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AllianceTechRegion" sheetId="18" r:id="rId3"/>
    <sheet name="Growth" sheetId="10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AllianceStats!$A$23:$S$23</definedName>
    <definedName name="_xlnm._FilterDatabase" localSheetId="0" hidden="1">'Country Stats'!$A$1:$AC$1263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</pivotCaches>
</workbook>
</file>

<file path=xl/calcChain.xml><?xml version="1.0" encoding="utf-8"?>
<calcChain xmlns="http://schemas.openxmlformats.org/spreadsheetml/2006/main">
  <c r="V501" i="2" l="1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Y4" i="2" s="1"/>
  <c r="U4" i="2"/>
  <c r="V4" i="2"/>
  <c r="W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W501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6" i="2" l="1"/>
  <c r="Y3" i="2"/>
  <c r="Y500" i="2"/>
  <c r="Y874" i="2"/>
  <c r="X7" i="2"/>
  <c r="Y868" i="2"/>
  <c r="Y782" i="2"/>
  <c r="X9" i="2"/>
  <c r="X5" i="2"/>
  <c r="X10" i="2"/>
  <c r="X11" i="2"/>
  <c r="X581" i="2"/>
  <c r="X372" i="2"/>
  <c r="X3" i="2"/>
  <c r="Y361" i="2"/>
  <c r="X82" i="2"/>
  <c r="X70" i="2"/>
  <c r="Y8" i="2"/>
  <c r="Y7" i="2"/>
  <c r="Y6" i="2"/>
  <c r="Y5" i="2"/>
  <c r="Y813" i="2"/>
  <c r="Y811" i="2"/>
  <c r="Y775" i="2"/>
  <c r="Y731" i="2"/>
  <c r="Y691" i="2"/>
  <c r="Y675" i="2"/>
  <c r="Y631" i="2"/>
  <c r="Y276" i="2"/>
  <c r="Y230" i="2"/>
  <c r="Y162" i="2"/>
  <c r="Y134" i="2"/>
  <c r="Y54" i="2"/>
  <c r="X813" i="2"/>
  <c r="X199" i="2"/>
  <c r="X195" i="2"/>
  <c r="X159" i="2"/>
  <c r="Y962" i="2"/>
  <c r="X617" i="2"/>
  <c r="X597" i="2"/>
  <c r="X548" i="2"/>
  <c r="Y510" i="2"/>
  <c r="Y508" i="2"/>
  <c r="Y629" i="2"/>
  <c r="Y625" i="2"/>
  <c r="Y585" i="2"/>
  <c r="Y1057" i="2"/>
  <c r="Y1025" i="2"/>
  <c r="Y789" i="2"/>
  <c r="Y761" i="2"/>
  <c r="X738" i="2"/>
  <c r="X725" i="2"/>
  <c r="Y723" i="2"/>
  <c r="Y713" i="2"/>
  <c r="X706" i="2"/>
  <c r="Y697" i="2"/>
  <c r="X694" i="2"/>
  <c r="Y466" i="2"/>
  <c r="Y458" i="2"/>
  <c r="Y456" i="2"/>
  <c r="X433" i="2"/>
  <c r="Y406" i="2"/>
  <c r="X339" i="2"/>
  <c r="Y287" i="2"/>
  <c r="X284" i="2"/>
  <c r="Y275" i="2"/>
  <c r="X224" i="2"/>
  <c r="X75" i="2"/>
  <c r="X18" i="2"/>
  <c r="Y958" i="2"/>
  <c r="Y685" i="2"/>
  <c r="Y637" i="2"/>
  <c r="Y573" i="2"/>
  <c r="Y485" i="2"/>
  <c r="X15" i="2"/>
  <c r="X812" i="2"/>
  <c r="X370" i="2"/>
  <c r="X362" i="2"/>
  <c r="Y787" i="2"/>
  <c r="Y767" i="2"/>
  <c r="Y751" i="2"/>
  <c r="Y721" i="2"/>
  <c r="X577" i="2"/>
  <c r="X496" i="2"/>
  <c r="X128" i="2"/>
  <c r="X47" i="2"/>
  <c r="Y44" i="2"/>
  <c r="X27" i="2"/>
  <c r="X23" i="2"/>
  <c r="Y22" i="2"/>
  <c r="X1119" i="2"/>
  <c r="X720" i="2"/>
  <c r="X430" i="2"/>
  <c r="X357" i="2"/>
  <c r="X212" i="2"/>
  <c r="Y992" i="2"/>
  <c r="Y976" i="2"/>
  <c r="Y884" i="2"/>
  <c r="Y781" i="2"/>
  <c r="Y714" i="2"/>
  <c r="Y711" i="2"/>
  <c r="Y708" i="2"/>
  <c r="Y699" i="2"/>
  <c r="Y81" i="2"/>
  <c r="Y1022" i="2"/>
  <c r="Y1020" i="2"/>
  <c r="Y1015" i="2"/>
  <c r="Y1009" i="2"/>
  <c r="X821" i="2"/>
  <c r="Y724" i="2"/>
  <c r="Y716" i="2"/>
  <c r="X809" i="2"/>
  <c r="Y808" i="2"/>
  <c r="X806" i="2"/>
  <c r="Y803" i="2"/>
  <c r="X802" i="2"/>
  <c r="Y801" i="2"/>
  <c r="X798" i="2"/>
  <c r="Y797" i="2"/>
  <c r="Y792" i="2"/>
  <c r="X790" i="2"/>
  <c r="Y779" i="2"/>
  <c r="Y772" i="2"/>
  <c r="X67" i="2"/>
  <c r="Y1117" i="2"/>
  <c r="Y1088" i="2"/>
  <c r="Y875" i="2"/>
  <c r="Y871" i="2"/>
  <c r="Y812" i="2"/>
  <c r="Y788" i="2"/>
  <c r="Y785" i="2"/>
  <c r="Y683" i="2"/>
  <c r="X621" i="2"/>
  <c r="X611" i="2"/>
  <c r="X612" i="2"/>
  <c r="X605" i="2"/>
  <c r="X599" i="2"/>
  <c r="Y584" i="2"/>
  <c r="X534" i="2"/>
  <c r="X531" i="2"/>
  <c r="X522" i="2"/>
  <c r="Y521" i="2"/>
  <c r="X516" i="2"/>
  <c r="Y1054" i="2"/>
  <c r="Y1043" i="2"/>
  <c r="Y1024" i="2"/>
  <c r="Y1010" i="2"/>
  <c r="Y1007" i="2"/>
  <c r="Y998" i="2"/>
  <c r="Y978" i="2"/>
  <c r="Y973" i="2"/>
  <c r="Y967" i="2"/>
  <c r="Y957" i="2"/>
  <c r="Y918" i="2"/>
  <c r="Y906" i="2"/>
  <c r="Y898" i="2"/>
  <c r="Y894" i="2"/>
  <c r="Y886" i="2"/>
  <c r="Y745" i="2"/>
  <c r="Y729" i="2"/>
  <c r="Y632" i="2"/>
  <c r="Y612" i="2"/>
  <c r="Y583" i="2"/>
  <c r="Y578" i="2"/>
  <c r="Y577" i="2"/>
  <c r="Y405" i="2"/>
  <c r="X356" i="2"/>
  <c r="Y323" i="2"/>
  <c r="Y307" i="2"/>
  <c r="Y299" i="2"/>
  <c r="Y291" i="2"/>
  <c r="Y278" i="2"/>
  <c r="Y135" i="2"/>
  <c r="Y114" i="2"/>
  <c r="Y109" i="2"/>
  <c r="Y53" i="2"/>
  <c r="X52" i="2"/>
  <c r="X50" i="2"/>
  <c r="X46" i="2"/>
  <c r="Y43" i="2"/>
  <c r="X38" i="2"/>
  <c r="X1154" i="2"/>
  <c r="X1151" i="2"/>
  <c r="Y1165" i="2"/>
  <c r="X1164" i="2"/>
  <c r="X1143" i="2"/>
  <c r="X1138" i="2"/>
  <c r="Y1134" i="2"/>
  <c r="X1133" i="2"/>
  <c r="X1129" i="2"/>
  <c r="Y1128" i="2"/>
  <c r="X1126" i="2"/>
  <c r="Y1123" i="2"/>
  <c r="Y1121" i="2"/>
  <c r="Y1119" i="2"/>
  <c r="X1116" i="2"/>
  <c r="X1086" i="2"/>
  <c r="X1084" i="2"/>
  <c r="Y1060" i="2"/>
  <c r="X1058" i="2"/>
  <c r="Y1053" i="2"/>
  <c r="Y1050" i="2"/>
  <c r="Y1045" i="2"/>
  <c r="Y909" i="2"/>
  <c r="Y887" i="2"/>
  <c r="Y883" i="2"/>
  <c r="Y878" i="2"/>
  <c r="X810" i="2"/>
  <c r="Y807" i="2"/>
  <c r="X805" i="2"/>
  <c r="Y804" i="2"/>
  <c r="X799" i="2"/>
  <c r="Y800" i="2"/>
  <c r="X796" i="2"/>
  <c r="Y795" i="2"/>
  <c r="X758" i="2"/>
  <c r="Y753" i="2"/>
  <c r="Y747" i="2"/>
  <c r="Y744" i="2"/>
  <c r="Y739" i="2"/>
  <c r="Y681" i="2"/>
  <c r="Y679" i="2"/>
  <c r="Y647" i="2"/>
  <c r="Y639" i="2"/>
  <c r="X366" i="2"/>
  <c r="Y220" i="2"/>
  <c r="Y204" i="2"/>
  <c r="X191" i="2"/>
  <c r="X186" i="2"/>
  <c r="X183" i="2"/>
  <c r="X179" i="2"/>
  <c r="X175" i="2"/>
  <c r="X171" i="2"/>
  <c r="X155" i="2"/>
  <c r="Y154" i="2"/>
  <c r="X94" i="2"/>
  <c r="X90" i="2"/>
  <c r="X86" i="2"/>
  <c r="Y1263" i="2"/>
  <c r="Y1158" i="2"/>
  <c r="Y1155" i="2"/>
  <c r="Y1154" i="2"/>
  <c r="Y1138" i="2"/>
  <c r="Y1136" i="2"/>
  <c r="Y1089" i="2"/>
  <c r="Y1076" i="2"/>
  <c r="Y1085" i="2"/>
  <c r="Y1071" i="2"/>
  <c r="Y1066" i="2"/>
  <c r="Y1055" i="2"/>
  <c r="Y990" i="2"/>
  <c r="Y959" i="2"/>
  <c r="Y952" i="2"/>
  <c r="Y939" i="2"/>
  <c r="Y752" i="2"/>
  <c r="Y749" i="2"/>
  <c r="Y692" i="2"/>
  <c r="Y689" i="2"/>
  <c r="Y501" i="2"/>
  <c r="Y401" i="2"/>
  <c r="Y265" i="2"/>
  <c r="Y251" i="2"/>
  <c r="Y239" i="2"/>
  <c r="Y237" i="2"/>
  <c r="Y207" i="2"/>
  <c r="X79" i="2"/>
  <c r="X72" i="2"/>
  <c r="X62" i="2"/>
  <c r="Y55" i="2"/>
  <c r="Y38" i="2"/>
  <c r="Y34" i="2"/>
  <c r="X1153" i="2"/>
  <c r="X1037" i="2"/>
  <c r="X1029" i="2"/>
  <c r="X1027" i="2"/>
  <c r="X988" i="2"/>
  <c r="X981" i="2"/>
  <c r="X914" i="2"/>
  <c r="X912" i="2"/>
  <c r="Y1048" i="2"/>
  <c r="Y1042" i="2"/>
  <c r="X1038" i="2"/>
  <c r="Y1036" i="2"/>
  <c r="Y1029" i="2"/>
  <c r="Y1027" i="2"/>
  <c r="Y995" i="2"/>
  <c r="Y991" i="2"/>
  <c r="Y988" i="2"/>
  <c r="Y986" i="2"/>
  <c r="X922" i="2"/>
  <c r="Y919" i="2"/>
  <c r="X915" i="2"/>
  <c r="Y914" i="2"/>
  <c r="Y907" i="2"/>
  <c r="X867" i="2"/>
  <c r="X1257" i="2"/>
  <c r="X1253" i="2"/>
  <c r="X1248" i="2"/>
  <c r="X1233" i="2"/>
  <c r="Y1052" i="2"/>
  <c r="Y1046" i="2"/>
  <c r="Y960" i="2"/>
  <c r="X958" i="2"/>
  <c r="X948" i="2"/>
  <c r="Y943" i="2"/>
  <c r="X945" i="2"/>
  <c r="Y941" i="2"/>
  <c r="Y938" i="2"/>
  <c r="Y929" i="2"/>
  <c r="Y926" i="2"/>
  <c r="X888" i="2"/>
  <c r="X881" i="2"/>
  <c r="X871" i="2"/>
  <c r="X736" i="2"/>
  <c r="X722" i="2"/>
  <c r="X704" i="2"/>
  <c r="X690" i="2"/>
  <c r="X668" i="2"/>
  <c r="X662" i="2"/>
  <c r="X660" i="2"/>
  <c r="X655" i="2"/>
  <c r="X652" i="2"/>
  <c r="X644" i="2"/>
  <c r="X610" i="2"/>
  <c r="X598" i="2"/>
  <c r="X447" i="2"/>
  <c r="X441" i="2"/>
  <c r="X438" i="2"/>
  <c r="X417" i="2"/>
  <c r="X410" i="2"/>
  <c r="X316" i="2"/>
  <c r="X312" i="2"/>
  <c r="X308" i="2"/>
  <c r="X300" i="2"/>
  <c r="X297" i="2"/>
  <c r="X292" i="2"/>
  <c r="X279" i="2"/>
  <c r="X217" i="2"/>
  <c r="X209" i="2"/>
  <c r="X161" i="2"/>
  <c r="Y98" i="2"/>
  <c r="Y88" i="2"/>
  <c r="Y84" i="2"/>
  <c r="Y68" i="2"/>
  <c r="Y66" i="2"/>
  <c r="X59" i="2"/>
  <c r="X55" i="2"/>
  <c r="X49" i="2"/>
  <c r="X35" i="2"/>
  <c r="X31" i="2"/>
  <c r="X26" i="2"/>
  <c r="X14" i="2"/>
  <c r="X820" i="2"/>
  <c r="Y819" i="2"/>
  <c r="X816" i="2"/>
  <c r="Y794" i="2"/>
  <c r="X793" i="2"/>
  <c r="Y791" i="2"/>
  <c r="X778" i="2"/>
  <c r="X774" i="2"/>
  <c r="Y769" i="2"/>
  <c r="Y762" i="2"/>
  <c r="Y760" i="2"/>
  <c r="Y755" i="2"/>
  <c r="X742" i="2"/>
  <c r="Y730" i="2"/>
  <c r="Y727" i="2"/>
  <c r="X710" i="2"/>
  <c r="Y698" i="2"/>
  <c r="Y695" i="2"/>
  <c r="X678" i="2"/>
  <c r="Y640" i="2"/>
  <c r="Y634" i="2"/>
  <c r="X566" i="2"/>
  <c r="Y563" i="2"/>
  <c r="X561" i="2"/>
  <c r="Y549" i="2"/>
  <c r="Y548" i="2"/>
  <c r="X497" i="2"/>
  <c r="X492" i="2"/>
  <c r="X443" i="2"/>
  <c r="X434" i="2"/>
  <c r="Y413" i="2"/>
  <c r="Y407" i="2"/>
  <c r="Y402" i="2"/>
  <c r="X401" i="2"/>
  <c r="X389" i="2"/>
  <c r="Y383" i="2"/>
  <c r="X378" i="2"/>
  <c r="X377" i="2"/>
  <c r="Y374" i="2"/>
  <c r="Y372" i="2"/>
  <c r="X373" i="2"/>
  <c r="X359" i="2"/>
  <c r="X354" i="2"/>
  <c r="Y353" i="2"/>
  <c r="X346" i="2"/>
  <c r="Y345" i="2"/>
  <c r="Y343" i="2"/>
  <c r="X338" i="2"/>
  <c r="X321" i="2"/>
  <c r="Y320" i="2"/>
  <c r="Y263" i="2"/>
  <c r="Y219" i="2"/>
  <c r="X153" i="2"/>
  <c r="X149" i="2"/>
  <c r="Y129" i="2"/>
  <c r="Y65" i="2"/>
  <c r="Y14" i="2"/>
  <c r="Y12" i="2"/>
  <c r="Y11" i="2"/>
  <c r="Y10" i="2"/>
  <c r="Y9" i="2"/>
  <c r="Y809" i="2"/>
  <c r="Y810" i="2"/>
  <c r="Y806" i="2"/>
  <c r="Y805" i="2"/>
  <c r="Y802" i="2"/>
  <c r="Y799" i="2"/>
  <c r="Y798" i="2"/>
  <c r="Y796" i="2"/>
  <c r="Y768" i="2"/>
  <c r="Y764" i="2"/>
  <c r="Y748" i="2"/>
  <c r="Y740" i="2"/>
  <c r="Y737" i="2"/>
  <c r="Y733" i="2"/>
  <c r="Y715" i="2"/>
  <c r="Y707" i="2"/>
  <c r="Y705" i="2"/>
  <c r="Y701" i="2"/>
  <c r="X687" i="2"/>
  <c r="Y682" i="2"/>
  <c r="Y676" i="2"/>
  <c r="X674" i="2"/>
  <c r="Y673" i="2"/>
  <c r="X613" i="2"/>
  <c r="Y609" i="2"/>
  <c r="X572" i="2"/>
  <c r="Y509" i="2"/>
  <c r="Y492" i="2"/>
  <c r="Y486" i="2"/>
  <c r="Y465" i="2"/>
  <c r="X464" i="2"/>
  <c r="Y460" i="2"/>
  <c r="X456" i="2"/>
  <c r="X448" i="2"/>
  <c r="X394" i="2"/>
  <c r="Y384" i="2"/>
  <c r="Y362" i="2"/>
  <c r="Y332" i="2"/>
  <c r="Y331" i="2"/>
  <c r="X302" i="2"/>
  <c r="X286" i="2"/>
  <c r="X268" i="2"/>
  <c r="X263" i="2"/>
  <c r="X256" i="2"/>
  <c r="X247" i="2"/>
  <c r="X243" i="2"/>
  <c r="X239" i="2"/>
  <c r="X235" i="2"/>
  <c r="X231" i="2"/>
  <c r="X219" i="2"/>
  <c r="X215" i="2"/>
  <c r="X211" i="2"/>
  <c r="X207" i="2"/>
  <c r="X203" i="2"/>
  <c r="X42" i="2"/>
  <c r="Y18" i="2"/>
  <c r="Y1261" i="2"/>
  <c r="X1261" i="2"/>
  <c r="Y1253" i="2"/>
  <c r="Y1246" i="2"/>
  <c r="Y1238" i="2"/>
  <c r="X1228" i="2"/>
  <c r="Y1185" i="2"/>
  <c r="X1159" i="2"/>
  <c r="X1115" i="2"/>
  <c r="X1113" i="2"/>
  <c r="Y1262" i="2"/>
  <c r="Y1260" i="2"/>
  <c r="Y1258" i="2"/>
  <c r="Y1252" i="2"/>
  <c r="Y1250" i="2"/>
  <c r="Y1244" i="2"/>
  <c r="Y1243" i="2"/>
  <c r="X1216" i="2"/>
  <c r="X1211" i="2"/>
  <c r="X1205" i="2"/>
  <c r="X1193" i="2"/>
  <c r="X1185" i="2"/>
  <c r="X1179" i="2"/>
  <c r="X1181" i="2"/>
  <c r="X1188" i="2"/>
  <c r="X1158" i="2"/>
  <c r="Y1153" i="2"/>
  <c r="Y1120" i="2"/>
  <c r="Y1105" i="2"/>
  <c r="X1062" i="2"/>
  <c r="Y1061" i="2"/>
  <c r="Y1058" i="2"/>
  <c r="Y1056" i="2"/>
  <c r="X1044" i="2"/>
  <c r="Y1041" i="2"/>
  <c r="Y1038" i="2"/>
  <c r="Y1034" i="2"/>
  <c r="Y1031" i="2"/>
  <c r="X1014" i="2"/>
  <c r="Y1013" i="2"/>
  <c r="Y1011" i="2"/>
  <c r="Y1008" i="2"/>
  <c r="Y1006" i="2"/>
  <c r="Y1002" i="2"/>
  <c r="Y980" i="2"/>
  <c r="Y977" i="2"/>
  <c r="Y975" i="2"/>
  <c r="Y971" i="2"/>
  <c r="Y966" i="2"/>
  <c r="Y950" i="2"/>
  <c r="Y946" i="2"/>
  <c r="Y942" i="2"/>
  <c r="Y940" i="2"/>
  <c r="Y935" i="2"/>
  <c r="Y932" i="2"/>
  <c r="Y925" i="2"/>
  <c r="X921" i="2"/>
  <c r="Y920" i="2"/>
  <c r="Y915" i="2"/>
  <c r="Y916" i="2"/>
  <c r="Y911" i="2"/>
  <c r="Y908" i="2"/>
  <c r="X904" i="2"/>
  <c r="Y905" i="2"/>
  <c r="Y902" i="2"/>
  <c r="Y892" i="2"/>
  <c r="X889" i="2"/>
  <c r="Y890" i="2"/>
  <c r="X866" i="2"/>
  <c r="Y876" i="2"/>
  <c r="Y869" i="2"/>
  <c r="Y866" i="2"/>
  <c r="Y861" i="2"/>
  <c r="X1142" i="2"/>
  <c r="X1160" i="2"/>
  <c r="X1134" i="2"/>
  <c r="X1051" i="2"/>
  <c r="X1030" i="2"/>
  <c r="X1004" i="2"/>
  <c r="X1148" i="2"/>
  <c r="X1260" i="2"/>
  <c r="X1252" i="2"/>
  <c r="X1244" i="2"/>
  <c r="Y1201" i="2"/>
  <c r="X1166" i="2"/>
  <c r="Y1111" i="2"/>
  <c r="Y1107" i="2"/>
  <c r="X1100" i="2"/>
  <c r="X1098" i="2"/>
  <c r="Y1093" i="2"/>
  <c r="X1091" i="2"/>
  <c r="Y1090" i="2"/>
  <c r="X1089" i="2"/>
  <c r="X1082" i="2"/>
  <c r="X1076" i="2"/>
  <c r="X1085" i="2"/>
  <c r="X1071" i="2"/>
  <c r="X1069" i="2"/>
  <c r="X1066" i="2"/>
  <c r="Y1049" i="2"/>
  <c r="X1052" i="2"/>
  <c r="Y1026" i="2"/>
  <c r="X1022" i="2"/>
  <c r="X1025" i="2"/>
  <c r="X1017" i="2"/>
  <c r="X1013" i="2"/>
  <c r="X1011" i="2"/>
  <c r="Y997" i="2"/>
  <c r="X994" i="2"/>
  <c r="Y999" i="2"/>
  <c r="X971" i="2"/>
  <c r="X966" i="2"/>
  <c r="X964" i="2"/>
  <c r="Y963" i="2"/>
  <c r="X935" i="2"/>
  <c r="X928" i="2"/>
  <c r="X920" i="2"/>
  <c r="X905" i="2"/>
  <c r="X896" i="2"/>
  <c r="X890" i="2"/>
  <c r="X865" i="2"/>
  <c r="X794" i="2"/>
  <c r="X786" i="2"/>
  <c r="X782" i="2"/>
  <c r="X766" i="2"/>
  <c r="X762" i="2"/>
  <c r="X750" i="2"/>
  <c r="X743" i="2"/>
  <c r="X734" i="2"/>
  <c r="X728" i="2"/>
  <c r="X718" i="2"/>
  <c r="X712" i="2"/>
  <c r="X702" i="2"/>
  <c r="X696" i="2"/>
  <c r="X686" i="2"/>
  <c r="X680" i="2"/>
  <c r="X670" i="2"/>
  <c r="X666" i="2"/>
  <c r="X663" i="2"/>
  <c r="X658" i="2"/>
  <c r="X653" i="2"/>
  <c r="X636" i="2"/>
  <c r="X593" i="2"/>
  <c r="X589" i="2"/>
  <c r="X586" i="2"/>
  <c r="X582" i="2"/>
  <c r="X576" i="2"/>
  <c r="X571" i="2"/>
  <c r="X528" i="2"/>
  <c r="X524" i="2"/>
  <c r="X509" i="2"/>
  <c r="X499" i="2"/>
  <c r="X468" i="2"/>
  <c r="X465" i="2"/>
  <c r="X461" i="2"/>
  <c r="X460" i="2"/>
  <c r="X453" i="2"/>
  <c r="X450" i="2"/>
  <c r="Y158" i="2"/>
  <c r="Y156" i="2"/>
  <c r="Y155" i="2"/>
  <c r="Y860" i="2"/>
  <c r="X826" i="2"/>
  <c r="Y823" i="2"/>
  <c r="Y821" i="2"/>
  <c r="Y820" i="2"/>
  <c r="X818" i="2"/>
  <c r="Y790" i="2"/>
  <c r="Y771" i="2"/>
  <c r="X768" i="2"/>
  <c r="Y754" i="2"/>
  <c r="X752" i="2"/>
  <c r="Y746" i="2"/>
  <c r="X747" i="2"/>
  <c r="Y732" i="2"/>
  <c r="X730" i="2"/>
  <c r="Y717" i="2"/>
  <c r="X714" i="2"/>
  <c r="Y700" i="2"/>
  <c r="X698" i="2"/>
  <c r="Y684" i="2"/>
  <c r="X681" i="2"/>
  <c r="Y648" i="2"/>
  <c r="Y645" i="2"/>
  <c r="Y638" i="2"/>
  <c r="X628" i="2"/>
  <c r="Y622" i="2"/>
  <c r="Y610" i="2"/>
  <c r="X559" i="2"/>
  <c r="X543" i="2"/>
  <c r="X538" i="2"/>
  <c r="Y524" i="2"/>
  <c r="Y513" i="2"/>
  <c r="Y477" i="2"/>
  <c r="X474" i="2"/>
  <c r="Y473" i="2"/>
  <c r="Y471" i="2"/>
  <c r="X470" i="2"/>
  <c r="Y468" i="2"/>
  <c r="X435" i="2"/>
  <c r="X431" i="2"/>
  <c r="X419" i="2"/>
  <c r="X414" i="2"/>
  <c r="X409" i="2"/>
  <c r="X406" i="2"/>
  <c r="X405" i="2"/>
  <c r="X400" i="2"/>
  <c r="X391" i="2"/>
  <c r="X386" i="2"/>
  <c r="X365" i="2"/>
  <c r="X330" i="2"/>
  <c r="X327" i="2"/>
  <c r="X317" i="2"/>
  <c r="X287" i="2"/>
  <c r="X271" i="2"/>
  <c r="X249" i="2"/>
  <c r="X244" i="2"/>
  <c r="X240" i="2"/>
  <c r="X236" i="2"/>
  <c r="X232" i="2"/>
  <c r="X228" i="2"/>
  <c r="X223" i="2"/>
  <c r="X208" i="2"/>
  <c r="X204" i="2"/>
  <c r="X133" i="2"/>
  <c r="X96" i="2"/>
  <c r="X91" i="2"/>
  <c r="Y793" i="2"/>
  <c r="Y783" i="2"/>
  <c r="Y780" i="2"/>
  <c r="Y777" i="2"/>
  <c r="Y773" i="2"/>
  <c r="Y763" i="2"/>
  <c r="Y759" i="2"/>
  <c r="Y757" i="2"/>
  <c r="Y741" i="2"/>
  <c r="Y738" i="2"/>
  <c r="Y735" i="2"/>
  <c r="Y726" i="2"/>
  <c r="Y719" i="2"/>
  <c r="Y709" i="2"/>
  <c r="Y706" i="2"/>
  <c r="Y703" i="2"/>
  <c r="Y693" i="2"/>
  <c r="Y690" i="2"/>
  <c r="Y688" i="2"/>
  <c r="Y677" i="2"/>
  <c r="Y674" i="2"/>
  <c r="Y671" i="2"/>
  <c r="Y667" i="2"/>
  <c r="Y664" i="2"/>
  <c r="Y659" i="2"/>
  <c r="Y656" i="2"/>
  <c r="Y651" i="2"/>
  <c r="Y611" i="2"/>
  <c r="Y613" i="2"/>
  <c r="Y597" i="2"/>
  <c r="Y561" i="2"/>
  <c r="Y556" i="2"/>
  <c r="Y533" i="2"/>
  <c r="Y530" i="2"/>
  <c r="Y445" i="2"/>
  <c r="Y439" i="2"/>
  <c r="Y435" i="2"/>
  <c r="Y425" i="2"/>
  <c r="Y396" i="2"/>
  <c r="Y369" i="2"/>
  <c r="Y363" i="2"/>
  <c r="Y342" i="2"/>
  <c r="Y267" i="2"/>
  <c r="X151" i="2"/>
  <c r="X147" i="2"/>
  <c r="Y142" i="2"/>
  <c r="X139" i="2"/>
  <c r="Y138" i="2"/>
  <c r="Y136" i="2"/>
  <c r="X126" i="2"/>
  <c r="X118" i="2"/>
  <c r="Y117" i="2"/>
  <c r="Y115" i="2"/>
  <c r="X114" i="2"/>
  <c r="X109" i="2"/>
  <c r="X102" i="2"/>
  <c r="X429" i="2"/>
  <c r="Y428" i="2"/>
  <c r="X425" i="2"/>
  <c r="Y422" i="2"/>
  <c r="X424" i="2"/>
  <c r="X416" i="2"/>
  <c r="X403" i="2"/>
  <c r="X398" i="2"/>
  <c r="Y397" i="2"/>
  <c r="Y378" i="2"/>
  <c r="Y352" i="2"/>
  <c r="X349" i="2"/>
  <c r="X345" i="2"/>
  <c r="Y341" i="2"/>
  <c r="X342" i="2"/>
  <c r="X329" i="2"/>
  <c r="X319" i="2"/>
  <c r="Y318" i="2"/>
  <c r="X303" i="2"/>
  <c r="X295" i="2"/>
  <c r="X291" i="2"/>
  <c r="X288" i="2"/>
  <c r="X273" i="2"/>
  <c r="X255" i="2"/>
  <c r="X252" i="2"/>
  <c r="X251" i="2"/>
  <c r="Y247" i="2"/>
  <c r="X245" i="2"/>
  <c r="X216" i="2"/>
  <c r="Y213" i="2"/>
  <c r="Y212" i="2"/>
  <c r="X170" i="2"/>
  <c r="X166" i="2"/>
  <c r="Y145" i="2"/>
  <c r="X143" i="2"/>
  <c r="X130" i="2"/>
  <c r="X123" i="2"/>
  <c r="X119" i="2"/>
  <c r="Y118" i="2"/>
  <c r="Y116" i="2"/>
  <c r="X115" i="2"/>
  <c r="X103" i="2"/>
  <c r="X99" i="2"/>
  <c r="X98" i="2"/>
  <c r="Y94" i="2"/>
  <c r="X93" i="2"/>
  <c r="Y1095" i="2"/>
  <c r="Y1074" i="2"/>
  <c r="Y1072" i="2"/>
  <c r="Y1065" i="2"/>
  <c r="Y885" i="2"/>
  <c r="X887" i="2"/>
  <c r="X884" i="2"/>
  <c r="X879" i="2"/>
  <c r="Y877" i="2"/>
  <c r="X864" i="2"/>
  <c r="Y863" i="2"/>
  <c r="Y858" i="2"/>
  <c r="Y854" i="2"/>
  <c r="Y848" i="2"/>
  <c r="Y846" i="2"/>
  <c r="Y843" i="2"/>
  <c r="Y839" i="2"/>
  <c r="Y834" i="2"/>
  <c r="Y830" i="2"/>
  <c r="Y786" i="2"/>
  <c r="X784" i="2"/>
  <c r="Y778" i="2"/>
  <c r="X776" i="2"/>
  <c r="Y770" i="2"/>
  <c r="X771" i="2"/>
  <c r="X1241" i="2"/>
  <c r="X1234" i="2"/>
  <c r="X1225" i="2"/>
  <c r="X1212" i="2"/>
  <c r="X1199" i="2"/>
  <c r="X1184" i="2"/>
  <c r="X1186" i="2"/>
  <c r="Y1188" i="2"/>
  <c r="X1171" i="2"/>
  <c r="X1150" i="2"/>
  <c r="X1146" i="2"/>
  <c r="Y1147" i="2"/>
  <c r="X1144" i="2"/>
  <c r="Y1160" i="2"/>
  <c r="Y1164" i="2"/>
  <c r="Y1113" i="2"/>
  <c r="X1110" i="2"/>
  <c r="X1103" i="2"/>
  <c r="Y1094" i="2"/>
  <c r="X1079" i="2"/>
  <c r="X1081" i="2"/>
  <c r="X1068" i="2"/>
  <c r="Y1069" i="2"/>
  <c r="Y1067" i="2"/>
  <c r="X1065" i="2"/>
  <c r="Y1062" i="2"/>
  <c r="X1060" i="2"/>
  <c r="Y1051" i="2"/>
  <c r="X1049" i="2"/>
  <c r="Y1044" i="2"/>
  <c r="X1042" i="2"/>
  <c r="X1040" i="2"/>
  <c r="Y1037" i="2"/>
  <c r="Y1030" i="2"/>
  <c r="Y1032" i="2"/>
  <c r="X1023" i="2"/>
  <c r="Y1017" i="2"/>
  <c r="Y1014" i="2"/>
  <c r="Y1018" i="2"/>
  <c r="X1005" i="2"/>
  <c r="Y1000" i="2"/>
  <c r="Y985" i="2"/>
  <c r="Y983" i="2"/>
  <c r="X982" i="2"/>
  <c r="Y981" i="2"/>
  <c r="X978" i="2"/>
  <c r="X976" i="2"/>
  <c r="Y969" i="2"/>
  <c r="Y968" i="2"/>
  <c r="X965" i="2"/>
  <c r="Y964" i="2"/>
  <c r="X960" i="2"/>
  <c r="Y953" i="2"/>
  <c r="Y951" i="2"/>
  <c r="X949" i="2"/>
  <c r="Y948" i="2"/>
  <c r="Y945" i="2"/>
  <c r="Y933" i="2"/>
  <c r="Y930" i="2"/>
  <c r="X931" i="2"/>
  <c r="Y928" i="2"/>
  <c r="Y923" i="2"/>
  <c r="X924" i="2"/>
  <c r="Y922" i="2"/>
  <c r="X917" i="2"/>
  <c r="Y912" i="2"/>
  <c r="Y901" i="2"/>
  <c r="Y899" i="2"/>
  <c r="X897" i="2"/>
  <c r="Y896" i="2"/>
  <c r="Y893" i="2"/>
  <c r="X891" i="2"/>
  <c r="Y888" i="2"/>
  <c r="Y879" i="2"/>
  <c r="Y870" i="2"/>
  <c r="Y867" i="2"/>
  <c r="Y864" i="2"/>
  <c r="Y1225" i="2"/>
  <c r="Y1223" i="2"/>
  <c r="Y1202" i="2"/>
  <c r="Y1198" i="2"/>
  <c r="Y1184" i="2"/>
  <c r="Y1187" i="2"/>
  <c r="Y1171" i="2"/>
  <c r="Y1144" i="2"/>
  <c r="Y1161" i="2"/>
  <c r="Y1135" i="2"/>
  <c r="Y1118" i="2"/>
  <c r="Y1109" i="2"/>
  <c r="Y1063" i="2"/>
  <c r="Y1059" i="2"/>
  <c r="Y1047" i="2"/>
  <c r="Y1035" i="2"/>
  <c r="Y1016" i="2"/>
  <c r="Y1003" i="2"/>
  <c r="Y1005" i="2"/>
  <c r="Y984" i="2"/>
  <c r="Y970" i="2"/>
  <c r="Y954" i="2"/>
  <c r="Y934" i="2"/>
  <c r="Y927" i="2"/>
  <c r="Y900" i="2"/>
  <c r="Y895" i="2"/>
  <c r="X788" i="2"/>
  <c r="X780" i="2"/>
  <c r="X759" i="2"/>
  <c r="Y756" i="2"/>
  <c r="X754" i="2"/>
  <c r="Y1233" i="2"/>
  <c r="Y1231" i="2"/>
  <c r="Y1212" i="2"/>
  <c r="Y1210" i="2"/>
  <c r="Y1216" i="2"/>
  <c r="Y1217" i="2"/>
  <c r="Y1193" i="2"/>
  <c r="Y1191" i="2"/>
  <c r="Y1181" i="2"/>
  <c r="Y1175" i="2"/>
  <c r="X1170" i="2"/>
  <c r="X1139" i="2"/>
  <c r="X1165" i="2"/>
  <c r="X1162" i="2"/>
  <c r="X1137" i="2"/>
  <c r="X1114" i="2"/>
  <c r="X1104" i="2"/>
  <c r="X1095" i="2"/>
  <c r="X1087" i="2"/>
  <c r="X1074" i="2"/>
  <c r="X1063" i="2"/>
  <c r="X1059" i="2"/>
  <c r="X1047" i="2"/>
  <c r="X1028" i="2"/>
  <c r="X1019" i="2"/>
  <c r="X999" i="2"/>
  <c r="X989" i="2"/>
  <c r="X984" i="2"/>
  <c r="X986" i="2"/>
  <c r="X972" i="2"/>
  <c r="X970" i="2"/>
  <c r="X956" i="2"/>
  <c r="X937" i="2"/>
  <c r="X873" i="2"/>
  <c r="X858" i="2"/>
  <c r="X854" i="2"/>
  <c r="X848" i="2"/>
  <c r="X846" i="2"/>
  <c r="X843" i="2"/>
  <c r="X839" i="2"/>
  <c r="X834" i="2"/>
  <c r="X830" i="2"/>
  <c r="Y784" i="2"/>
  <c r="Y776" i="2"/>
  <c r="Y765" i="2"/>
  <c r="X490" i="2"/>
  <c r="Y489" i="2"/>
  <c r="Y487" i="2"/>
  <c r="X486" i="2"/>
  <c r="X485" i="2"/>
  <c r="Y484" i="2"/>
  <c r="X481" i="2"/>
  <c r="Y479" i="2"/>
  <c r="X476" i="2"/>
  <c r="X467" i="2"/>
  <c r="X462" i="2"/>
  <c r="Y461" i="2"/>
  <c r="X457" i="2"/>
  <c r="X454" i="2"/>
  <c r="Y453" i="2"/>
  <c r="Y451" i="2"/>
  <c r="Y774" i="2"/>
  <c r="X770" i="2"/>
  <c r="Y766" i="2"/>
  <c r="X765" i="2"/>
  <c r="Y758" i="2"/>
  <c r="X756" i="2"/>
  <c r="Y750" i="2"/>
  <c r="X746" i="2"/>
  <c r="Y742" i="2"/>
  <c r="X740" i="2"/>
  <c r="Y734" i="2"/>
  <c r="X732" i="2"/>
  <c r="X724" i="2"/>
  <c r="Y718" i="2"/>
  <c r="X717" i="2"/>
  <c r="Y710" i="2"/>
  <c r="X707" i="2"/>
  <c r="Y702" i="2"/>
  <c r="X700" i="2"/>
  <c r="Y694" i="2"/>
  <c r="X692" i="2"/>
  <c r="Y686" i="2"/>
  <c r="X684" i="2"/>
  <c r="Y678" i="2"/>
  <c r="X676" i="2"/>
  <c r="Y670" i="2"/>
  <c r="X643" i="2"/>
  <c r="Y641" i="2"/>
  <c r="X627" i="2"/>
  <c r="Y624" i="2"/>
  <c r="Y621" i="2"/>
  <c r="Y617" i="2"/>
  <c r="X606" i="2"/>
  <c r="Y605" i="2"/>
  <c r="X602" i="2"/>
  <c r="Y599" i="2"/>
  <c r="Y601" i="2"/>
  <c r="Y598" i="2"/>
  <c r="X594" i="2"/>
  <c r="X591" i="2"/>
  <c r="Y582" i="2"/>
  <c r="Y579" i="2"/>
  <c r="Y571" i="2"/>
  <c r="X554" i="2"/>
  <c r="Y551" i="2"/>
  <c r="X549" i="2"/>
  <c r="X545" i="2"/>
  <c r="X541" i="2"/>
  <c r="X537" i="2"/>
  <c r="Y536" i="2"/>
  <c r="X530" i="2"/>
  <c r="X517" i="2"/>
  <c r="X511" i="2"/>
  <c r="X505" i="2"/>
  <c r="Y504" i="2"/>
  <c r="Y503" i="2"/>
  <c r="X501" i="2"/>
  <c r="X482" i="2"/>
  <c r="Y481" i="2"/>
  <c r="Y478" i="2"/>
  <c r="X479" i="2"/>
  <c r="X477" i="2"/>
  <c r="Y476" i="2"/>
  <c r="X473" i="2"/>
  <c r="Y470" i="2"/>
  <c r="Y436" i="2"/>
  <c r="Y433" i="2"/>
  <c r="Y743" i="2"/>
  <c r="Y736" i="2"/>
  <c r="Y728" i="2"/>
  <c r="Y720" i="2"/>
  <c r="Y712" i="2"/>
  <c r="Y704" i="2"/>
  <c r="Y696" i="2"/>
  <c r="Y687" i="2"/>
  <c r="Y680" i="2"/>
  <c r="Y672" i="2"/>
  <c r="Y669" i="2"/>
  <c r="Y665" i="2"/>
  <c r="Y661" i="2"/>
  <c r="Y657" i="2"/>
  <c r="Y654" i="2"/>
  <c r="Y649" i="2"/>
  <c r="Y646" i="2"/>
  <c r="Y643" i="2"/>
  <c r="Y633" i="2"/>
  <c r="Y630" i="2"/>
  <c r="Y627" i="2"/>
  <c r="Y566" i="2"/>
  <c r="Y537" i="2"/>
  <c r="Y535" i="2"/>
  <c r="Y534" i="2"/>
  <c r="Y514" i="2"/>
  <c r="Y516" i="2"/>
  <c r="Y507" i="2"/>
  <c r="X672" i="2"/>
  <c r="X634" i="2"/>
  <c r="X608" i="2"/>
  <c r="X595" i="2"/>
  <c r="X590" i="2"/>
  <c r="X585" i="2"/>
  <c r="X564" i="2"/>
  <c r="X560" i="2"/>
  <c r="X555" i="2"/>
  <c r="X546" i="2"/>
  <c r="X542" i="2"/>
  <c r="X533" i="2"/>
  <c r="X529" i="2"/>
  <c r="X525" i="2"/>
  <c r="X519" i="2"/>
  <c r="X493" i="2"/>
  <c r="X489" i="2"/>
  <c r="X484" i="2"/>
  <c r="X87" i="2"/>
  <c r="Y86" i="2"/>
  <c r="X83" i="2"/>
  <c r="X77" i="2"/>
  <c r="X66" i="2"/>
  <c r="X61" i="2"/>
  <c r="X451" i="2"/>
  <c r="X442" i="2"/>
  <c r="Y438" i="2"/>
  <c r="Y429" i="2"/>
  <c r="X426" i="2"/>
  <c r="X421" i="2"/>
  <c r="Y424" i="2"/>
  <c r="Y419" i="2"/>
  <c r="X381" i="2"/>
  <c r="Y377" i="2"/>
  <c r="Y375" i="2"/>
  <c r="X343" i="2"/>
  <c r="Y329" i="2"/>
  <c r="X324" i="2"/>
  <c r="X323" i="2"/>
  <c r="X310" i="2"/>
  <c r="Y311" i="2"/>
  <c r="X305" i="2"/>
  <c r="Y295" i="2"/>
  <c r="Y283" i="2"/>
  <c r="X280" i="2"/>
  <c r="Y277" i="2"/>
  <c r="X276" i="2"/>
  <c r="X275" i="2"/>
  <c r="Y272" i="2"/>
  <c r="Y271" i="2"/>
  <c r="X270" i="2"/>
  <c r="X264" i="2"/>
  <c r="X260" i="2"/>
  <c r="Y258" i="2"/>
  <c r="Y255" i="2"/>
  <c r="Y245" i="2"/>
  <c r="Y243" i="2"/>
  <c r="Y223" i="2"/>
  <c r="Y221" i="2"/>
  <c r="X220" i="2"/>
  <c r="X213" i="2"/>
  <c r="X205" i="2"/>
  <c r="X202" i="2"/>
  <c r="X197" i="2"/>
  <c r="Y196" i="2"/>
  <c r="X193" i="2"/>
  <c r="Y192" i="2"/>
  <c r="X189" i="2"/>
  <c r="Y188" i="2"/>
  <c r="X185" i="2"/>
  <c r="Y184" i="2"/>
  <c r="X181" i="2"/>
  <c r="Y180" i="2"/>
  <c r="X173" i="2"/>
  <c r="X168" i="2"/>
  <c r="Y165" i="2"/>
  <c r="X164" i="2"/>
  <c r="X141" i="2"/>
  <c r="X136" i="2"/>
  <c r="X125" i="2"/>
  <c r="X121" i="2"/>
  <c r="X110" i="2"/>
  <c r="X107" i="2"/>
  <c r="Y106" i="2"/>
  <c r="Y104" i="2"/>
  <c r="Y103" i="2"/>
  <c r="Y93" i="2"/>
  <c r="X64" i="2"/>
  <c r="X58" i="2"/>
  <c r="Y46" i="2"/>
  <c r="X43" i="2"/>
  <c r="X39" i="2"/>
  <c r="X34" i="2"/>
  <c r="X22" i="2"/>
  <c r="X17" i="2"/>
  <c r="Y364" i="2"/>
  <c r="Y355" i="2"/>
  <c r="Y354" i="2"/>
  <c r="Y349" i="2"/>
  <c r="Y337" i="2"/>
  <c r="Y330" i="2"/>
  <c r="Y328" i="2"/>
  <c r="Y315" i="2"/>
  <c r="Y309" i="2"/>
  <c r="Y308" i="2"/>
  <c r="Y298" i="2"/>
  <c r="Y289" i="2"/>
  <c r="Y288" i="2"/>
  <c r="Y236" i="2"/>
  <c r="Y235" i="2"/>
  <c r="Y227" i="2"/>
  <c r="Y217" i="2"/>
  <c r="Y216" i="2"/>
  <c r="Y209" i="2"/>
  <c r="Y208" i="2"/>
  <c r="Y175" i="2"/>
  <c r="Y128" i="2"/>
  <c r="Y83" i="2"/>
  <c r="Y82" i="2"/>
  <c r="Y70" i="2"/>
  <c r="Y69" i="2"/>
  <c r="Y67" i="2"/>
  <c r="Y58" i="2"/>
  <c r="Y56" i="2"/>
  <c r="Y41" i="2"/>
  <c r="Y30" i="2"/>
  <c r="Y28" i="2"/>
  <c r="Y27" i="2"/>
  <c r="Y13" i="2"/>
  <c r="Y1236" i="2"/>
  <c r="Y1230" i="2"/>
  <c r="X1230" i="2"/>
  <c r="X1008" i="2"/>
  <c r="X1007" i="2"/>
  <c r="Y1001" i="2"/>
  <c r="X1000" i="2"/>
  <c r="X998" i="2"/>
  <c r="Y996" i="2"/>
  <c r="X993" i="2"/>
  <c r="X992" i="2"/>
  <c r="Y987" i="2"/>
  <c r="Y979" i="2"/>
  <c r="Y974" i="2"/>
  <c r="Y961" i="2"/>
  <c r="X963" i="2"/>
  <c r="Y955" i="2"/>
  <c r="X954" i="2"/>
  <c r="X952" i="2"/>
  <c r="Y947" i="2"/>
  <c r="X943" i="2"/>
  <c r="X940" i="2"/>
  <c r="X938" i="2"/>
  <c r="Y936" i="2"/>
  <c r="X934" i="2"/>
  <c r="X932" i="2"/>
  <c r="Y913" i="2"/>
  <c r="X908" i="2"/>
  <c r="X906" i="2"/>
  <c r="Y903" i="2"/>
  <c r="X900" i="2"/>
  <c r="X902" i="2"/>
  <c r="Y882" i="2"/>
  <c r="X875" i="2"/>
  <c r="X874" i="2"/>
  <c r="X857" i="2"/>
  <c r="X855" i="2"/>
  <c r="X849" i="2"/>
  <c r="X847" i="2"/>
  <c r="X842" i="2"/>
  <c r="X838" i="2"/>
  <c r="X835" i="2"/>
  <c r="X832" i="2"/>
  <c r="X827" i="2"/>
  <c r="Y1257" i="2"/>
  <c r="Y1255" i="2"/>
  <c r="Y1248" i="2"/>
  <c r="Y1249" i="2"/>
  <c r="Y1234" i="2"/>
  <c r="Y1241" i="2"/>
  <c r="Y1239" i="2"/>
  <c r="Y1228" i="2"/>
  <c r="Y1226" i="2"/>
  <c r="X1226" i="2"/>
  <c r="Y1222" i="2"/>
  <c r="X1222" i="2"/>
  <c r="X1220" i="2"/>
  <c r="Y1211" i="2"/>
  <c r="Y1207" i="2"/>
  <c r="Y1205" i="2"/>
  <c r="X1195" i="2"/>
  <c r="Y1179" i="2"/>
  <c r="X1178" i="2"/>
  <c r="X1169" i="2"/>
  <c r="Y1168" i="2"/>
  <c r="Y1146" i="2"/>
  <c r="Y1141" i="2"/>
  <c r="Y1148" i="2"/>
  <c r="Y1143" i="2"/>
  <c r="X1145" i="2"/>
  <c r="Y1132" i="2"/>
  <c r="Y1130" i="2"/>
  <c r="Y1129" i="2"/>
  <c r="X1125" i="2"/>
  <c r="Y1122" i="2"/>
  <c r="Y1101" i="2"/>
  <c r="Y1097" i="2"/>
  <c r="Y1098" i="2"/>
  <c r="X1096" i="2"/>
  <c r="X1083" i="2"/>
  <c r="Y1082" i="2"/>
  <c r="Y1078" i="2"/>
  <c r="Y1079" i="2"/>
  <c r="X1073" i="2"/>
  <c r="X1080" i="2"/>
  <c r="Y1070" i="2"/>
  <c r="Y1068" i="2"/>
  <c r="Y1040" i="2"/>
  <c r="X1035" i="2"/>
  <c r="X1031" i="2"/>
  <c r="Y1028" i="2"/>
  <c r="X1026" i="2"/>
  <c r="X1024" i="2"/>
  <c r="Y1023" i="2"/>
  <c r="X1016" i="2"/>
  <c r="X1015" i="2"/>
  <c r="Y1019" i="2"/>
  <c r="X1010" i="2"/>
  <c r="X1009" i="2"/>
  <c r="Y1004" i="2"/>
  <c r="X1001" i="2"/>
  <c r="X1002" i="2"/>
  <c r="Y994" i="2"/>
  <c r="X996" i="2"/>
  <c r="Y989" i="2"/>
  <c r="X987" i="2"/>
  <c r="X985" i="2"/>
  <c r="Y982" i="2"/>
  <c r="X979" i="2"/>
  <c r="X977" i="2"/>
  <c r="Y972" i="2"/>
  <c r="X974" i="2"/>
  <c r="X969" i="2"/>
  <c r="Y965" i="2"/>
  <c r="X961" i="2"/>
  <c r="X962" i="2"/>
  <c r="Y956" i="2"/>
  <c r="X955" i="2"/>
  <c r="X953" i="2"/>
  <c r="Y949" i="2"/>
  <c r="X947" i="2"/>
  <c r="X946" i="2"/>
  <c r="Y944" i="2"/>
  <c r="X941" i="2"/>
  <c r="X939" i="2"/>
  <c r="Y924" i="2"/>
  <c r="X913" i="2"/>
  <c r="X916" i="2"/>
  <c r="Y910" i="2"/>
  <c r="X909" i="2"/>
  <c r="X907" i="2"/>
  <c r="Y891" i="2"/>
  <c r="X882" i="2"/>
  <c r="X883" i="2"/>
  <c r="Y880" i="2"/>
  <c r="X877" i="2"/>
  <c r="X876" i="2"/>
  <c r="X1246" i="2"/>
  <c r="Y1220" i="2"/>
  <c r="Y1218" i="2"/>
  <c r="X1218" i="2"/>
  <c r="Y1213" i="2"/>
  <c r="X1213" i="2"/>
  <c r="Y1199" i="2"/>
  <c r="Y1204" i="2"/>
  <c r="Y1195" i="2"/>
  <c r="Y1190" i="2"/>
  <c r="Y1186" i="2"/>
  <c r="Y1183" i="2"/>
  <c r="Y1178" i="2"/>
  <c r="Y1177" i="2"/>
  <c r="Y1169" i="2"/>
  <c r="Y1167" i="2"/>
  <c r="Y1139" i="2"/>
  <c r="Y1151" i="2"/>
  <c r="Y1145" i="2"/>
  <c r="Y1133" i="2"/>
  <c r="Y1131" i="2"/>
  <c r="Y1108" i="2"/>
  <c r="Y1106" i="2"/>
  <c r="Y1104" i="2"/>
  <c r="Y1099" i="2"/>
  <c r="Y1077" i="2"/>
  <c r="Y1039" i="2"/>
  <c r="Y1033" i="2"/>
  <c r="Y1021" i="2"/>
  <c r="Y1012" i="2"/>
  <c r="X1243" i="2"/>
  <c r="X1238" i="2"/>
  <c r="X1236" i="2"/>
  <c r="X1201" i="2"/>
  <c r="X1202" i="2"/>
  <c r="X1039" i="2"/>
  <c r="X1034" i="2"/>
  <c r="X1033" i="2"/>
  <c r="X1032" i="2"/>
  <c r="X1021" i="2"/>
  <c r="X1020" i="2"/>
  <c r="X1012" i="2"/>
  <c r="X1018" i="2"/>
  <c r="X1003" i="2"/>
  <c r="X1006" i="2"/>
  <c r="X997" i="2"/>
  <c r="X995" i="2"/>
  <c r="X991" i="2"/>
  <c r="X990" i="2"/>
  <c r="X983" i="2"/>
  <c r="X980" i="2"/>
  <c r="X975" i="2"/>
  <c r="X973" i="2"/>
  <c r="X968" i="2"/>
  <c r="X967" i="2"/>
  <c r="X959" i="2"/>
  <c r="X957" i="2"/>
  <c r="X951" i="2"/>
  <c r="X950" i="2"/>
  <c r="X930" i="2"/>
  <c r="X929" i="2"/>
  <c r="X923" i="2"/>
  <c r="X925" i="2"/>
  <c r="X899" i="2"/>
  <c r="X898" i="2"/>
  <c r="X893" i="2"/>
  <c r="X892" i="2"/>
  <c r="Y872" i="2"/>
  <c r="X869" i="2"/>
  <c r="X868" i="2"/>
  <c r="Y862" i="2"/>
  <c r="X863" i="2"/>
  <c r="X860" i="2"/>
  <c r="X856" i="2"/>
  <c r="X850" i="2"/>
  <c r="X851" i="2"/>
  <c r="X845" i="2"/>
  <c r="X840" i="2"/>
  <c r="X836" i="2"/>
  <c r="X831" i="2"/>
  <c r="X829" i="2"/>
  <c r="Y827" i="2"/>
  <c r="Y817" i="2"/>
  <c r="X814" i="2"/>
  <c r="X646" i="2"/>
  <c r="X645" i="2"/>
  <c r="X640" i="2"/>
  <c r="X637" i="2"/>
  <c r="X630" i="2"/>
  <c r="X629" i="2"/>
  <c r="X623" i="2"/>
  <c r="X618" i="2"/>
  <c r="X614" i="2"/>
  <c r="X944" i="2"/>
  <c r="X942" i="2"/>
  <c r="Y937" i="2"/>
  <c r="X936" i="2"/>
  <c r="X933" i="2"/>
  <c r="Y931" i="2"/>
  <c r="X927" i="2"/>
  <c r="X926" i="2"/>
  <c r="Y921" i="2"/>
  <c r="X919" i="2"/>
  <c r="X918" i="2"/>
  <c r="Y917" i="2"/>
  <c r="X910" i="2"/>
  <c r="X911" i="2"/>
  <c r="Y904" i="2"/>
  <c r="X903" i="2"/>
  <c r="X901" i="2"/>
  <c r="Y897" i="2"/>
  <c r="X895" i="2"/>
  <c r="X894" i="2"/>
  <c r="Y889" i="2"/>
  <c r="X885" i="2"/>
  <c r="X886" i="2"/>
  <c r="Y881" i="2"/>
  <c r="X880" i="2"/>
  <c r="X878" i="2"/>
  <c r="Y873" i="2"/>
  <c r="X872" i="2"/>
  <c r="X870" i="2"/>
  <c r="Y865" i="2"/>
  <c r="X862" i="2"/>
  <c r="X861" i="2"/>
  <c r="X859" i="2"/>
  <c r="Y856" i="2"/>
  <c r="X853" i="2"/>
  <c r="Y850" i="2"/>
  <c r="X852" i="2"/>
  <c r="Y851" i="2"/>
  <c r="X844" i="2"/>
  <c r="Y845" i="2"/>
  <c r="X841" i="2"/>
  <c r="Y840" i="2"/>
  <c r="X837" i="2"/>
  <c r="Y836" i="2"/>
  <c r="X833" i="2"/>
  <c r="Y831" i="2"/>
  <c r="X828" i="2"/>
  <c r="Y829" i="2"/>
  <c r="X823" i="2"/>
  <c r="Y818" i="2"/>
  <c r="X817" i="2"/>
  <c r="Y650" i="2"/>
  <c r="X648" i="2"/>
  <c r="X647" i="2"/>
  <c r="Y642" i="2"/>
  <c r="X641" i="2"/>
  <c r="X639" i="2"/>
  <c r="Y635" i="2"/>
  <c r="X632" i="2"/>
  <c r="X631" i="2"/>
  <c r="Y626" i="2"/>
  <c r="X624" i="2"/>
  <c r="X622" i="2"/>
  <c r="X619" i="2"/>
  <c r="X615" i="2"/>
  <c r="Y606" i="2"/>
  <c r="X604" i="2"/>
  <c r="Y668" i="2"/>
  <c r="Y666" i="2"/>
  <c r="Y662" i="2"/>
  <c r="Y663" i="2"/>
  <c r="Y660" i="2"/>
  <c r="Y658" i="2"/>
  <c r="Y655" i="2"/>
  <c r="Y653" i="2"/>
  <c r="Y652" i="2"/>
  <c r="X650" i="2"/>
  <c r="X649" i="2"/>
  <c r="Y644" i="2"/>
  <c r="X642" i="2"/>
  <c r="X638" i="2"/>
  <c r="Y636" i="2"/>
  <c r="X635" i="2"/>
  <c r="X633" i="2"/>
  <c r="Y628" i="2"/>
  <c r="X626" i="2"/>
  <c r="X625" i="2"/>
  <c r="X620" i="2"/>
  <c r="Y619" i="2"/>
  <c r="X616" i="2"/>
  <c r="Y615" i="2"/>
  <c r="Y608" i="2"/>
  <c r="Y588" i="2"/>
  <c r="X578" i="2"/>
  <c r="X573" i="2"/>
  <c r="X526" i="2"/>
  <c r="X513" i="2"/>
  <c r="X507" i="2"/>
  <c r="X393" i="2"/>
  <c r="Y390" i="2"/>
  <c r="Y389" i="2"/>
  <c r="X388" i="2"/>
  <c r="X382" i="2"/>
  <c r="Y380" i="2"/>
  <c r="X375" i="2"/>
  <c r="Y371" i="2"/>
  <c r="X361" i="2"/>
  <c r="Y358" i="2"/>
  <c r="X350" i="2"/>
  <c r="Y348" i="2"/>
  <c r="X332" i="2"/>
  <c r="Y322" i="2"/>
  <c r="Y581" i="2"/>
  <c r="X579" i="2"/>
  <c r="X574" i="2"/>
  <c r="X569" i="2"/>
  <c r="Y568" i="2"/>
  <c r="Y562" i="2"/>
  <c r="X563" i="2"/>
  <c r="X556" i="2"/>
  <c r="Y555" i="2"/>
  <c r="Y547" i="2"/>
  <c r="Y545" i="2"/>
  <c r="X544" i="2"/>
  <c r="Y541" i="2"/>
  <c r="X540" i="2"/>
  <c r="X527" i="2"/>
  <c r="X521" i="2"/>
  <c r="Y520" i="2"/>
  <c r="Y517" i="2"/>
  <c r="X515" i="2"/>
  <c r="Y511" i="2"/>
  <c r="X510" i="2"/>
  <c r="X502" i="2"/>
  <c r="Y494" i="2"/>
  <c r="Y490" i="2"/>
  <c r="X488" i="2"/>
  <c r="Y483" i="2"/>
  <c r="Y482" i="2"/>
  <c r="X480" i="2"/>
  <c r="Y475" i="2"/>
  <c r="Y474" i="2"/>
  <c r="X472" i="2"/>
  <c r="Y467" i="2"/>
  <c r="X466" i="2"/>
  <c r="X459" i="2"/>
  <c r="Y455" i="2"/>
  <c r="Y454" i="2"/>
  <c r="X445" i="2"/>
  <c r="Y444" i="2"/>
  <c r="Y442" i="2"/>
  <c r="X440" i="2"/>
  <c r="Y434" i="2"/>
  <c r="X436" i="2"/>
  <c r="X427" i="2"/>
  <c r="Y423" i="2"/>
  <c r="Y421" i="2"/>
  <c r="X413" i="2"/>
  <c r="Y412" i="2"/>
  <c r="Y410" i="2"/>
  <c r="X408" i="2"/>
  <c r="Y403" i="2"/>
  <c r="X402" i="2"/>
  <c r="Y393" i="2"/>
  <c r="Y391" i="2"/>
  <c r="X390" i="2"/>
  <c r="X385" i="2"/>
  <c r="X369" i="2"/>
  <c r="X364" i="2"/>
  <c r="Y359" i="2"/>
  <c r="X358" i="2"/>
  <c r="X351" i="2"/>
  <c r="X337" i="2"/>
  <c r="Y336" i="2"/>
  <c r="X333" i="2"/>
  <c r="Y593" i="2"/>
  <c r="Y595" i="2"/>
  <c r="X592" i="2"/>
  <c r="Y590" i="2"/>
  <c r="X588" i="2"/>
  <c r="X575" i="2"/>
  <c r="Y569" i="2"/>
  <c r="Y567" i="2"/>
  <c r="Y564" i="2"/>
  <c r="X562" i="2"/>
  <c r="X557" i="2"/>
  <c r="X553" i="2"/>
  <c r="Y552" i="2"/>
  <c r="Y546" i="2"/>
  <c r="X547" i="2"/>
  <c r="Y540" i="2"/>
  <c r="Y531" i="2"/>
  <c r="Y529" i="2"/>
  <c r="Y525" i="2"/>
  <c r="X518" i="2"/>
  <c r="Y515" i="2"/>
  <c r="Y499" i="2"/>
  <c r="Y495" i="2"/>
  <c r="Y488" i="2"/>
  <c r="Y480" i="2"/>
  <c r="Y472" i="2"/>
  <c r="Y449" i="2"/>
  <c r="Y450" i="2"/>
  <c r="Y440" i="2"/>
  <c r="Y418" i="2"/>
  <c r="Y417" i="2"/>
  <c r="Y408" i="2"/>
  <c r="Y294" i="2"/>
  <c r="Y553" i="2"/>
  <c r="X449" i="2"/>
  <c r="X422" i="2"/>
  <c r="X418" i="2"/>
  <c r="X411" i="2"/>
  <c r="X397" i="2"/>
  <c r="X384" i="2"/>
  <c r="X380" i="2"/>
  <c r="X374" i="2"/>
  <c r="X367" i="2"/>
  <c r="X353" i="2"/>
  <c r="X348" i="2"/>
  <c r="X341" i="2"/>
  <c r="X335" i="2"/>
  <c r="X320" i="2"/>
  <c r="X313" i="2"/>
  <c r="X307" i="2"/>
  <c r="Y304" i="2"/>
  <c r="Y303" i="2"/>
  <c r="Y201" i="2"/>
  <c r="Y198" i="2"/>
  <c r="Y194" i="2"/>
  <c r="Y190" i="2"/>
  <c r="Y187" i="2"/>
  <c r="Y182" i="2"/>
  <c r="Y178" i="2"/>
  <c r="Y176" i="2"/>
  <c r="Y174" i="2"/>
  <c r="Y172" i="2"/>
  <c r="Y171" i="2"/>
  <c r="Y163" i="2"/>
  <c r="Y150" i="2"/>
  <c r="Y144" i="2"/>
  <c r="Y137" i="2"/>
  <c r="Y127" i="2"/>
  <c r="Y126" i="2"/>
  <c r="Y122" i="2"/>
  <c r="X299" i="2"/>
  <c r="X294" i="2"/>
  <c r="X289" i="2"/>
  <c r="X281" i="2"/>
  <c r="X265" i="2"/>
  <c r="X262" i="2"/>
  <c r="X248" i="2"/>
  <c r="X233" i="2"/>
  <c r="X227" i="2"/>
  <c r="Y226" i="2"/>
  <c r="X200" i="2"/>
  <c r="X196" i="2"/>
  <c r="X192" i="2"/>
  <c r="X188" i="2"/>
  <c r="X184" i="2"/>
  <c r="X180" i="2"/>
  <c r="Y177" i="2"/>
  <c r="X176" i="2"/>
  <c r="X167" i="2"/>
  <c r="Y166" i="2"/>
  <c r="Y164" i="2"/>
  <c r="X163" i="2"/>
  <c r="X162" i="2"/>
  <c r="X158" i="2"/>
  <c r="X152" i="2"/>
  <c r="Y146" i="2"/>
  <c r="Y143" i="2"/>
  <c r="X144" i="2"/>
  <c r="X142" i="2"/>
  <c r="Y131" i="2"/>
  <c r="X127" i="2"/>
  <c r="X122" i="2"/>
  <c r="Y121" i="2"/>
  <c r="X111" i="2"/>
  <c r="X95" i="2"/>
  <c r="X80" i="2"/>
  <c r="X74" i="2"/>
  <c r="X33" i="2"/>
  <c r="X19" i="2"/>
  <c r="Y262" i="2"/>
  <c r="Y259" i="2"/>
  <c r="Y256" i="2"/>
  <c r="Y253" i="2"/>
  <c r="Y252" i="2"/>
  <c r="Y242" i="2"/>
  <c r="Y225" i="2"/>
  <c r="Y224" i="2"/>
  <c r="Y111" i="2"/>
  <c r="Y102" i="2"/>
  <c r="Y100" i="2"/>
  <c r="Y99" i="2"/>
  <c r="Y89" i="2"/>
  <c r="Y74" i="2"/>
  <c r="Y71" i="2"/>
  <c r="Y72" i="2"/>
  <c r="Y62" i="2"/>
  <c r="Y50" i="2"/>
  <c r="Y26" i="2"/>
  <c r="Y24" i="2"/>
  <c r="Y23" i="2"/>
  <c r="Y21" i="2"/>
  <c r="X20" i="2"/>
  <c r="Y15" i="2"/>
  <c r="Y327" i="2"/>
  <c r="X326" i="2"/>
  <c r="X315" i="2"/>
  <c r="Y314" i="2"/>
  <c r="X311" i="2"/>
  <c r="Y305" i="2"/>
  <c r="X304" i="2"/>
  <c r="X296" i="2"/>
  <c r="Y293" i="2"/>
  <c r="Y292" i="2"/>
  <c r="X283" i="2"/>
  <c r="Y282" i="2"/>
  <c r="Y279" i="2"/>
  <c r="X278" i="2"/>
  <c r="Y273" i="2"/>
  <c r="X272" i="2"/>
  <c r="X266" i="2"/>
  <c r="X259" i="2"/>
  <c r="Y257" i="2"/>
  <c r="Y241" i="2"/>
  <c r="Y240" i="2"/>
  <c r="Y231" i="2"/>
  <c r="X230" i="2"/>
  <c r="X201" i="2"/>
  <c r="X198" i="2"/>
  <c r="X194" i="2"/>
  <c r="X190" i="2"/>
  <c r="X187" i="2"/>
  <c r="X178" i="2"/>
  <c r="X174" i="2"/>
  <c r="X169" i="2"/>
  <c r="X160" i="2"/>
  <c r="X150" i="2"/>
  <c r="X135" i="2"/>
  <c r="X134" i="2"/>
  <c r="X124" i="2"/>
  <c r="X112" i="2"/>
  <c r="X106" i="2"/>
  <c r="Y105" i="2"/>
  <c r="Y90" i="2"/>
  <c r="Y87" i="2"/>
  <c r="Y77" i="2"/>
  <c r="X78" i="2"/>
  <c r="X63" i="2"/>
  <c r="X51" i="2"/>
  <c r="Y42" i="2"/>
  <c r="Y40" i="2"/>
  <c r="Y39" i="2"/>
  <c r="Y37" i="2"/>
  <c r="X36" i="2"/>
  <c r="X30" i="2"/>
  <c r="Y25" i="2"/>
  <c r="X1231" i="2"/>
  <c r="X1210" i="2"/>
  <c r="X1263" i="2"/>
  <c r="X1259" i="2"/>
  <c r="Y1256" i="2"/>
  <c r="Y1254" i="2"/>
  <c r="X1251" i="2"/>
  <c r="Y1247" i="2"/>
  <c r="Y1245" i="2"/>
  <c r="X1245" i="2"/>
  <c r="X1242" i="2"/>
  <c r="Y1240" i="2"/>
  <c r="Y1237" i="2"/>
  <c r="X1237" i="2"/>
  <c r="X1235" i="2"/>
  <c r="Y1232" i="2"/>
  <c r="Y1229" i="2"/>
  <c r="X1229" i="2"/>
  <c r="X1227" i="2"/>
  <c r="Y1224" i="2"/>
  <c r="Y1221" i="2"/>
  <c r="X1221" i="2"/>
  <c r="X1219" i="2"/>
  <c r="Y1215" i="2"/>
  <c r="Y1214" i="2"/>
  <c r="X1214" i="2"/>
  <c r="X1209" i="2"/>
  <c r="Y1208" i="2"/>
  <c r="Y1203" i="2"/>
  <c r="X1203" i="2"/>
  <c r="X1200" i="2"/>
  <c r="Y1197" i="2"/>
  <c r="Y1206" i="2"/>
  <c r="X1206" i="2"/>
  <c r="X1196" i="2"/>
  <c r="Y1174" i="2"/>
  <c r="Y1192" i="2"/>
  <c r="X1192" i="2"/>
  <c r="X1189" i="2"/>
  <c r="Y1182" i="2"/>
  <c r="Y1173" i="2"/>
  <c r="X1173" i="2"/>
  <c r="X1180" i="2"/>
  <c r="Y1176" i="2"/>
  <c r="Y1194" i="2"/>
  <c r="X1172" i="2"/>
  <c r="X1168" i="2"/>
  <c r="Y1156" i="2"/>
  <c r="Y1166" i="2"/>
  <c r="Y1150" i="2"/>
  <c r="X1149" i="2"/>
  <c r="X1147" i="2"/>
  <c r="Y1140" i="2"/>
  <c r="Y1159" i="2"/>
  <c r="Y1162" i="2"/>
  <c r="X1157" i="2"/>
  <c r="X1135" i="2"/>
  <c r="X1132" i="2"/>
  <c r="Y1125" i="2"/>
  <c r="X1124" i="2"/>
  <c r="X1123" i="2"/>
  <c r="Y1116" i="2"/>
  <c r="X1127" i="2"/>
  <c r="X1118" i="2"/>
  <c r="Y1110" i="2"/>
  <c r="X1112" i="2"/>
  <c r="X1108" i="2"/>
  <c r="Y1103" i="2"/>
  <c r="X1102" i="2"/>
  <c r="X1101" i="2"/>
  <c r="Y1096" i="2"/>
  <c r="X1092" i="2"/>
  <c r="Y1087" i="2"/>
  <c r="Y1073" i="2"/>
  <c r="Y1081" i="2"/>
  <c r="X1072" i="2"/>
  <c r="Y1064" i="2"/>
  <c r="Y825" i="2"/>
  <c r="Y826" i="2"/>
  <c r="Y816" i="2"/>
  <c r="Y857" i="2"/>
  <c r="Y859" i="2"/>
  <c r="Y855" i="2"/>
  <c r="Y853" i="2"/>
  <c r="Y849" i="2"/>
  <c r="Y852" i="2"/>
  <c r="Y847" i="2"/>
  <c r="Y824" i="2"/>
  <c r="X1255" i="2"/>
  <c r="X1239" i="2"/>
  <c r="X1217" i="2"/>
  <c r="X1198" i="2"/>
  <c r="X1204" i="2"/>
  <c r="X1190" i="2"/>
  <c r="X1191" i="2"/>
  <c r="X1187" i="2"/>
  <c r="X1183" i="2"/>
  <c r="X1177" i="2"/>
  <c r="X1175" i="2"/>
  <c r="X1155" i="2"/>
  <c r="X1152" i="2"/>
  <c r="X1161" i="2"/>
  <c r="X1163" i="2"/>
  <c r="X1130" i="2"/>
  <c r="X1128" i="2"/>
  <c r="X1121" i="2"/>
  <c r="X1117" i="2"/>
  <c r="X1109" i="2"/>
  <c r="X1111" i="2"/>
  <c r="X1106" i="2"/>
  <c r="X1107" i="2"/>
  <c r="X1097" i="2"/>
  <c r="X1093" i="2"/>
  <c r="X1090" i="2"/>
  <c r="X1088" i="2"/>
  <c r="X1078" i="2"/>
  <c r="X1075" i="2"/>
  <c r="X1067" i="2"/>
  <c r="X1057" i="2"/>
  <c r="X1055" i="2"/>
  <c r="X1061" i="2"/>
  <c r="X1054" i="2"/>
  <c r="X1053" i="2"/>
  <c r="X1056" i="2"/>
  <c r="X1050" i="2"/>
  <c r="X1048" i="2"/>
  <c r="X1045" i="2"/>
  <c r="X1046" i="2"/>
  <c r="X1041" i="2"/>
  <c r="X1043" i="2"/>
  <c r="X1036" i="2"/>
  <c r="X1249" i="2"/>
  <c r="X1223" i="2"/>
  <c r="X1207" i="2"/>
  <c r="Y1259" i="2"/>
  <c r="X1256" i="2"/>
  <c r="Y1251" i="2"/>
  <c r="X1247" i="2"/>
  <c r="Y1242" i="2"/>
  <c r="X1240" i="2"/>
  <c r="Y1235" i="2"/>
  <c r="X1232" i="2"/>
  <c r="Y1227" i="2"/>
  <c r="X1224" i="2"/>
  <c r="Y1219" i="2"/>
  <c r="X1215" i="2"/>
  <c r="Y1209" i="2"/>
  <c r="X1208" i="2"/>
  <c r="Y1200" i="2"/>
  <c r="X1197" i="2"/>
  <c r="Y1196" i="2"/>
  <c r="X1174" i="2"/>
  <c r="Y1189" i="2"/>
  <c r="X1182" i="2"/>
  <c r="Y1180" i="2"/>
  <c r="X1176" i="2"/>
  <c r="Y1172" i="2"/>
  <c r="Y1170" i="2"/>
  <c r="X1167" i="2"/>
  <c r="X1156" i="2"/>
  <c r="Y1152" i="2"/>
  <c r="Y1149" i="2"/>
  <c r="Y1142" i="2"/>
  <c r="X1141" i="2"/>
  <c r="X1140" i="2"/>
  <c r="Y1163" i="2"/>
  <c r="Y1157" i="2"/>
  <c r="Y1137" i="2"/>
  <c r="X1136" i="2"/>
  <c r="X1131" i="2"/>
  <c r="Y1124" i="2"/>
  <c r="Y1126" i="2"/>
  <c r="X1122" i="2"/>
  <c r="Y1127" i="2"/>
  <c r="Y1115" i="2"/>
  <c r="X1120" i="2"/>
  <c r="Y1112" i="2"/>
  <c r="Y1114" i="2"/>
  <c r="X1105" i="2"/>
  <c r="Y1102" i="2"/>
  <c r="Y1100" i="2"/>
  <c r="X1099" i="2"/>
  <c r="Y1092" i="2"/>
  <c r="Y1091" i="2"/>
  <c r="X1094" i="2"/>
  <c r="Y1086" i="2"/>
  <c r="Y1083" i="2"/>
  <c r="X1077" i="2"/>
  <c r="Y1075" i="2"/>
  <c r="Y1084" i="2"/>
  <c r="Y1080" i="2"/>
  <c r="X1070" i="2"/>
  <c r="X1064" i="2"/>
  <c r="X822" i="2"/>
  <c r="X815" i="2"/>
  <c r="X811" i="2"/>
  <c r="X808" i="2"/>
  <c r="X807" i="2"/>
  <c r="X803" i="2"/>
  <c r="X804" i="2"/>
  <c r="X801" i="2"/>
  <c r="X800" i="2"/>
  <c r="X797" i="2"/>
  <c r="X795" i="2"/>
  <c r="X792" i="2"/>
  <c r="X791" i="2"/>
  <c r="X789" i="2"/>
  <c r="X787" i="2"/>
  <c r="X785" i="2"/>
  <c r="X783" i="2"/>
  <c r="X781" i="2"/>
  <c r="X779" i="2"/>
  <c r="X777" i="2"/>
  <c r="X775" i="2"/>
  <c r="X773" i="2"/>
  <c r="X772" i="2"/>
  <c r="X769" i="2"/>
  <c r="X767" i="2"/>
  <c r="X764" i="2"/>
  <c r="X763" i="2"/>
  <c r="X761" i="2"/>
  <c r="X760" i="2"/>
  <c r="X757" i="2"/>
  <c r="X755" i="2"/>
  <c r="X753" i="2"/>
  <c r="X751" i="2"/>
  <c r="X749" i="2"/>
  <c r="X748" i="2"/>
  <c r="X745" i="2"/>
  <c r="X744" i="2"/>
  <c r="X741" i="2"/>
  <c r="X739" i="2"/>
  <c r="X737" i="2"/>
  <c r="X735" i="2"/>
  <c r="X733" i="2"/>
  <c r="X731" i="2"/>
  <c r="X729" i="2"/>
  <c r="X727" i="2"/>
  <c r="X726" i="2"/>
  <c r="X721" i="2"/>
  <c r="X723" i="2"/>
  <c r="X719" i="2"/>
  <c r="X716" i="2"/>
  <c r="X715" i="2"/>
  <c r="X713" i="2"/>
  <c r="X711" i="2"/>
  <c r="X709" i="2"/>
  <c r="X708" i="2"/>
  <c r="X705" i="2"/>
  <c r="X703" i="2"/>
  <c r="X701" i="2"/>
  <c r="X699" i="2"/>
  <c r="X697" i="2"/>
  <c r="X695" i="2"/>
  <c r="X693" i="2"/>
  <c r="X691" i="2"/>
  <c r="X689" i="2"/>
  <c r="X688" i="2"/>
  <c r="X685" i="2"/>
  <c r="X682" i="2"/>
  <c r="X683" i="2"/>
  <c r="X679" i="2"/>
  <c r="X677" i="2"/>
  <c r="X675" i="2"/>
  <c r="X673" i="2"/>
  <c r="X671" i="2"/>
  <c r="X669" i="2"/>
  <c r="X667" i="2"/>
  <c r="X665" i="2"/>
  <c r="X664" i="2"/>
  <c r="X661" i="2"/>
  <c r="X659" i="2"/>
  <c r="X657" i="2"/>
  <c r="X656" i="2"/>
  <c r="X654" i="2"/>
  <c r="X651" i="2"/>
  <c r="X609" i="2"/>
  <c r="X601" i="2"/>
  <c r="Y844" i="2"/>
  <c r="Y842" i="2"/>
  <c r="Y841" i="2"/>
  <c r="Y838" i="2"/>
  <c r="Y837" i="2"/>
  <c r="Y835" i="2"/>
  <c r="Y833" i="2"/>
  <c r="Y832" i="2"/>
  <c r="Y828" i="2"/>
  <c r="X825" i="2"/>
  <c r="X824" i="2"/>
  <c r="X819" i="2"/>
  <c r="Y814" i="2"/>
  <c r="Y607" i="2"/>
  <c r="Y603" i="2"/>
  <c r="Y602" i="2"/>
  <c r="Y623" i="2"/>
  <c r="Y620" i="2"/>
  <c r="Y618" i="2"/>
  <c r="Y616" i="2"/>
  <c r="Y614" i="2"/>
  <c r="Y600" i="2"/>
  <c r="Y519" i="2"/>
  <c r="Y518" i="2"/>
  <c r="X514" i="2"/>
  <c r="X512" i="2"/>
  <c r="X508" i="2"/>
  <c r="Y502" i="2"/>
  <c r="X503" i="2"/>
  <c r="X500" i="2"/>
  <c r="X491" i="2"/>
  <c r="X487" i="2"/>
  <c r="X483" i="2"/>
  <c r="X478" i="2"/>
  <c r="X475" i="2"/>
  <c r="X471" i="2"/>
  <c r="X469" i="2"/>
  <c r="Y464" i="2"/>
  <c r="Y459" i="2"/>
  <c r="Y457" i="2"/>
  <c r="X455" i="2"/>
  <c r="X452" i="2"/>
  <c r="Y448" i="2"/>
  <c r="Y443" i="2"/>
  <c r="Y441" i="2"/>
  <c r="X439" i="2"/>
  <c r="X437" i="2"/>
  <c r="Y431" i="2"/>
  <c r="Y427" i="2"/>
  <c r="Y426" i="2"/>
  <c r="X423" i="2"/>
  <c r="X420" i="2"/>
  <c r="Y416" i="2"/>
  <c r="Y411" i="2"/>
  <c r="Y409" i="2"/>
  <c r="X407" i="2"/>
  <c r="X404" i="2"/>
  <c r="Y400" i="2"/>
  <c r="Y395" i="2"/>
  <c r="Y394" i="2"/>
  <c r="Y370" i="2"/>
  <c r="Y360" i="2"/>
  <c r="Y357" i="2"/>
  <c r="X596" i="2"/>
  <c r="Y592" i="2"/>
  <c r="Y587" i="2"/>
  <c r="Y586" i="2"/>
  <c r="X583" i="2"/>
  <c r="X580" i="2"/>
  <c r="Y576" i="2"/>
  <c r="Y570" i="2"/>
  <c r="Y572" i="2"/>
  <c r="X567" i="2"/>
  <c r="X565" i="2"/>
  <c r="Y560" i="2"/>
  <c r="Y558" i="2"/>
  <c r="Y554" i="2"/>
  <c r="X551" i="2"/>
  <c r="X550" i="2"/>
  <c r="Y544" i="2"/>
  <c r="Y539" i="2"/>
  <c r="Y538" i="2"/>
  <c r="X535" i="2"/>
  <c r="X532" i="2"/>
  <c r="Y528" i="2"/>
  <c r="Y523" i="2"/>
  <c r="Y522" i="2"/>
  <c r="Y512" i="2"/>
  <c r="Y506" i="2"/>
  <c r="Y505" i="2"/>
  <c r="Y498" i="2"/>
  <c r="Y497" i="2"/>
  <c r="Y496" i="2"/>
  <c r="Y493" i="2"/>
  <c r="Y469" i="2"/>
  <c r="Y463" i="2"/>
  <c r="Y462" i="2"/>
  <c r="Y452" i="2"/>
  <c r="Y446" i="2"/>
  <c r="Y447" i="2"/>
  <c r="Y437" i="2"/>
  <c r="Y432" i="2"/>
  <c r="Y430" i="2"/>
  <c r="Y420" i="2"/>
  <c r="Y415" i="2"/>
  <c r="Y414" i="2"/>
  <c r="Y404" i="2"/>
  <c r="Y399" i="2"/>
  <c r="Y398" i="2"/>
  <c r="Y392" i="2"/>
  <c r="Y387" i="2"/>
  <c r="Y386" i="2"/>
  <c r="Y379" i="2"/>
  <c r="Y381" i="2"/>
  <c r="Y368" i="2"/>
  <c r="Y365" i="2"/>
  <c r="Y347" i="2"/>
  <c r="Y346" i="2"/>
  <c r="X607" i="2"/>
  <c r="Y604" i="2"/>
  <c r="X603" i="2"/>
  <c r="X600" i="2"/>
  <c r="Y596" i="2"/>
  <c r="Y591" i="2"/>
  <c r="Y589" i="2"/>
  <c r="X587" i="2"/>
  <c r="X584" i="2"/>
  <c r="Y580" i="2"/>
  <c r="Y575" i="2"/>
  <c r="Y574" i="2"/>
  <c r="X570" i="2"/>
  <c r="X568" i="2"/>
  <c r="Y565" i="2"/>
  <c r="Y559" i="2"/>
  <c r="Y557" i="2"/>
  <c r="X558" i="2"/>
  <c r="X552" i="2"/>
  <c r="Y550" i="2"/>
  <c r="Y542" i="2"/>
  <c r="Y543" i="2"/>
  <c r="X539" i="2"/>
  <c r="X536" i="2"/>
  <c r="Y532" i="2"/>
  <c r="Y527" i="2"/>
  <c r="Y526" i="2"/>
  <c r="X523" i="2"/>
  <c r="X520" i="2"/>
  <c r="X506" i="2"/>
  <c r="X504" i="2"/>
  <c r="X498" i="2"/>
  <c r="X495" i="2"/>
  <c r="X494" i="2"/>
  <c r="X463" i="2"/>
  <c r="X458" i="2"/>
  <c r="X446" i="2"/>
  <c r="X444" i="2"/>
  <c r="X432" i="2"/>
  <c r="X428" i="2"/>
  <c r="X415" i="2"/>
  <c r="X412" i="2"/>
  <c r="X399" i="2"/>
  <c r="X396" i="2"/>
  <c r="X387" i="2"/>
  <c r="X383" i="2"/>
  <c r="Y376" i="2"/>
  <c r="Y594" i="2"/>
  <c r="Y310" i="2"/>
  <c r="Y344" i="2"/>
  <c r="Y340" i="2"/>
  <c r="Y338" i="2"/>
  <c r="Y334" i="2"/>
  <c r="Y324" i="2"/>
  <c r="Y321" i="2"/>
  <c r="Y317" i="2"/>
  <c r="Y316" i="2"/>
  <c r="Y306" i="2"/>
  <c r="Y301" i="2"/>
  <c r="Y300" i="2"/>
  <c r="Y290" i="2"/>
  <c r="Y285" i="2"/>
  <c r="Y284" i="2"/>
  <c r="Y274" i="2"/>
  <c r="Y269" i="2"/>
  <c r="Y268" i="2"/>
  <c r="X371" i="2"/>
  <c r="X368" i="2"/>
  <c r="X355" i="2"/>
  <c r="X352" i="2"/>
  <c r="X340" i="2"/>
  <c r="X336" i="2"/>
  <c r="X325" i="2"/>
  <c r="X322" i="2"/>
  <c r="X318" i="2"/>
  <c r="X314" i="2"/>
  <c r="X301" i="2"/>
  <c r="X298" i="2"/>
  <c r="X285" i="2"/>
  <c r="X282" i="2"/>
  <c r="X269" i="2"/>
  <c r="X267" i="2"/>
  <c r="X253" i="2"/>
  <c r="X250" i="2"/>
  <c r="X237" i="2"/>
  <c r="X234" i="2"/>
  <c r="X221" i="2"/>
  <c r="X218" i="2"/>
  <c r="X214" i="2"/>
  <c r="X210" i="2"/>
  <c r="X206" i="2"/>
  <c r="Y261" i="2"/>
  <c r="Y260" i="2"/>
  <c r="X258" i="2"/>
  <c r="X254" i="2"/>
  <c r="Y250" i="2"/>
  <c r="Y246" i="2"/>
  <c r="Y244" i="2"/>
  <c r="X241" i="2"/>
  <c r="X238" i="2"/>
  <c r="Y234" i="2"/>
  <c r="Y229" i="2"/>
  <c r="Y228" i="2"/>
  <c r="X225" i="2"/>
  <c r="X222" i="2"/>
  <c r="Y218" i="2"/>
  <c r="Y214" i="2"/>
  <c r="Y210" i="2"/>
  <c r="Y206" i="2"/>
  <c r="Y203" i="2"/>
  <c r="Y200" i="2"/>
  <c r="Y199" i="2"/>
  <c r="Y197" i="2"/>
  <c r="Y195" i="2"/>
  <c r="X395" i="2"/>
  <c r="X392" i="2"/>
  <c r="Y388" i="2"/>
  <c r="Y385" i="2"/>
  <c r="Y382" i="2"/>
  <c r="X379" i="2"/>
  <c r="X376" i="2"/>
  <c r="Y373" i="2"/>
  <c r="Y367" i="2"/>
  <c r="Y366" i="2"/>
  <c r="X363" i="2"/>
  <c r="X360" i="2"/>
  <c r="Y356" i="2"/>
  <c r="Y351" i="2"/>
  <c r="Y350" i="2"/>
  <c r="X347" i="2"/>
  <c r="X344" i="2"/>
  <c r="Y339" i="2"/>
  <c r="Y335" i="2"/>
  <c r="X334" i="2"/>
  <c r="X331" i="2"/>
  <c r="X328" i="2"/>
  <c r="Y326" i="2"/>
  <c r="Y319" i="2"/>
  <c r="Y313" i="2"/>
  <c r="Y312" i="2"/>
  <c r="X309" i="2"/>
  <c r="X306" i="2"/>
  <c r="Y302" i="2"/>
  <c r="Y296" i="2"/>
  <c r="Y297" i="2"/>
  <c r="X293" i="2"/>
  <c r="X290" i="2"/>
  <c r="Y286" i="2"/>
  <c r="Y281" i="2"/>
  <c r="Y280" i="2"/>
  <c r="X277" i="2"/>
  <c r="X274" i="2"/>
  <c r="Y270" i="2"/>
  <c r="Y266" i="2"/>
  <c r="Y264" i="2"/>
  <c r="X261" i="2"/>
  <c r="X257" i="2"/>
  <c r="Y254" i="2"/>
  <c r="Y249" i="2"/>
  <c r="Y248" i="2"/>
  <c r="X246" i="2"/>
  <c r="X242" i="2"/>
  <c r="Y238" i="2"/>
  <c r="Y233" i="2"/>
  <c r="Y232" i="2"/>
  <c r="X229" i="2"/>
  <c r="X226" i="2"/>
  <c r="Y222" i="2"/>
  <c r="Y215" i="2"/>
  <c r="Y211" i="2"/>
  <c r="Y157" i="2"/>
  <c r="X156" i="2"/>
  <c r="X154" i="2"/>
  <c r="Y148" i="2"/>
  <c r="Y147" i="2"/>
  <c r="X145" i="2"/>
  <c r="Y140" i="2"/>
  <c r="Y139" i="2"/>
  <c r="X137" i="2"/>
  <c r="Y132" i="2"/>
  <c r="Y130" i="2"/>
  <c r="X129" i="2"/>
  <c r="Y125" i="2"/>
  <c r="Y120" i="2"/>
  <c r="Y119" i="2"/>
  <c r="X116" i="2"/>
  <c r="X113" i="2"/>
  <c r="X100" i="2"/>
  <c r="X97" i="2"/>
  <c r="X84" i="2"/>
  <c r="X81" i="2"/>
  <c r="X69" i="2"/>
  <c r="X65" i="2"/>
  <c r="X53" i="2"/>
  <c r="X40" i="2"/>
  <c r="X37" i="2"/>
  <c r="X24" i="2"/>
  <c r="X21" i="2"/>
  <c r="Y205" i="2"/>
  <c r="Y202" i="2"/>
  <c r="Y179" i="2"/>
  <c r="X177" i="2"/>
  <c r="X172" i="2"/>
  <c r="Y170" i="2"/>
  <c r="Y168" i="2"/>
  <c r="Y167" i="2"/>
  <c r="X165" i="2"/>
  <c r="Y160" i="2"/>
  <c r="Y159" i="2"/>
  <c r="X157" i="2"/>
  <c r="Y152" i="2"/>
  <c r="Y151" i="2"/>
  <c r="Y149" i="2"/>
  <c r="X148" i="2"/>
  <c r="X146" i="2"/>
  <c r="Y141" i="2"/>
  <c r="X140" i="2"/>
  <c r="X138" i="2"/>
  <c r="Y133" i="2"/>
  <c r="X132" i="2"/>
  <c r="X131" i="2"/>
  <c r="Y124" i="2"/>
  <c r="Y123" i="2"/>
  <c r="X120" i="2"/>
  <c r="X117" i="2"/>
  <c r="Y113" i="2"/>
  <c r="Y108" i="2"/>
  <c r="Y107" i="2"/>
  <c r="X104" i="2"/>
  <c r="X101" i="2"/>
  <c r="Y97" i="2"/>
  <c r="Y92" i="2"/>
  <c r="Y91" i="2"/>
  <c r="X88" i="2"/>
  <c r="X85" i="2"/>
  <c r="Y76" i="2"/>
  <c r="Y75" i="2"/>
  <c r="Y73" i="2"/>
  <c r="X71" i="2"/>
  <c r="X68" i="2"/>
  <c r="Y60" i="2"/>
  <c r="Y59" i="2"/>
  <c r="Y57" i="2"/>
  <c r="X56" i="2"/>
  <c r="X54" i="2"/>
  <c r="Y48" i="2"/>
  <c r="Y47" i="2"/>
  <c r="Y45" i="2"/>
  <c r="X44" i="2"/>
  <c r="X41" i="2"/>
  <c r="Y32" i="2"/>
  <c r="Y31" i="2"/>
  <c r="Y29" i="2"/>
  <c r="X28" i="2"/>
  <c r="X25" i="2"/>
  <c r="Y16" i="2"/>
  <c r="X12" i="2"/>
  <c r="X8" i="2"/>
  <c r="X4" i="2"/>
  <c r="Y193" i="2"/>
  <c r="Y191" i="2"/>
  <c r="Y189" i="2"/>
  <c r="Y186" i="2"/>
  <c r="Y185" i="2"/>
  <c r="Y183" i="2"/>
  <c r="X182" i="2"/>
  <c r="Y112" i="2"/>
  <c r="Y110" i="2"/>
  <c r="X108" i="2"/>
  <c r="X105" i="2"/>
  <c r="Y101" i="2"/>
  <c r="Y96" i="2"/>
  <c r="Y95" i="2"/>
  <c r="X92" i="2"/>
  <c r="X89" i="2"/>
  <c r="Y85" i="2"/>
  <c r="Y80" i="2"/>
  <c r="Y79" i="2"/>
  <c r="Y78" i="2"/>
  <c r="X76" i="2"/>
  <c r="X73" i="2"/>
  <c r="Y64" i="2"/>
  <c r="Y63" i="2"/>
  <c r="Y61" i="2"/>
  <c r="X60" i="2"/>
  <c r="X57" i="2"/>
  <c r="Y52" i="2"/>
  <c r="Y51" i="2"/>
  <c r="Y49" i="2"/>
  <c r="X48" i="2"/>
  <c r="X45" i="2"/>
  <c r="Y36" i="2"/>
  <c r="Y35" i="2"/>
  <c r="Y33" i="2"/>
  <c r="X32" i="2"/>
  <c r="X29" i="2"/>
  <c r="Y20" i="2"/>
  <c r="Y19" i="2"/>
  <c r="Y17" i="2"/>
  <c r="X16" i="2"/>
  <c r="X13" i="2"/>
  <c r="Y993" i="2"/>
  <c r="X1254" i="2"/>
  <c r="X1250" i="2"/>
  <c r="X1194" i="2"/>
  <c r="X1262" i="2"/>
  <c r="X1258" i="2"/>
  <c r="Y822" i="2"/>
  <c r="Y815" i="2"/>
  <c r="Y725" i="2"/>
  <c r="Y722" i="2"/>
  <c r="Y491" i="2"/>
  <c r="Y333" i="2"/>
  <c r="Y325" i="2"/>
  <c r="Y181" i="2"/>
  <c r="Y173" i="2"/>
  <c r="Y169" i="2"/>
  <c r="Y161" i="2"/>
  <c r="Y153" i="2"/>
  <c r="M61" i="18"/>
  <c r="W2" i="2"/>
  <c r="O23" i="17" l="1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4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L24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E2" i="2" l="1"/>
  <c r="D2" i="2" l="1"/>
  <c r="A2" i="2"/>
  <c r="B2" i="2"/>
  <c r="C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Y2" i="2" l="1"/>
  <c r="X2" i="2"/>
  <c r="C12" i="17"/>
  <c r="C6" i="17"/>
  <c r="C4" i="17"/>
  <c r="C19" i="17"/>
  <c r="C10" i="17"/>
  <c r="C22" i="17"/>
  <c r="C13" i="17"/>
  <c r="C9" i="17"/>
  <c r="C16" i="17"/>
  <c r="C18" i="17"/>
  <c r="C14" i="17"/>
  <c r="C3" i="17"/>
  <c r="C21" i="17"/>
  <c r="C17" i="17"/>
  <c r="C8" i="17"/>
  <c r="C15" i="17"/>
  <c r="C7" i="17"/>
  <c r="C11" i="17"/>
  <c r="C20" i="17"/>
  <c r="C5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</calcChain>
</file>

<file path=xl/sharedStrings.xml><?xml version="1.0" encoding="utf-8"?>
<sst xmlns="http://schemas.openxmlformats.org/spreadsheetml/2006/main" count="25861" uniqueCount="6847">
  <si>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</si>
  <si>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</si>
  <si>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</si>
  <si>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</si>
  <si>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</si>
  <si>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</si>
  <si>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</si>
  <si>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</si>
  <si>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</si>
  <si>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</si>
  <si>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</si>
  <si>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</si>
  <si>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</si>
  <si>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</si>
  <si>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</si>
  <si>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</si>
  <si>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</si>
  <si>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</si>
  <si>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</si>
  <si>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</si>
  <si>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</si>
  <si>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</si>
  <si>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</si>
  <si>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</si>
  <si>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</si>
  <si>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</si>
  <si>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</si>
  <si>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</si>
  <si>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</si>
  <si>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</si>
  <si>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</si>
  <si>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</si>
  <si>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</si>
  <si>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</si>
  <si>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</si>
  <si>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</si>
  <si>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</si>
  <si>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</si>
  <si>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</si>
  <si>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</si>
  <si>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</si>
  <si>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</si>
  <si>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</si>
  <si>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</si>
  <si>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</si>
  <si>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</si>
  <si>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</si>
  <si>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</si>
  <si>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</si>
  <si>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</si>
  <si>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</si>
  <si>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</si>
  <si>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</si>
  <si>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</si>
  <si>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</si>
  <si>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</si>
  <si>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</si>
  <si>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</si>
  <si>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</si>
  <si>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</si>
  <si>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</si>
  <si>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</si>
  <si>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</si>
  <si>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</si>
  <si>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</si>
  <si>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</si>
  <si>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</si>
  <si>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</si>
  <si>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</si>
  <si>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</si>
  <si>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</si>
  <si>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</si>
  <si>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</si>
  <si>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</si>
  <si>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</si>
  <si>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</si>
  <si>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</si>
  <si>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</si>
  <si>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</si>
  <si>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</si>
  <si>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</si>
  <si>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</si>
  <si>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</si>
  <si>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</si>
  <si>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</si>
  <si>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</si>
  <si>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</si>
  <si>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</si>
  <si>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</si>
  <si>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</si>
  <si>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</si>
  <si>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</si>
  <si>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</si>
  <si>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</si>
  <si>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</si>
  <si>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</si>
  <si>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</si>
  <si>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</si>
  <si>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</si>
  <si>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</si>
  <si>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</si>
  <si>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</si>
  <si>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</si>
  <si>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</si>
  <si>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</si>
  <si>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</si>
  <si>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</si>
  <si>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</si>
  <si>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</si>
  <si>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</si>
  <si>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</si>
  <si>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</si>
  <si>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</si>
  <si>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</si>
  <si>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</si>
  <si>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</si>
  <si>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</si>
  <si>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</si>
  <si>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</si>
  <si>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</si>
  <si>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</si>
  <si>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</si>
  <si>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</si>
  <si>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</si>
  <si>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</si>
  <si>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</si>
  <si>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</si>
  <si>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</si>
  <si>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</si>
  <si>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</si>
  <si>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</si>
  <si>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</si>
  <si>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</si>
  <si>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</si>
  <si>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</si>
  <si>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</si>
  <si>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</si>
  <si>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</si>
  <si>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</si>
  <si>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</si>
  <si>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</si>
  <si>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</si>
  <si>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</si>
  <si>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</si>
  <si>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</si>
  <si>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</si>
  <si>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</si>
  <si>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</si>
  <si>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</si>
  <si>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</si>
  <si>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</si>
  <si>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</si>
  <si>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</si>
  <si>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</si>
  <si>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</si>
  <si>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</si>
  <si>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</si>
  <si>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</si>
  <si>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</si>
  <si>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</si>
  <si>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</si>
  <si>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</si>
  <si>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</si>
  <si>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</si>
  <si>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</si>
  <si>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</si>
  <si>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</si>
  <si>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</si>
  <si>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</si>
  <si>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</si>
  <si>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</si>
  <si>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</si>
  <si>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</si>
  <si>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</si>
  <si>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</si>
  <si>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</si>
  <si>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</si>
  <si>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</si>
  <si>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</si>
  <si>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</si>
  <si>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</si>
  <si>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</si>
  <si>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</si>
  <si>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</si>
  <si>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</si>
  <si>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</si>
  <si>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</si>
  <si>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</si>
  <si>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</si>
  <si>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</si>
  <si>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</si>
  <si>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</si>
  <si>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</si>
  <si>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</si>
  <si>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</si>
  <si>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</si>
  <si>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</si>
  <si>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</si>
  <si>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</si>
  <si>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</si>
  <si>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</si>
  <si>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</si>
  <si>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</si>
  <si>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</si>
  <si>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</si>
  <si>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</si>
  <si>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</si>
  <si>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</si>
  <si>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</si>
  <si>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</si>
  <si>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</si>
  <si>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</si>
  <si>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</si>
  <si>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</si>
  <si>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</si>
  <si>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</si>
  <si>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</si>
  <si>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</si>
  <si>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</si>
  <si>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</si>
  <si>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</si>
  <si>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</si>
  <si>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</si>
  <si>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</si>
  <si>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</si>
  <si>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</si>
  <si>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</si>
  <si>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</si>
  <si>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</si>
  <si>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</si>
  <si>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</si>
  <si>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</si>
  <si>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</si>
  <si>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</si>
  <si>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</si>
  <si>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</si>
  <si>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</si>
  <si>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</si>
  <si>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</si>
  <si>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</si>
  <si>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</si>
  <si>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</si>
  <si>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</si>
  <si>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</si>
  <si>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</si>
  <si>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</si>
  <si>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</si>
  <si>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</si>
  <si>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</si>
  <si>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</si>
  <si>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</si>
  <si>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</si>
  <si>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</si>
  <si>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</si>
  <si>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</si>
  <si>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</si>
  <si>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</si>
  <si>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</si>
  <si>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</si>
  <si>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</si>
  <si>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</si>
  <si>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</si>
  <si>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</si>
  <si>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</si>
  <si>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</si>
  <si>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</si>
  <si>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</si>
  <si>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</si>
  <si>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</si>
  <si>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</si>
  <si>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</si>
  <si>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</si>
  <si>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</si>
  <si>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</si>
  <si>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</si>
  <si>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</si>
  <si>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</si>
  <si>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</si>
  <si>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</si>
  <si>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</si>
  <si>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</si>
  <si>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</si>
  <si>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</si>
  <si>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</si>
  <si>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</si>
  <si>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</si>
  <si>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</si>
  <si>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</si>
  <si>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</si>
  <si>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</si>
  <si>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</si>
  <si>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</si>
  <si>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</si>
  <si>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</si>
  <si>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</si>
  <si>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</si>
  <si>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</si>
  <si>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</si>
  <si>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</si>
  <si>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</si>
  <si>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</si>
  <si>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</si>
  <si>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</si>
  <si>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</si>
  <si>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</si>
  <si>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</si>
  <si>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</si>
  <si>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</si>
  <si>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</si>
  <si>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</si>
  <si>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</si>
  <si>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</si>
  <si>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</si>
  <si>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</si>
  <si>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</si>
  <si>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</si>
  <si>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</si>
  <si>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</si>
  <si>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</si>
  <si>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</si>
  <si>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</si>
  <si>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</si>
  <si>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</si>
  <si>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</si>
  <si>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</si>
  <si>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</si>
  <si>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</si>
  <si>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</si>
  <si>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</si>
  <si>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</si>
  <si>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</si>
  <si>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</si>
  <si>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</si>
  <si>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</si>
  <si>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</si>
  <si>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</si>
  <si>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</si>
  <si>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</si>
  <si>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</si>
  <si>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</si>
  <si>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</si>
  <si>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</si>
  <si>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</si>
  <si>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</si>
  <si>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</si>
  <si>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</si>
  <si>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</si>
  <si>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</si>
  <si>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</si>
  <si>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</si>
  <si>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</si>
  <si>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</si>
  <si>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</si>
  <si>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</si>
  <si>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</si>
  <si>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</si>
  <si>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</si>
  <si>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</si>
  <si>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</si>
  <si>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</si>
  <si>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</si>
  <si>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</si>
  <si>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</si>
  <si>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</si>
  <si>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</si>
  <si>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</si>
  <si>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</si>
  <si>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</si>
  <si>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</si>
  <si>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</si>
  <si>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</si>
  <si>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</si>
  <si>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</si>
  <si>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</si>
  <si>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</si>
  <si>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</si>
  <si>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</si>
  <si>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</si>
  <si>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</si>
  <si>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</si>
  <si>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</si>
  <si>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</si>
  <si>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</si>
  <si>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</si>
  <si>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</si>
  <si>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</si>
  <si>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</si>
  <si>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</si>
  <si>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</si>
  <si>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</si>
  <si>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</si>
  <si>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</si>
  <si>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</si>
  <si>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</si>
  <si>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</si>
  <si>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</si>
  <si>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</si>
  <si>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</si>
  <si>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</si>
  <si>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</si>
  <si>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</si>
  <si>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</si>
  <si>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</si>
  <si>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</si>
  <si>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</si>
  <si>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</si>
  <si>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</si>
  <si>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</si>
  <si>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</si>
  <si>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</si>
  <si>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</si>
  <si>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</si>
  <si>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</si>
  <si>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</si>
  <si>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</si>
  <si>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</si>
  <si>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</si>
  <si>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</si>
  <si>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</si>
  <si>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</si>
  <si>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</si>
  <si>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</si>
  <si>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</si>
  <si>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</si>
  <si>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</si>
  <si>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</si>
  <si>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</si>
  <si>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</si>
  <si>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</si>
  <si>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</si>
  <si>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</si>
  <si>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</si>
  <si>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</si>
  <si>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</si>
  <si>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</si>
  <si>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</si>
  <si>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</si>
  <si>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</si>
  <si>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</si>
  <si>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</si>
  <si>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</si>
  <si>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</si>
  <si>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</si>
  <si>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</si>
  <si>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</si>
  <si>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</si>
  <si>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</si>
  <si>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</si>
  <si>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</si>
  <si>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</si>
  <si>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</si>
  <si>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</si>
  <si>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</si>
  <si>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</si>
  <si>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</si>
  <si>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</si>
  <si>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</si>
  <si>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</si>
  <si>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</si>
  <si>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</si>
  <si>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</si>
  <si>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</si>
  <si>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</si>
  <si>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</si>
  <si>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</si>
  <si>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</si>
  <si>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</si>
  <si>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</si>
  <si>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</si>
  <si>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</si>
  <si>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</si>
  <si>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</si>
  <si>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</si>
  <si>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</si>
  <si>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</si>
  <si>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</si>
  <si>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</si>
  <si>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</si>
  <si>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</si>
  <si>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</si>
  <si>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</si>
  <si>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</si>
  <si>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</si>
  <si>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</si>
  <si>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</si>
  <si>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</si>
  <si>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</si>
  <si>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</si>
  <si>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</si>
  <si>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</si>
  <si>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</si>
  <si>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</si>
  <si>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</si>
  <si>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</si>
  <si>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</si>
  <si>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</si>
  <si>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</si>
  <si>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</si>
  <si>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</si>
  <si>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</si>
  <si>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</si>
  <si>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</si>
  <si>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</si>
  <si>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</si>
  <si>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</si>
  <si>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</si>
  <si>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</si>
  <si>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</si>
  <si>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</si>
  <si>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</si>
  <si>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</si>
  <si>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</si>
  <si>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</si>
  <si>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</si>
  <si>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</si>
  <si>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</si>
  <si>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</si>
  <si>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</si>
  <si>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</si>
  <si>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</si>
  <si>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</si>
  <si>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</si>
  <si>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</si>
  <si>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</si>
  <si>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</si>
  <si>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</si>
  <si>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</si>
  <si>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</si>
  <si>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</si>
  <si>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</si>
  <si>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</si>
  <si>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</si>
  <si>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</si>
  <si>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</si>
  <si>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</si>
  <si>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</si>
  <si>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</si>
  <si>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</si>
  <si>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</si>
  <si>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</si>
  <si>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</si>
  <si>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</si>
  <si>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</si>
  <si>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</si>
  <si>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</si>
  <si>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</si>
  <si>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</si>
  <si>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</si>
  <si>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</si>
  <si>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</si>
  <si>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</si>
  <si>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</si>
  <si>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</si>
  <si>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</si>
  <si>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</si>
  <si>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</si>
  <si>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</si>
  <si>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</si>
  <si>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</si>
  <si>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</si>
  <si>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</si>
  <si>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</si>
  <si>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</si>
  <si>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</si>
  <si>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</si>
  <si>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</si>
  <si>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</si>
  <si>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</si>
  <si>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</si>
  <si>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</si>
  <si>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</si>
  <si>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</si>
  <si>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</si>
  <si>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</si>
  <si>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</si>
  <si>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</si>
  <si>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</si>
  <si>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</si>
  <si>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</si>
  <si>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</si>
  <si>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</si>
  <si>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</si>
  <si>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</si>
  <si>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</si>
  <si>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</si>
  <si>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</si>
  <si>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</si>
  <si>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</si>
  <si>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</si>
  <si>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</si>
  <si>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</si>
  <si>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</si>
  <si>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</si>
  <si>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</si>
  <si>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</si>
  <si>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</si>
  <si>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</si>
  <si>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</si>
  <si>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</si>
  <si>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</si>
  <si>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</si>
  <si>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</si>
  <si>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</si>
  <si>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</si>
  <si>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</si>
  <si>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</si>
  <si>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</si>
  <si>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</si>
  <si>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</si>
  <si>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</si>
  <si>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</si>
  <si>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</si>
  <si>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</si>
  <si>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</si>
  <si>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</si>
  <si>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</si>
  <si>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</si>
  <si>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</si>
  <si>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</si>
  <si>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</si>
  <si>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</si>
  <si>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</si>
  <si>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</si>
  <si>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</si>
  <si>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</si>
  <si>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</si>
  <si>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</si>
  <si>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</si>
  <si>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</si>
  <si>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</si>
  <si>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</si>
  <si>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</si>
  <si>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</si>
  <si>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</si>
  <si>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</si>
  <si>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</si>
  <si>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</si>
  <si>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</si>
  <si>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</si>
  <si>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</si>
  <si>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</si>
  <si>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</si>
  <si>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</si>
  <si>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</si>
  <si>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</si>
  <si>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</si>
  <si>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</si>
  <si>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</si>
  <si>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</si>
  <si>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</si>
  <si>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</si>
  <si>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</si>
  <si>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</si>
  <si>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</si>
  <si>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</si>
  <si>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</si>
  <si>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</si>
  <si>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</si>
  <si>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</si>
  <si>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</si>
  <si>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</si>
  <si>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</si>
  <si>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</si>
  <si>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</si>
  <si>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</si>
  <si>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</si>
  <si>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</si>
  <si>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</si>
  <si>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</si>
  <si>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</si>
  <si>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</si>
  <si>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</si>
  <si>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</si>
  <si>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</si>
  <si>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</si>
  <si>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</si>
  <si>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</si>
  <si>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</si>
  <si>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</si>
  <si>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</si>
  <si>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</si>
  <si>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</si>
  <si>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</si>
  <si>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</si>
  <si>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</si>
  <si>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</si>
  <si>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</si>
  <si>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</si>
  <si>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</si>
  <si>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</si>
  <si>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</si>
  <si>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</si>
  <si>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</si>
  <si>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</si>
  <si>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</si>
  <si>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</si>
  <si>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</si>
  <si>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</si>
  <si>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</si>
  <si>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</si>
  <si>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</si>
  <si>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</si>
  <si>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</si>
  <si>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</si>
  <si>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</si>
  <si>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</si>
  <si>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</si>
  <si>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</si>
  <si>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</si>
  <si>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</si>
  <si>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</si>
  <si>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</si>
  <si>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</si>
  <si>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</si>
  <si>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</si>
  <si>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</si>
  <si>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</si>
  <si>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</si>
  <si>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</si>
  <si>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</si>
  <si>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</si>
  <si>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</si>
  <si>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</si>
  <si>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</si>
  <si>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</si>
  <si>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</si>
  <si>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</si>
  <si>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</si>
  <si>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</si>
  <si>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</si>
  <si>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</si>
  <si>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</si>
  <si>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</si>
  <si>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</si>
  <si>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</si>
  <si>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</si>
  <si>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</si>
  <si>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</si>
  <si>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</si>
  <si>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</si>
  <si>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</si>
  <si>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</si>
  <si>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</si>
  <si>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</si>
  <si>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</si>
  <si>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</si>
  <si>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</si>
  <si>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</si>
  <si>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</si>
  <si>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</si>
  <si>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</si>
  <si>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</si>
  <si>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</si>
  <si>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</si>
  <si>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</si>
  <si>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</si>
  <si>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</si>
  <si>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</si>
  <si>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</si>
  <si>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</si>
  <si>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</si>
  <si>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</si>
  <si>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</si>
  <si>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</si>
  <si>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</si>
  <si>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</si>
  <si>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</si>
  <si>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</si>
  <si>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</si>
  <si>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</si>
  <si>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</si>
  <si>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</si>
  <si>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</si>
  <si>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</si>
  <si>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</si>
  <si>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</si>
  <si>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</si>
  <si>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</si>
  <si>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</si>
  <si>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</si>
  <si>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</si>
  <si>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</si>
  <si>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</si>
  <si>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</si>
  <si>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</si>
  <si>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</si>
  <si>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</si>
  <si>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</si>
  <si>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</si>
  <si>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</si>
  <si>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</si>
  <si>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</si>
  <si>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</si>
  <si>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</si>
  <si>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</si>
  <si>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</si>
  <si>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</si>
  <si>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</si>
  <si>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</si>
  <si>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</si>
  <si>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</si>
  <si>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</si>
  <si>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</si>
  <si>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</si>
  <si>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</si>
  <si>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</si>
  <si>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</si>
  <si>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</si>
  <si>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</si>
  <si>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</si>
  <si>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</si>
  <si>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</si>
  <si>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</si>
  <si>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</si>
  <si>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</si>
  <si>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</si>
  <si>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</si>
  <si>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</si>
  <si>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</si>
  <si>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</si>
  <si>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</si>
  <si>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</si>
  <si>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</si>
  <si>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</si>
  <si>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</si>
  <si>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</si>
  <si>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</si>
  <si>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</si>
  <si>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</si>
  <si>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</si>
  <si>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</si>
  <si>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</si>
  <si>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</si>
  <si>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</si>
  <si>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</si>
  <si>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</si>
  <si>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</si>
  <si>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</si>
  <si>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</si>
  <si>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</si>
  <si>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</si>
  <si>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</si>
  <si>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</si>
  <si>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</si>
  <si>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</si>
  <si>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</si>
  <si>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</si>
  <si>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</si>
  <si>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</si>
  <si>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</si>
  <si>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</si>
  <si>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</si>
  <si>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</si>
  <si>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</si>
  <si>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</si>
  <si>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</si>
  <si>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</si>
  <si>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</si>
  <si>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</si>
  <si>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</si>
  <si>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</si>
  <si>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</si>
  <si>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</si>
  <si>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</si>
  <si>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</si>
  <si>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</si>
  <si>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</si>
  <si>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</si>
  <si>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</si>
  <si>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</si>
  <si>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</si>
  <si>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</si>
  <si>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</si>
  <si>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</si>
  <si>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</si>
  <si>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</si>
  <si>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</si>
  <si>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</si>
  <si>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</si>
  <si>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</si>
  <si>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</si>
  <si>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</si>
  <si>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</si>
  <si>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</si>
  <si>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</si>
  <si>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</si>
  <si>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</si>
  <si>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</si>
  <si>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</si>
  <si>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</si>
  <si>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</si>
  <si>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</si>
  <si>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</si>
  <si>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</si>
  <si>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</si>
  <si>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</si>
  <si>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</si>
  <si>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</si>
  <si>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</si>
  <si>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</si>
  <si>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</si>
  <si>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</si>
  <si>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</si>
  <si>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</si>
  <si>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</si>
  <si>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</si>
  <si>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</si>
  <si>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</si>
  <si>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</si>
  <si>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</si>
  <si>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</si>
  <si>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</si>
  <si>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</si>
  <si>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</si>
  <si>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</si>
  <si>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</si>
  <si>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</si>
  <si>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</si>
  <si>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</si>
  <si>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</si>
  <si>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</si>
  <si>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</si>
  <si>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</si>
  <si>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</si>
  <si>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</si>
  <si>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</si>
  <si>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</si>
  <si>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</si>
  <si>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</si>
  <si>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</si>
  <si>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</si>
  <si>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</si>
  <si>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</si>
  <si>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</si>
  <si>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</si>
  <si>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</si>
  <si>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</si>
  <si>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</si>
  <si>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</si>
  <si>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</si>
  <si>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</si>
  <si>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</si>
  <si>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</si>
  <si>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Guerilla</t>
  </si>
  <si>
    <t>mohdirfan</t>
  </si>
  <si>
    <t>http://blocgame.com/stats.php?id=61854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</si>
  <si>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</si>
  <si>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</si>
  <si>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</si>
  <si>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</si>
  <si>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</si>
  <si>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</si>
  <si>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</si>
  <si>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</si>
  <si>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</si>
  <si>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</si>
  <si>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</si>
  <si>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</si>
  <si>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</si>
  <si>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</si>
  <si>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</si>
  <si>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</si>
  <si>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</si>
  <si>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</si>
  <si>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</si>
  <si>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</si>
  <si>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</si>
  <si>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Next Turn</t>
  </si>
  <si>
    <t>13k active personnel</t>
  </si>
  <si>
    <t>$300 million</t>
  </si>
  <si>
    <t>43k active personnel</t>
  </si>
  <si>
    <t>last online 39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</si>
  <si>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</si>
  <si>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</si>
  <si>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</si>
  <si>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</si>
  <si>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</si>
  <si>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</si>
  <si>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</si>
  <si>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</si>
  <si>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</si>
  <si>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</si>
  <si>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</si>
  <si>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</si>
  <si>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</si>
  <si>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</si>
  <si>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</si>
  <si>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</si>
  <si>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</si>
  <si>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</si>
  <si>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</si>
  <si>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</si>
  <si>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</si>
  <si>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</si>
  <si>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</si>
  <si>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</si>
  <si>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</si>
  <si>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</si>
  <si>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</si>
  <si>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</si>
  <si>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</si>
  <si>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</si>
  <si>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</si>
  <si>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</si>
  <si>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</si>
  <si>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</si>
  <si>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</si>
  <si>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</si>
  <si>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</si>
  <si>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</si>
  <si>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</si>
  <si>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</si>
  <si>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</si>
  <si>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</si>
  <si>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</si>
  <si>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</si>
  <si>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</si>
  <si>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</si>
  <si>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</si>
  <si>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</si>
  <si>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</si>
  <si>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</si>
  <si>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</si>
  <si>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</si>
  <si>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</si>
  <si>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</si>
  <si>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</si>
  <si>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</si>
  <si>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</si>
  <si>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</si>
  <si>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</si>
  <si>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</si>
  <si>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</si>
  <si>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</si>
  <si>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</si>
  <si>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</si>
  <si>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</si>
  <si>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</si>
  <si>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</si>
  <si>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</si>
  <si>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</si>
  <si>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</si>
  <si>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</si>
  <si>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</si>
  <si>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Alohaha</t>
  </si>
  <si>
    <t>Jakeirt</t>
  </si>
  <si>
    <t>http://blocgame.com/stats.php?id=57669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</si>
  <si>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</si>
  <si>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</si>
  <si>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</si>
  <si>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</si>
  <si>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</si>
  <si>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</si>
  <si>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</si>
  <si>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</si>
  <si>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</si>
  <si>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P4r4d1s3</t>
  </si>
  <si>
    <t>BurmyEx</t>
  </si>
  <si>
    <t>http://blocgame.com/stats.php?id=43368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</si>
  <si>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</si>
  <si>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</si>
  <si>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</si>
  <si>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</si>
  <si>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</si>
  <si>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</si>
  <si>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</si>
  <si>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</si>
  <si>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</si>
  <si>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</si>
  <si>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</si>
  <si>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</si>
  <si>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</si>
  <si>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</si>
  <si>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</si>
  <si>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</si>
  <si>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</si>
  <si>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</si>
  <si>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</si>
  <si>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</si>
  <si>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</si>
  <si>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</si>
  <si>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</si>
  <si>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</si>
  <si>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</si>
  <si>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</si>
  <si>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</si>
  <si>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</si>
  <si>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</si>
  <si>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</si>
  <si>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</si>
  <si>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</si>
  <si>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</si>
  <si>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</si>
  <si>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</si>
  <si>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</si>
  <si>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</si>
  <si>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</si>
  <si>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</si>
  <si>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</si>
  <si>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</si>
  <si>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</si>
  <si>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</si>
  <si>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</si>
  <si>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</si>
  <si>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</si>
  <si>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</si>
  <si>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</si>
  <si>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</si>
  <si>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</si>
  <si>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</si>
  <si>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</si>
  <si>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</si>
  <si>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</si>
  <si>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</si>
  <si>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</si>
  <si>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</si>
  <si>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</si>
  <si>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</si>
  <si>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</si>
  <si>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</si>
  <si>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</si>
  <si>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</si>
  <si>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</si>
  <si>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</si>
  <si>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</si>
  <si>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</si>
  <si>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</si>
  <si>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</si>
  <si>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</si>
  <si>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</si>
  <si>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</si>
  <si>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</si>
  <si>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</si>
  <si>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</si>
  <si>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</si>
  <si>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</si>
  <si>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</si>
  <si>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</si>
  <si>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</si>
  <si>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</si>
  <si>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</si>
  <si>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</si>
  <si>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</si>
  <si>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</si>
  <si>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</si>
  <si>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</si>
  <si>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</si>
  <si>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</si>
  <si>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</si>
  <si>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</si>
  <si>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</si>
  <si>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</si>
  <si>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</si>
  <si>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</si>
  <si>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</si>
  <si>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</si>
  <si>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</si>
  <si>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</si>
  <si>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</si>
  <si>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</si>
  <si>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</si>
  <si>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</si>
  <si>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</si>
  <si>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</si>
  <si>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</si>
  <si>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</si>
  <si>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</si>
  <si>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</si>
  <si>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</si>
  <si>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</si>
  <si>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</si>
  <si>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</si>
  <si>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</si>
  <si>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</si>
  <si>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</si>
  <si>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</si>
  <si>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</si>
  <si>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</si>
  <si>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</si>
  <si>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</si>
  <si>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</si>
  <si>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</si>
  <si>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</si>
  <si>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</si>
  <si>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</si>
  <si>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</si>
  <si>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</si>
  <si>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</si>
  <si>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</si>
  <si>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</si>
  <si>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</si>
  <si>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</si>
  <si>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</si>
  <si>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</si>
  <si>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</si>
  <si>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</si>
  <si>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</si>
  <si>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</si>
  <si>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</si>
  <si>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</si>
  <si>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</si>
  <si>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</si>
  <si>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</si>
  <si>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</si>
  <si>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</si>
  <si>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</si>
  <si>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</si>
  <si>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</si>
  <si>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</si>
  <si>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</si>
  <si>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</si>
  <si>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</si>
  <si>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</si>
  <si>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</si>
  <si>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</si>
  <si>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</si>
  <si>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</si>
  <si>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</si>
  <si>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</si>
  <si>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</si>
  <si>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</si>
  <si>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</si>
  <si>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</si>
  <si>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</si>
  <si>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</si>
  <si>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</si>
  <si>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</si>
  <si>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</si>
  <si>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</si>
  <si>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</si>
  <si>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</si>
  <si>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</si>
  <si>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</si>
  <si>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</si>
  <si>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</si>
  <si>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</si>
  <si>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</si>
  <si>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</si>
  <si>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</si>
  <si>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</si>
  <si>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</si>
  <si>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</si>
  <si>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</si>
  <si>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</si>
  <si>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</si>
  <si>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</si>
  <si>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</si>
  <si>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</si>
  <si>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</si>
  <si>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</si>
  <si>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</si>
  <si>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</si>
  <si>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</si>
  <si>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</si>
  <si>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</si>
  <si>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</si>
  <si>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</si>
  <si>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</si>
  <si>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</si>
  <si>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</si>
  <si>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</si>
  <si>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</si>
  <si>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</si>
  <si>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</si>
  <si>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</si>
  <si>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</si>
  <si>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</si>
  <si>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</si>
  <si>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</si>
  <si>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</si>
  <si>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</si>
  <si>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</si>
  <si>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</si>
  <si>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</si>
  <si>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</si>
  <si>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</si>
  <si>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</si>
  <si>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</si>
  <si>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</si>
  <si>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</si>
  <si>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</si>
  <si>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</si>
  <si>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</si>
  <si>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</si>
  <si>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</si>
  <si>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</si>
  <si>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</si>
  <si>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</si>
  <si>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</si>
  <si>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</si>
  <si>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</si>
  <si>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</si>
  <si>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</si>
  <si>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</si>
  <si>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</si>
  <si>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</si>
  <si>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</si>
  <si>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</si>
  <si>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</si>
  <si>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</si>
  <si>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</si>
  <si>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</si>
  <si>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</si>
  <si>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</si>
  <si>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</si>
  <si>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</si>
  <si>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</si>
  <si>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</si>
  <si>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</si>
  <si>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</si>
  <si>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</si>
  <si>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</si>
  <si>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</si>
  <si>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</si>
  <si>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</si>
  <si>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</si>
  <si>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</si>
  <si>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</si>
  <si>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</si>
  <si>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</si>
  <si>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</si>
  <si>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</si>
  <si>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</si>
  <si>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</si>
  <si>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</si>
  <si>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</si>
  <si>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</si>
  <si>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</si>
  <si>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</si>
  <si>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</si>
  <si>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</si>
  <si>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</si>
  <si>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</si>
  <si>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</si>
  <si>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</si>
  <si>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</si>
  <si>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</si>
  <si>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</si>
  <si>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</si>
  <si>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</si>
  <si>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</si>
  <si>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</si>
  <si>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</si>
  <si>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</si>
  <si>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</si>
  <si>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German Empire</t>
  </si>
  <si>
    <t>Frederick the Great</t>
  </si>
  <si>
    <t>SPQR</t>
  </si>
  <si>
    <t>http://blocgame.com/stats.php?id=63053</t>
  </si>
  <si>
    <t>$373 million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</si>
  <si>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</si>
  <si>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</si>
  <si>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</si>
  <si>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</si>
  <si>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</si>
  <si>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</si>
  <si>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</si>
  <si>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</si>
  <si>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</si>
  <si>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</si>
  <si>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</si>
  <si>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</si>
  <si>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</si>
  <si>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</si>
  <si>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</si>
  <si>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</si>
  <si>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</si>
  <si>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</si>
  <si>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</si>
  <si>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</si>
  <si>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</si>
  <si>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</si>
  <si>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</si>
  <si>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</si>
  <si>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</si>
  <si>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</si>
  <si>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</si>
  <si>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</si>
  <si>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</si>
  <si>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</si>
  <si>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</si>
  <si>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</si>
  <si>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</si>
  <si>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</si>
  <si>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Farmington Brigade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</si>
  <si>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</si>
  <si>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</si>
  <si>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</si>
  <si>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</si>
  <si>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</si>
  <si>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</si>
  <si>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</si>
  <si>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</si>
  <si>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</si>
  <si>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</si>
  <si>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</si>
  <si>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</si>
  <si>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</si>
  <si>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</si>
  <si>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</si>
  <si>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</si>
  <si>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</si>
  <si>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</si>
  <si>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</si>
  <si>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</si>
  <si>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</si>
  <si>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</si>
  <si>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</si>
  <si>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</si>
  <si>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</si>
  <si>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</si>
  <si>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</si>
  <si>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</si>
  <si>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</si>
  <si>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</si>
  <si>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</si>
  <si>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</si>
  <si>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</si>
  <si>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</si>
  <si>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</si>
  <si>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</si>
  <si>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</si>
  <si>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</si>
  <si>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</si>
  <si>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</si>
  <si>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</si>
  <si>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</si>
  <si>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</si>
  <si>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</si>
  <si>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</si>
  <si>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</si>
  <si>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</si>
  <si>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</si>
  <si>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</si>
  <si>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</si>
  <si>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</si>
  <si>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</si>
  <si>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</si>
  <si>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</si>
  <si>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</si>
  <si>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</si>
  <si>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</si>
  <si>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</si>
  <si>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</si>
  <si>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</si>
  <si>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</si>
  <si>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</si>
  <si>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</si>
  <si>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</si>
  <si>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</si>
  <si>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</si>
  <si>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</si>
  <si>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Aincrad</t>
  </si>
  <si>
    <t>veemon</t>
  </si>
  <si>
    <t>http://blocgame.com/stats.php?id=50267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</si>
  <si>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</si>
  <si>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</si>
  <si>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</si>
  <si>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</si>
  <si>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</si>
  <si>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</si>
  <si>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</si>
  <si>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</si>
  <si>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</si>
  <si>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</si>
  <si>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</si>
  <si>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</si>
  <si>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</si>
  <si>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</si>
  <si>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</si>
  <si>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</si>
  <si>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</si>
  <si>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</si>
  <si>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</si>
  <si>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</si>
  <si>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</si>
  <si>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</si>
  <si>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</si>
  <si>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</si>
  <si>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</si>
  <si>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</si>
  <si>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</si>
  <si>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</si>
  <si>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</si>
  <si>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</si>
  <si>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</si>
  <si>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</si>
  <si>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</si>
  <si>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</si>
  <si>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</si>
  <si>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</si>
  <si>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</si>
  <si>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</si>
  <si>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</si>
  <si>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</si>
  <si>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</si>
  <si>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</si>
  <si>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</si>
  <si>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</si>
  <si>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</si>
  <si>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</si>
  <si>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</si>
  <si>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</si>
  <si>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</si>
  <si>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</si>
  <si>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</si>
  <si>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</si>
  <si>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</si>
  <si>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</si>
  <si>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</si>
  <si>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</si>
  <si>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</si>
  <si>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</si>
  <si>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</si>
  <si>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</si>
  <si>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</si>
  <si>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</si>
  <si>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</si>
  <si>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</si>
  <si>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</si>
  <si>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</si>
  <si>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</si>
  <si>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</si>
  <si>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</si>
  <si>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</si>
  <si>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</si>
  <si>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</si>
  <si>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</si>
  <si>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</si>
  <si>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</si>
  <si>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</si>
  <si>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</si>
  <si>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</si>
  <si>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</si>
  <si>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</si>
  <si>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</si>
  <si>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</si>
  <si>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</si>
  <si>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</si>
  <si>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</si>
  <si>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</si>
  <si>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</si>
  <si>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</si>
  <si>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</si>
  <si>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</si>
  <si>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</si>
  <si>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</si>
  <si>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</si>
  <si>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</si>
  <si>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</si>
  <si>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</si>
  <si>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</si>
  <si>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</si>
  <si>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</si>
  <si>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</si>
  <si>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</si>
  <si>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</si>
  <si>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</si>
  <si>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</si>
  <si>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</si>
  <si>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</si>
  <si>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</si>
  <si>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</si>
  <si>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</si>
  <si>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</si>
  <si>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</si>
  <si>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</si>
  <si>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</si>
  <si>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</si>
  <si>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</si>
  <si>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</si>
  <si>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</si>
  <si>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</si>
  <si>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</si>
  <si>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</si>
  <si>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Hatmistan</t>
  </si>
  <si>
    <t>Pertti II</t>
  </si>
  <si>
    <t>http://blocgame.com/stats.php?id=46162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</si>
  <si>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</si>
  <si>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</si>
  <si>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</si>
  <si>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</si>
  <si>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</si>
  <si>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</si>
  <si>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</si>
  <si>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</si>
  <si>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</si>
  <si>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</si>
  <si>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</si>
  <si>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</si>
  <si>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</si>
  <si>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</si>
  <si>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</si>
  <si>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</si>
  <si>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</si>
  <si>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</si>
  <si>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</si>
  <si>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</si>
  <si>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</si>
  <si>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</si>
  <si>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</si>
  <si>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</si>
  <si>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</si>
  <si>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</si>
  <si>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</si>
  <si>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</si>
  <si>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</si>
  <si>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</si>
  <si>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</si>
  <si>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</si>
  <si>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</si>
  <si>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</si>
  <si>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</si>
  <si>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</si>
  <si>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</si>
  <si>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</si>
  <si>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</si>
  <si>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</si>
  <si>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</si>
  <si>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</si>
  <si>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</si>
  <si>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</si>
  <si>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</si>
  <si>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</si>
  <si>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</si>
  <si>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</si>
  <si>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</si>
  <si>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</si>
  <si>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</si>
  <si>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</si>
  <si>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</si>
  <si>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</si>
  <si>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</si>
  <si>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</si>
  <si>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</si>
  <si>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</si>
  <si>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</si>
  <si>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</si>
  <si>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</si>
  <si>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</si>
  <si>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</si>
  <si>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</si>
  <si>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</si>
  <si>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</si>
  <si>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</si>
  <si>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</si>
  <si>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</si>
  <si>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</si>
  <si>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</si>
  <si>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</si>
  <si>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</si>
  <si>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</si>
  <si>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</si>
  <si>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</si>
  <si>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</si>
  <si>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</si>
  <si>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</si>
  <si>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</si>
  <si>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</si>
  <si>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</si>
  <si>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</si>
  <si>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</si>
  <si>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</si>
  <si>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</si>
  <si>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</si>
  <si>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</si>
  <si>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</si>
  <si>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</si>
  <si>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</si>
  <si>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</si>
  <si>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</si>
  <si>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</si>
  <si>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</si>
  <si>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</si>
  <si>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</si>
  <si>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</si>
  <si>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</si>
  <si>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</si>
  <si>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</si>
  <si>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</si>
  <si>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</si>
  <si>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</si>
  <si>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</si>
  <si>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</si>
  <si>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</si>
  <si>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</si>
  <si>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</si>
  <si>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</si>
  <si>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</si>
  <si>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</si>
  <si>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</si>
  <si>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</si>
  <si>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</si>
  <si>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</si>
  <si>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</si>
  <si>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</si>
  <si>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</si>
  <si>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</si>
  <si>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</si>
  <si>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</si>
  <si>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</si>
  <si>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</si>
  <si>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</si>
  <si>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</si>
  <si>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</si>
  <si>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</si>
  <si>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</si>
  <si>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</si>
  <si>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</si>
  <si>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</si>
  <si>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</si>
  <si>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</si>
  <si>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</si>
  <si>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</si>
  <si>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</si>
  <si>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</si>
  <si>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</si>
  <si>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</si>
  <si>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</si>
  <si>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</si>
  <si>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</si>
  <si>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23396 km 2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</si>
  <si>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</si>
  <si>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</si>
  <si>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</si>
  <si>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</si>
  <si>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</si>
  <si>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</si>
  <si>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</si>
  <si>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</si>
  <si>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</si>
  <si>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</si>
  <si>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</si>
  <si>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</si>
  <si>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</si>
  <si>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</si>
  <si>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</si>
  <si>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</si>
  <si>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</si>
  <si>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</si>
  <si>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</si>
  <si>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</si>
  <si>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VDV</t>
  </si>
  <si>
    <t>TheLivingForce</t>
  </si>
  <si>
    <t>http://blocgame.com/stats.php?id=46664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</si>
  <si>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</si>
  <si>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</si>
  <si>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</si>
  <si>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</si>
  <si>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</si>
  <si>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</si>
  <si>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</si>
  <si>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</si>
  <si>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</si>
  <si>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</si>
  <si>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</si>
  <si>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</si>
  <si>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</si>
  <si>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</si>
  <si>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</si>
  <si>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</si>
  <si>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</si>
  <si>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</si>
  <si>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</si>
  <si>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</si>
  <si>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</si>
  <si>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</si>
  <si>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</si>
  <si>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</si>
  <si>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</si>
  <si>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</si>
  <si>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</si>
  <si>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</si>
  <si>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</si>
  <si>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</si>
  <si>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</si>
  <si>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</si>
  <si>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</si>
  <si>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</si>
  <si>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</si>
  <si>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</si>
  <si>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</si>
  <si>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</si>
  <si>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</si>
  <si>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</si>
  <si>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</si>
  <si>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</si>
  <si>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Hansetica</t>
  </si>
  <si>
    <t>Svan</t>
  </si>
  <si>
    <t>http://blocgame.com/stats.php?id=63390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</si>
  <si>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</si>
  <si>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</si>
  <si>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</si>
  <si>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</si>
  <si>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</si>
  <si>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</si>
  <si>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</si>
  <si>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</si>
  <si>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</si>
  <si>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</si>
  <si>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</si>
  <si>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</si>
  <si>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</si>
  <si>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</si>
  <si>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</si>
  <si>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</si>
  <si>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</si>
  <si>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</si>
  <si>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</si>
  <si>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</si>
  <si>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</si>
  <si>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</si>
  <si>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</si>
  <si>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</si>
  <si>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</si>
  <si>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</si>
  <si>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</si>
  <si>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</si>
  <si>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</si>
  <si>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</si>
  <si>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</si>
  <si>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</si>
  <si>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</si>
  <si>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</si>
  <si>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</si>
  <si>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</si>
  <si>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</si>
  <si>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</si>
  <si>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</si>
  <si>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</si>
  <si>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</si>
  <si>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</si>
  <si>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</si>
  <si>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</si>
  <si>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</si>
  <si>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</si>
  <si>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</si>
  <si>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</si>
  <si>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</si>
  <si>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</si>
  <si>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</si>
  <si>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</si>
  <si>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</si>
  <si>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</si>
  <si>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</si>
  <si>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</si>
  <si>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</si>
  <si>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</si>
  <si>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</si>
  <si>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</si>
  <si>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</si>
  <si>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</si>
  <si>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</si>
  <si>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</si>
  <si>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</si>
  <si>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</si>
  <si>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</si>
  <si>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</si>
  <si>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</si>
  <si>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</si>
  <si>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</si>
  <si>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</si>
  <si>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</si>
  <si>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</si>
  <si>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</si>
  <si>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</si>
  <si>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</si>
  <si>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</si>
  <si>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</si>
  <si>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</si>
  <si>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</si>
  <si>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</si>
  <si>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</si>
  <si>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</si>
  <si>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</si>
  <si>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</si>
  <si>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</si>
  <si>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</si>
  <si>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</si>
  <si>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</si>
  <si>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</si>
  <si>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</si>
  <si>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</si>
  <si>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</si>
  <si>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</si>
  <si>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</si>
  <si>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</si>
  <si>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</si>
  <si>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</si>
  <si>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</si>
  <si>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</si>
  <si>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</si>
  <si>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</si>
  <si>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</si>
  <si>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</si>
  <si>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</si>
  <si>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</si>
  <si>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</si>
  <si>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</si>
  <si>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</si>
  <si>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</si>
  <si>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</si>
  <si>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</si>
  <si>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</si>
  <si>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</si>
  <si>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</si>
  <si>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</si>
  <si>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</si>
  <si>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</si>
  <si>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</si>
  <si>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</si>
  <si>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</si>
  <si>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</si>
  <si>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</si>
  <si>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</si>
  <si>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</si>
  <si>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</si>
  <si>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</si>
  <si>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</si>
  <si>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</si>
  <si>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</si>
  <si>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</si>
  <si>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</si>
  <si>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</si>
  <si>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</si>
  <si>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</si>
  <si>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</si>
  <si>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</si>
  <si>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</si>
  <si>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</si>
  <si>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</si>
  <si>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</si>
  <si>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</si>
  <si>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</si>
  <si>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</si>
  <si>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</si>
  <si>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</si>
  <si>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</si>
  <si>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</si>
  <si>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</si>
  <si>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</si>
  <si>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</si>
  <si>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</si>
  <si>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</si>
  <si>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</si>
  <si>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</si>
  <si>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</si>
  <si>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</si>
  <si>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</si>
  <si>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</si>
  <si>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</si>
  <si>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</si>
  <si>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</si>
  <si>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</si>
  <si>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</si>
  <si>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</si>
  <si>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</si>
  <si>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</si>
  <si>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</si>
  <si>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</si>
  <si>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</si>
  <si>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</si>
  <si>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</si>
  <si>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</si>
  <si>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</si>
  <si>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</si>
  <si>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</si>
  <si>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</si>
  <si>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</si>
  <si>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</si>
  <si>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</si>
  <si>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</si>
  <si>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</si>
  <si>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</si>
  <si>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</si>
  <si>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</si>
  <si>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</si>
  <si>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</si>
  <si>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</si>
  <si>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</si>
  <si>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</si>
  <si>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</si>
  <si>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</si>
  <si>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</si>
  <si>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</si>
  <si>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</si>
  <si>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</si>
  <si>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</si>
  <si>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</si>
  <si>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</si>
  <si>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</si>
  <si>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</si>
  <si>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</si>
  <si>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</si>
  <si>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</si>
  <si>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</si>
  <si>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</si>
  <si>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</si>
  <si>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</si>
  <si>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</si>
  <si>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</si>
  <si>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</si>
  <si>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</si>
  <si>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</si>
  <si>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</si>
  <si>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</si>
  <si>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</si>
  <si>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</si>
  <si>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</si>
  <si>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</si>
  <si>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</si>
  <si>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</si>
  <si>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</si>
  <si>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</si>
  <si>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</si>
  <si>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</si>
  <si>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</si>
  <si>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</si>
  <si>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</si>
  <si>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</si>
  <si>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</si>
  <si>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</si>
  <si>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</si>
  <si>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</si>
  <si>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</si>
  <si>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</si>
  <si>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</si>
  <si>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</si>
  <si>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</si>
  <si>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</si>
  <si>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</si>
  <si>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Anonymity</t>
  </si>
  <si>
    <t>Anomalous300</t>
  </si>
  <si>
    <t>http://blocgame.com/stats.php?id=63103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</si>
  <si>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</si>
  <si>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</si>
  <si>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</si>
  <si>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</si>
  <si>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</si>
  <si>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</si>
  <si>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</si>
  <si>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</si>
  <si>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</si>
  <si>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</si>
  <si>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</si>
  <si>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</si>
  <si>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</si>
  <si>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</si>
  <si>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</si>
  <si>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</si>
  <si>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</si>
  <si>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</si>
  <si>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</si>
  <si>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</si>
  <si>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</si>
  <si>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</si>
  <si>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</si>
  <si>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</si>
  <si>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</si>
  <si>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</si>
  <si>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</si>
  <si>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</si>
  <si>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</si>
  <si>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</si>
  <si>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</si>
  <si>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</si>
  <si>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</si>
  <si>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</si>
  <si>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</si>
  <si>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</si>
  <si>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</si>
  <si>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</si>
  <si>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</si>
  <si>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</si>
  <si>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</si>
  <si>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Boru</t>
  </si>
  <si>
    <t>Skillet9!</t>
  </si>
  <si>
    <t>http://blocgame.com/stats.php?id=61318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</si>
  <si>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</si>
  <si>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</si>
  <si>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</si>
  <si>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</si>
  <si>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</si>
  <si>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</si>
  <si>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</si>
  <si>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</si>
  <si>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</si>
  <si>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</si>
  <si>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</si>
  <si>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</si>
  <si>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</si>
  <si>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</si>
  <si>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</si>
  <si>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</si>
  <si>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</si>
  <si>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</si>
  <si>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</si>
  <si>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</si>
  <si>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</si>
  <si>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</si>
  <si>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</si>
  <si>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</si>
  <si>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</si>
  <si>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</si>
  <si>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</si>
  <si>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</si>
  <si>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</si>
  <si>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</si>
  <si>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</si>
  <si>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</si>
  <si>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</si>
  <si>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</si>
  <si>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</si>
  <si>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</si>
  <si>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</si>
  <si>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</si>
  <si>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</si>
  <si>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</si>
  <si>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</si>
  <si>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</si>
  <si>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126 Mbbl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</si>
  <si>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</si>
  <si>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</si>
  <si>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</si>
  <si>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</si>
  <si>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</si>
  <si>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</si>
  <si>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</si>
  <si>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</si>
  <si>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</si>
  <si>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19206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</si>
  <si>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</si>
  <si>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</si>
  <si>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</si>
  <si>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</si>
  <si>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</si>
  <si>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</si>
  <si>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</si>
  <si>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</si>
  <si>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</si>
  <si>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</si>
  <si>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</si>
  <si>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</si>
  <si>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</si>
  <si>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</si>
  <si>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</si>
  <si>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</si>
  <si>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</si>
  <si>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</si>
  <si>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</si>
  <si>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</si>
  <si>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</si>
  <si>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</si>
  <si>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</si>
  <si>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</si>
  <si>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</si>
  <si>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</si>
  <si>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</si>
  <si>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</si>
  <si>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</si>
  <si>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</si>
  <si>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</si>
  <si>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</si>
  <si>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</si>
  <si>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</si>
  <si>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</si>
  <si>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</si>
  <si>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</si>
  <si>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</si>
  <si>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</si>
  <si>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</si>
  <si>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</si>
  <si>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</si>
  <si>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</si>
  <si>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</si>
  <si>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</si>
  <si>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</si>
  <si>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</si>
  <si>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</si>
  <si>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</si>
  <si>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</si>
  <si>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</si>
  <si>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</si>
  <si>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</si>
  <si>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</si>
  <si>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</si>
  <si>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</si>
  <si>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</si>
  <si>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</si>
  <si>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</si>
  <si>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</si>
  <si>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</si>
  <si>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</si>
  <si>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</si>
  <si>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</si>
  <si>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</si>
  <si>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</si>
  <si>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</si>
  <si>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</si>
  <si>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</si>
  <si>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</si>
  <si>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</si>
  <si>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</si>
  <si>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</si>
  <si>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</si>
  <si>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Guerilla 97</t>
  </si>
  <si>
    <t>Mohd Syakir Irfan</t>
  </si>
  <si>
    <t>http://blocgame.com/stats.php?id=62872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</si>
  <si>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</si>
  <si>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</si>
  <si>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</si>
  <si>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</si>
  <si>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</si>
  <si>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</si>
  <si>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</si>
  <si>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</si>
  <si>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</si>
  <si>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</si>
  <si>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</si>
  <si>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</si>
  <si>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</si>
  <si>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</si>
  <si>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</si>
  <si>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</si>
  <si>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</si>
  <si>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</si>
  <si>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</si>
  <si>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</si>
  <si>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</si>
  <si>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</si>
  <si>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</si>
  <si>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</si>
  <si>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</si>
  <si>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</si>
  <si>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</si>
  <si>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</si>
  <si>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</si>
  <si>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</si>
  <si>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</si>
  <si>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</si>
  <si>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</si>
  <si>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</si>
  <si>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</si>
  <si>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</si>
  <si>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</si>
  <si>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</si>
  <si>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</si>
  <si>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</si>
  <si>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</si>
  <si>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</si>
  <si>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</si>
  <si>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</si>
  <si>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</si>
  <si>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</si>
  <si>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</si>
  <si>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</si>
  <si>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</si>
  <si>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</si>
  <si>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</si>
  <si>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</si>
  <si>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</si>
  <si>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</si>
  <si>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</si>
  <si>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</si>
  <si>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</si>
  <si>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</si>
  <si>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</si>
  <si>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</si>
  <si>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</si>
  <si>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</si>
  <si>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</si>
  <si>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</si>
  <si>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</si>
  <si>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</si>
  <si>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</si>
  <si>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</si>
  <si>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</si>
  <si>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</si>
  <si>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</si>
  <si>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</si>
  <si>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</si>
  <si>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</si>
  <si>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</si>
  <si>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</si>
  <si>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</si>
  <si>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</si>
  <si>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</si>
  <si>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</si>
  <si>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</si>
  <si>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</si>
  <si>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</si>
  <si>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</si>
  <si>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</si>
  <si>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</si>
  <si>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</si>
  <si>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</si>
  <si>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</si>
  <si>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</si>
  <si>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</si>
  <si>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</si>
  <si>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</si>
  <si>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</si>
  <si>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</si>
  <si>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</si>
  <si>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</si>
  <si>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</si>
  <si>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</si>
  <si>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</si>
  <si>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</si>
  <si>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</si>
  <si>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</si>
  <si>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</si>
  <si>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</si>
  <si>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</si>
  <si>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</si>
  <si>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</si>
  <si>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</si>
  <si>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</si>
  <si>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</si>
  <si>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</si>
  <si>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</si>
  <si>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</si>
  <si>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</si>
  <si>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</si>
  <si>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</si>
  <si>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</si>
  <si>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</si>
  <si>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</si>
  <si>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</si>
  <si>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</si>
  <si>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</si>
  <si>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</si>
  <si>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</si>
  <si>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</si>
  <si>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</si>
  <si>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</si>
  <si>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</si>
  <si>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</si>
  <si>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</si>
  <si>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</si>
  <si>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</si>
  <si>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</si>
  <si>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</si>
  <si>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</si>
  <si>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</si>
  <si>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</si>
  <si>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</si>
  <si>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</si>
  <si>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</si>
  <si>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</si>
  <si>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</si>
  <si>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</si>
  <si>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</si>
  <si>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</si>
  <si>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</si>
  <si>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</si>
  <si>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</si>
  <si>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</si>
  <si>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</si>
  <si>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</si>
  <si>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</si>
  <si>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</si>
  <si>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</si>
  <si>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</si>
  <si>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</si>
  <si>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</si>
  <si>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</si>
  <si>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</si>
  <si>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</si>
  <si>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</si>
  <si>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</si>
  <si>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</si>
  <si>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</si>
  <si>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</si>
  <si>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</si>
  <si>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</si>
  <si>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</si>
  <si>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</si>
  <si>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</si>
  <si>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</si>
  <si>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</si>
  <si>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</si>
  <si>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</si>
  <si>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</si>
  <si>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</si>
  <si>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</si>
  <si>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</si>
  <si>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</si>
  <si>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</si>
  <si>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</si>
  <si>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</si>
  <si>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</si>
  <si>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</si>
  <si>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</si>
  <si>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</si>
  <si>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</si>
  <si>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</si>
  <si>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</si>
  <si>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</si>
  <si>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</si>
  <si>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</si>
  <si>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</si>
  <si>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</si>
  <si>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</si>
  <si>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</si>
  <si>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</si>
  <si>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</si>
  <si>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</si>
  <si>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</si>
  <si>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</si>
  <si>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</si>
  <si>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</si>
  <si>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</si>
  <si>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</si>
  <si>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</si>
  <si>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</si>
  <si>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</si>
  <si>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</si>
  <si>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</si>
  <si>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</si>
  <si>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</si>
  <si>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</si>
  <si>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</si>
  <si>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</si>
  <si>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</si>
  <si>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</si>
  <si>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</si>
  <si>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</si>
  <si>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</si>
  <si>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</si>
  <si>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</si>
  <si>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</si>
  <si>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</si>
  <si>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</si>
  <si>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</si>
  <si>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</si>
  <si>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39052 km 2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</si>
  <si>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</si>
  <si>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</si>
  <si>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</si>
  <si>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</si>
  <si>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</si>
  <si>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</si>
  <si>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</si>
  <si>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</si>
  <si>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</si>
  <si>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</si>
  <si>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</si>
  <si>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</si>
  <si>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</si>
  <si>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</si>
  <si>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</si>
  <si>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</si>
  <si>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</si>
  <si>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</si>
  <si>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</si>
  <si>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</si>
  <si>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</si>
  <si>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</si>
  <si>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</si>
  <si>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</si>
  <si>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</si>
  <si>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</si>
  <si>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</si>
  <si>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</si>
  <si>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</si>
  <si>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</si>
  <si>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</si>
  <si>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</si>
  <si>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</si>
  <si>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</si>
  <si>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</si>
  <si>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</si>
  <si>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</si>
  <si>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</si>
  <si>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</si>
  <si>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</si>
  <si>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</si>
  <si>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</si>
  <si>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</si>
  <si>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</si>
  <si>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</si>
  <si>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</si>
  <si>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</si>
  <si>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</si>
  <si>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</si>
  <si>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</si>
  <si>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</si>
  <si>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</si>
  <si>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</si>
  <si>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</si>
  <si>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</si>
  <si>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</si>
  <si>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</si>
  <si>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</si>
  <si>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</si>
  <si>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</si>
  <si>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</si>
  <si>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</si>
  <si>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</si>
  <si>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</si>
  <si>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</si>
  <si>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</si>
  <si>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</si>
  <si>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</si>
  <si>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</si>
  <si>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</si>
  <si>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</si>
  <si>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</si>
  <si>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</si>
  <si>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</si>
  <si>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</si>
  <si>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</si>
  <si>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</si>
  <si>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</si>
  <si>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</si>
  <si>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</si>
  <si>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</si>
  <si>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</si>
  <si>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</si>
  <si>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</si>
  <si>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</si>
  <si>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</si>
  <si>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</si>
  <si>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</si>
  <si>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</si>
  <si>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</si>
  <si>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</si>
  <si>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</si>
  <si>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</si>
  <si>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</si>
  <si>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</si>
  <si>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</si>
  <si>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</si>
  <si>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</si>
  <si>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</si>
  <si>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</si>
  <si>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</si>
  <si>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</si>
  <si>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</si>
  <si>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</si>
  <si>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</si>
  <si>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</si>
  <si>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</si>
  <si>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</si>
  <si>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</si>
  <si>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</si>
  <si>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</si>
  <si>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</si>
  <si>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</si>
  <si>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</si>
  <si>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</si>
  <si>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</si>
  <si>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</si>
  <si>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</si>
  <si>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</si>
  <si>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</si>
  <si>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</si>
  <si>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</si>
  <si>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</si>
  <si>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</si>
  <si>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</si>
  <si>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</si>
  <si>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</si>
  <si>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</si>
  <si>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</si>
  <si>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</si>
  <si>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</si>
  <si>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</si>
  <si>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</si>
  <si>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</si>
  <si>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</si>
  <si>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</si>
  <si>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</si>
  <si>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</si>
  <si>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</si>
  <si>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</si>
  <si>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</si>
  <si>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</si>
  <si>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</si>
  <si>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</si>
  <si>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</si>
  <si>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</si>
  <si>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</si>
  <si>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</si>
  <si>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</si>
  <si>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</si>
  <si>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</si>
  <si>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</si>
  <si>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</si>
  <si>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</si>
  <si>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</si>
  <si>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</si>
  <si>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</si>
  <si>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</si>
  <si>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</si>
  <si>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</si>
  <si>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33895 km 2</t>
  </si>
  <si>
    <t>10949 km 2</t>
  </si>
  <si>
    <t>schekels</t>
  </si>
  <si>
    <t>appollyon</t>
  </si>
  <si>
    <t>http://blocgame.com/stats.php?id=63381</t>
  </si>
  <si>
    <t>Korhal</t>
  </si>
  <si>
    <t>LordArkahm</t>
  </si>
  <si>
    <t>686 Mbbl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</si>
  <si>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</si>
  <si>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</si>
  <si>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</si>
  <si>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</si>
  <si>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</si>
  <si>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</si>
  <si>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</si>
  <si>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</si>
  <si>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</si>
  <si>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</si>
  <si>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</si>
  <si>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</si>
  <si>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</si>
  <si>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</si>
  <si>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</si>
  <si>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</si>
  <si>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</si>
  <si>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</si>
  <si>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</si>
  <si>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</si>
  <si>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</si>
  <si>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</si>
  <si>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</si>
  <si>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</si>
  <si>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</si>
  <si>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</si>
  <si>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</si>
  <si>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</si>
  <si>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</si>
  <si>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</si>
  <si>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</si>
  <si>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</si>
  <si>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</si>
  <si>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</si>
  <si>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</si>
  <si>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</si>
  <si>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</si>
  <si>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</si>
  <si>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</si>
  <si>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</si>
  <si>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</si>
  <si>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</si>
  <si>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</si>
  <si>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</si>
  <si>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</si>
  <si>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</si>
  <si>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Angel</t>
  </si>
  <si>
    <t>Archangel</t>
  </si>
  <si>
    <t>http://blocgame.com/stats.php?id=52640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</si>
  <si>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</si>
  <si>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</si>
  <si>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</si>
  <si>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</si>
  <si>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</si>
  <si>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</si>
  <si>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</si>
  <si>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</si>
  <si>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</si>
  <si>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</si>
  <si>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</si>
  <si>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</si>
  <si>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</si>
  <si>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</si>
  <si>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</si>
  <si>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</si>
  <si>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</si>
  <si>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</si>
  <si>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</si>
  <si>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</si>
  <si>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</si>
  <si>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</si>
  <si>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</si>
  <si>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</si>
  <si>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</si>
  <si>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</si>
  <si>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</si>
  <si>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</si>
  <si>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</si>
  <si>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</si>
  <si>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</si>
  <si>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</si>
  <si>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</si>
  <si>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</si>
  <si>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</si>
  <si>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</si>
  <si>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</si>
  <si>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</si>
  <si>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</si>
  <si>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</si>
  <si>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</si>
  <si>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</si>
  <si>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</si>
  <si>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</si>
  <si>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</si>
  <si>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</si>
  <si>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</si>
  <si>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</si>
  <si>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</si>
  <si>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</si>
  <si>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</si>
  <si>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</si>
  <si>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Eralidor</t>
  </si>
  <si>
    <t>Traror</t>
  </si>
  <si>
    <t>http://blocgame.com/stats.php?id=61304</t>
  </si>
  <si>
    <t>land/gdp</t>
  </si>
  <si>
    <t>32888 km 2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</si>
  <si>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</si>
  <si>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</si>
  <si>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</si>
  <si>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</si>
  <si>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</si>
  <si>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</si>
  <si>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</si>
  <si>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</si>
  <si>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</si>
  <si>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</si>
  <si>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</si>
  <si>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</si>
  <si>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</si>
  <si>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</si>
  <si>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</si>
  <si>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</si>
  <si>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</si>
  <si>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</si>
  <si>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</si>
  <si>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</si>
  <si>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</si>
  <si>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</si>
  <si>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</si>
  <si>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</si>
  <si>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</si>
  <si>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</si>
  <si>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</si>
  <si>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</si>
  <si>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</si>
  <si>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</si>
  <si>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</si>
  <si>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</si>
  <si>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</si>
  <si>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</si>
  <si>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</si>
  <si>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</si>
  <si>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</si>
  <si>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</si>
  <si>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</si>
  <si>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</si>
  <si>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</si>
  <si>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</si>
  <si>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</si>
  <si>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</si>
  <si>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</si>
  <si>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</si>
  <si>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</si>
  <si>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</si>
  <si>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</si>
  <si>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</si>
  <si>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</si>
  <si>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</si>
  <si>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</si>
  <si>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32210 km 2</t>
  </si>
  <si>
    <t>28235 km 2</t>
  </si>
  <si>
    <t>109 Mbbl</t>
  </si>
  <si>
    <t>BerkeVille</t>
  </si>
  <si>
    <t>VintageTanker</t>
  </si>
  <si>
    <t>http://blocgame.com/stats.php?id=59187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</si>
  <si>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</si>
  <si>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</si>
  <si>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</si>
  <si>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</si>
  <si>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</si>
  <si>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</si>
  <si>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</si>
  <si>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</si>
  <si>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</si>
  <si>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</si>
  <si>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</si>
  <si>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</si>
  <si>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</si>
  <si>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</si>
  <si>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</si>
  <si>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</si>
  <si>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</si>
  <si>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</si>
  <si>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</si>
  <si>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</si>
  <si>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</si>
  <si>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</si>
  <si>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</si>
  <si>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</si>
  <si>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</si>
  <si>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</si>
  <si>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20036 km 2</t>
  </si>
  <si>
    <t>7722 km 2</t>
  </si>
  <si>
    <t>Terra Predonum</t>
  </si>
  <si>
    <t>roseclare0000</t>
  </si>
  <si>
    <t>http://blocgame.com/stats.php?id=62885</t>
  </si>
  <si>
    <t>97k active personnel</t>
  </si>
  <si>
    <t>11369 km 2</t>
  </si>
  <si>
    <t>13077 km 2</t>
  </si>
  <si>
    <t>BongoBongoBongo</t>
  </si>
  <si>
    <t>oBerry</t>
  </si>
  <si>
    <t>20923 km 2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</si>
  <si>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</si>
  <si>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</si>
  <si>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</si>
  <si>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</si>
  <si>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</si>
  <si>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</si>
  <si>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</si>
  <si>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</si>
  <si>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</si>
  <si>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</si>
  <si>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</si>
  <si>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</si>
  <si>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</si>
  <si>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</si>
  <si>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</si>
  <si>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</si>
  <si>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</si>
  <si>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</si>
  <si>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</si>
  <si>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</si>
  <si>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</si>
  <si>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</si>
  <si>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</si>
  <si>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</si>
  <si>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</si>
  <si>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</si>
  <si>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</si>
  <si>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</si>
  <si>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</si>
  <si>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</si>
  <si>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</si>
  <si>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</si>
  <si>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</si>
  <si>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</si>
  <si>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</si>
  <si>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</si>
  <si>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</si>
  <si>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</si>
  <si>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</si>
  <si>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</si>
  <si>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</si>
  <si>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</si>
  <si>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</si>
  <si>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</si>
  <si>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</si>
  <si>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</si>
  <si>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</si>
  <si>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</si>
  <si>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</si>
  <si>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</si>
  <si>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</si>
  <si>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</si>
  <si>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</si>
  <si>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</si>
  <si>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</si>
  <si>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</si>
  <si>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</si>
  <si>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</si>
  <si>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</si>
  <si>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</si>
  <si>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</si>
  <si>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</si>
  <si>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</si>
  <si>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</si>
  <si>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</si>
  <si>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</si>
  <si>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</si>
  <si>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</si>
  <si>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</si>
  <si>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</si>
  <si>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</si>
  <si>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20573 km 2</t>
  </si>
  <si>
    <t>40091 km 2</t>
  </si>
  <si>
    <t>50 Mbbl per month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</si>
  <si>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</si>
  <si>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</si>
  <si>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</si>
  <si>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</si>
  <si>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</si>
  <si>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</si>
  <si>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</si>
  <si>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</si>
  <si>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</si>
  <si>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</si>
  <si>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</si>
  <si>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</si>
  <si>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</si>
  <si>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</si>
  <si>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</si>
  <si>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</si>
  <si>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40778 km 2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</si>
  <si>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</si>
  <si>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</si>
  <si>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</si>
  <si>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</si>
  <si>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</si>
  <si>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</si>
  <si>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</si>
  <si>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</si>
  <si>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</si>
  <si>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</si>
  <si>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</si>
  <si>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</si>
  <si>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</si>
  <si>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</si>
  <si>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</si>
  <si>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</si>
  <si>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</si>
  <si>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47449 km 2</t>
  </si>
  <si>
    <t>138k active personnel</t>
  </si>
  <si>
    <t>Socialand</t>
  </si>
  <si>
    <t>Free Party</t>
  </si>
  <si>
    <t>http://blocgame.com/stats.php?id=58655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</si>
  <si>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</si>
  <si>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</si>
  <si>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</si>
  <si>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</si>
  <si>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</si>
  <si>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</si>
  <si>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</si>
  <si>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</si>
  <si>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17084 km 2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</si>
  <si>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</si>
  <si>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</si>
  <si>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</si>
  <si>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</si>
  <si>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</si>
  <si>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</si>
  <si>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</si>
  <si>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</si>
  <si>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</si>
  <si>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</si>
  <si>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</si>
  <si>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</si>
  <si>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</si>
  <si>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</si>
  <si>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</si>
  <si>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</si>
  <si>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</si>
  <si>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</si>
  <si>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</si>
  <si>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</si>
  <si>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</si>
  <si>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</si>
  <si>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</si>
  <si>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</si>
  <si>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</si>
  <si>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</si>
  <si>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</si>
  <si>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</si>
  <si>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</si>
  <si>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</si>
  <si>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</si>
  <si>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</si>
  <si>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</si>
  <si>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</si>
  <si>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</si>
  <si>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</si>
  <si>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</si>
  <si>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</si>
  <si>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</si>
  <si>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</si>
  <si>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</si>
  <si>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</si>
  <si>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</si>
  <si>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</si>
  <si>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</si>
  <si>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</si>
  <si>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</si>
  <si>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</si>
  <si>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</si>
  <si>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</si>
  <si>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</si>
  <si>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</si>
  <si>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</si>
  <si>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</si>
  <si>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</si>
  <si>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</si>
  <si>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</si>
  <si>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</si>
  <si>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</si>
  <si>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</si>
  <si>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</si>
  <si>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</si>
  <si>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N.S.D.A.P</t>
  </si>
  <si>
    <t>23779 km 2</t>
  </si>
  <si>
    <t>last online 60 hours ago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</si>
  <si>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</si>
  <si>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</si>
  <si>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</si>
  <si>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</si>
  <si>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</si>
  <si>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</si>
  <si>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</si>
  <si>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</si>
  <si>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</si>
  <si>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</si>
  <si>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</si>
  <si>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</si>
  <si>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</si>
  <si>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</si>
  <si>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</si>
  <si>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</si>
  <si>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</si>
  <si>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Keddinghausen</t>
  </si>
  <si>
    <t>Crusder</t>
  </si>
  <si>
    <t>http://blocgame.com/stats.php?id=64507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</si>
  <si>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</si>
  <si>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</si>
  <si>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</si>
  <si>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</si>
  <si>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</si>
  <si>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</si>
  <si>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</si>
  <si>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</si>
  <si>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</si>
  <si>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36163 km 2</t>
  </si>
  <si>
    <t>100k active personnel</t>
  </si>
  <si>
    <t>6320 km 2</t>
  </si>
  <si>
    <t>43215 km 2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</si>
  <si>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</si>
  <si>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</si>
  <si>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</si>
  <si>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</si>
  <si>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</si>
  <si>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</si>
  <si>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</si>
  <si>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</si>
  <si>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</si>
  <si>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</si>
  <si>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</si>
  <si>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145 Mbbl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</si>
  <si>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</si>
  <si>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</si>
  <si>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</si>
  <si>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</si>
  <si>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</si>
  <si>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</si>
  <si>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</si>
  <si>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</si>
  <si>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</si>
  <si>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</si>
  <si>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</si>
  <si>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</si>
  <si>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</si>
  <si>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</si>
  <si>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</si>
  <si>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</si>
  <si>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</si>
  <si>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</si>
  <si>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</si>
  <si>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</si>
  <si>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</si>
  <si>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</si>
  <si>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</si>
  <si>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</si>
  <si>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</si>
  <si>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</si>
  <si>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</si>
  <si>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</si>
  <si>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</si>
  <si>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</si>
  <si>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</si>
  <si>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</si>
  <si>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</si>
  <si>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</si>
  <si>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</si>
  <si>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</si>
  <si>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</si>
  <si>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</si>
  <si>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</si>
  <si>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</si>
  <si>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</si>
  <si>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</si>
  <si>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</si>
  <si>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</si>
  <si>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</si>
  <si>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</si>
  <si>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</si>
  <si>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</si>
  <si>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</si>
  <si>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</si>
  <si>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</si>
  <si>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</si>
  <si>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</si>
  <si>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</si>
  <si>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</si>
  <si>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</si>
  <si>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</si>
  <si>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</si>
  <si>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</si>
  <si>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</si>
  <si>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AmericaSun</t>
  </si>
  <si>
    <t>Xulamba</t>
  </si>
  <si>
    <t>http://blocgame.com/stats.php?id=64544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</si>
  <si>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</si>
  <si>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</si>
  <si>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</si>
  <si>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</si>
  <si>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</si>
  <si>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</si>
  <si>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</si>
  <si>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</si>
  <si>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</si>
  <si>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</si>
  <si>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</si>
  <si>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</si>
  <si>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</si>
  <si>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</si>
  <si>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5310 km 2</t>
  </si>
  <si>
    <t>10326 km 2</t>
  </si>
  <si>
    <t>90k active personnel</t>
  </si>
  <si>
    <t>Bite</t>
  </si>
  <si>
    <t>Scruff McGruff</t>
  </si>
  <si>
    <t>http://blocgame.com/stats.php?id=63037</t>
  </si>
  <si>
    <t>San Vincente</t>
  </si>
  <si>
    <t>Manuelo Alberto</t>
  </si>
  <si>
    <t>http://blocgame.com/stats.php?id=55217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</si>
  <si>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</si>
  <si>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</si>
  <si>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</si>
  <si>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</si>
  <si>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</si>
  <si>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</si>
  <si>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</si>
  <si>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</si>
  <si>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</si>
  <si>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</si>
  <si>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</si>
  <si>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</si>
  <si>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last online 50 hours ago</t>
  </si>
  <si>
    <t>last online 46 hours ago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</si>
  <si>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</si>
  <si>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</si>
  <si>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</si>
  <si>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</si>
  <si>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</si>
  <si>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</si>
  <si>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</si>
  <si>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http://blocgame.com/stats.php?id=60611</t>
  </si>
  <si>
    <t>RENTAKA</t>
  </si>
  <si>
    <t>Smoking Bandit</t>
  </si>
  <si>
    <t>http://blocgame.com/stats.php?id=62838</t>
  </si>
  <si>
    <t>OPEC</t>
  </si>
  <si>
    <t>SAUDI OPEC</t>
  </si>
  <si>
    <t>31284 km 2</t>
  </si>
  <si>
    <t>17503 km 2</t>
  </si>
  <si>
    <t>101k active personnel</t>
  </si>
  <si>
    <t>41083 km 2</t>
  </si>
  <si>
    <t>53 Hundred Tons per month</t>
  </si>
  <si>
    <t>31110 km 2</t>
  </si>
  <si>
    <t>27428 km 2</t>
  </si>
  <si>
    <t>11965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</si>
  <si>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</si>
  <si>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</si>
  <si>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</si>
  <si>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</si>
  <si>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</si>
  <si>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</si>
  <si>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</si>
  <si>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</si>
  <si>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</si>
  <si>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Wren</t>
  </si>
  <si>
    <t>Caustic Wren</t>
  </si>
  <si>
    <t>http://blocgame.com/stats.php?id=64590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</si>
  <si>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</si>
  <si>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</si>
  <si>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</si>
  <si>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</si>
  <si>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</si>
  <si>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</si>
  <si>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</si>
  <si>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</si>
  <si>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</si>
  <si>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</si>
  <si>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</si>
  <si>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11008 km 2</t>
  </si>
  <si>
    <t>19590 km 2</t>
  </si>
  <si>
    <t>18844 km 2</t>
  </si>
  <si>
    <t>57 Mbbl</t>
  </si>
  <si>
    <t>10529 km 2</t>
  </si>
  <si>
    <t>16159 km 2</t>
  </si>
  <si>
    <t>30574 km 2</t>
  </si>
  <si>
    <t>32039 km 2</t>
  </si>
  <si>
    <t>$554 million</t>
  </si>
  <si>
    <t>$473 million</t>
  </si>
  <si>
    <t>6402 km 2</t>
  </si>
  <si>
    <t>6400 km 2</t>
  </si>
  <si>
    <t>$313 million</t>
  </si>
  <si>
    <t>Obaslavia</t>
  </si>
  <si>
    <t>Zi Xuan Lee</t>
  </si>
  <si>
    <t>http://blocgame.com/stats.php?id=64594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</si>
  <si>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</si>
  <si>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</si>
  <si>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</si>
  <si>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</si>
  <si>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</si>
  <si>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</si>
  <si>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</si>
  <si>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</si>
  <si>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</si>
  <si>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</si>
  <si>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</si>
  <si>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</si>
  <si>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</si>
  <si>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</si>
  <si>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</si>
  <si>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</si>
  <si>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</si>
  <si>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</si>
  <si>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</si>
  <si>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</si>
  <si>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</si>
  <si>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</si>
  <si>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</si>
  <si>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</si>
  <si>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last online 82 hours ago</t>
  </si>
  <si>
    <t>35 Hundred Tons per month</t>
  </si>
  <si>
    <t>19039 km 2</t>
  </si>
  <si>
    <t>40406 km 2</t>
  </si>
  <si>
    <t>last online 80 hours ago</t>
  </si>
  <si>
    <t>deepfriedbutter</t>
  </si>
  <si>
    <t>kittenSmasher</t>
  </si>
  <si>
    <t>http://blocgame.com/stats.php?id=44479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</si>
  <si>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</si>
  <si>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</si>
  <si>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</si>
  <si>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</si>
  <si>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</si>
  <si>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</si>
  <si>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</si>
  <si>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</si>
  <si>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</si>
  <si>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111k active personnel</t>
  </si>
  <si>
    <t>88k active personnel</t>
  </si>
  <si>
    <t>29677 km 2</t>
  </si>
  <si>
    <t>363 Mbbl</t>
  </si>
  <si>
    <t>29511 km 2</t>
  </si>
  <si>
    <t>$340 million</t>
  </si>
  <si>
    <t>Querew</t>
  </si>
  <si>
    <t>MaxT</t>
  </si>
  <si>
    <t>The Peace Keepers</t>
  </si>
  <si>
    <t>http://blocgame.com/stats.php?id=64632</t>
  </si>
  <si>
    <t>42881 km 2</t>
  </si>
  <si>
    <t>42 Hundred Tons per month</t>
  </si>
  <si>
    <t>33688 km 2</t>
  </si>
  <si>
    <t>last online 88 hours ago</t>
  </si>
  <si>
    <t>21656 km 2</t>
  </si>
  <si>
    <t>54118 km 2</t>
  </si>
  <si>
    <t>38094 km 2</t>
  </si>
  <si>
    <t>35825 km 2</t>
  </si>
  <si>
    <t>45006 km 2</t>
  </si>
  <si>
    <t>16791 km 2</t>
  </si>
  <si>
    <t>42720 km 2</t>
  </si>
  <si>
    <t>50 Hundred Tons per month</t>
  </si>
  <si>
    <t>last online 167 hours ago</t>
  </si>
  <si>
    <t>5205 km 2</t>
  </si>
  <si>
    <t>37688 km 2</t>
  </si>
  <si>
    <t>42159 km 2</t>
  </si>
  <si>
    <t>35705 km 2</t>
  </si>
  <si>
    <t>Newbish</t>
  </si>
  <si>
    <t>19525 km 2</t>
  </si>
  <si>
    <t>http://blocgame.com/stats.php?id=59854</t>
  </si>
  <si>
    <t>12383 km 2</t>
  </si>
  <si>
    <t>19120 km 2</t>
  </si>
  <si>
    <t>18495 km 2</t>
  </si>
  <si>
    <t>136k active personnel</t>
  </si>
  <si>
    <t>28572 km 2</t>
  </si>
  <si>
    <t>Lamerique</t>
  </si>
  <si>
    <t>Jamie Lopez</t>
  </si>
  <si>
    <t>http://blocgame.com/stats.php?id=64104</t>
  </si>
  <si>
    <t>21761 km 2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</si>
  <si>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</si>
  <si>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</si>
  <si>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</si>
  <si>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</si>
  <si>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</si>
  <si>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</si>
  <si>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</si>
  <si>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the War Machine</t>
  </si>
  <si>
    <t>General Dreedle</t>
  </si>
  <si>
    <t>http://blocgame.com/stats.php?id=56125</t>
  </si>
  <si>
    <t>cwikyssia</t>
  </si>
  <si>
    <t>thatguy</t>
  </si>
  <si>
    <t>http://blocgame.com/stats.php?id=60999</t>
  </si>
  <si>
    <t>Liberstine</t>
  </si>
  <si>
    <t>zachvega</t>
  </si>
  <si>
    <t>http://blocgame.com/stats.php?id=64634</t>
  </si>
  <si>
    <t>Leoprechting</t>
  </si>
  <si>
    <t>Grand Commandant</t>
  </si>
  <si>
    <t>http://blocgame.com/stats.php?id=64638</t>
  </si>
  <si>
    <t>Pilipusa</t>
  </si>
  <si>
    <t>Xeanon</t>
  </si>
  <si>
    <t>http://blocgame.com/stats.php?id=64639</t>
  </si>
  <si>
    <t>Sophitacus</t>
  </si>
  <si>
    <t>DarkGlory</t>
  </si>
  <si>
    <t>http://blocgame.com/stats.php?id=64641</t>
  </si>
  <si>
    <t>North China</t>
  </si>
  <si>
    <t>KillzBob</t>
  </si>
  <si>
    <t>http://blocgame.com/stats.php?id=64643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</si>
  <si>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</si>
  <si>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</si>
  <si>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</si>
  <si>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</si>
  <si>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</si>
  <si>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</si>
  <si>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Smegmolia</t>
  </si>
  <si>
    <t>John Dell</t>
  </si>
  <si>
    <t>http://blocgame.com/stats.php?id=40273</t>
  </si>
  <si>
    <t>The Core</t>
  </si>
  <si>
    <t>BelSon</t>
  </si>
  <si>
    <t>http://blocgame.com/stats.php?id=64480</t>
  </si>
  <si>
    <t>Nawalistan</t>
  </si>
  <si>
    <t>Nawal</t>
  </si>
  <si>
    <t>http://blocgame.com/stats.php?id=64646</t>
  </si>
  <si>
    <t>Loras</t>
  </si>
  <si>
    <t>Aaron Kilik</t>
  </si>
  <si>
    <t>http://blocgame.com/stats.php?id=64647</t>
  </si>
  <si>
    <t>Unya</t>
  </si>
  <si>
    <t>Unja</t>
  </si>
  <si>
    <t>Union</t>
  </si>
  <si>
    <t>http://blocgame.com/stats.php?id=64648</t>
  </si>
  <si>
    <t>Nasha</t>
  </si>
  <si>
    <t>Jedebor Houston</t>
  </si>
  <si>
    <t>http://blocgame.com/stats.php?id=64649</t>
  </si>
  <si>
    <t>True Mandalore</t>
  </si>
  <si>
    <t>Cassus Fett</t>
  </si>
  <si>
    <t>http://blocgame.com/stats.php?id=64650</t>
  </si>
  <si>
    <t>St Vendetta</t>
  </si>
  <si>
    <t>Spero</t>
  </si>
  <si>
    <t>http://blocgame.com/stats.php?id=64652</t>
  </si>
  <si>
    <t>http://blocgame.com/stats.php?id=64666</t>
  </si>
  <si>
    <t>President josh</t>
  </si>
  <si>
    <t>Etruscan</t>
  </si>
  <si>
    <t>http://blocgame.com/stats.php?id=64665</t>
  </si>
  <si>
    <t>Joe W</t>
  </si>
  <si>
    <t>Crogar</t>
  </si>
  <si>
    <t>http://blocgame.com/stats.php?id=64663</t>
  </si>
  <si>
    <t>hanafi</t>
  </si>
  <si>
    <t>empire hanafi</t>
  </si>
  <si>
    <t>http://blocgame.com/stats.php?id=64657</t>
  </si>
  <si>
    <t>Shawn Knight</t>
  </si>
  <si>
    <t>New Britania</t>
  </si>
  <si>
    <t>http://blocgame.com/stats.php?id=64656</t>
  </si>
  <si>
    <t>Klaus Hartsmann</t>
  </si>
  <si>
    <t>Isla Rojo</t>
  </si>
  <si>
    <t>http://blocgame.com/stats.php?id=64655</t>
  </si>
  <si>
    <t>Babylon-Assyria</t>
  </si>
  <si>
    <t>http://blocgame.com/stats.php?id=64654</t>
  </si>
  <si>
    <t>GTPi314</t>
  </si>
  <si>
    <t>Olympius</t>
  </si>
  <si>
    <t>http://blocgame.com/stats.php?id=64653</t>
  </si>
  <si>
    <t>bleb3</t>
  </si>
  <si>
    <t>Ichorka</t>
  </si>
  <si>
    <t>http://blocgame.com/stats.php?id=64662</t>
  </si>
  <si>
    <t>Gunsforpandas</t>
  </si>
  <si>
    <t>Ruberduck</t>
  </si>
  <si>
    <t>http://blocgame.com/stats.php?id=64661</t>
  </si>
  <si>
    <t>3514 Mbbl</t>
  </si>
  <si>
    <t>Super Saiyan Sky</t>
  </si>
  <si>
    <t>Stark spark</t>
  </si>
  <si>
    <t>http://blocgame.com/stats.php?id=60258</t>
  </si>
  <si>
    <t>karjasohk</t>
  </si>
  <si>
    <t>sars</t>
  </si>
  <si>
    <t>http://blocgame.com/stats.php?id=64658</t>
  </si>
  <si>
    <t>LeanOn</t>
  </si>
  <si>
    <t>xoxo123</t>
  </si>
  <si>
    <t>http://blocgame.com/stats.php?id=64660</t>
  </si>
  <si>
    <t>whoitusedtobe</t>
  </si>
  <si>
    <t>sexophones</t>
  </si>
  <si>
    <t>$317 million</t>
  </si>
  <si>
    <t>http://blocgame.com/stats.php?id=62857</t>
  </si>
  <si>
    <t>Alyusi Islassis</t>
  </si>
  <si>
    <t>Nigerian Scams</t>
  </si>
  <si>
    <t>$342 million</t>
  </si>
  <si>
    <t>29157 km 2</t>
  </si>
  <si>
    <t>83k active personnel</t>
  </si>
  <si>
    <t>29377 km 2</t>
  </si>
  <si>
    <t>http://blocgame.com/stats.php?id=53733</t>
  </si>
  <si>
    <t>iAustin</t>
  </si>
  <si>
    <t>Austone</t>
  </si>
  <si>
    <t>7570 km 2</t>
  </si>
  <si>
    <t>0k active personnel</t>
  </si>
  <si>
    <t>20856 km 2</t>
  </si>
  <si>
    <t>http://blocgame.com/stats.php?id=63212</t>
  </si>
  <si>
    <t>KemKiller</t>
  </si>
  <si>
    <t>Kem</t>
  </si>
  <si>
    <t>19214 km 2</t>
  </si>
  <si>
    <t>http://blocgame.com/stats.php?id=59709</t>
  </si>
  <si>
    <t>VinyTanker</t>
  </si>
  <si>
    <t>VinyRuler</t>
  </si>
  <si>
    <t>Vietnam War surplus</t>
  </si>
  <si>
    <t>36987 km 2</t>
  </si>
  <si>
    <t>22935 km 2</t>
  </si>
  <si>
    <t>38501 km 2</t>
  </si>
  <si>
    <t>10465 km 2</t>
  </si>
  <si>
    <t>41265 km 2</t>
  </si>
  <si>
    <t>33932 km 2</t>
  </si>
  <si>
    <t>171 Mbbl</t>
  </si>
  <si>
    <t>25241 km 2</t>
  </si>
  <si>
    <t>60914 km 2</t>
  </si>
  <si>
    <t>48952 km 2</t>
  </si>
  <si>
    <t>23 Mbbl per month</t>
  </si>
  <si>
    <t>24 Mbbl per month</t>
  </si>
  <si>
    <t>35756 km 2</t>
  </si>
  <si>
    <t>92k active personnel</t>
  </si>
  <si>
    <t>17107 km 2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</si>
  <si>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</si>
  <si>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</si>
  <si>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</si>
  <si>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</si>
  <si>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</si>
  <si>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</si>
  <si>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</si>
  <si>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P00P</t>
  </si>
  <si>
    <t>Poop is Taken</t>
  </si>
  <si>
    <t>http://blocgame.com/stats.php?id=62993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</si>
  <si>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</si>
  <si>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</si>
  <si>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</si>
  <si>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</si>
  <si>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</si>
  <si>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</si>
  <si>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</si>
  <si>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</si>
  <si>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</si>
  <si>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</si>
  <si>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</si>
  <si>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</si>
  <si>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Polskim</t>
  </si>
  <si>
    <t>SelectBrony</t>
  </si>
  <si>
    <t>http://blocgame.com/stats.php?id=62207</t>
  </si>
  <si>
    <t>Skhrimm</t>
  </si>
  <si>
    <t>Ept24I5</t>
  </si>
  <si>
    <t>http://blocgame.com/stats.php?id=54756</t>
  </si>
  <si>
    <t>N'vear</t>
  </si>
  <si>
    <t>Czar Jakola</t>
  </si>
  <si>
    <t>http://blocgame.com/stats.php?id=51690</t>
  </si>
  <si>
    <t>7801 km 2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</si>
  <si>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</si>
  <si>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</si>
  <si>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</si>
  <si>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</si>
  <si>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</si>
  <si>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</si>
  <si>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</si>
  <si>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</si>
  <si>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488 Mbbl</t>
  </si>
  <si>
    <t>Kelvenia</t>
  </si>
  <si>
    <t>Lance Adams</t>
  </si>
  <si>
    <t>http://blocgame.com/stats.php?id=61410</t>
  </si>
  <si>
    <t>$350 million</t>
  </si>
  <si>
    <t>$314 million</t>
  </si>
  <si>
    <t>United Ireland</t>
  </si>
  <si>
    <t>Sean ODempsey</t>
  </si>
  <si>
    <t>http://blocgame.com/stats.php?id=64668</t>
  </si>
  <si>
    <t>Antartica</t>
  </si>
  <si>
    <t>X-DZ-X</t>
  </si>
  <si>
    <t>http://blocgame.com/stats.php?id=64669</t>
  </si>
  <si>
    <t>Skarro</t>
  </si>
  <si>
    <t>downiem</t>
  </si>
  <si>
    <t>http://blocgame.com/stats.php?id=64670</t>
  </si>
  <si>
    <t>Graybacks</t>
  </si>
  <si>
    <t>oklahomagray</t>
  </si>
  <si>
    <t>http://blocgame.com/stats.php?id=64671</t>
  </si>
  <si>
    <t>Niggatopia</t>
  </si>
  <si>
    <t>Supreme Nigger</t>
  </si>
  <si>
    <t>http://blocgame.com/stats.php?id=64672</t>
  </si>
  <si>
    <t>Conventry</t>
  </si>
  <si>
    <t>EgmoCameron</t>
  </si>
  <si>
    <t>http://blocgame.com/stats.php?id=64673</t>
  </si>
  <si>
    <t>Horacio</t>
  </si>
  <si>
    <t>hm21212</t>
  </si>
  <si>
    <t>http://blocgame.com/stats.php?id=64674</t>
  </si>
  <si>
    <t>Duplicity</t>
  </si>
  <si>
    <t>Mammothballs</t>
  </si>
  <si>
    <t>http://blocgame.com/stats.php?id=45772</t>
  </si>
  <si>
    <t>Whole Grain</t>
  </si>
  <si>
    <t>Ben Carson</t>
  </si>
  <si>
    <t>http://blocgame.com/stats.php?id=64675</t>
  </si>
  <si>
    <t>Redbats</t>
  </si>
  <si>
    <t>bous</t>
  </si>
  <si>
    <t>http://blocgame.com/stats.php?id=64676</t>
  </si>
  <si>
    <t>Indian cobra</t>
  </si>
  <si>
    <t>http://blocgame.com/stats.php?id=64677</t>
  </si>
  <si>
    <t>Katroo</t>
  </si>
  <si>
    <t>Blaise Tryce</t>
  </si>
  <si>
    <t>http://blocgame.com/stats.php?id=64679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</si>
  <si>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</si>
  <si>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</si>
  <si>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</si>
  <si>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</si>
  <si>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</si>
  <si>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</si>
  <si>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</si>
  <si>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</si>
  <si>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</si>
  <si>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</si>
  <si>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</si>
  <si>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13550 km 2</t>
  </si>
  <si>
    <t>Galifrey</t>
  </si>
  <si>
    <t>Eduardo lomeli</t>
  </si>
  <si>
    <t>http://blocgame.com/stats.php?id=51939</t>
  </si>
  <si>
    <t>36464 km 2</t>
  </si>
  <si>
    <t>28692 km 2</t>
  </si>
  <si>
    <t>7 factories</t>
  </si>
  <si>
    <t>30801 km 2</t>
  </si>
  <si>
    <t>34663 km 2</t>
  </si>
  <si>
    <t>13 Mbbl</t>
  </si>
  <si>
    <t>95k active personnel</t>
  </si>
  <si>
    <t>25278 km 2</t>
  </si>
  <si>
    <t>$1099 million</t>
  </si>
  <si>
    <t>11009 km 2</t>
  </si>
  <si>
    <t>45538 km 2</t>
  </si>
  <si>
    <t>471 Mbbl</t>
  </si>
  <si>
    <t>$927 million</t>
  </si>
  <si>
    <t>37164 km 2</t>
  </si>
  <si>
    <t>30822 km 2</t>
  </si>
  <si>
    <t>28063 km 2</t>
  </si>
  <si>
    <t>7 ships</t>
  </si>
  <si>
    <t>$746 million</t>
  </si>
  <si>
    <t>Parsistan</t>
  </si>
  <si>
    <t>PrinceOfPersia</t>
  </si>
  <si>
    <t>http://blocgame.com/stats.php?id=58128</t>
  </si>
  <si>
    <t>$602 million</t>
  </si>
  <si>
    <t>91k active personnel</t>
  </si>
  <si>
    <t>$482 million</t>
  </si>
  <si>
    <t>22561 km 2</t>
  </si>
  <si>
    <t>100 Hundred Tons per month</t>
  </si>
  <si>
    <t>$392 million</t>
  </si>
  <si>
    <t>26095 km 2</t>
  </si>
  <si>
    <t>Horgrif</t>
  </si>
  <si>
    <t>roxim teaga</t>
  </si>
  <si>
    <t>http://blocgame.com/stats.php?id=55571</t>
  </si>
  <si>
    <t>$353 million</t>
  </si>
  <si>
    <t>$335 million</t>
  </si>
  <si>
    <t>$334 million</t>
  </si>
  <si>
    <t>Joseon</t>
  </si>
  <si>
    <t>Techius</t>
  </si>
  <si>
    <t>http://blocgame.com/stats.php?id=64691</t>
  </si>
  <si>
    <t>$307 million</t>
  </si>
  <si>
    <t>Assets</t>
  </si>
  <si>
    <t>greglj</t>
  </si>
  <si>
    <t>http://blocgame.com/stats.php?id=64686</t>
  </si>
  <si>
    <t>Corn God</t>
  </si>
  <si>
    <t>gonzi</t>
  </si>
  <si>
    <t>http://blocgame.com/stats.php?id=64682</t>
  </si>
  <si>
    <t>New Dromania</t>
  </si>
  <si>
    <t>Gabe1e2</t>
  </si>
  <si>
    <t>http://blocgame.com/stats.php?id=64685</t>
  </si>
  <si>
    <t>Bacon Empire</t>
  </si>
  <si>
    <t>Tyler J. Srail</t>
  </si>
  <si>
    <t>http://blocgame.com/stats.php?id=64687</t>
  </si>
  <si>
    <t>Switzerstan</t>
  </si>
  <si>
    <t>zlazer</t>
  </si>
  <si>
    <t>http://blocgame.com/stats.php?id=64693</t>
  </si>
  <si>
    <t>Populi Vindex</t>
  </si>
  <si>
    <t>Populi_Vindex</t>
  </si>
  <si>
    <t>http://blocgame.com/stats.php?id=64690</t>
  </si>
  <si>
    <t>Gun Company</t>
  </si>
  <si>
    <t>ryantogo</t>
  </si>
  <si>
    <t>Rio Pact</t>
  </si>
  <si>
    <t>http://blocgame.com/stats.php?id=64689</t>
  </si>
  <si>
    <t>31017 km 2</t>
  </si>
  <si>
    <t>84k active personnel</t>
  </si>
  <si>
    <t>39526 km 2</t>
  </si>
  <si>
    <t>49221 km 2</t>
  </si>
  <si>
    <t>35 Mbbl</t>
  </si>
  <si>
    <t>26883 km 2</t>
  </si>
  <si>
    <t>10606 km 2</t>
  </si>
  <si>
    <t>5 Mbbl</t>
  </si>
  <si>
    <t>16531 km 2</t>
  </si>
  <si>
    <t>10576 km 2</t>
  </si>
  <si>
    <t>31799 km 2</t>
  </si>
  <si>
    <t>37099 km 2</t>
  </si>
  <si>
    <t>13078 km 2</t>
  </si>
  <si>
    <t>$638 million</t>
  </si>
  <si>
    <t>32479 km 2</t>
  </si>
  <si>
    <t>33 Hundred Tons per month</t>
  </si>
  <si>
    <t>$545 million</t>
  </si>
  <si>
    <t>11475 km 2</t>
  </si>
  <si>
    <t>5026 km 2</t>
  </si>
  <si>
    <t>$491 million</t>
  </si>
  <si>
    <t>$377 million</t>
  </si>
  <si>
    <t>Sheym</t>
  </si>
  <si>
    <t>Ooodin</t>
  </si>
  <si>
    <t>http://blocgame.com/stats.php?id=61826</t>
  </si>
  <si>
    <t>24001 km 2</t>
  </si>
  <si>
    <t>$433 million</t>
  </si>
  <si>
    <t>Mechassn</t>
  </si>
  <si>
    <t>President Baby</t>
  </si>
  <si>
    <t>http://blocgame.com/stats.php?id=61698</t>
  </si>
  <si>
    <t>26583 km 2</t>
  </si>
  <si>
    <t>18 Mbbl</t>
  </si>
  <si>
    <t>13890 km 2</t>
  </si>
  <si>
    <t>16317 km 2</t>
  </si>
  <si>
    <t>$345 million</t>
  </si>
  <si>
    <t>12196 km 2</t>
  </si>
  <si>
    <t>Deuss Vult</t>
  </si>
  <si>
    <t>Jeremiah IX</t>
  </si>
  <si>
    <t>http://blocgame.com/stats.php?id=64697</t>
  </si>
  <si>
    <t>Puerto Cagï¿½n</t>
  </si>
  <si>
    <t>gabrielsn</t>
  </si>
  <si>
    <t>http://blocgame.com/stats.php?id=64698</t>
  </si>
  <si>
    <t>Elyun Khemet</t>
  </si>
  <si>
    <t>God Rajaiel</t>
  </si>
  <si>
    <t>http://blocgame.com/stats.php?id=64694</t>
  </si>
  <si>
    <t>Firestar</t>
  </si>
  <si>
    <t>koll1987</t>
  </si>
  <si>
    <t>http://blocgame.com/stats.php?id=64695</t>
  </si>
  <si>
    <t>MarcoRubio</t>
  </si>
  <si>
    <t>http://blocgame.com/stats.php?id=64699</t>
  </si>
  <si>
    <t>Reichtoria</t>
  </si>
  <si>
    <t>Saint Raphael</t>
  </si>
  <si>
    <t>http://blocgame.com/stats.php?id=64700</t>
  </si>
  <si>
    <t>last online 92 hours ago</t>
  </si>
  <si>
    <t>12570 km 2</t>
  </si>
  <si>
    <t>http://blocgame.com/stats.php?id=64707</t>
  </si>
  <si>
    <t>mpetersen4</t>
  </si>
  <si>
    <t>ggwplol</t>
  </si>
  <si>
    <t>http://blocgame.com/stats.php?id=64720</t>
  </si>
  <si>
    <t>16851 km 2</t>
  </si>
  <si>
    <t>poiu</t>
  </si>
  <si>
    <t>qweds</t>
  </si>
  <si>
    <t>last online 86 hours ago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</si>
  <si>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</si>
  <si>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</si>
  <si>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</si>
  <si>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</si>
  <si>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</si>
  <si>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http://blocgame.com/stats.php?id=64738</t>
  </si>
  <si>
    <t>vinmaias</t>
  </si>
  <si>
    <t>Boer</t>
  </si>
  <si>
    <t>http://blocgame.com/stats.php?id=64737</t>
  </si>
  <si>
    <t>David Cimento</t>
  </si>
  <si>
    <t>Rubio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</si>
  <si>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</si>
  <si>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</si>
  <si>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</si>
  <si>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</si>
  <si>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</si>
  <si>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</si>
  <si>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</si>
  <si>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http://blocgame.com/stats.php?id=64728</t>
  </si>
  <si>
    <t>CosmoZombie</t>
  </si>
  <si>
    <t>Arellia</t>
  </si>
  <si>
    <t>http://blocgame.com/stats.php?id=64727</t>
  </si>
  <si>
    <t>kierenlf</t>
  </si>
  <si>
    <t>Titaniam</t>
  </si>
  <si>
    <t>http://blocgame.com/stats.php?id=64722</t>
  </si>
  <si>
    <t>mga21</t>
  </si>
  <si>
    <t>Edinough</t>
  </si>
  <si>
    <t>http://blocgame.com/stats.php?id=64719</t>
  </si>
  <si>
    <t>gg123</t>
  </si>
  <si>
    <t>amanandhiswife</t>
  </si>
  <si>
    <t>http://blocgame.com/stats.php?id=64712</t>
  </si>
  <si>
    <t>Meme Man</t>
  </si>
  <si>
    <t>Great Meme</t>
  </si>
  <si>
    <t>http://blocgame.com/stats.php?id=64711</t>
  </si>
  <si>
    <t>richtexan</t>
  </si>
  <si>
    <t>http://blocgame.com/stats.php?id=64709</t>
  </si>
  <si>
    <t>marshawnlynch</t>
  </si>
  <si>
    <t>http://blocgame.com/stats.php?id=64703</t>
  </si>
  <si>
    <t>mpetersen1</t>
  </si>
  <si>
    <t>larsand</t>
  </si>
  <si>
    <t>http://blocgame.com/stats.php?id=64702</t>
  </si>
  <si>
    <t>reckonerX</t>
  </si>
  <si>
    <t>Recktopia</t>
  </si>
  <si>
    <t>http://blocgame.com/stats.php?id=59076</t>
  </si>
  <si>
    <t>SpecialForces</t>
  </si>
  <si>
    <t>The Red Empire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</si>
  <si>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</si>
  <si>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</si>
  <si>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</si>
  <si>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</si>
  <si>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</si>
  <si>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</si>
  <si>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</si>
  <si>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</si>
  <si>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</si>
  <si>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http://blocgame.com/stats.php?id=64721</t>
  </si>
  <si>
    <t>19225 km 2</t>
  </si>
  <si>
    <t>jnkm</t>
  </si>
  <si>
    <t>qwertygf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</si>
  <si>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</si>
  <si>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</si>
  <si>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</si>
  <si>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</si>
  <si>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</si>
  <si>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</si>
  <si>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</si>
  <si>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</si>
  <si>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</si>
  <si>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</si>
  <si>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</si>
  <si>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</si>
  <si>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</si>
  <si>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</si>
  <si>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http://blocgame.com/stats.php?id=64710</t>
  </si>
  <si>
    <t>19195 km 2</t>
  </si>
  <si>
    <t>mpetersen5</t>
  </si>
  <si>
    <t>ggwplol1</t>
  </si>
  <si>
    <t>http://blocgame.com/stats.php?id=64708</t>
  </si>
  <si>
    <t>FK EIS</t>
  </si>
  <si>
    <t>Faketopia</t>
  </si>
  <si>
    <t>http://blocgame.com/stats.php?id=60407</t>
  </si>
  <si>
    <t>King Punta Cana</t>
  </si>
  <si>
    <t>United Arab</t>
  </si>
  <si>
    <t>$311 million</t>
  </si>
  <si>
    <t>http://blocgame.com/stats.php?id=53434</t>
  </si>
  <si>
    <t>eddylane</t>
  </si>
  <si>
    <t>The Jihad</t>
  </si>
  <si>
    <t>http://blocgame.com/stats.php?id=64723</t>
  </si>
  <si>
    <t>19621 km 2</t>
  </si>
  <si>
    <t>$316 million</t>
  </si>
  <si>
    <t>hbjn</t>
  </si>
  <si>
    <t>ggwplol2</t>
  </si>
  <si>
    <t>http://blocgame.com/stats.php?id=64716</t>
  </si>
  <si>
    <t>19615 km 2</t>
  </si>
  <si>
    <t>mpetersen6</t>
  </si>
  <si>
    <t>paquinsuckskok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</si>
  <si>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</si>
  <si>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</si>
  <si>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</si>
  <si>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</si>
  <si>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</si>
  <si>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</si>
  <si>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</si>
  <si>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http://blocgame.com/stats.php?id=64258</t>
  </si>
  <si>
    <t>getagrip1999</t>
  </si>
  <si>
    <t>Hail Me</t>
  </si>
  <si>
    <t>http://blocgame.com/stats.php?id=64724</t>
  </si>
  <si>
    <t>yguh</t>
  </si>
  <si>
    <t>fuckbro</t>
  </si>
  <si>
    <t>19266 km 2</t>
  </si>
  <si>
    <t>http://blocgame.com/stats.php?id=64725</t>
  </si>
  <si>
    <t>fcgv</t>
  </si>
  <si>
    <t>arstaria</t>
  </si>
  <si>
    <t>http://blocgame.com/stats.php?id=64718</t>
  </si>
  <si>
    <t>yuio</t>
  </si>
  <si>
    <t>whalekok</t>
  </si>
  <si>
    <t>http://blocgame.com/stats.php?id=64705</t>
  </si>
  <si>
    <t>mpetersen3</t>
  </si>
  <si>
    <t>damnbro</t>
  </si>
  <si>
    <t>26611 km 2</t>
  </si>
  <si>
    <t>$419 million</t>
  </si>
  <si>
    <t>$437 million</t>
  </si>
  <si>
    <t>$444 million</t>
  </si>
  <si>
    <t>28368 km 2</t>
  </si>
  <si>
    <t>$467 million</t>
  </si>
  <si>
    <t>23267 km 2</t>
  </si>
  <si>
    <t>19932 km 2</t>
  </si>
  <si>
    <t>http://blocgame.com/stats.php?id=63524</t>
  </si>
  <si>
    <t>NickiusBigDickius</t>
  </si>
  <si>
    <t>Vargr</t>
  </si>
  <si>
    <t>40552 km 2</t>
  </si>
  <si>
    <t>26923 km 2</t>
  </si>
  <si>
    <t>26329 km 2</t>
  </si>
  <si>
    <t>41523 km 2</t>
  </si>
  <si>
    <t>28493 km 2</t>
  </si>
  <si>
    <t>33229 km 2</t>
  </si>
  <si>
    <t>http://blocgame.com/stats.php?id=63913</t>
  </si>
  <si>
    <t>Ha1000</t>
  </si>
  <si>
    <t>Rhuer</t>
  </si>
  <si>
    <t>41587 km 2</t>
  </si>
  <si>
    <t>29482 km 2</t>
  </si>
  <si>
    <t>19066 km 2</t>
  </si>
  <si>
    <t>245 Mbbl</t>
  </si>
  <si>
    <t>-1 ships</t>
  </si>
  <si>
    <t>106k active personnel</t>
  </si>
  <si>
    <t>22870 km 2</t>
  </si>
  <si>
    <t>34691 km 2</t>
  </si>
  <si>
    <t>6063 km 2</t>
  </si>
  <si>
    <t>36276 km 2</t>
  </si>
  <si>
    <t>51939 km 2</t>
  </si>
  <si>
    <t>44874 km 2</t>
  </si>
  <si>
    <t>35838 km 2</t>
  </si>
  <si>
    <t>42439 km 2</t>
  </si>
  <si>
    <t>52073 km 2</t>
  </si>
  <si>
    <t>20320 km 2</t>
  </si>
  <si>
    <t>59 Hundred Tons per month</t>
  </si>
  <si>
    <t>last online 49 hours ago</t>
  </si>
  <si>
    <t>56942 km 2</t>
  </si>
  <si>
    <t>$1236 million</t>
  </si>
  <si>
    <t>31766 km 2</t>
  </si>
  <si>
    <t>32003 km 2</t>
  </si>
  <si>
    <t>$1133 million</t>
  </si>
  <si>
    <t>36842 km 2</t>
  </si>
  <si>
    <t>16986 km 2</t>
  </si>
  <si>
    <t>11320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</si>
  <si>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</si>
  <si>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</si>
  <si>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</si>
  <si>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</si>
  <si>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</si>
  <si>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</si>
  <si>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</si>
  <si>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</si>
  <si>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</si>
  <si>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</si>
  <si>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7494 km 2</t>
  </si>
  <si>
    <t>http://blocgame.com/stats.php?id=62724</t>
  </si>
  <si>
    <t>$933 million</t>
  </si>
  <si>
    <t>15035 km 2</t>
  </si>
  <si>
    <t>7346 km 2</t>
  </si>
  <si>
    <t>20679 km 2</t>
  </si>
  <si>
    <t>36046 km 2</t>
  </si>
  <si>
    <t>3688 km 2</t>
  </si>
  <si>
    <t>7646 km 2</t>
  </si>
  <si>
    <t>38235 km 2</t>
  </si>
  <si>
    <t>qaiserazalea</t>
  </si>
  <si>
    <t>mr.elz</t>
  </si>
  <si>
    <t>http://blocgame.com/stats.php?id=61763</t>
  </si>
  <si>
    <t>39781 km 2</t>
  </si>
  <si>
    <t>$783 million</t>
  </si>
  <si>
    <t>162 Mbbl</t>
  </si>
  <si>
    <t>4561 km 2</t>
  </si>
  <si>
    <t>$674 million</t>
  </si>
  <si>
    <t>22915 km 2</t>
  </si>
  <si>
    <t>Free Trade</t>
  </si>
  <si>
    <t>InfernoVortex</t>
  </si>
  <si>
    <t>http://blocgame.com/stats.php?id=55017</t>
  </si>
  <si>
    <t>25938 km 2</t>
  </si>
  <si>
    <t>141k active personnel</t>
  </si>
  <si>
    <t>$578 million</t>
  </si>
  <si>
    <t>$558 million</t>
  </si>
  <si>
    <t>10827 km 2</t>
  </si>
  <si>
    <t>27098 km 2</t>
  </si>
  <si>
    <t>$525 million</t>
  </si>
  <si>
    <t>$513 million</t>
  </si>
  <si>
    <t>$492 million</t>
  </si>
  <si>
    <t>$487 million</t>
  </si>
  <si>
    <t>9038 km 2</t>
  </si>
  <si>
    <t>7307 km 2</t>
  </si>
  <si>
    <t>Pasir Dengung</t>
  </si>
  <si>
    <t>Menteri Fasola</t>
  </si>
  <si>
    <t>19871 km 2</t>
  </si>
  <si>
    <t>http://blocgame.com/stats.php?id=60712</t>
  </si>
  <si>
    <t>5364 km 2</t>
  </si>
  <si>
    <t>Morganna</t>
  </si>
  <si>
    <t>rmullins005</t>
  </si>
  <si>
    <t>PanWorld Alliance</t>
  </si>
  <si>
    <t>http://blocgame.com/stats.php?id=64321</t>
  </si>
  <si>
    <t>Yidi Gao</t>
  </si>
  <si>
    <t>Clayton Gao</t>
  </si>
  <si>
    <t>http://blocgame.com/stats.php?id=64426</t>
  </si>
  <si>
    <t>22585 km 2</t>
  </si>
  <si>
    <t>$339 million</t>
  </si>
  <si>
    <t>19609 km 2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</si>
  <si>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</si>
  <si>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</si>
  <si>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</si>
  <si>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</si>
  <si>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</si>
  <si>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</si>
  <si>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</si>
  <si>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</si>
  <si>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</si>
  <si>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</si>
  <si>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</si>
  <si>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</si>
  <si>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</si>
  <si>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</si>
  <si>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</si>
  <si>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</si>
  <si>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</si>
  <si>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</si>
  <si>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</si>
  <si>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</si>
  <si>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</si>
  <si>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</si>
  <si>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</si>
  <si>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</si>
  <si>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</si>
  <si>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</si>
  <si>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</si>
  <si>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</si>
  <si>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</si>
  <si>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</si>
  <si>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</si>
  <si>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</si>
  <si>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</si>
  <si>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</si>
  <si>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</si>
  <si>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</si>
  <si>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</si>
  <si>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</si>
  <si>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</si>
  <si>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</si>
  <si>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</si>
  <si>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</si>
  <si>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</si>
  <si>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</si>
  <si>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</si>
  <si>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</si>
  <si>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</si>
  <si>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</si>
  <si>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</si>
  <si>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</si>
  <si>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</si>
  <si>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</si>
  <si>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</si>
  <si>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</si>
  <si>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</si>
  <si>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</si>
  <si>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</si>
  <si>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</si>
  <si>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</si>
  <si>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</si>
  <si>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</si>
  <si>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</si>
  <si>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</si>
  <si>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</si>
  <si>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</si>
  <si>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</si>
  <si>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</si>
  <si>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</si>
  <si>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</si>
  <si>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</si>
  <si>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</si>
  <si>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</si>
  <si>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</si>
  <si>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</si>
  <si>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</si>
  <si>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</si>
  <si>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</si>
  <si>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</si>
  <si>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</si>
  <si>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</si>
  <si>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</si>
  <si>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last online 87 hours ago</t>
  </si>
  <si>
    <t>47029 km 2</t>
  </si>
  <si>
    <t>16191 km 2</t>
  </si>
  <si>
    <t>89k active personnel</t>
  </si>
  <si>
    <t>$1614 million</t>
  </si>
  <si>
    <t>176 Mbbl</t>
  </si>
  <si>
    <t>39 Hundred Tons per month</t>
  </si>
  <si>
    <t>18900 km 2</t>
  </si>
  <si>
    <t>12 ships</t>
  </si>
  <si>
    <t>119k active personnel</t>
  </si>
  <si>
    <t>last online 59 hours ago</t>
  </si>
  <si>
    <t>209 Mbbl</t>
  </si>
  <si>
    <t>53039 km 2</t>
  </si>
  <si>
    <t>last online 81 hours ago</t>
  </si>
  <si>
    <t>lordmason22</t>
  </si>
  <si>
    <t>http://blocgame.com/stats.php?id=63733</t>
  </si>
  <si>
    <t>last online 61 hours ago</t>
  </si>
  <si>
    <t>$985 million</t>
  </si>
  <si>
    <t>$975 million</t>
  </si>
  <si>
    <t>7056 km 2</t>
  </si>
  <si>
    <t>39209 km 2</t>
  </si>
  <si>
    <t>$765 million</t>
  </si>
  <si>
    <t>75 Mbbl per month</t>
  </si>
  <si>
    <t>13179 km 2</t>
  </si>
  <si>
    <t>$679 million</t>
  </si>
  <si>
    <t>$633 million</t>
  </si>
  <si>
    <t>last online 106 hours ago</t>
  </si>
  <si>
    <t>11121 km 2</t>
  </si>
  <si>
    <t>18253 km 2</t>
  </si>
  <si>
    <t>$544 million</t>
  </si>
  <si>
    <t>$511 million</t>
  </si>
  <si>
    <t>$454 million</t>
  </si>
  <si>
    <t>$447 million</t>
  </si>
  <si>
    <t>$443 million</t>
  </si>
  <si>
    <t>$409 million</t>
  </si>
  <si>
    <t>$406 million</t>
  </si>
  <si>
    <t>20417 km 2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</si>
  <si>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</si>
  <si>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</si>
  <si>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</si>
  <si>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</si>
  <si>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</si>
  <si>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</si>
  <si>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</si>
  <si>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</si>
  <si>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</si>
  <si>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</si>
  <si>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</si>
  <si>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</si>
  <si>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</si>
  <si>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</si>
  <si>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</si>
  <si>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</si>
  <si>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</si>
  <si>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</si>
  <si>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</si>
  <si>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</si>
  <si>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</si>
  <si>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</si>
  <si>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</si>
  <si>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</si>
  <si>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</si>
  <si>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</si>
  <si>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</si>
  <si>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</si>
  <si>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</si>
  <si>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</si>
  <si>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</si>
  <si>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</si>
  <si>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</si>
  <si>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</si>
  <si>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</si>
  <si>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</si>
  <si>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</si>
  <si>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</si>
  <si>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</si>
  <si>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</si>
  <si>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</si>
  <si>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</si>
  <si>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</si>
  <si>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</si>
  <si>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</si>
  <si>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</si>
  <si>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</si>
  <si>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</si>
  <si>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</si>
  <si>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</si>
  <si>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</si>
  <si>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</si>
  <si>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$279 million</t>
  </si>
  <si>
    <t>Sioux Nation</t>
  </si>
  <si>
    <t>Crazy Horse</t>
  </si>
  <si>
    <t>http://blocgame.com/stats.php?id=48829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</si>
  <si>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</si>
  <si>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</si>
  <si>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</si>
  <si>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</si>
  <si>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</si>
  <si>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</si>
  <si>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</si>
  <si>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48749 km 2</t>
  </si>
  <si>
    <t>94k active personnel</t>
  </si>
  <si>
    <t>last online 41 hours ago</t>
  </si>
  <si>
    <t>15440 km 2</t>
  </si>
  <si>
    <t>$1531 million</t>
  </si>
  <si>
    <t>27502 km 2</t>
  </si>
  <si>
    <t>42785 km 2</t>
  </si>
  <si>
    <t>28610 km 2</t>
  </si>
  <si>
    <t>Mafros</t>
  </si>
  <si>
    <t>hocuspocusinedible</t>
  </si>
  <si>
    <t>http://blocgame.com/stats.php?id=63788</t>
  </si>
  <si>
    <t>38899 km 2</t>
  </si>
  <si>
    <t>45 Mbbl</t>
  </si>
  <si>
    <t>16887 km 2</t>
  </si>
  <si>
    <t>24708 km 2</t>
  </si>
  <si>
    <t>26819 km 2</t>
  </si>
  <si>
    <t>$1299 million</t>
  </si>
  <si>
    <t>157k active personnel</t>
  </si>
  <si>
    <t>$1185 million</t>
  </si>
  <si>
    <t>$1150 million</t>
  </si>
  <si>
    <t>41047 km 2</t>
  </si>
  <si>
    <t>32331 km 2</t>
  </si>
  <si>
    <t>$1096 million</t>
  </si>
  <si>
    <t>Socialist Arab Union</t>
  </si>
  <si>
    <t>48573 km 2</t>
  </si>
  <si>
    <t>14235 km 2</t>
  </si>
  <si>
    <t>4381 km 2</t>
  </si>
  <si>
    <t>10899 km 2</t>
  </si>
  <si>
    <t>96 Mbbl</t>
  </si>
  <si>
    <t>$1023 million</t>
  </si>
  <si>
    <t>5895 km 2</t>
  </si>
  <si>
    <t>43898 km 2</t>
  </si>
  <si>
    <t>182k active personnel</t>
  </si>
  <si>
    <t>50180 km 2</t>
  </si>
  <si>
    <t>24805 km 2</t>
  </si>
  <si>
    <t>33399 km 2</t>
  </si>
  <si>
    <t>39784 km 2</t>
  </si>
  <si>
    <t>$913 million</t>
  </si>
  <si>
    <t>19503 km 2</t>
  </si>
  <si>
    <t>4227 km 2</t>
  </si>
  <si>
    <t>7645 km 2</t>
  </si>
  <si>
    <t>$853 million</t>
  </si>
  <si>
    <t>31423 km 2</t>
  </si>
  <si>
    <t>Shanghai</t>
  </si>
  <si>
    <t>Lon Dyo</t>
  </si>
  <si>
    <t>42064 km 2</t>
  </si>
  <si>
    <t>http://blocgame.com/stats.php?id=63118</t>
  </si>
  <si>
    <t>$770 million</t>
  </si>
  <si>
    <t>26513 km 2</t>
  </si>
  <si>
    <t>21977 km 2</t>
  </si>
  <si>
    <t>33469 km 2</t>
  </si>
  <si>
    <t>3075 km 2</t>
  </si>
  <si>
    <t>3585 km 2</t>
  </si>
  <si>
    <t>26808 km 2</t>
  </si>
  <si>
    <t>6957 km 2</t>
  </si>
  <si>
    <t>IBabylonl</t>
  </si>
  <si>
    <t>Ipyromaniacl</t>
  </si>
  <si>
    <t>http://blocgame.com/stats.php?id=63227</t>
  </si>
  <si>
    <t>30728 km 2</t>
  </si>
  <si>
    <t>8903 km 2</t>
  </si>
  <si>
    <t>26996 km 2</t>
  </si>
  <si>
    <t>$600 million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</si>
  <si>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</si>
  <si>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</si>
  <si>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</si>
  <si>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</si>
  <si>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</si>
  <si>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</si>
  <si>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</si>
  <si>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$535 million</t>
  </si>
  <si>
    <t>$533 million</t>
  </si>
  <si>
    <t>44444 km 2</t>
  </si>
  <si>
    <t>Jurestist</t>
  </si>
  <si>
    <t>truenova</t>
  </si>
  <si>
    <t>http://blocgame.com/stats.php?id=59705</t>
  </si>
  <si>
    <t>16117 km 2</t>
  </si>
  <si>
    <t>$449 million</t>
  </si>
  <si>
    <t>$446 million</t>
  </si>
  <si>
    <t>34556 km 2</t>
  </si>
  <si>
    <t>10475 km 2</t>
  </si>
  <si>
    <t>$424 million</t>
  </si>
  <si>
    <t>$416 million</t>
  </si>
  <si>
    <t>21634 km 2</t>
  </si>
  <si>
    <t>$410 million</t>
  </si>
  <si>
    <t>Rare_Pepes</t>
  </si>
  <si>
    <t>Karl_M.</t>
  </si>
  <si>
    <t>http://blocgame.com/stats.php?id=63313</t>
  </si>
  <si>
    <t>last online 73 hours ago</t>
  </si>
  <si>
    <t>22848 km 2</t>
  </si>
  <si>
    <t>13560 km 2</t>
  </si>
  <si>
    <t>$370 million</t>
  </si>
  <si>
    <t>$369 million</t>
  </si>
  <si>
    <t>23508 km 2</t>
  </si>
  <si>
    <t>$361 million</t>
  </si>
  <si>
    <t>19686 km 2</t>
  </si>
  <si>
    <t>$331 million</t>
  </si>
  <si>
    <t>16070 km 2</t>
  </si>
  <si>
    <t>HellYeah</t>
  </si>
  <si>
    <t>19687 km 2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</si>
  <si>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</si>
  <si>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</si>
  <si>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</si>
  <si>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</si>
  <si>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</si>
  <si>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</si>
  <si>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</si>
  <si>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</si>
  <si>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</si>
  <si>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</si>
  <si>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</si>
  <si>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</si>
  <si>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</si>
  <si>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</si>
  <si>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</si>
  <si>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</si>
  <si>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</si>
  <si>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</si>
  <si>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</si>
  <si>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</si>
  <si>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</si>
  <si>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</si>
  <si>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</si>
  <si>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</si>
  <si>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</si>
  <si>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</si>
  <si>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</si>
  <si>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</si>
  <si>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</si>
  <si>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</si>
  <si>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</si>
  <si>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</si>
  <si>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</si>
  <si>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</si>
  <si>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</si>
  <si>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</si>
  <si>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</si>
  <si>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</si>
  <si>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</si>
  <si>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</si>
  <si>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</si>
  <si>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</si>
  <si>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</si>
  <si>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</si>
  <si>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</si>
  <si>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</si>
  <si>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</si>
  <si>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</si>
  <si>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</si>
  <si>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</si>
  <si>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</si>
  <si>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</si>
  <si>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</si>
  <si>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</si>
  <si>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</si>
  <si>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</si>
  <si>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</si>
  <si>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</si>
  <si>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</si>
  <si>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</si>
  <si>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</si>
  <si>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</si>
  <si>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</si>
  <si>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</si>
  <si>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</si>
  <si>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</si>
  <si>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</si>
  <si>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</si>
  <si>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</si>
  <si>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</si>
  <si>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</si>
  <si>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</si>
  <si>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</si>
  <si>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</si>
  <si>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</si>
  <si>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</si>
  <si>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</si>
  <si>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</si>
  <si>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</si>
  <si>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</si>
  <si>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</si>
  <si>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</si>
  <si>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</si>
  <si>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</si>
  <si>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</si>
  <si>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</si>
  <si>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</si>
  <si>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</si>
  <si>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</si>
  <si>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</si>
  <si>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</si>
  <si>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</si>
  <si>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</si>
  <si>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</si>
  <si>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</si>
  <si>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</si>
  <si>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</si>
  <si>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</si>
  <si>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</si>
  <si>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</si>
  <si>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</si>
  <si>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</si>
  <si>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</si>
  <si>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</si>
  <si>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</si>
  <si>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</si>
  <si>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</si>
  <si>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</si>
  <si>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</si>
  <si>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</si>
  <si>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</si>
  <si>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</si>
  <si>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</si>
  <si>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</si>
  <si>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</si>
  <si>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</si>
  <si>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</si>
  <si>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</si>
  <si>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</si>
  <si>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</si>
  <si>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</si>
  <si>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</si>
  <si>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</si>
  <si>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</si>
  <si>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</si>
  <si>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</si>
  <si>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</si>
  <si>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</si>
  <si>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</si>
  <si>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</si>
  <si>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</si>
  <si>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</si>
  <si>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</si>
  <si>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</si>
  <si>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</si>
  <si>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</si>
  <si>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</si>
  <si>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</si>
  <si>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</si>
  <si>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</si>
  <si>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</si>
  <si>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</si>
  <si>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$292 million</t>
  </si>
  <si>
    <t>$271 million</t>
  </si>
  <si>
    <t>16088 km 2</t>
  </si>
  <si>
    <t>31247 km 2</t>
  </si>
  <si>
    <t>18912 km 2</t>
  </si>
  <si>
    <t>205 Mbbl</t>
  </si>
  <si>
    <t>27217 km 2</t>
  </si>
  <si>
    <t>29 Mbbl per month</t>
  </si>
  <si>
    <t>45330 km 2</t>
  </si>
  <si>
    <t>36676 km 2</t>
  </si>
  <si>
    <t>51273 km 2</t>
  </si>
  <si>
    <t>12961 km 2</t>
  </si>
  <si>
    <t>49396 km 2</t>
  </si>
  <si>
    <t>39031 km 2</t>
  </si>
  <si>
    <t>12917 km 2</t>
  </si>
  <si>
    <t>16728 km 2</t>
  </si>
  <si>
    <t>10683 km 2</t>
  </si>
  <si>
    <t>42567 km 2</t>
  </si>
  <si>
    <t>23854 km 2</t>
  </si>
  <si>
    <t>51919 km 2</t>
  </si>
  <si>
    <t>234 Mbbl</t>
  </si>
  <si>
    <t>144k active personnel</t>
  </si>
  <si>
    <t>24362 km 2</t>
  </si>
  <si>
    <t>$1400 million</t>
  </si>
  <si>
    <t>24392 km 2</t>
  </si>
  <si>
    <t>41 Hundred Tons per month</t>
  </si>
  <si>
    <t>22274 km 2</t>
  </si>
  <si>
    <t>32106 km 2</t>
  </si>
  <si>
    <t>last online 45 hours ago</t>
  </si>
  <si>
    <t>19063 km 2</t>
  </si>
  <si>
    <t>42060 km 2</t>
  </si>
  <si>
    <t>40452 km 2</t>
  </si>
  <si>
    <t>last online 44 hours ago</t>
  </si>
  <si>
    <t>19811 km 2</t>
  </si>
  <si>
    <t>$1286 million</t>
  </si>
  <si>
    <t>12382 km 2</t>
  </si>
  <si>
    <t>34931 km 2</t>
  </si>
  <si>
    <t>5249 km 2</t>
  </si>
  <si>
    <t>51283 km 2</t>
  </si>
  <si>
    <t>207k active personnel</t>
  </si>
  <si>
    <t>29191 km 2</t>
  </si>
  <si>
    <t>34415 km 2</t>
  </si>
  <si>
    <t>$1104 million</t>
  </si>
  <si>
    <t>36704 km 2</t>
  </si>
  <si>
    <t>$1067 million</t>
  </si>
  <si>
    <t>44820 km 2</t>
  </si>
  <si>
    <t>42859 km 2</t>
  </si>
  <si>
    <t>25077 km 2</t>
  </si>
  <si>
    <t>15345 km 2</t>
  </si>
  <si>
    <t>5051 km 2</t>
  </si>
  <si>
    <t>4085 km 2</t>
  </si>
  <si>
    <t>$979 million</t>
  </si>
  <si>
    <t>46226 km 2</t>
  </si>
  <si>
    <t>3105 km 2</t>
  </si>
  <si>
    <t>3074 km 2</t>
  </si>
  <si>
    <t>$948 million</t>
  </si>
  <si>
    <t>$943 million</t>
  </si>
  <si>
    <t>5430 km 2</t>
  </si>
  <si>
    <t>11060 km 2</t>
  </si>
  <si>
    <t>9550 km 2</t>
  </si>
  <si>
    <t>24741 km 2</t>
  </si>
  <si>
    <t>3014 km 2</t>
  </si>
  <si>
    <t>3474 km 2</t>
  </si>
  <si>
    <t>130 Mbbl</t>
  </si>
  <si>
    <t>6372 km 2</t>
  </si>
  <si>
    <t>48044 km 2</t>
  </si>
  <si>
    <t>$833 million</t>
  </si>
  <si>
    <t>35337 km 2</t>
  </si>
  <si>
    <t>9151 km 2</t>
  </si>
  <si>
    <t>29442 km 2</t>
  </si>
  <si>
    <t>16661 km 2</t>
  </si>
  <si>
    <t>$794 million</t>
  </si>
  <si>
    <t>25006 km 2</t>
  </si>
  <si>
    <t>39733 km 2</t>
  </si>
  <si>
    <t>25310 km 2</t>
  </si>
  <si>
    <t>$738 million</t>
  </si>
  <si>
    <t>28767 km 2</t>
  </si>
  <si>
    <t>33696 km 2</t>
  </si>
  <si>
    <t>$690 million</t>
  </si>
  <si>
    <t>13048 km 2</t>
  </si>
  <si>
    <t>$640 million</t>
  </si>
  <si>
    <t>19681 km 2</t>
  </si>
  <si>
    <t>9266 km 2</t>
  </si>
  <si>
    <t>4574 km 2</t>
  </si>
  <si>
    <t>30459 km 2</t>
  </si>
  <si>
    <t>25535 km 2</t>
  </si>
  <si>
    <t>12263 km 2</t>
  </si>
  <si>
    <t>105 Mbbl</t>
  </si>
  <si>
    <t>5409 km 2</t>
  </si>
  <si>
    <t>$582 million</t>
  </si>
  <si>
    <t>38912 km 2</t>
  </si>
  <si>
    <t>13888 km 2</t>
  </si>
  <si>
    <t>$559 million</t>
  </si>
  <si>
    <t>$557 million</t>
  </si>
  <si>
    <t>$549 million</t>
  </si>
  <si>
    <t>24155 km 2</t>
  </si>
  <si>
    <t>31023 km 2</t>
  </si>
  <si>
    <t>26339 km 2</t>
  </si>
  <si>
    <t>$539 million</t>
  </si>
  <si>
    <t>$534 million</t>
  </si>
  <si>
    <t>30967 km 2</t>
  </si>
  <si>
    <t>$529 million</t>
  </si>
  <si>
    <t>$520 million</t>
  </si>
  <si>
    <t>last online 153 hours ago</t>
  </si>
  <si>
    <t>18346 km 2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</si>
  <si>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</si>
  <si>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</si>
  <si>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</si>
  <si>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</si>
  <si>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</si>
  <si>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</si>
  <si>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</si>
  <si>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123k active personnel</t>
  </si>
  <si>
    <t>251 Mbbl</t>
  </si>
  <si>
    <t>16662 km 2</t>
  </si>
  <si>
    <t>93k active personnel</t>
  </si>
  <si>
    <t>37048 km 2</t>
  </si>
  <si>
    <t>13640 km 2</t>
  </si>
  <si>
    <t>96k active personnel</t>
  </si>
  <si>
    <t>26932 km 2</t>
  </si>
  <si>
    <t>last online 146 hours ago</t>
  </si>
  <si>
    <t>13342 km 2</t>
  </si>
  <si>
    <t>21575 km 2</t>
  </si>
  <si>
    <t>24312 km 2</t>
  </si>
  <si>
    <t>$426 million</t>
  </si>
  <si>
    <t>12425 km 2</t>
  </si>
  <si>
    <t>$423 million</t>
  </si>
  <si>
    <t>$412 million</t>
  </si>
  <si>
    <t>tamarin</t>
  </si>
  <si>
    <t>http://blocgame.com/stats.php?id=62859</t>
  </si>
  <si>
    <t>The Warmongers</t>
  </si>
  <si>
    <t>$398 million</t>
  </si>
  <si>
    <t>370 Mbbl</t>
  </si>
  <si>
    <t>23283 km 2</t>
  </si>
  <si>
    <t>25144 km 2</t>
  </si>
  <si>
    <t>1980 Mbbl</t>
  </si>
  <si>
    <t>7880 km 2</t>
  </si>
  <si>
    <t>$386 million</t>
  </si>
  <si>
    <t>$384 million</t>
  </si>
  <si>
    <t>$376 million</t>
  </si>
  <si>
    <t>$368 million</t>
  </si>
  <si>
    <t>$365 million</t>
  </si>
  <si>
    <t>Croatia</t>
  </si>
  <si>
    <t>Rofleta</t>
  </si>
  <si>
    <t>23333 km 2</t>
  </si>
  <si>
    <t>http://blocgame.com/stats.php?id=40563</t>
  </si>
  <si>
    <t>$326 million</t>
  </si>
  <si>
    <t>20788 km 2</t>
  </si>
  <si>
    <t>Kingdom states</t>
  </si>
  <si>
    <t>areezie</t>
  </si>
  <si>
    <t>http://blocgame.com/stats.php?id=64464</t>
  </si>
  <si>
    <t>12556 km 2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</si>
  <si>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</si>
  <si>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</si>
  <si>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</si>
  <si>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</si>
  <si>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</si>
  <si>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</si>
  <si>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</si>
  <si>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</si>
  <si>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</si>
  <si>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</si>
  <si>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</si>
  <si>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</si>
  <si>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</si>
  <si>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</si>
  <si>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</si>
  <si>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</si>
  <si>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</si>
  <si>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</si>
  <si>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</si>
  <si>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</si>
  <si>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</si>
  <si>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</si>
  <si>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</si>
  <si>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</si>
  <si>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</si>
  <si>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</si>
  <si>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</si>
  <si>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</si>
  <si>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</si>
  <si>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</si>
  <si>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</si>
  <si>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</si>
  <si>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</si>
  <si>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</si>
  <si>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</si>
  <si>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</si>
  <si>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</si>
  <si>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</si>
  <si>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</si>
  <si>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</si>
  <si>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</si>
  <si>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</si>
  <si>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</si>
  <si>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</si>
  <si>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</si>
  <si>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</si>
  <si>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</si>
  <si>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</si>
  <si>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</si>
  <si>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</si>
  <si>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</si>
  <si>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</si>
  <si>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</si>
  <si>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</si>
  <si>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</si>
  <si>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</si>
  <si>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</si>
  <si>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</si>
  <si>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</si>
  <si>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</si>
  <si>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</si>
  <si>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</si>
  <si>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</si>
  <si>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</si>
  <si>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</si>
  <si>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</si>
  <si>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</si>
  <si>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</si>
  <si>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</si>
  <si>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</si>
  <si>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</si>
  <si>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</si>
  <si>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</si>
  <si>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</si>
  <si>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</si>
  <si>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</si>
  <si>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$293 million</t>
  </si>
  <si>
    <t>PENGHASUT</t>
  </si>
  <si>
    <t>pegasus</t>
  </si>
  <si>
    <t>http://blocgame.com/stats.php?id=64637</t>
  </si>
  <si>
    <t>$285 million</t>
  </si>
  <si>
    <t>$280 million</t>
  </si>
  <si>
    <t>119 Mbbl</t>
  </si>
  <si>
    <t>194 Mbbl</t>
  </si>
  <si>
    <t>139k active personnel</t>
  </si>
  <si>
    <t>56421 km 2</t>
  </si>
  <si>
    <t>last online 66 hours ago</t>
  </si>
  <si>
    <t>$1802 million</t>
  </si>
  <si>
    <t>$1781 million</t>
  </si>
  <si>
    <t>46154 km 2</t>
  </si>
  <si>
    <t>9 Mbbl</t>
  </si>
  <si>
    <t>36661 km 2</t>
  </si>
  <si>
    <t>105k active personnel</t>
  </si>
  <si>
    <t>151k active personnel</t>
  </si>
  <si>
    <t>50836 km 2</t>
  </si>
  <si>
    <t>27448 km 2</t>
  </si>
  <si>
    <t>4382 km 2</t>
  </si>
  <si>
    <t>87k active personnel</t>
  </si>
  <si>
    <t>$1295 million</t>
  </si>
  <si>
    <t>$1243 million</t>
  </si>
  <si>
    <t>$1227 million</t>
  </si>
  <si>
    <t>$1214 million</t>
  </si>
  <si>
    <t>50 Mbbl</t>
  </si>
  <si>
    <t>4339 km 2</t>
  </si>
  <si>
    <t>25801 km 2</t>
  </si>
  <si>
    <t>24819 km 2</t>
  </si>
  <si>
    <t>San Palomino</t>
  </si>
  <si>
    <t>Akiravo</t>
  </si>
  <si>
    <t>37 Mbbl per month</t>
  </si>
  <si>
    <t>http://blocgame.com/stats.php?id=51103</t>
  </si>
  <si>
    <t>$1056 million</t>
  </si>
  <si>
    <t>47214 km 2</t>
  </si>
  <si>
    <t>$992 million</t>
  </si>
  <si>
    <t>31680 km 2</t>
  </si>
  <si>
    <t>6353 km 2</t>
  </si>
  <si>
    <t>last online 97 hours ago</t>
  </si>
  <si>
    <t>$856 million</t>
  </si>
  <si>
    <t>$835 million</t>
  </si>
  <si>
    <t>qigong</t>
  </si>
  <si>
    <t>Qigong</t>
  </si>
  <si>
    <t>http://blocgame.com/stats.php?id=64086</t>
  </si>
  <si>
    <t>24645 km 2</t>
  </si>
  <si>
    <t>$764 million</t>
  </si>
  <si>
    <t>$721 million</t>
  </si>
  <si>
    <t>3044 km 2</t>
  </si>
  <si>
    <t>$668 million</t>
  </si>
  <si>
    <t>22822 km 2</t>
  </si>
  <si>
    <t>26994 km 2</t>
  </si>
  <si>
    <t>41478 km 2</t>
  </si>
  <si>
    <t>9067 km 2</t>
  </si>
  <si>
    <t>37006 km 2</t>
  </si>
  <si>
    <t>11 Mbbl</t>
  </si>
  <si>
    <t>30628 km 2</t>
  </si>
  <si>
    <t>16253 km 2</t>
  </si>
  <si>
    <t>22370 km 2</t>
  </si>
  <si>
    <t>$414 million</t>
  </si>
  <si>
    <t>371 Mbbl</t>
  </si>
  <si>
    <t>The Holy Knights</t>
  </si>
  <si>
    <t>329 Mbbl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</si>
  <si>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</si>
  <si>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</si>
  <si>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</si>
  <si>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</si>
  <si>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</si>
  <si>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</si>
  <si>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</si>
  <si>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</si>
  <si>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</si>
  <si>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</si>
  <si>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</si>
  <si>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</si>
  <si>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</si>
  <si>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</si>
  <si>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</si>
  <si>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</si>
  <si>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</si>
  <si>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</si>
  <si>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</si>
  <si>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</si>
  <si>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</si>
  <si>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</si>
  <si>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</si>
  <si>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</si>
  <si>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</si>
  <si>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</si>
  <si>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</si>
  <si>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31274 km 2</t>
  </si>
  <si>
    <t>60991 km 2</t>
  </si>
  <si>
    <t>32081 km 2</t>
  </si>
  <si>
    <t>29330 km 2</t>
  </si>
  <si>
    <t>37057 km 2</t>
  </si>
  <si>
    <t>$2073 million</t>
  </si>
  <si>
    <t>38538 km 2</t>
  </si>
  <si>
    <t>$1833 million</t>
  </si>
  <si>
    <t>13917 km 2</t>
  </si>
  <si>
    <t>32 Mbbl per month</t>
  </si>
  <si>
    <t>112k active personnel</t>
  </si>
  <si>
    <t>150 Mbbl</t>
  </si>
  <si>
    <t>103k active personnel</t>
  </si>
  <si>
    <t>124k active personnel</t>
  </si>
  <si>
    <t>45508 km 2</t>
  </si>
  <si>
    <t>10 ships</t>
  </si>
  <si>
    <t>$1527 million</t>
  </si>
  <si>
    <t>15688 km 2</t>
  </si>
  <si>
    <t>13645 km 2</t>
  </si>
  <si>
    <t>18 ships</t>
  </si>
  <si>
    <t>9229 km 2</t>
  </si>
  <si>
    <t>4046 km 2</t>
  </si>
  <si>
    <t>224 Mbbl</t>
  </si>
  <si>
    <t>16371 km 2</t>
  </si>
  <si>
    <t>58189 km 2</t>
  </si>
  <si>
    <t>39273 km 2</t>
  </si>
  <si>
    <t>9082 km 2</t>
  </si>
  <si>
    <t>$1276 million</t>
  </si>
  <si>
    <t>36912 km 2</t>
  </si>
  <si>
    <t>264 Mbbl</t>
  </si>
  <si>
    <t>$1260 million</t>
  </si>
  <si>
    <t>6102 km 2</t>
  </si>
  <si>
    <t>$1239 million</t>
  </si>
  <si>
    <t>44785 km 2</t>
  </si>
  <si>
    <t>last online 119 hours ago</t>
  </si>
  <si>
    <t>8898 km 2</t>
  </si>
  <si>
    <t>17406 km 2</t>
  </si>
  <si>
    <t>$1196 million</t>
  </si>
  <si>
    <t>33159 km 2</t>
  </si>
  <si>
    <t>37314 km 2</t>
  </si>
  <si>
    <t>$1160 million</t>
  </si>
  <si>
    <t>172 Mbbl</t>
  </si>
  <si>
    <t>110k active personnel</t>
  </si>
  <si>
    <t>156 Mbbl</t>
  </si>
  <si>
    <t>22122 km 2</t>
  </si>
  <si>
    <t>$1125 million</t>
  </si>
  <si>
    <t>11144 km 2</t>
  </si>
  <si>
    <t>90 Mbbl</t>
  </si>
  <si>
    <t>$1118 million</t>
  </si>
  <si>
    <t>104k active personnel</t>
  </si>
  <si>
    <t>6246 km 2</t>
  </si>
  <si>
    <t>22674 km 2</t>
  </si>
  <si>
    <t>32116 km 2</t>
  </si>
  <si>
    <t>$1036 million</t>
  </si>
  <si>
    <t>$1033 million</t>
  </si>
  <si>
    <t>13708 km 2</t>
  </si>
  <si>
    <t>26899 km 2</t>
  </si>
  <si>
    <t>12947 km 2</t>
  </si>
  <si>
    <t>$986 million</t>
  </si>
  <si>
    <t>$969 million</t>
  </si>
  <si>
    <t>$959 million</t>
  </si>
  <si>
    <t>40 Mbbl</t>
  </si>
  <si>
    <t>6122 km 2</t>
  </si>
  <si>
    <t>12209 km 2</t>
  </si>
  <si>
    <t>Free Persia</t>
  </si>
  <si>
    <t>Trump</t>
  </si>
  <si>
    <t>http://blocgame.com/stats.php?id=62875</t>
  </si>
  <si>
    <t>last online 75 hours ago</t>
  </si>
  <si>
    <t>199k active personnel</t>
  </si>
  <si>
    <t>100842 km 2</t>
  </si>
  <si>
    <t>$860 million</t>
  </si>
  <si>
    <t>last online 138 hours ago</t>
  </si>
  <si>
    <t>last online 96 hours ago</t>
  </si>
  <si>
    <t>$838 million</t>
  </si>
  <si>
    <t>29068 km 2</t>
  </si>
  <si>
    <t>49380 km 2</t>
  </si>
  <si>
    <t>366 Mbbl</t>
  </si>
  <si>
    <t>193 Mbbl</t>
  </si>
  <si>
    <t>76 Mbbl</t>
  </si>
  <si>
    <t>$804 million</t>
  </si>
  <si>
    <t>3801 km 2</t>
  </si>
  <si>
    <t>Gulam</t>
  </si>
  <si>
    <t>Galak</t>
  </si>
  <si>
    <t>http://blocgame.com/stats.php?id=63645</t>
  </si>
  <si>
    <t>36424 km 2</t>
  </si>
  <si>
    <t>71 Mbbl</t>
  </si>
  <si>
    <t>$772 million</t>
  </si>
  <si>
    <t>$771 million</t>
  </si>
  <si>
    <t>$767 million</t>
  </si>
  <si>
    <t>$761 million</t>
  </si>
  <si>
    <t>$754 million</t>
  </si>
  <si>
    <t>$752 million</t>
  </si>
  <si>
    <t>last online 67 hours ago</t>
  </si>
  <si>
    <t>325 Mbbl</t>
  </si>
  <si>
    <t>29523 km 2</t>
  </si>
  <si>
    <t>$709 million</t>
  </si>
  <si>
    <t>$705 million</t>
  </si>
  <si>
    <t>5417 km 2</t>
  </si>
  <si>
    <t>3059 km 2</t>
  </si>
  <si>
    <t>20584 km 2</t>
  </si>
  <si>
    <t>17701 km 2</t>
  </si>
  <si>
    <t>$670 million</t>
  </si>
  <si>
    <t>5593 km 2</t>
  </si>
  <si>
    <t>Daricia</t>
  </si>
  <si>
    <t>Luisinian</t>
  </si>
  <si>
    <t>http://blocgame.com/stats.php?id=64185</t>
  </si>
  <si>
    <t>16459 km 2</t>
  </si>
  <si>
    <t>$642 million</t>
  </si>
  <si>
    <t>$616 million</t>
  </si>
  <si>
    <t>$607 million</t>
  </si>
  <si>
    <t>5418 km 2</t>
  </si>
  <si>
    <t>11045 km 2</t>
  </si>
  <si>
    <t>37830 km 2</t>
  </si>
  <si>
    <t>61 Mbbl</t>
  </si>
  <si>
    <t>$586 million</t>
  </si>
  <si>
    <t>$584 million</t>
  </si>
  <si>
    <t>343 Mbbl</t>
  </si>
  <si>
    <t>22727 km 2</t>
  </si>
  <si>
    <t>$563 million</t>
  </si>
  <si>
    <t>$560 million</t>
  </si>
  <si>
    <t>$555 million</t>
  </si>
  <si>
    <t>36996 km 2</t>
  </si>
  <si>
    <t>60 Mbbl</t>
  </si>
  <si>
    <t>$538 million</t>
  </si>
  <si>
    <t>18230 km 2</t>
  </si>
  <si>
    <t>8775 km 2</t>
  </si>
  <si>
    <t>$510 million</t>
  </si>
  <si>
    <t>Le tits now</t>
  </si>
  <si>
    <t>bake and shake</t>
  </si>
  <si>
    <t>http://blocgame.com/stats.php?id=64023</t>
  </si>
  <si>
    <t>$502 million</t>
  </si>
  <si>
    <t>2984 km 2</t>
  </si>
  <si>
    <t>$484 million</t>
  </si>
  <si>
    <t>Madurolandia</t>
  </si>
  <si>
    <t>Nicolas Maduro</t>
  </si>
  <si>
    <t>http://blocgame.com/stats.php?id=64366</t>
  </si>
  <si>
    <t>$458 million</t>
  </si>
  <si>
    <t>$456 million</t>
  </si>
  <si>
    <t>$455 million</t>
  </si>
  <si>
    <t>$452 million</t>
  </si>
  <si>
    <t>27293 km 2</t>
  </si>
  <si>
    <t>158k active personnel</t>
  </si>
  <si>
    <t>40 Mbbl per month</t>
  </si>
  <si>
    <t>19900 km 2</t>
  </si>
  <si>
    <t>9361 km 2</t>
  </si>
  <si>
    <t>last online 148 hours ago</t>
  </si>
  <si>
    <t>$395 million</t>
  </si>
  <si>
    <t>$391 million</t>
  </si>
  <si>
    <t>$389 million</t>
  </si>
  <si>
    <t>last online 90 hours ago</t>
  </si>
  <si>
    <t>$385 million</t>
  </si>
  <si>
    <t>$381 million</t>
  </si>
  <si>
    <t>153 Mbbl</t>
  </si>
  <si>
    <t>$374 million</t>
  </si>
  <si>
    <t>23300 km 2</t>
  </si>
  <si>
    <t>$364 million</t>
  </si>
  <si>
    <t>5217 Mbbl</t>
  </si>
  <si>
    <t>$360 million</t>
  </si>
  <si>
    <t>$352 million</t>
  </si>
  <si>
    <t>$338 million</t>
  </si>
  <si>
    <t>$336 million</t>
  </si>
  <si>
    <t>last online 70 hours ago</t>
  </si>
  <si>
    <t>last online 71 hours ago</t>
  </si>
  <si>
    <t>$327 million</t>
  </si>
  <si>
    <t>Red Rising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</si>
  <si>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</si>
  <si>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</si>
  <si>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</si>
  <si>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</si>
  <si>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</si>
  <si>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</si>
  <si>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</si>
  <si>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</si>
  <si>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</si>
  <si>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</si>
  <si>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</si>
  <si>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</si>
  <si>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</si>
  <si>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</si>
  <si>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</si>
  <si>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</si>
  <si>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</si>
  <si>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</si>
  <si>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</si>
  <si>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</si>
  <si>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</si>
  <si>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</si>
  <si>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</si>
  <si>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</si>
  <si>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</si>
  <si>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</si>
  <si>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</si>
  <si>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</si>
  <si>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</si>
  <si>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</si>
  <si>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</si>
  <si>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</si>
  <si>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</si>
  <si>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</si>
  <si>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</si>
  <si>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</si>
  <si>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</si>
  <si>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</si>
  <si>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</si>
  <si>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</si>
  <si>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</si>
  <si>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</si>
  <si>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</si>
  <si>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</si>
  <si>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</si>
  <si>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</si>
  <si>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</si>
  <si>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</si>
  <si>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</si>
  <si>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</si>
  <si>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</si>
  <si>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</si>
  <si>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last online 125 hours ago</t>
  </si>
  <si>
    <t>$275 million</t>
  </si>
  <si>
    <t>$274 million</t>
  </si>
  <si>
    <t>$273 million</t>
  </si>
  <si>
    <t>$270 million</t>
  </si>
  <si>
    <t>$261 million</t>
  </si>
  <si>
    <t>Irrelevant</t>
  </si>
  <si>
    <t>NotImportant</t>
  </si>
  <si>
    <t>http://blocgame.com/stats.php?id=64032</t>
  </si>
  <si>
    <t>204 Mbbl</t>
  </si>
  <si>
    <t>Pariah</t>
  </si>
  <si>
    <t>67 Mbbl per month</t>
  </si>
  <si>
    <t>48218 km 2</t>
  </si>
  <si>
    <t>$2197 million</t>
  </si>
  <si>
    <t>90 Mbbl; 6 Mbbl</t>
  </si>
  <si>
    <t>127k active personnel</t>
  </si>
  <si>
    <t>266 Mbbl; 3 Mbbl</t>
  </si>
  <si>
    <t>$1981 million</t>
  </si>
  <si>
    <t>17322 km 2</t>
  </si>
  <si>
    <t>320 Mbbl</t>
  </si>
  <si>
    <t>$1955 million</t>
  </si>
  <si>
    <t>$1918 million</t>
  </si>
  <si>
    <t>$1828 million</t>
  </si>
  <si>
    <t>138 Mbbl</t>
  </si>
  <si>
    <t>$1826 million</t>
  </si>
  <si>
    <t>49687 km 2</t>
  </si>
  <si>
    <t>9 factories</t>
  </si>
  <si>
    <t>$1805 million</t>
  </si>
  <si>
    <t>$1800 million</t>
  </si>
  <si>
    <t>22913 km 2</t>
  </si>
  <si>
    <t>$1799 million</t>
  </si>
  <si>
    <t>$1794 million</t>
  </si>
  <si>
    <t>$1788 million</t>
  </si>
  <si>
    <t>$1763 million</t>
  </si>
  <si>
    <t>$1725 million</t>
  </si>
  <si>
    <t>49446 km 2</t>
  </si>
  <si>
    <t>$1681 million</t>
  </si>
  <si>
    <t>$1666 million</t>
  </si>
  <si>
    <t>$1660 million</t>
  </si>
  <si>
    <t>26301 km 2</t>
  </si>
  <si>
    <t>$1639 million</t>
  </si>
  <si>
    <t>213 Mbbl</t>
  </si>
  <si>
    <t>$1613 million</t>
  </si>
  <si>
    <t>43 Hundred Tons per month</t>
  </si>
  <si>
    <t>44872 km 2</t>
  </si>
  <si>
    <t>$1578 million</t>
  </si>
  <si>
    <t>15754 km 2</t>
  </si>
  <si>
    <t>$1548 million</t>
  </si>
  <si>
    <t>$1530 million</t>
  </si>
  <si>
    <t>$1516 million</t>
  </si>
  <si>
    <t>$1509 million</t>
  </si>
  <si>
    <t>$1505 million</t>
  </si>
  <si>
    <t>520 Mbbl</t>
  </si>
  <si>
    <t>38622 km 2</t>
  </si>
  <si>
    <t>24225 km 2</t>
  </si>
  <si>
    <t>197 Mbbl</t>
  </si>
  <si>
    <t>$1428 million</t>
  </si>
  <si>
    <t>$1419 million</t>
  </si>
  <si>
    <t>33881 km 2</t>
  </si>
  <si>
    <t>39299 km 2</t>
  </si>
  <si>
    <t>46300 km 2</t>
  </si>
  <si>
    <t>102k active personnel</t>
  </si>
  <si>
    <t>16615 km 2</t>
  </si>
  <si>
    <t>$1356 million</t>
  </si>
  <si>
    <t>166k active personnel</t>
  </si>
  <si>
    <t>37241 km 2</t>
  </si>
  <si>
    <t>$1344 million</t>
  </si>
  <si>
    <t>127 Mbbl</t>
  </si>
  <si>
    <t>$1339 million</t>
  </si>
  <si>
    <t>70 Hundred Tons per month</t>
  </si>
  <si>
    <t>$1335 million</t>
  </si>
  <si>
    <t>72008 km 2</t>
  </si>
  <si>
    <t>$1334 million</t>
  </si>
  <si>
    <t>109k active personnel</t>
  </si>
  <si>
    <t>$1306 million</t>
  </si>
  <si>
    <t>last online 154 hours ago</t>
  </si>
  <si>
    <t>206 Mbbl</t>
  </si>
  <si>
    <t>29153 km 2</t>
  </si>
  <si>
    <t>$1263 million</t>
  </si>
  <si>
    <t>418 Mbbl</t>
  </si>
  <si>
    <t>$1251 million</t>
  </si>
  <si>
    <t>15939 km 2</t>
  </si>
  <si>
    <t>95 Mbbl; 1 Mbbl</t>
  </si>
  <si>
    <t>$1240 million</t>
  </si>
  <si>
    <t>326 Mbbl</t>
  </si>
  <si>
    <t>$1233 million</t>
  </si>
  <si>
    <t>$1232 million</t>
  </si>
  <si>
    <t>$1223 million</t>
  </si>
  <si>
    <t>$1221 million</t>
  </si>
  <si>
    <t>24933 km 2</t>
  </si>
  <si>
    <t>4901 km 2</t>
  </si>
  <si>
    <t>516 Mbbl</t>
  </si>
  <si>
    <t>98 Mbbl; 1 Mbbl</t>
  </si>
  <si>
    <t>$1200 million</t>
  </si>
  <si>
    <t>39377 km 2</t>
  </si>
  <si>
    <t>$1191 million</t>
  </si>
  <si>
    <t>29615 km 2</t>
  </si>
  <si>
    <t>24749 km 2</t>
  </si>
  <si>
    <t>$1164 million</t>
  </si>
  <si>
    <t>$1159 million</t>
  </si>
  <si>
    <t>280 Mbbl; 3 Mbbl</t>
  </si>
  <si>
    <t>5363 km 2</t>
  </si>
  <si>
    <t>273 Mbbl</t>
  </si>
  <si>
    <t>$1145 million</t>
  </si>
  <si>
    <t>95 Mbbl</t>
  </si>
  <si>
    <t>$1134 million</t>
  </si>
  <si>
    <t>2521 Mbbl</t>
  </si>
  <si>
    <t>$1108 million</t>
  </si>
  <si>
    <t>$1077 million</t>
  </si>
  <si>
    <t>$1072 million</t>
  </si>
  <si>
    <t>$1065 million</t>
  </si>
  <si>
    <t>8527 km 2</t>
  </si>
  <si>
    <t>$1051 million</t>
  </si>
  <si>
    <t>$1045 million</t>
  </si>
  <si>
    <t>$1035 million</t>
  </si>
  <si>
    <t>2867 km 2</t>
  </si>
  <si>
    <t>3651 km 2</t>
  </si>
  <si>
    <t>$1026 million</t>
  </si>
  <si>
    <t>$1018 million</t>
  </si>
  <si>
    <t>last online 83 hours ago</t>
  </si>
  <si>
    <t>321 Mbbl</t>
  </si>
  <si>
    <t>23436 km 2</t>
  </si>
  <si>
    <t>$1007 million</t>
  </si>
  <si>
    <t>$993 million</t>
  </si>
  <si>
    <t>$984 million</t>
  </si>
  <si>
    <t>16773 km 2</t>
  </si>
  <si>
    <t>103 Mbbl; 2 Mbbl</t>
  </si>
  <si>
    <t>10645 km 2</t>
  </si>
  <si>
    <t>$957 million</t>
  </si>
  <si>
    <t>$955 million</t>
  </si>
  <si>
    <t>last online 85 hours ago</t>
  </si>
  <si>
    <t>$937 million</t>
  </si>
  <si>
    <t>3345 km 2</t>
  </si>
  <si>
    <t>$915 million</t>
  </si>
  <si>
    <t>$909 million</t>
  </si>
  <si>
    <t>$906 million</t>
  </si>
  <si>
    <t>$904 million</t>
  </si>
  <si>
    <t>$903 million</t>
  </si>
  <si>
    <t>$895 million</t>
  </si>
  <si>
    <t>$894 million</t>
  </si>
  <si>
    <t>$892 million</t>
  </si>
  <si>
    <t>294 Mbbl</t>
  </si>
  <si>
    <t>$881 million</t>
  </si>
  <si>
    <t>$876 million</t>
  </si>
  <si>
    <t>18646 km 2</t>
  </si>
  <si>
    <t>23642 km 2</t>
  </si>
  <si>
    <t>$873 million</t>
  </si>
  <si>
    <t>$865 million</t>
  </si>
  <si>
    <t>$862 million</t>
  </si>
  <si>
    <t>$861 million</t>
  </si>
  <si>
    <t>30116 km 2</t>
  </si>
  <si>
    <t>228 Mbbl</t>
  </si>
  <si>
    <t>191k active personnel</t>
  </si>
  <si>
    <t>$858 million</t>
  </si>
  <si>
    <t>8100 km 2</t>
  </si>
  <si>
    <t>215 Mbbl; 5 Mbbl</t>
  </si>
  <si>
    <t>$854 million</t>
  </si>
  <si>
    <t>244 Mbbl</t>
  </si>
  <si>
    <t>4 Tons</t>
  </si>
  <si>
    <t>$848 million</t>
  </si>
  <si>
    <t>$844 million</t>
  </si>
  <si>
    <t>$843 million</t>
  </si>
  <si>
    <t>7200 km 2</t>
  </si>
  <si>
    <t>$834 million</t>
  </si>
  <si>
    <t>20064 km 2</t>
  </si>
  <si>
    <t>$820 million</t>
  </si>
  <si>
    <t>$816 million</t>
  </si>
  <si>
    <t>180 Mbbl</t>
  </si>
  <si>
    <t>19989 km 2</t>
  </si>
  <si>
    <t>$807 million</t>
  </si>
  <si>
    <t>$805 million</t>
  </si>
  <si>
    <t>163 Mbbl</t>
  </si>
  <si>
    <t>$798 million</t>
  </si>
  <si>
    <t>136 Mbbl; 4 Mbbl</t>
  </si>
  <si>
    <t>39020 km 2</t>
  </si>
  <si>
    <t>$789 million</t>
  </si>
  <si>
    <t>$787 million</t>
  </si>
  <si>
    <t>$774 million</t>
  </si>
  <si>
    <t>448 Mbbl</t>
  </si>
  <si>
    <t>10304 km 2</t>
  </si>
  <si>
    <t>Spratly</t>
  </si>
  <si>
    <t>asy_syakir</t>
  </si>
  <si>
    <t>$758 million</t>
  </si>
  <si>
    <t>http://blocgame.com/stats.php?id=60451</t>
  </si>
  <si>
    <t>$747 million</t>
  </si>
  <si>
    <t>2650 Mbbl; 2 Mbbl</t>
  </si>
  <si>
    <t>last online 104 hours ago</t>
  </si>
  <si>
    <t>$735 million</t>
  </si>
  <si>
    <t>$730 million</t>
  </si>
  <si>
    <t>$728 million</t>
  </si>
  <si>
    <t>70 Mbbl; 2 Mbbl</t>
  </si>
  <si>
    <t>$723 million</t>
  </si>
  <si>
    <t>149 Mbbl; 2 Mbbl</t>
  </si>
  <si>
    <t>118 Mbbl</t>
  </si>
  <si>
    <t>$715 million</t>
  </si>
  <si>
    <t>$712 million</t>
  </si>
  <si>
    <t>1835 km 2</t>
  </si>
  <si>
    <t>$696 million</t>
  </si>
  <si>
    <t>woosha</t>
  </si>
  <si>
    <t>blaatje</t>
  </si>
  <si>
    <t>http://blocgame.com/stats.php?id=58158</t>
  </si>
  <si>
    <t>$692 million</t>
  </si>
  <si>
    <t>$691 million</t>
  </si>
  <si>
    <t>$686 million</t>
  </si>
  <si>
    <t>147 Mbbl</t>
  </si>
  <si>
    <t>9455 km 2</t>
  </si>
  <si>
    <t>315 Mbbl</t>
  </si>
  <si>
    <t>29564 km 2</t>
  </si>
  <si>
    <t>$663 million</t>
  </si>
  <si>
    <t>$655 million</t>
  </si>
  <si>
    <t>$647 million</t>
  </si>
  <si>
    <t>$631 million</t>
  </si>
  <si>
    <t>$629 million</t>
  </si>
  <si>
    <t>$624 million</t>
  </si>
  <si>
    <t>$618 million</t>
  </si>
  <si>
    <t>$615 million</t>
  </si>
  <si>
    <t>168 Mbbl; 2 Mbbl</t>
  </si>
  <si>
    <t>$603 million</t>
  </si>
  <si>
    <t>$593 million</t>
  </si>
  <si>
    <t>$592 million</t>
  </si>
  <si>
    <t>298 Mbbl; 1 Mbbl</t>
  </si>
  <si>
    <t>$588 million</t>
  </si>
  <si>
    <t>$581 million</t>
  </si>
  <si>
    <t>$579 million</t>
  </si>
  <si>
    <t>$577 million</t>
  </si>
  <si>
    <t>$576 million</t>
  </si>
  <si>
    <t>$572 million</t>
  </si>
  <si>
    <t>15740 km 2</t>
  </si>
  <si>
    <t>36994 km 2</t>
  </si>
  <si>
    <t>$551 million</t>
  </si>
  <si>
    <t>70 Mbbl</t>
  </si>
  <si>
    <t>4426 km 2</t>
  </si>
  <si>
    <t>55 Mbbl</t>
  </si>
  <si>
    <t>$543 million</t>
  </si>
  <si>
    <t>$536 million</t>
  </si>
  <si>
    <t>$527 million</t>
  </si>
  <si>
    <t>$523 million</t>
  </si>
  <si>
    <t>$521 million</t>
  </si>
  <si>
    <t>Strath</t>
  </si>
  <si>
    <t>Finn Hunter</t>
  </si>
  <si>
    <t>$519 million</t>
  </si>
  <si>
    <t>http://blocgame.com/stats.php?id=61471</t>
  </si>
  <si>
    <t>25248 km 2</t>
  </si>
  <si>
    <t>411 Mbbl</t>
  </si>
  <si>
    <t>28441 km 2</t>
  </si>
  <si>
    <t>10060 km 2</t>
  </si>
  <si>
    <t>25230 km 2</t>
  </si>
  <si>
    <t>$500 million</t>
  </si>
  <si>
    <t>$497 million</t>
  </si>
  <si>
    <t>$493 million</t>
  </si>
  <si>
    <t>$489 million</t>
  </si>
  <si>
    <t>$480 million</t>
  </si>
  <si>
    <t>$479 million</t>
  </si>
  <si>
    <t>$477 million</t>
  </si>
  <si>
    <t>33877 km 2</t>
  </si>
  <si>
    <t>$471 million</t>
  </si>
  <si>
    <t>$460 million</t>
  </si>
  <si>
    <t>136 Mbbl; 1 Mbbl</t>
  </si>
  <si>
    <t>26659 km 2</t>
  </si>
  <si>
    <t>$453 million</t>
  </si>
  <si>
    <t>220 Mbbl; 2 Mbbl</t>
  </si>
  <si>
    <t>20982 km 2</t>
  </si>
  <si>
    <t>$445 million</t>
  </si>
  <si>
    <t>$441 million</t>
  </si>
  <si>
    <t>$440 million</t>
  </si>
  <si>
    <t>$429 million</t>
  </si>
  <si>
    <t>$420 million</t>
  </si>
  <si>
    <t>$417 million</t>
  </si>
  <si>
    <t>$411 million</t>
  </si>
  <si>
    <t>$408 million</t>
  </si>
  <si>
    <t>$404 million</t>
  </si>
  <si>
    <t>24063 km 2</t>
  </si>
  <si>
    <t>93 Mbbl</t>
  </si>
  <si>
    <t>$396 million</t>
  </si>
  <si>
    <t>last online 105 hours ago</t>
  </si>
  <si>
    <t>302 Mbbl; 1 Mbbl</t>
  </si>
  <si>
    <t>423 Mbbl</t>
  </si>
  <si>
    <t>$371 million</t>
  </si>
  <si>
    <t>$367 million</t>
  </si>
  <si>
    <t>$362 million</t>
  </si>
  <si>
    <t>Apolosia</t>
  </si>
  <si>
    <t>Myterius</t>
  </si>
  <si>
    <t>22490 km 2</t>
  </si>
  <si>
    <t>http://blocgame.com/stats.php?id=64900</t>
  </si>
  <si>
    <t>$359 million</t>
  </si>
  <si>
    <t>5640 km 2</t>
  </si>
  <si>
    <t>$355 million</t>
  </si>
  <si>
    <t>$349 million</t>
  </si>
  <si>
    <t>$348 million</t>
  </si>
  <si>
    <t>$346 million</t>
  </si>
  <si>
    <t>last online 99 hours ago</t>
  </si>
  <si>
    <t>4818 Mbbl</t>
  </si>
  <si>
    <t>13473 km 2</t>
  </si>
  <si>
    <t>last online 107 hours ago</t>
  </si>
  <si>
    <t>$321 million</t>
  </si>
  <si>
    <t>$319 million</t>
  </si>
  <si>
    <t>20500 km 2</t>
  </si>
  <si>
    <t>Bratavia</t>
  </si>
  <si>
    <t>Jack Calvin</t>
  </si>
  <si>
    <t>http://blocgame.com/stats.php?id=60351</t>
  </si>
  <si>
    <t>last online 156 hours ago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</si>
  <si>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</si>
  <si>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</si>
  <si>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</si>
  <si>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</si>
  <si>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</si>
  <si>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</si>
  <si>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</si>
  <si>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</si>
  <si>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</si>
  <si>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</si>
  <si>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</si>
  <si>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</si>
  <si>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</si>
  <si>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</si>
  <si>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</si>
  <si>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</si>
  <si>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</si>
  <si>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</si>
  <si>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</si>
  <si>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</si>
  <si>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</si>
  <si>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</si>
  <si>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</si>
  <si>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</si>
  <si>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</si>
  <si>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</si>
  <si>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</si>
  <si>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</si>
  <si>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</si>
  <si>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</si>
  <si>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</si>
  <si>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</si>
  <si>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</si>
  <si>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ghaziyyin</t>
  </si>
  <si>
    <t>malik arslan</t>
  </si>
  <si>
    <t>http://blocgame.com/stats.php?id=64912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</si>
  <si>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</si>
  <si>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</si>
  <si>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</si>
  <si>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</si>
  <si>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</si>
  <si>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</si>
  <si>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$301 million</t>
  </si>
  <si>
    <t>7830 km 2</t>
  </si>
  <si>
    <t>$289 million</t>
  </si>
  <si>
    <t>19500 km 2</t>
  </si>
  <si>
    <t>$278 million</t>
  </si>
  <si>
    <t>15872 km 2</t>
  </si>
  <si>
    <t>$272 million</t>
  </si>
  <si>
    <t>$262 million</t>
  </si>
  <si>
    <t>$260 million</t>
  </si>
  <si>
    <t>$254 million</t>
  </si>
  <si>
    <t>$247 million</t>
  </si>
  <si>
    <t>$242 million</t>
  </si>
  <si>
    <t>12150 km 2</t>
  </si>
  <si>
    <t>$240 million</t>
  </si>
  <si>
    <t>360 Mbbl; 1 Mbbl</t>
  </si>
  <si>
    <t>26243 km 2</t>
  </si>
  <si>
    <t>last online 91 hours ago</t>
  </si>
  <si>
    <t>33516 km 2</t>
  </si>
  <si>
    <t>53931 km 2</t>
  </si>
  <si>
    <t>16221 km 2</t>
  </si>
  <si>
    <t>153k active personnel</t>
  </si>
  <si>
    <t>last online 109 hours ago</t>
  </si>
  <si>
    <t>41749 km 2</t>
  </si>
  <si>
    <t>23385 km 2</t>
  </si>
  <si>
    <t>175k active personnel</t>
  </si>
  <si>
    <t>last online 171 hours ago</t>
  </si>
  <si>
    <t>last online 176 hours ago</t>
  </si>
  <si>
    <t>$1432 million</t>
  </si>
  <si>
    <t>20 Mbbl</t>
  </si>
  <si>
    <t>last online 145 hours ago</t>
  </si>
  <si>
    <t>49274 km 2</t>
  </si>
  <si>
    <t>last online 47 hours ago</t>
  </si>
  <si>
    <t>last online 123 hours ago</t>
  </si>
  <si>
    <t>last online 94 hours ago</t>
  </si>
  <si>
    <t>$1170 million</t>
  </si>
  <si>
    <t>37652 km 2</t>
  </si>
  <si>
    <t>$1135 million</t>
  </si>
  <si>
    <t>25258 km 2</t>
  </si>
  <si>
    <t>66086 km 2</t>
  </si>
  <si>
    <t>50889 km 2</t>
  </si>
  <si>
    <t>3438 km 2</t>
  </si>
  <si>
    <t>26280 km 2</t>
  </si>
  <si>
    <t>216k active personnel</t>
  </si>
  <si>
    <t>310 Mbbl; 5 Mbbl</t>
  </si>
  <si>
    <t>13530 km 2</t>
  </si>
  <si>
    <t>last online 95 hours ago</t>
  </si>
  <si>
    <t>1988 km 2</t>
  </si>
  <si>
    <t>10719 km 2</t>
  </si>
  <si>
    <t>30248 km 2</t>
  </si>
  <si>
    <t>15 Mbbl</t>
  </si>
  <si>
    <t>46193 km 2</t>
  </si>
  <si>
    <t>$637 million</t>
  </si>
  <si>
    <t>2033 km 2</t>
  </si>
  <si>
    <t>22650 km 2</t>
  </si>
  <si>
    <t>65 Mbbl</t>
  </si>
  <si>
    <t>7513 km 2</t>
  </si>
  <si>
    <t>35477 km 2</t>
  </si>
  <si>
    <t>22336 km 2</t>
  </si>
  <si>
    <t>last online 118 hours ago</t>
  </si>
  <si>
    <t>33948 km 2</t>
  </si>
  <si>
    <t>$540 million</t>
  </si>
  <si>
    <t>6530 km 2</t>
  </si>
  <si>
    <t>last online 143 hours ago</t>
  </si>
  <si>
    <t>16535 km 2</t>
  </si>
  <si>
    <t>last online 113 hours ago</t>
  </si>
  <si>
    <t>PMAOA</t>
  </si>
  <si>
    <t>Mbatume II</t>
  </si>
  <si>
    <t>375 Mbbl</t>
  </si>
  <si>
    <t>http://blocgame.com/stats.php?id=54574</t>
  </si>
  <si>
    <t>cyka blyat</t>
  </si>
  <si>
    <t>putin 89</t>
  </si>
  <si>
    <t>http://blocgame.com/stats.php?id=64914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</si>
  <si>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</si>
  <si>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</si>
  <si>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</si>
  <si>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</si>
  <si>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</si>
  <si>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</si>
  <si>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</si>
  <si>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</si>
  <si>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</si>
  <si>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Al-Basansoura</t>
  </si>
  <si>
    <t>Aaish Faraj</t>
  </si>
  <si>
    <t>http://blocgame.com/stats.php?id=64918</t>
  </si>
  <si>
    <t>Comasaki</t>
  </si>
  <si>
    <t>rakr</t>
  </si>
  <si>
    <t>http://blocgame.com/stats.php?id=64919</t>
  </si>
  <si>
    <t>eddylane1</t>
  </si>
  <si>
    <t>http://blocgame.com/stats.php?id=64920</t>
  </si>
  <si>
    <t>Greed</t>
  </si>
  <si>
    <t>MegaGreed</t>
  </si>
  <si>
    <t>http://blocgame.com/stats.php?id=64921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</si>
  <si>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</si>
  <si>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</si>
  <si>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</si>
  <si>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</si>
  <si>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</si>
  <si>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</si>
  <si>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</si>
  <si>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</si>
  <si>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</si>
  <si>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</si>
  <si>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</si>
  <si>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</si>
  <si>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</si>
  <si>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</si>
  <si>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</si>
  <si>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</si>
  <si>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</si>
  <si>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</si>
  <si>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</si>
  <si>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</si>
  <si>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</si>
  <si>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</si>
  <si>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</si>
  <si>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</si>
  <si>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$276 million</t>
  </si>
  <si>
    <t>$3092 million</t>
  </si>
  <si>
    <t>195 Mbbl; 21 Mbbl</t>
  </si>
  <si>
    <t>31594 km 2</t>
  </si>
  <si>
    <t>$3062 million</t>
  </si>
  <si>
    <t>4031 Mbbl; 13 Mbbl</t>
  </si>
  <si>
    <t>$3030 million</t>
  </si>
  <si>
    <t>359 Mbbl; 3 Mbbl</t>
  </si>
  <si>
    <t>$2862 million</t>
  </si>
  <si>
    <t>6644 Mbbl; 9 Mbbl</t>
  </si>
  <si>
    <t>$2853 million</t>
  </si>
  <si>
    <t>208 Mbbl; 8 Mbbl</t>
  </si>
  <si>
    <t>43361 km 2</t>
  </si>
  <si>
    <t>$2804 million</t>
  </si>
  <si>
    <t>631 Mbbl</t>
  </si>
  <si>
    <t>27578 km 2</t>
  </si>
  <si>
    <t>$2729 million</t>
  </si>
  <si>
    <t>925 Mbbl; 4 Mbbl</t>
  </si>
  <si>
    <t>34461 km 2</t>
  </si>
  <si>
    <t>$2608 million</t>
  </si>
  <si>
    <t>772 Mbbl; 2 Mbbl</t>
  </si>
  <si>
    <t>71614 km 2</t>
  </si>
  <si>
    <t>$2600 million</t>
  </si>
  <si>
    <t>325 Mbbl; 5 Mbbl</t>
  </si>
  <si>
    <t>$2569 million</t>
  </si>
  <si>
    <t>895 Mbbl; 4 Mbbl</t>
  </si>
  <si>
    <t>$2566 million</t>
  </si>
  <si>
    <t>$2547 million</t>
  </si>
  <si>
    <t>560 Mbbl; 7 Mbbl</t>
  </si>
  <si>
    <t>43859 km 2</t>
  </si>
  <si>
    <t>$2532 million</t>
  </si>
  <si>
    <t>5275 Mbbl</t>
  </si>
  <si>
    <t>58382 km 2</t>
  </si>
  <si>
    <t>$2527 million</t>
  </si>
  <si>
    <t>6648 Mbbl</t>
  </si>
  <si>
    <t>$2523 million</t>
  </si>
  <si>
    <t>225 Mbbl; 5 Mbbl</t>
  </si>
  <si>
    <t>$2483 million</t>
  </si>
  <si>
    <t>352 Mbbl; 12 Mbbl</t>
  </si>
  <si>
    <t>$2480 million</t>
  </si>
  <si>
    <t>166 Mbbl</t>
  </si>
  <si>
    <t>13155 km 2</t>
  </si>
  <si>
    <t>$2479 million</t>
  </si>
  <si>
    <t>219 Mbbl; 4 Mbbl</t>
  </si>
  <si>
    <t>$2380 million</t>
  </si>
  <si>
    <t>3532 Mbbl</t>
  </si>
  <si>
    <t>$2336 million</t>
  </si>
  <si>
    <t>1241 Mbbl; 31 Mbbl</t>
  </si>
  <si>
    <t>$2317 million</t>
  </si>
  <si>
    <t>568 Mbbl; 12 Mbbl</t>
  </si>
  <si>
    <t>40901 km 2</t>
  </si>
  <si>
    <t>$2306 million</t>
  </si>
  <si>
    <t>468 Mbbl</t>
  </si>
  <si>
    <t>41773 km 2</t>
  </si>
  <si>
    <t>$2269 million</t>
  </si>
  <si>
    <t>203 Mbbl; 8 Mbbl</t>
  </si>
  <si>
    <t>$2263 million</t>
  </si>
  <si>
    <t>4358 Mbbl</t>
  </si>
  <si>
    <t>$2249 million</t>
  </si>
  <si>
    <t>10245 Mbbl</t>
  </si>
  <si>
    <t>$2234 million</t>
  </si>
  <si>
    <t>105 Mbbl; 5 Mbbl</t>
  </si>
  <si>
    <t>30011 km 2</t>
  </si>
  <si>
    <t>$2218 million</t>
  </si>
  <si>
    <t>118 Mbbl; 9 Mbbl</t>
  </si>
  <si>
    <t>33209 km 2</t>
  </si>
  <si>
    <t>$2216 million</t>
  </si>
  <si>
    <t>$2212 million</t>
  </si>
  <si>
    <t>7 Mbbl; 7 Mbbl</t>
  </si>
  <si>
    <t>$2211 million</t>
  </si>
  <si>
    <t>379 Mbbl; 11 Mbbl</t>
  </si>
  <si>
    <t>$2205 million</t>
  </si>
  <si>
    <t>26 Mbbl; 5 Mbbl</t>
  </si>
  <si>
    <t>$2198 million</t>
  </si>
  <si>
    <t>5993 Mbbl</t>
  </si>
  <si>
    <t>114 Mbbl; 12 Mbbl</t>
  </si>
  <si>
    <t>last online 101 hours ago</t>
  </si>
  <si>
    <t>$2169 million</t>
  </si>
  <si>
    <t>109 Mbbl; 4 Mbbl</t>
  </si>
  <si>
    <t>last online 149 hours ago</t>
  </si>
  <si>
    <t>$2168 million</t>
  </si>
  <si>
    <t>103 Mbbl; 8 Mbbl</t>
  </si>
  <si>
    <t>$2164 million</t>
  </si>
  <si>
    <t>430 Mbbl; 7 Mbbl</t>
  </si>
  <si>
    <t>20884 km 2</t>
  </si>
  <si>
    <t>$2160 million</t>
  </si>
  <si>
    <t>289 Mbbl; 10 Mbbl</t>
  </si>
  <si>
    <t>263 Mbbl; 3 Mbbl</t>
  </si>
  <si>
    <t>$2154 million</t>
  </si>
  <si>
    <t>6009 Mbbl</t>
  </si>
  <si>
    <t>41349 km 2</t>
  </si>
  <si>
    <t>$2129 million</t>
  </si>
  <si>
    <t>368 Mbbl; 10 Mbbl</t>
  </si>
  <si>
    <t>$2120 million</t>
  </si>
  <si>
    <t>185 Mbbl</t>
  </si>
  <si>
    <t>$2089 million</t>
  </si>
  <si>
    <t>$2085 million</t>
  </si>
  <si>
    <t>4209 Mbbl</t>
  </si>
  <si>
    <t>26262 km 2</t>
  </si>
  <si>
    <t>$2079 million</t>
  </si>
  <si>
    <t>4063 Mbbl; 16 Mbbl</t>
  </si>
  <si>
    <t>$2026 million</t>
  </si>
  <si>
    <t>24 Mbbl; 6 Mbbl</t>
  </si>
  <si>
    <t>$2018 million</t>
  </si>
  <si>
    <t>341 Mbbl; 7 Mbbl</t>
  </si>
  <si>
    <t>64188 km 2</t>
  </si>
  <si>
    <t>$2015 million</t>
  </si>
  <si>
    <t>4528 Mbbl; 16 Mbbl</t>
  </si>
  <si>
    <t>$2009 million</t>
  </si>
  <si>
    <t>$2004 million</t>
  </si>
  <si>
    <t>188 Mbbl; 6 Mbbl</t>
  </si>
  <si>
    <t>$1994 million</t>
  </si>
  <si>
    <t>3474 Mbbl; 11 Mbbl</t>
  </si>
  <si>
    <t>$1991 million</t>
  </si>
  <si>
    <t>191 Mbbl; 12 Mbbl</t>
  </si>
  <si>
    <t>$1987 million</t>
  </si>
  <si>
    <t>309 Mbbl</t>
  </si>
  <si>
    <t>$1982 million</t>
  </si>
  <si>
    <t>133 Mbbl; 2 Mbbl</t>
  </si>
  <si>
    <t>293 Mbbl</t>
  </si>
  <si>
    <t>24062 km 2</t>
  </si>
  <si>
    <t>$1977 million</t>
  </si>
  <si>
    <t>283 Mbbl; 8 Mbbl</t>
  </si>
  <si>
    <t>14830 km 2</t>
  </si>
  <si>
    <t>$1973 million</t>
  </si>
  <si>
    <t>364 Mbbl</t>
  </si>
  <si>
    <t>$1965 million</t>
  </si>
  <si>
    <t>1572 Mbbl; 13 Mbbl</t>
  </si>
  <si>
    <t>$1946 million</t>
  </si>
  <si>
    <t>2821 Mbbl</t>
  </si>
  <si>
    <t>$1943 million</t>
  </si>
  <si>
    <t>1898 Mbbl; 6 Mbbl</t>
  </si>
  <si>
    <t>$1925 million</t>
  </si>
  <si>
    <t>$1921 million</t>
  </si>
  <si>
    <t>6593 Mbbl; 24 Mbbl</t>
  </si>
  <si>
    <t>31 Mbbl; 2 Mbbl</t>
  </si>
  <si>
    <t>19351 km 2</t>
  </si>
  <si>
    <t>960 Mbbl</t>
  </si>
  <si>
    <t>$1913 million</t>
  </si>
  <si>
    <t>63 Mbbl; 3 Mbbl</t>
  </si>
  <si>
    <t>27407 km 2</t>
  </si>
  <si>
    <t>185 Mbbl; 8 Mbbl</t>
  </si>
  <si>
    <t>37720 km 2</t>
  </si>
  <si>
    <t>$1910 million</t>
  </si>
  <si>
    <t>4942 Mbbl</t>
  </si>
  <si>
    <t>$1906 million</t>
  </si>
  <si>
    <t>3689 Mbbl; 2 Mbbl</t>
  </si>
  <si>
    <t>$1901 million</t>
  </si>
  <si>
    <t>1326 Mbbl</t>
  </si>
  <si>
    <t>$1899 million</t>
  </si>
  <si>
    <t>64 Hundred Tons per month</t>
  </si>
  <si>
    <t>$1895 million</t>
  </si>
  <si>
    <t>151 Mbbl; 5 Mbbl</t>
  </si>
  <si>
    <t>308 Mbbl; 9 Mbbl</t>
  </si>
  <si>
    <t>18481 km 2</t>
  </si>
  <si>
    <t>$1884 million</t>
  </si>
  <si>
    <t>297 Mbbl; 7 Mbbl</t>
  </si>
  <si>
    <t>25719 km 2</t>
  </si>
  <si>
    <t>$1880 million</t>
  </si>
  <si>
    <t>405 Mbbl; 5 Mbbl</t>
  </si>
  <si>
    <t>$1875 million</t>
  </si>
  <si>
    <t>3363 Mbbl; 8 Mbbl</t>
  </si>
  <si>
    <t>30962 km 2</t>
  </si>
  <si>
    <t>$1874 million</t>
  </si>
  <si>
    <t>311 Mbbl; 7 Mbbl</t>
  </si>
  <si>
    <t>51114 km 2</t>
  </si>
  <si>
    <t>$1862 million</t>
  </si>
  <si>
    <t>295 Mbbl; 3 Mbbl</t>
  </si>
  <si>
    <t>$1861 million</t>
  </si>
  <si>
    <t>36530 km 2</t>
  </si>
  <si>
    <t>$1860 million</t>
  </si>
  <si>
    <t>353 Mbbl; 3 Mbbl</t>
  </si>
  <si>
    <t>$1855 million</t>
  </si>
  <si>
    <t>422 Mbbl; 4 Mbbl</t>
  </si>
  <si>
    <t>$1847 million</t>
  </si>
  <si>
    <t>$1840 million</t>
  </si>
  <si>
    <t>151 Mbbl; 4 Mbbl</t>
  </si>
  <si>
    <t>$1839 million</t>
  </si>
  <si>
    <t>7594 Mbbl</t>
  </si>
  <si>
    <t>$1837 million</t>
  </si>
  <si>
    <t>5103 Mbbl; 8 Mbbl</t>
  </si>
  <si>
    <t>1329 Mbbl; 8 Mbbl</t>
  </si>
  <si>
    <t>$1831 million</t>
  </si>
  <si>
    <t>462 Mbbl; 5 Mbbl</t>
  </si>
  <si>
    <t>4056 Mbbl; 1 Mbbl</t>
  </si>
  <si>
    <t>$1823 million</t>
  </si>
  <si>
    <t>$1822 million</t>
  </si>
  <si>
    <t>2991 Mbbl</t>
  </si>
  <si>
    <t>212 Mbbl; 5 Mbbl</t>
  </si>
  <si>
    <t>$1821 million</t>
  </si>
  <si>
    <t>$1819 million</t>
  </si>
  <si>
    <t>2817 Mbbl; 10 Mbbl</t>
  </si>
  <si>
    <t>402 Mbbl; 6 Mbbl</t>
  </si>
  <si>
    <t>41541 km 2</t>
  </si>
  <si>
    <t>209 Mbbl; 7 Mbbl</t>
  </si>
  <si>
    <t>$1801 million</t>
  </si>
  <si>
    <t>23 Mbbl; 12 Mbbl</t>
  </si>
  <si>
    <t>4728 Mbbl; 13 Mbbl</t>
  </si>
  <si>
    <t>$1798 million</t>
  </si>
  <si>
    <t>3011 Mbbl</t>
  </si>
  <si>
    <t>3993 Mbbl; 28 Mbbl</t>
  </si>
  <si>
    <t>8 Mbbl; 6 Mbbl</t>
  </si>
  <si>
    <t>4219 Mbbl; 11 Mbbl</t>
  </si>
  <si>
    <t>26368 km 2</t>
  </si>
  <si>
    <t>8873 Mbbl</t>
  </si>
  <si>
    <t>$1768 million</t>
  </si>
  <si>
    <t>$1761 million</t>
  </si>
  <si>
    <t>351 Mbbl; 7 Mbbl</t>
  </si>
  <si>
    <t>$1754 million</t>
  </si>
  <si>
    <t>11714 km 2</t>
  </si>
  <si>
    <t>$1749 million</t>
  </si>
  <si>
    <t>424 Mbbl; 5 Mbbl</t>
  </si>
  <si>
    <t>$1747 million</t>
  </si>
  <si>
    <t>$1744 million</t>
  </si>
  <si>
    <t>$1738 million</t>
  </si>
  <si>
    <t>1056 Mbbl; 13 Mbbl</t>
  </si>
  <si>
    <t>$1729 million</t>
  </si>
  <si>
    <t>216 Mbbl; 5 Mbbl</t>
  </si>
  <si>
    <t>$1727 million</t>
  </si>
  <si>
    <t>8205 Mbbl; 9 Mbbl</t>
  </si>
  <si>
    <t>$1722 million</t>
  </si>
  <si>
    <t>198 Mbbl; 4 Mbbl</t>
  </si>
  <si>
    <t>$1719 million</t>
  </si>
  <si>
    <t>591 Mbbl</t>
  </si>
  <si>
    <t>35657 km 2</t>
  </si>
  <si>
    <t>$1708 million</t>
  </si>
  <si>
    <t>391 Mbbl; 3 Mbbl</t>
  </si>
  <si>
    <t>$1698 million</t>
  </si>
  <si>
    <t>$1697 million</t>
  </si>
  <si>
    <t>7 Mbbl; 3 Mbbl</t>
  </si>
  <si>
    <t>$1696 million</t>
  </si>
  <si>
    <t>2990 Mbbl; 12 Mbbl</t>
  </si>
  <si>
    <t>29071 km 2</t>
  </si>
  <si>
    <t>$1690 million</t>
  </si>
  <si>
    <t>4840 Mbbl; 11 Mbbl</t>
  </si>
  <si>
    <t>$1685 million</t>
  </si>
  <si>
    <t>247 Mbbl; 8 Mbbl</t>
  </si>
  <si>
    <t>29 Mbbl; 4 Mbbl</t>
  </si>
  <si>
    <t>3738 Mbbl; 25 Mbbl</t>
  </si>
  <si>
    <t>$1678 million</t>
  </si>
  <si>
    <t>$1674 million</t>
  </si>
  <si>
    <t>196 Mbbl; 5 Mbbl</t>
  </si>
  <si>
    <t>$1669 million</t>
  </si>
  <si>
    <t>483 Mbbl</t>
  </si>
  <si>
    <t>20986 km 2</t>
  </si>
  <si>
    <t>2294 Mbbl; 10 Mbbl</t>
  </si>
  <si>
    <t>$1663 million</t>
  </si>
  <si>
    <t>$1662 million</t>
  </si>
  <si>
    <t>4891 Mbbl</t>
  </si>
  <si>
    <t>$1661 million</t>
  </si>
  <si>
    <t>411 Mbbl; 3 Mbbl</t>
  </si>
  <si>
    <t>24106 km 2</t>
  </si>
  <si>
    <t>2 Mbbl; 3 Mbbl</t>
  </si>
  <si>
    <t>$1658 million</t>
  </si>
  <si>
    <t>3771 Mbbl; 13 Mbbl</t>
  </si>
  <si>
    <t>50186 km 2</t>
  </si>
  <si>
    <t>$1655 million</t>
  </si>
  <si>
    <t>282 Mbbl</t>
  </si>
  <si>
    <t>$1646 million</t>
  </si>
  <si>
    <t>177k active personnel</t>
  </si>
  <si>
    <t>$1642 million</t>
  </si>
  <si>
    <t>103 Mbbl; 7 Mbbl</t>
  </si>
  <si>
    <t>$1636 million</t>
  </si>
  <si>
    <t>142 Mbbl; 3 Mbbl</t>
  </si>
  <si>
    <t>$1632 million</t>
  </si>
  <si>
    <t>268 Mbbl; 8 Mbbl</t>
  </si>
  <si>
    <t>$1627 million</t>
  </si>
  <si>
    <t>383 Mbbl; 5 Mbbl</t>
  </si>
  <si>
    <t>23410 km 2</t>
  </si>
  <si>
    <t>$1622 million</t>
  </si>
  <si>
    <t>383 Mbbl; 7 Mbbl</t>
  </si>
  <si>
    <t>$1617 million</t>
  </si>
  <si>
    <t>9469 Mbbl</t>
  </si>
  <si>
    <t>3489 Mbbl; 20 Mbbl</t>
  </si>
  <si>
    <t>$1610 million</t>
  </si>
  <si>
    <t>2451 Mbbl</t>
  </si>
  <si>
    <t>46331 km 2</t>
  </si>
  <si>
    <t>$1609 million</t>
  </si>
  <si>
    <t>163 Mbbl; 8 Mbbl</t>
  </si>
  <si>
    <t>$1607 million</t>
  </si>
  <si>
    <t>$1605 million</t>
  </si>
  <si>
    <t>316 Mbbl; 2 Mbbl</t>
  </si>
  <si>
    <t>last online 181 hours ago</t>
  </si>
  <si>
    <t>$1604 million</t>
  </si>
  <si>
    <t>6090 Mbbl; 4 Mbbl</t>
  </si>
  <si>
    <t>$1596 million</t>
  </si>
  <si>
    <t>2855 Mbbl; 17 Mbbl</t>
  </si>
  <si>
    <t>$1586 million</t>
  </si>
  <si>
    <t>4383 Mbbl</t>
  </si>
  <si>
    <t>$1583 million</t>
  </si>
  <si>
    <t>416 Mbbl; 4 Mbbl</t>
  </si>
  <si>
    <t>6016 km 2</t>
  </si>
  <si>
    <t>522 Mbbl; 8 Mbbl</t>
  </si>
  <si>
    <t>$1576 million</t>
  </si>
  <si>
    <t>332 Mbbl; 11 Mbbl</t>
  </si>
  <si>
    <t>$1571 million</t>
  </si>
  <si>
    <t>526 Mbbl</t>
  </si>
  <si>
    <t>$1566 million</t>
  </si>
  <si>
    <t>2427 Mbbl; 9 Mbbl</t>
  </si>
  <si>
    <t>$1565 million</t>
  </si>
  <si>
    <t>311 Mbbl; 11 Mbbl</t>
  </si>
  <si>
    <t>$1564 million</t>
  </si>
  <si>
    <t>$1563 million</t>
  </si>
  <si>
    <t>8 Mbbl</t>
  </si>
  <si>
    <t>$1562 million</t>
  </si>
  <si>
    <t>2526 Mbbl</t>
  </si>
  <si>
    <t>11767 km 2</t>
  </si>
  <si>
    <t>$1558 million</t>
  </si>
  <si>
    <t>2911 Mbbl</t>
  </si>
  <si>
    <t>$1557 million</t>
  </si>
  <si>
    <t>34 Mbbl; 4 Mbbl</t>
  </si>
  <si>
    <t>$1556 million</t>
  </si>
  <si>
    <t>$1555 million</t>
  </si>
  <si>
    <t>236 Mbbl</t>
  </si>
  <si>
    <t>321 Mbbl; 5 Mbbl</t>
  </si>
  <si>
    <t>36103 km 2</t>
  </si>
  <si>
    <t>last online 53 hours ago</t>
  </si>
  <si>
    <t>$1543 million</t>
  </si>
  <si>
    <t>2866 Mbbl</t>
  </si>
  <si>
    <t>$1540 million</t>
  </si>
  <si>
    <t>3466 Mbbl; 12 Mbbl</t>
  </si>
  <si>
    <t>$1537 million</t>
  </si>
  <si>
    <t>7786 Mbbl; 13 Mbbl</t>
  </si>
  <si>
    <t>$1534 million</t>
  </si>
  <si>
    <t>831 Mbbl</t>
  </si>
  <si>
    <t>1380 Mbbl</t>
  </si>
  <si>
    <t>6569 Mbbl; 19 Mbbl</t>
  </si>
  <si>
    <t>60434 km 2</t>
  </si>
  <si>
    <t>$1528 million</t>
  </si>
  <si>
    <t>1412 Mbbl</t>
  </si>
  <si>
    <t>17414 km 2</t>
  </si>
  <si>
    <t>$1524 million</t>
  </si>
  <si>
    <t>990 Mbbl</t>
  </si>
  <si>
    <t>$1523 million</t>
  </si>
  <si>
    <t>204 Mbbl; 2 Mbbl</t>
  </si>
  <si>
    <t>604 Mbbl; 5 Mbbl</t>
  </si>
  <si>
    <t>$1521 million</t>
  </si>
  <si>
    <t>1940 Mbbl; 28 Mbbl</t>
  </si>
  <si>
    <t>$1513 million</t>
  </si>
  <si>
    <t>$1512 million</t>
  </si>
  <si>
    <t>891 Mbbl; 10 Mbbl</t>
  </si>
  <si>
    <t>$1511 million</t>
  </si>
  <si>
    <t>452 Mbbl</t>
  </si>
  <si>
    <t>$1510 million</t>
  </si>
  <si>
    <t>5177 Mbbl</t>
  </si>
  <si>
    <t>2280 Mbbl; 5 Mbbl</t>
  </si>
  <si>
    <t>7420 km 2</t>
  </si>
  <si>
    <t>2918 Mbbl; 10 Mbbl</t>
  </si>
  <si>
    <t>$1494 million</t>
  </si>
  <si>
    <t>$1492 million</t>
  </si>
  <si>
    <t>3996 Mbbl; 11 Mbbl</t>
  </si>
  <si>
    <t>39410 km 2</t>
  </si>
  <si>
    <t>$1491 million</t>
  </si>
  <si>
    <t>12948 km 2</t>
  </si>
  <si>
    <t>$1486 million</t>
  </si>
  <si>
    <t>$1475 million</t>
  </si>
  <si>
    <t>7525 Mbbl; 21 Mbbl</t>
  </si>
  <si>
    <t>53314 km 2</t>
  </si>
  <si>
    <t>554 Mbbl; 2 Mbbl</t>
  </si>
  <si>
    <t>last online 186 hours ago</t>
  </si>
  <si>
    <t>$1472 million</t>
  </si>
  <si>
    <t>1009 Mbbl; 15 Mbbl</t>
  </si>
  <si>
    <t>23439 km 2</t>
  </si>
  <si>
    <t>$1471 million</t>
  </si>
  <si>
    <t>391 Mbbl; 8 Mbbl</t>
  </si>
  <si>
    <t>$1470 million</t>
  </si>
  <si>
    <t>4616 Mbbl; 10 Mbbl</t>
  </si>
  <si>
    <t>$1442 million</t>
  </si>
  <si>
    <t>227 Mbbl</t>
  </si>
  <si>
    <t>$1438 million</t>
  </si>
  <si>
    <t>2242 Mbbl; 6 Mbbl</t>
  </si>
  <si>
    <t>22625 Mbbl</t>
  </si>
  <si>
    <t>82763 km 2</t>
  </si>
  <si>
    <t>156 Mbbl; 11 Mbbl</t>
  </si>
  <si>
    <t>$1429 million</t>
  </si>
  <si>
    <t>524 Mbbl; 5 Mbbl</t>
  </si>
  <si>
    <t>5265 Mbbl; 8 Mbbl</t>
  </si>
  <si>
    <t>last online 155 hours ago</t>
  </si>
  <si>
    <t>$1424 million</t>
  </si>
  <si>
    <t>77 Mbbl; 2 Mbbl</t>
  </si>
  <si>
    <t>$1421 million</t>
  </si>
  <si>
    <t>195 Mbbl</t>
  </si>
  <si>
    <t>$1420 million</t>
  </si>
  <si>
    <t>6704 Mbbl; 7 Mbbl</t>
  </si>
  <si>
    <t>650 Mbbl; 4 Mbbl</t>
  </si>
  <si>
    <t>$1414 million</t>
  </si>
  <si>
    <t>1271 Mbbl; 9 Mbbl</t>
  </si>
  <si>
    <t>$1413 million</t>
  </si>
  <si>
    <t>1360 Mbbl; 8 Mbbl</t>
  </si>
  <si>
    <t>497 Mbbl</t>
  </si>
  <si>
    <t>$1406 million</t>
  </si>
  <si>
    <t>$1403 million</t>
  </si>
  <si>
    <t>543 Mbbl; 10 Mbbl</t>
  </si>
  <si>
    <t>$1399 million</t>
  </si>
  <si>
    <t>116 Mbbl; 3 Mbbl</t>
  </si>
  <si>
    <t>11585 km 2</t>
  </si>
  <si>
    <t>169 Mbbl; 4 Mbbl</t>
  </si>
  <si>
    <t>$1392 million</t>
  </si>
  <si>
    <t>$1389 million</t>
  </si>
  <si>
    <t>19 Mbbl</t>
  </si>
  <si>
    <t>$1385 million</t>
  </si>
  <si>
    <t>$1381 million</t>
  </si>
  <si>
    <t>252 Mbbl; 3 Mbbl</t>
  </si>
  <si>
    <t>$1379 million</t>
  </si>
  <si>
    <t>$1377 million</t>
  </si>
  <si>
    <t>4418 Mbbl</t>
  </si>
  <si>
    <t>$1374 million</t>
  </si>
  <si>
    <t>101 Mbbl</t>
  </si>
  <si>
    <t>$1373 million</t>
  </si>
  <si>
    <t>6 Mbbl; 9 Mbbl</t>
  </si>
  <si>
    <t>$1365 million</t>
  </si>
  <si>
    <t>2978 Mbbl; 15 Mbbl</t>
  </si>
  <si>
    <t>$1362 million</t>
  </si>
  <si>
    <t>448 Mbbl; 5 Mbbl</t>
  </si>
  <si>
    <t>$1360 million</t>
  </si>
  <si>
    <t>3674 Mbbl</t>
  </si>
  <si>
    <t>$1358 million</t>
  </si>
  <si>
    <t>3116 Mbbl; 7 Mbbl</t>
  </si>
  <si>
    <t>1343 Mbbl; 11 Mbbl</t>
  </si>
  <si>
    <t>last online 74 hours ago</t>
  </si>
  <si>
    <t>$1352 million</t>
  </si>
  <si>
    <t>$1351 million</t>
  </si>
  <si>
    <t>2286 Mbbl; 3 Mbbl</t>
  </si>
  <si>
    <t>432 Mbbl; 8 Mbbl</t>
  </si>
  <si>
    <t>41362 km 2</t>
  </si>
  <si>
    <t>$1350 million</t>
  </si>
  <si>
    <t>288 Mbbl</t>
  </si>
  <si>
    <t>$1346 million</t>
  </si>
  <si>
    <t>65 Hundred Tons per month</t>
  </si>
  <si>
    <t>256 Mbbl</t>
  </si>
  <si>
    <t>$1342 million</t>
  </si>
  <si>
    <t>8545 Mbbl</t>
  </si>
  <si>
    <t>$1340 million</t>
  </si>
  <si>
    <t>281 Mbbl; 4 Mbbl</t>
  </si>
  <si>
    <t>8610 Mbbl; 20 Mbbl</t>
  </si>
  <si>
    <t>385 Mbbl; 2 Mbbl</t>
  </si>
  <si>
    <t>$1337 million</t>
  </si>
  <si>
    <t>5031 Mbbl; 6 Mbbl</t>
  </si>
  <si>
    <t>461 Mbbl; 10 Mbbl</t>
  </si>
  <si>
    <t>3581 Mbbl; 23 Mbbl</t>
  </si>
  <si>
    <t>$1333 million</t>
  </si>
  <si>
    <t>$1332 million</t>
  </si>
  <si>
    <t>351 Mbbl; 19 Mbbl</t>
  </si>
  <si>
    <t>last online 169 hours ago</t>
  </si>
  <si>
    <t>$1330 million</t>
  </si>
  <si>
    <t>87 Mbbl; 3 Mbbl</t>
  </si>
  <si>
    <t>1840 Mbbl; 10 Mbbl</t>
  </si>
  <si>
    <t>$1327 million</t>
  </si>
  <si>
    <t>5881 km 2</t>
  </si>
  <si>
    <t>$1323 million</t>
  </si>
  <si>
    <t>3315 Mbbl</t>
  </si>
  <si>
    <t>$1319 million</t>
  </si>
  <si>
    <t>6379 Mbbl; 13 Mbbl</t>
  </si>
  <si>
    <t>$1318 million</t>
  </si>
  <si>
    <t>741 Mbbl</t>
  </si>
  <si>
    <t>$1317 million</t>
  </si>
  <si>
    <t>$1312 million</t>
  </si>
  <si>
    <t>227 Mbbl; 7 Mbbl</t>
  </si>
  <si>
    <t>75 Hundred Tons per month</t>
  </si>
  <si>
    <t>$1307 million</t>
  </si>
  <si>
    <t>7435 Mbbl</t>
  </si>
  <si>
    <t>130k active personnel</t>
  </si>
  <si>
    <t>379 Mbbl; 20 Mbbl</t>
  </si>
  <si>
    <t>146 Mbbl</t>
  </si>
  <si>
    <t>$1303 million</t>
  </si>
  <si>
    <t>203 Mbbl</t>
  </si>
  <si>
    <t>5837 Mbbl; 12 Mbbl</t>
  </si>
  <si>
    <t>3396 Mbbl; 6 Mbbl</t>
  </si>
  <si>
    <t>$1300 million</t>
  </si>
  <si>
    <t>248 Mbbl; 2 Mbbl</t>
  </si>
  <si>
    <t>257 Mbbl</t>
  </si>
  <si>
    <t>34 Mbbl; 2 Mbbl</t>
  </si>
  <si>
    <t>15229 km 2</t>
  </si>
  <si>
    <t>$1294 million</t>
  </si>
  <si>
    <t>3324 Mbbl</t>
  </si>
  <si>
    <t>$1293 million</t>
  </si>
  <si>
    <t>94 Mbbl; 1 Mbbl</t>
  </si>
  <si>
    <t>$1291 million</t>
  </si>
  <si>
    <t>317 Mbbl; 2 Mbbl</t>
  </si>
  <si>
    <t>6239 km 2</t>
  </si>
  <si>
    <t>$1289 million</t>
  </si>
  <si>
    <t>250 Mbbl</t>
  </si>
  <si>
    <t>1146 Mbbl; 7 Mbbl</t>
  </si>
  <si>
    <t>$1278 million</t>
  </si>
  <si>
    <t>425 Mbbl; 4 Mbbl</t>
  </si>
  <si>
    <t>$1275 million</t>
  </si>
  <si>
    <t>77 Mbbl; 16 Mbbl</t>
  </si>
  <si>
    <t>$1274 million</t>
  </si>
  <si>
    <t>4254 km 2</t>
  </si>
  <si>
    <t>30 Mbbl</t>
  </si>
  <si>
    <t>$1271 million</t>
  </si>
  <si>
    <t>2161 Mbbl</t>
  </si>
  <si>
    <t>$1266 million</t>
  </si>
  <si>
    <t>$1265 million</t>
  </si>
  <si>
    <t>400 Mbbl</t>
  </si>
  <si>
    <t>$1264 million</t>
  </si>
  <si>
    <t>2213 Mbbl; 6 Mbbl</t>
  </si>
  <si>
    <t>1063 Mbbl; 6 Mbbl</t>
  </si>
  <si>
    <t>415 Mbbl</t>
  </si>
  <si>
    <t>1179 Mbbl; 3 Mbbl</t>
  </si>
  <si>
    <t>254 Mbbl; 8 Mbbl</t>
  </si>
  <si>
    <t>$1258 million</t>
  </si>
  <si>
    <t>$1257 million</t>
  </si>
  <si>
    <t>188 Mbbl</t>
  </si>
  <si>
    <t>7275 Mbbl; 23 Mbbl</t>
  </si>
  <si>
    <t>$1249 million</t>
  </si>
  <si>
    <t>2856 Mbbl; 10 Mbbl</t>
  </si>
  <si>
    <t>231 Mbbl</t>
  </si>
  <si>
    <t>$1246 million</t>
  </si>
  <si>
    <t>2373 Mbbl; 9 Mbbl</t>
  </si>
  <si>
    <t>86 Mbbl</t>
  </si>
  <si>
    <t>6278 Mbbl; 20 Mbbl</t>
  </si>
  <si>
    <t>38888 km 2</t>
  </si>
  <si>
    <t>2196 Mbbl; 11 Mbbl</t>
  </si>
  <si>
    <t>$1237 million</t>
  </si>
  <si>
    <t>59247 km 2</t>
  </si>
  <si>
    <t>22 Mbbl; 2 Mbbl</t>
  </si>
  <si>
    <t>5922 km 2</t>
  </si>
  <si>
    <t>21 Mbbl; 3 Mbbl</t>
  </si>
  <si>
    <t>$1231 million</t>
  </si>
  <si>
    <t>323 Mbbl; 5 Mbbl</t>
  </si>
  <si>
    <t>last online 58 hours ago</t>
  </si>
  <si>
    <t>2164 Mbbl; 3 Mbbl</t>
  </si>
  <si>
    <t>$1230 million</t>
  </si>
  <si>
    <t>$1229 million</t>
  </si>
  <si>
    <t>104 Mbbl</t>
  </si>
  <si>
    <t>$1225 million</t>
  </si>
  <si>
    <t>245 Mbbl; 5 Mbbl</t>
  </si>
  <si>
    <t>419 Mbbl; 9 Mbbl</t>
  </si>
  <si>
    <t>$1222 million</t>
  </si>
  <si>
    <t>2357 Mbbl</t>
  </si>
  <si>
    <t>507 Mbbl</t>
  </si>
  <si>
    <t>7501 Mbbl</t>
  </si>
  <si>
    <t>$1218 million</t>
  </si>
  <si>
    <t>5589 Mbbl; 16 Mbbl</t>
  </si>
  <si>
    <t>$1213 million</t>
  </si>
  <si>
    <t>339 Mbbl; 3 Mbbl</t>
  </si>
  <si>
    <t>$1212 million</t>
  </si>
  <si>
    <t>5656 Mbbl; 13 Mbbl</t>
  </si>
  <si>
    <t>$1211 million</t>
  </si>
  <si>
    <t>$1207 million</t>
  </si>
  <si>
    <t>4572 Mbbl; 15 Mbbl</t>
  </si>
  <si>
    <t>$1205 million</t>
  </si>
  <si>
    <t>1047 Mbbl; 4 Mbbl</t>
  </si>
  <si>
    <t>$1201 million</t>
  </si>
  <si>
    <t>9352 Mbbl; 12 Mbbl</t>
  </si>
  <si>
    <t>4053 Mbbl; 5 Mbbl</t>
  </si>
  <si>
    <t>34554 km 2</t>
  </si>
  <si>
    <t>$1194 million</t>
  </si>
  <si>
    <t>5400 Mbbl; 19 Mbbl</t>
  </si>
  <si>
    <t>4663 Mbbl</t>
  </si>
  <si>
    <t>$1190 million</t>
  </si>
  <si>
    <t>6070 Mbbl; 7 Mbbl</t>
  </si>
  <si>
    <t>28836 km 2</t>
  </si>
  <si>
    <t>$1189 million</t>
  </si>
  <si>
    <t>3814 Mbbl; 6 Mbbl</t>
  </si>
  <si>
    <t>34207 km 2</t>
  </si>
  <si>
    <t>483 Mbbl; 3 Mbbl</t>
  </si>
  <si>
    <t>617 Mbbl; 4 Mbbl</t>
  </si>
  <si>
    <t>$1182 million</t>
  </si>
  <si>
    <t>107k active personnel</t>
  </si>
  <si>
    <t>$1178 million</t>
  </si>
  <si>
    <t>483 Mbbl; 11 Mbbl</t>
  </si>
  <si>
    <t>47055 km 2</t>
  </si>
  <si>
    <t>$1174 million</t>
  </si>
  <si>
    <t>701 Mbbl</t>
  </si>
  <si>
    <t>$1173 million</t>
  </si>
  <si>
    <t>217 Mbbl; 11 Mbbl</t>
  </si>
  <si>
    <t>$1171 million</t>
  </si>
  <si>
    <t>2804 Mbbl</t>
  </si>
  <si>
    <t>$1168 million</t>
  </si>
  <si>
    <t>4486 Mbbl; 11 Mbbl</t>
  </si>
  <si>
    <t>465 Mbbl; 20 Mbbl</t>
  </si>
  <si>
    <t>37748 km 2</t>
  </si>
  <si>
    <t>230 Mbbl; 10 Mbbl</t>
  </si>
  <si>
    <t>$1166 million</t>
  </si>
  <si>
    <t>162 Mbbl; 3 Mbbl</t>
  </si>
  <si>
    <t>1391 Mbbl</t>
  </si>
  <si>
    <t>277 Mbbl; 3 Mbbl</t>
  </si>
  <si>
    <t>$1157 million</t>
  </si>
  <si>
    <t>97 Mbbl; 1 Mbbl</t>
  </si>
  <si>
    <t>185 Mbbl; 5 Mbbl</t>
  </si>
  <si>
    <t>$1155 million</t>
  </si>
  <si>
    <t>2506 Mbbl</t>
  </si>
  <si>
    <t>$1154 million</t>
  </si>
  <si>
    <t>$1152 million</t>
  </si>
  <si>
    <t>266 Mbbl; 7 Mbbl</t>
  </si>
  <si>
    <t>59 Mbbl; 5 Mbbl</t>
  </si>
  <si>
    <t>63 Mbbl</t>
  </si>
  <si>
    <t>$1137 million</t>
  </si>
  <si>
    <t>362 Mbbl; 2 Mbbl</t>
  </si>
  <si>
    <t>173 Mbbl</t>
  </si>
  <si>
    <t>45275 km 2</t>
  </si>
  <si>
    <t>39889 km 2</t>
  </si>
  <si>
    <t>257 Mbbl; 15 Mbbl</t>
  </si>
  <si>
    <t>526 Mbbl; 4 Mbbl</t>
  </si>
  <si>
    <t>$1131 million</t>
  </si>
  <si>
    <t>134 Mbbl; 4 Mbbl</t>
  </si>
  <si>
    <t>$1128 million</t>
  </si>
  <si>
    <t>2271 Mbbl</t>
  </si>
  <si>
    <t>20116 km 2</t>
  </si>
  <si>
    <t>$1123 million</t>
  </si>
  <si>
    <t>$1122 million</t>
  </si>
  <si>
    <t>135 Mbbl; 5 Mbbl</t>
  </si>
  <si>
    <t>$1113 million</t>
  </si>
  <si>
    <t>37 Mbbl; 2 Mbbl</t>
  </si>
  <si>
    <t>186 Mbbl; 5 Mbbl</t>
  </si>
  <si>
    <t>$1107 million</t>
  </si>
  <si>
    <t>6013 km 2</t>
  </si>
  <si>
    <t>35390 km 2</t>
  </si>
  <si>
    <t>$1102 million</t>
  </si>
  <si>
    <t>25 Mbbl; 2 Mbbl</t>
  </si>
  <si>
    <t>3440 km 2</t>
  </si>
  <si>
    <t>8219 Mbbl</t>
  </si>
  <si>
    <t>50060 km 2</t>
  </si>
  <si>
    <t>24495 km 2</t>
  </si>
  <si>
    <t>1774 Mbbl; 5 Mbbl</t>
  </si>
  <si>
    <t>$1095 million</t>
  </si>
  <si>
    <t>322 Mbbl; 4 Mbbl</t>
  </si>
  <si>
    <t>$1093 million</t>
  </si>
  <si>
    <t>53 Mbbl; 4 Mbbl</t>
  </si>
  <si>
    <t>192 Mbbl; 7 Mbbl</t>
  </si>
  <si>
    <t>271 Mbbl; 5 Mbbl</t>
  </si>
  <si>
    <t>102 Mbbl; 1 Mbbl</t>
  </si>
  <si>
    <t>$1087 million</t>
  </si>
  <si>
    <t>142 Mbbl; 7 Mbbl</t>
  </si>
  <si>
    <t>2739 Mbbl; 2 Mbbl</t>
  </si>
  <si>
    <t>1945 Mbbl; 10 Mbbl</t>
  </si>
  <si>
    <t>$1083 million</t>
  </si>
  <si>
    <t>504 Mbbl; 5 Mbbl</t>
  </si>
  <si>
    <t>362 Mbbl; 6 Mbbl</t>
  </si>
  <si>
    <t>$1080 million</t>
  </si>
  <si>
    <t>118 Mbbl; 3 Mbbl</t>
  </si>
  <si>
    <t>12954 km 2</t>
  </si>
  <si>
    <t>$1078 million</t>
  </si>
  <si>
    <t>last online 33 hours ago</t>
  </si>
  <si>
    <t>27 Mbbl; 2 Mbbl</t>
  </si>
  <si>
    <t>$1076 million</t>
  </si>
  <si>
    <t>44213 km 2</t>
  </si>
  <si>
    <t>311 Mbbl</t>
  </si>
  <si>
    <t>$1068 million</t>
  </si>
  <si>
    <t>2675 Mbbl; 11 Mbbl</t>
  </si>
  <si>
    <t>7084 Mbbl</t>
  </si>
  <si>
    <t>$1066 million</t>
  </si>
  <si>
    <t>565 Mbbl; 11 Mbbl</t>
  </si>
  <si>
    <t>$1063 million</t>
  </si>
  <si>
    <t>334 Mbbl; 4 Mbbl</t>
  </si>
  <si>
    <t>$1059 million</t>
  </si>
  <si>
    <t>48 Mbbl; 1 Mbbl</t>
  </si>
  <si>
    <t>7957 Mbbl</t>
  </si>
  <si>
    <t>$1044 million</t>
  </si>
  <si>
    <t>95 Mbbl; 3 Mbbl</t>
  </si>
  <si>
    <t>6136 km 2</t>
  </si>
  <si>
    <t>$1042 million</t>
  </si>
  <si>
    <t>235 Mbbl; 5 Mbbl</t>
  </si>
  <si>
    <t>$1041 million</t>
  </si>
  <si>
    <t>30 Mbbl; 2 Mbbl</t>
  </si>
  <si>
    <t>$1037 million</t>
  </si>
  <si>
    <t>262 Mbbl</t>
  </si>
  <si>
    <t>812 Mbbl</t>
  </si>
  <si>
    <t>5002 Mbbl; 8 Mbbl</t>
  </si>
  <si>
    <t>$1032 million</t>
  </si>
  <si>
    <t>131 Mbbl</t>
  </si>
  <si>
    <t>$1027 million</t>
  </si>
  <si>
    <t>2858 Mbbl; 6 Mbbl</t>
  </si>
  <si>
    <t>304 Mbbl</t>
  </si>
  <si>
    <t>30284 km 2</t>
  </si>
  <si>
    <t>85 Hundred Tons per month</t>
  </si>
  <si>
    <t>$1021 million</t>
  </si>
  <si>
    <t>554 Mbbl</t>
  </si>
  <si>
    <t>last online 54 hours ago</t>
  </si>
  <si>
    <t>$1020 million</t>
  </si>
  <si>
    <t>69 Mbbl; 9 Mbbl</t>
  </si>
  <si>
    <t>$1017 million</t>
  </si>
  <si>
    <t>377 Mbbl; 4 Mbbl</t>
  </si>
  <si>
    <t>$1013 million</t>
  </si>
  <si>
    <t>$1012 million</t>
  </si>
  <si>
    <t>7083 Mbbl; 21 Mbbl</t>
  </si>
  <si>
    <t>57 Hundred Tons per month</t>
  </si>
  <si>
    <t>$1010 million</t>
  </si>
  <si>
    <t>1719 Mbbl; 2 Mbbl</t>
  </si>
  <si>
    <t>437 Mbbl; 3 Mbbl</t>
  </si>
  <si>
    <t>$1000 million</t>
  </si>
  <si>
    <t>3182 Mbbl; 8 Mbbl</t>
  </si>
  <si>
    <t>220 Mbbl</t>
  </si>
  <si>
    <t>6919 km 2</t>
  </si>
  <si>
    <t>$997 million</t>
  </si>
  <si>
    <t>101 Mbbl; 2 Mbbl</t>
  </si>
  <si>
    <t>667 Mbbl; 5 Mbbl</t>
  </si>
  <si>
    <t>280 Mbbl; 7 Mbbl</t>
  </si>
  <si>
    <t>37456 km 2</t>
  </si>
  <si>
    <t>1028 Mbbl; 2 Mbbl</t>
  </si>
  <si>
    <t>$989 million</t>
  </si>
  <si>
    <t>59 Mbbl; 1 Mbbl</t>
  </si>
  <si>
    <t>$987 million</t>
  </si>
  <si>
    <t>2020 Mbbl; 9 Mbbl</t>
  </si>
  <si>
    <t>189 Mbbl; 4 Mbbl</t>
  </si>
  <si>
    <t>1306 Mbbl</t>
  </si>
  <si>
    <t>7 Mbbl</t>
  </si>
  <si>
    <t>3294 Mbbl</t>
  </si>
  <si>
    <t>43434 km 2</t>
  </si>
  <si>
    <t>585 Mbbl; 11 Mbbl</t>
  </si>
  <si>
    <t>$982 million</t>
  </si>
  <si>
    <t>2029 Mbbl; 10 Mbbl</t>
  </si>
  <si>
    <t>109 Mbbl; 11 Mbbl</t>
  </si>
  <si>
    <t>27326 km 2</t>
  </si>
  <si>
    <t>$978 million</t>
  </si>
  <si>
    <t>4409 Mbbl; 6 Mbbl</t>
  </si>
  <si>
    <t>8 Mbbl; 10 Mbbl</t>
  </si>
  <si>
    <t>305 Mbbl; 5 Mbbl</t>
  </si>
  <si>
    <t>$972 million</t>
  </si>
  <si>
    <t>43 Mbbl; 10 Mbbl</t>
  </si>
  <si>
    <t>32651 km 2</t>
  </si>
  <si>
    <t>133 Mbbl</t>
  </si>
  <si>
    <t>70244 km 2</t>
  </si>
  <si>
    <t>$966 million</t>
  </si>
  <si>
    <t>217 Mbbl; 8 Mbbl</t>
  </si>
  <si>
    <t>3703 Mbbl; 18 Mbbl</t>
  </si>
  <si>
    <t>25148 km 2</t>
  </si>
  <si>
    <t>$963 million</t>
  </si>
  <si>
    <t>148 Mbbl; 2 Mbbl</t>
  </si>
  <si>
    <t>$958 million</t>
  </si>
  <si>
    <t>3603 Mbbl; 5 Mbbl</t>
  </si>
  <si>
    <t>74 Mbbl; 3 Mbbl</t>
  </si>
  <si>
    <t>144 Mbbl</t>
  </si>
  <si>
    <t>3266 Mbbl; 6 Mbbl</t>
  </si>
  <si>
    <t>2666 Mbbl; 13 Mbbl</t>
  </si>
  <si>
    <t>$954 million</t>
  </si>
  <si>
    <t>3893 Mbbl; 5 Mbbl</t>
  </si>
  <si>
    <t>554 Mbbl; 6 Mbbl</t>
  </si>
  <si>
    <t>41870 km 2</t>
  </si>
  <si>
    <t>last online 102 hours ago</t>
  </si>
  <si>
    <t>152 Mbbl; 2 Mbbl</t>
  </si>
  <si>
    <t>$942 million</t>
  </si>
  <si>
    <t>208 Mbbl</t>
  </si>
  <si>
    <t>4445 Mbbl; 10 Mbbl</t>
  </si>
  <si>
    <t>$934 million</t>
  </si>
  <si>
    <t>1372 Mbbl; 3 Mbbl</t>
  </si>
  <si>
    <t>518 Mbbl; 4 Mbbl</t>
  </si>
  <si>
    <t>31043 km 2</t>
  </si>
  <si>
    <t>$932 million</t>
  </si>
  <si>
    <t>$930 million</t>
  </si>
  <si>
    <t>327 Mbbl; 2 Mbbl</t>
  </si>
  <si>
    <t>147 Mbbl; 1 Mbbl</t>
  </si>
  <si>
    <t>234 Mbbl; 3 Mbbl</t>
  </si>
  <si>
    <t>40 Mbbl; 5 Mbbl</t>
  </si>
  <si>
    <t>$920 million</t>
  </si>
  <si>
    <t>109 Mbbl; 8 Mbbl</t>
  </si>
  <si>
    <t>$919 million</t>
  </si>
  <si>
    <t>296 Mbbl; 11 Mbbl</t>
  </si>
  <si>
    <t>3 Mbbl; 2 Mbbl</t>
  </si>
  <si>
    <t>270 Mbbl</t>
  </si>
  <si>
    <t>5610 Mbbl; 10 Mbbl</t>
  </si>
  <si>
    <t>36610 km 2</t>
  </si>
  <si>
    <t>$911 million</t>
  </si>
  <si>
    <t>$910 million</t>
  </si>
  <si>
    <t>99 Mbbl</t>
  </si>
  <si>
    <t>372 Mbbl</t>
  </si>
  <si>
    <t>222 Mbbl; 2 Mbbl</t>
  </si>
  <si>
    <t>111 Mbbl</t>
  </si>
  <si>
    <t>20509 km 2</t>
  </si>
  <si>
    <t>481 Mbbl</t>
  </si>
  <si>
    <t>last online 122 hours ago</t>
  </si>
  <si>
    <t>$902 million</t>
  </si>
  <si>
    <t>2104 Mbbl</t>
  </si>
  <si>
    <t>$901 million</t>
  </si>
  <si>
    <t>last online 62 hours ago</t>
  </si>
  <si>
    <t>$896 million</t>
  </si>
  <si>
    <t>391 Mbbl</t>
  </si>
  <si>
    <t>3041 Mbbl</t>
  </si>
  <si>
    <t>4477 Mbbl; 7 Mbbl</t>
  </si>
  <si>
    <t>32009 km 2</t>
  </si>
  <si>
    <t>$887 million</t>
  </si>
  <si>
    <t>1913 Mbbl; 8 Mbbl</t>
  </si>
  <si>
    <t>$886 million</t>
  </si>
  <si>
    <t>195 Mbbl; 7 Mbbl</t>
  </si>
  <si>
    <t>406 Mbbl</t>
  </si>
  <si>
    <t>$884 million</t>
  </si>
  <si>
    <t>384 Mbbl; 3 Mbbl</t>
  </si>
  <si>
    <t>$882 million</t>
  </si>
  <si>
    <t>47 Mbbl; 2 Mbbl</t>
  </si>
  <si>
    <t>6820 Mbbl; 18 Mbbl</t>
  </si>
  <si>
    <t>42067 km 2</t>
  </si>
  <si>
    <t>$877 million</t>
  </si>
  <si>
    <t>169 Mbbl; 2 Mbbl</t>
  </si>
  <si>
    <t>4115 Mbbl; 21 Mbbl</t>
  </si>
  <si>
    <t>7 Tons</t>
  </si>
  <si>
    <t>3102 Mbbl</t>
  </si>
  <si>
    <t>Versania</t>
  </si>
  <si>
    <t>jonathan15112001</t>
  </si>
  <si>
    <t>1062 Mbbl; 1 Mbbl</t>
  </si>
  <si>
    <t>http://blocgame.com/stats.php?id=63915</t>
  </si>
  <si>
    <t>$872 million</t>
  </si>
  <si>
    <t>240 Mbbl</t>
  </si>
  <si>
    <t>$868 million</t>
  </si>
  <si>
    <t>1424 Mbbl; 1 Mbbl</t>
  </si>
  <si>
    <t>$867 million</t>
  </si>
  <si>
    <t>226 Mbbl</t>
  </si>
  <si>
    <t>$866 million</t>
  </si>
  <si>
    <t>74 Mbbl; 2 Mbbl</t>
  </si>
  <si>
    <t>$864 million</t>
  </si>
  <si>
    <t>100 Mbbl; 7 Mbbl</t>
  </si>
  <si>
    <t>3386 Mbbl; 12 Mbbl</t>
  </si>
  <si>
    <t>99 Mbbl; 5 Mbbl</t>
  </si>
  <si>
    <t>2133 Mbbl; 7 Mbbl</t>
  </si>
  <si>
    <t>18 Mbbl; 1 Mbbl</t>
  </si>
  <si>
    <t>328 Mbbl; 3 Mbbl</t>
  </si>
  <si>
    <t>Mad Dog</t>
  </si>
  <si>
    <t>16491 km 2</t>
  </si>
  <si>
    <t>210 Mbbl; 5 Mbbl</t>
  </si>
  <si>
    <t>$852 million</t>
  </si>
  <si>
    <t>897 Mbbl</t>
  </si>
  <si>
    <t>2947 Mbbl; 20 Mbbl</t>
  </si>
  <si>
    <t>$847 million</t>
  </si>
  <si>
    <t>$846 million</t>
  </si>
  <si>
    <t>593 Mbbl</t>
  </si>
  <si>
    <t>1044 Mbbl</t>
  </si>
  <si>
    <t>4718 Mbbl</t>
  </si>
  <si>
    <t>5240 Mbbl; 13 Mbbl</t>
  </si>
  <si>
    <t>4648 Mbbl</t>
  </si>
  <si>
    <t>$831 million</t>
  </si>
  <si>
    <t>339 Mbbl</t>
  </si>
  <si>
    <t>last online 93 hours ago</t>
  </si>
  <si>
    <t>91 Mbbl; 2 Mbbl</t>
  </si>
  <si>
    <t>$830 million</t>
  </si>
  <si>
    <t>$824 million</t>
  </si>
  <si>
    <t>500 Mbbl; 5 Mbbl</t>
  </si>
  <si>
    <t>4267 Mbbl; 17 Mbbl</t>
  </si>
  <si>
    <t>$819 million</t>
  </si>
  <si>
    <t>67 Mbbl</t>
  </si>
  <si>
    <t>16 Mbbl</t>
  </si>
  <si>
    <t>$817 million</t>
  </si>
  <si>
    <t>3379 Mbbl; 3 Mbbl</t>
  </si>
  <si>
    <t>132 Mbbl; 4 Mbbl</t>
  </si>
  <si>
    <t>$815 million</t>
  </si>
  <si>
    <t>$814 million</t>
  </si>
  <si>
    <t>$809 million</t>
  </si>
  <si>
    <t>8603 Mbbl</t>
  </si>
  <si>
    <t>435 Mbbl; 5 Mbbl</t>
  </si>
  <si>
    <t>Nexsonia</t>
  </si>
  <si>
    <t>Lucas of Nexonia</t>
  </si>
  <si>
    <t>337 Mbbl</t>
  </si>
  <si>
    <t>22927 km 2</t>
  </si>
  <si>
    <t>http://blocgame.com/stats.php?id=64109</t>
  </si>
  <si>
    <t>2717 Mbbl</t>
  </si>
  <si>
    <t>2449 Mbbl; 8 Mbbl</t>
  </si>
  <si>
    <t>98 Mbbl; 7 Mbbl</t>
  </si>
  <si>
    <t>$803 million</t>
  </si>
  <si>
    <t>157 Mbbl</t>
  </si>
  <si>
    <t>2948 Mbbl</t>
  </si>
  <si>
    <t>3928 Mbbl; 5 Mbbl</t>
  </si>
  <si>
    <t>5812 Mbbl; 31 Mbbl</t>
  </si>
  <si>
    <t>$795 million</t>
  </si>
  <si>
    <t>1446 Mbbl; 2 Mbbl</t>
  </si>
  <si>
    <t>239 Mbbl</t>
  </si>
  <si>
    <t>$793 million</t>
  </si>
  <si>
    <t>225 Mbbl; 6 Mbbl</t>
  </si>
  <si>
    <t>2003 Mbbl</t>
  </si>
  <si>
    <t>343 Mbbl; 2 Mbbl</t>
  </si>
  <si>
    <t>23 Mbbl; 1 Mbbl</t>
  </si>
  <si>
    <t>8814 km 2</t>
  </si>
  <si>
    <t>190 Mbbl; 3 Mbbl</t>
  </si>
  <si>
    <t>last online 124 hours ago</t>
  </si>
  <si>
    <t>2648 Mbbl; 2 Mbbl</t>
  </si>
  <si>
    <t>last online 121 hours ago</t>
  </si>
  <si>
    <t>last online 55 hours ago</t>
  </si>
  <si>
    <t>$782 million</t>
  </si>
  <si>
    <t>494 Mbbl</t>
  </si>
  <si>
    <t>$775 million</t>
  </si>
  <si>
    <t>6642 Mbbl; 11 Mbbl</t>
  </si>
  <si>
    <t>37542 km 2</t>
  </si>
  <si>
    <t>253 Mbbl; 6 Mbbl</t>
  </si>
  <si>
    <t>197 Mbbl; 9 Mbbl</t>
  </si>
  <si>
    <t>$773 million</t>
  </si>
  <si>
    <t>353 Mbbl; 10 Mbbl</t>
  </si>
  <si>
    <t>21 Mbbl</t>
  </si>
  <si>
    <t>160 Mbbl; 3 Mbbl</t>
  </si>
  <si>
    <t>19709 km 2</t>
  </si>
  <si>
    <t>734 Mbbl; 6 Mbbl</t>
  </si>
  <si>
    <t>1700 Mbbl; 14 Mbbl</t>
  </si>
  <si>
    <t>$769 million</t>
  </si>
  <si>
    <t>797 Mbbl</t>
  </si>
  <si>
    <t>$768 million</t>
  </si>
  <si>
    <t>203 Mbbl; 3 Mbbl</t>
  </si>
  <si>
    <t>12690 km 2</t>
  </si>
  <si>
    <t>21057 km 2</t>
  </si>
  <si>
    <t>386 Mbbl; 5 Mbbl</t>
  </si>
  <si>
    <t>116 Mbbl</t>
  </si>
  <si>
    <t>$760 million</t>
  </si>
  <si>
    <t>35313 km 2</t>
  </si>
  <si>
    <t>63 Mbbl; 8 Mbbl</t>
  </si>
  <si>
    <t>249 Mbbl; 2 Mbbl</t>
  </si>
  <si>
    <t>$756 million</t>
  </si>
  <si>
    <t>445 Mbbl</t>
  </si>
  <si>
    <t>3717 Mbbl</t>
  </si>
  <si>
    <t>284 Mbbl</t>
  </si>
  <si>
    <t>68 Mbbl; 2 Mbbl</t>
  </si>
  <si>
    <t>6696 Mbbl</t>
  </si>
  <si>
    <t>223 Mbbl; 1 Mbbl</t>
  </si>
  <si>
    <t>7261 Mbbl; 22 Mbbl</t>
  </si>
  <si>
    <t>271 Mbbl; 7 Mbbl</t>
  </si>
  <si>
    <t>2 Mbbl; 2 Mbbl</t>
  </si>
  <si>
    <t>$745 million</t>
  </si>
  <si>
    <t>242 Mbbl; 5 Mbbl</t>
  </si>
  <si>
    <t>4295 Mbbl; 20 Mbbl</t>
  </si>
  <si>
    <t>3076 Mbbl; 2 Mbbl</t>
  </si>
  <si>
    <t>$736 million</t>
  </si>
  <si>
    <t>1134 Mbbl; 5 Mbbl</t>
  </si>
  <si>
    <t>$734 million</t>
  </si>
  <si>
    <t>484 Mbbl; 4 Mbbl</t>
  </si>
  <si>
    <t>$733 million</t>
  </si>
  <si>
    <t>319 Mbbl</t>
  </si>
  <si>
    <t>25960 km 2</t>
  </si>
  <si>
    <t>5533 Mbbl; 5 Mbbl</t>
  </si>
  <si>
    <t>140 Mbbl</t>
  </si>
  <si>
    <t>$726 million</t>
  </si>
  <si>
    <t>3354 Mbbl; 26 Mbbl</t>
  </si>
  <si>
    <t>$724 million</t>
  </si>
  <si>
    <t>$722 million</t>
  </si>
  <si>
    <t>58 Mbbl</t>
  </si>
  <si>
    <t>2993 Mbbl; 13 Mbbl</t>
  </si>
  <si>
    <t>3271 Mbbl</t>
  </si>
  <si>
    <t>1256 Mbbl; 4 Mbbl</t>
  </si>
  <si>
    <t>4803 Mbbl</t>
  </si>
  <si>
    <t>30208 km 2</t>
  </si>
  <si>
    <t>147 Mbbl; 2 Mbbl</t>
  </si>
  <si>
    <t>$720 million</t>
  </si>
  <si>
    <t>1654 Mbbl</t>
  </si>
  <si>
    <t>1490 Mbbl</t>
  </si>
  <si>
    <t>$711 million</t>
  </si>
  <si>
    <t>2489 Mbbl; 4 Mbbl</t>
  </si>
  <si>
    <t>$707 million</t>
  </si>
  <si>
    <t>$706 million</t>
  </si>
  <si>
    <t>329 Mbbl; 1 Mbbl</t>
  </si>
  <si>
    <t>27265 km 2</t>
  </si>
  <si>
    <t>264 Mbbl; 3 Mbbl</t>
  </si>
  <si>
    <t>197 Mbbl; 4 Mbbl</t>
  </si>
  <si>
    <t>$700 million</t>
  </si>
  <si>
    <t>484 Mbbl; 1 Mbbl</t>
  </si>
  <si>
    <t>659 Mbbl; 11 Mbbl</t>
  </si>
  <si>
    <t>584 Mbbl; 2 Mbbl</t>
  </si>
  <si>
    <t>3912 Mbbl; 8 Mbbl</t>
  </si>
  <si>
    <t>9157 km 2</t>
  </si>
  <si>
    <t>$685 million</t>
  </si>
  <si>
    <t>$681 million</t>
  </si>
  <si>
    <t>133 Mbbl; 3 Mbbl</t>
  </si>
  <si>
    <t>1037 Mbbl; 11 Mbbl</t>
  </si>
  <si>
    <t>$675 million</t>
  </si>
  <si>
    <t>16 Mbbl; 2 Mbbl</t>
  </si>
  <si>
    <t>122 Mbbl; 8 Mbbl</t>
  </si>
  <si>
    <t>97 Mbbl; 2 Mbbl</t>
  </si>
  <si>
    <t>$673 million</t>
  </si>
  <si>
    <t>$672 million</t>
  </si>
  <si>
    <t>70 Mbbl; 6 Mbbl</t>
  </si>
  <si>
    <t>253 Mbbl</t>
  </si>
  <si>
    <t>2665 Mbbl; 2 Mbbl</t>
  </si>
  <si>
    <t>51 Mbbl</t>
  </si>
  <si>
    <t>409 Mbbl; 9 Mbbl</t>
  </si>
  <si>
    <t>$665 million</t>
  </si>
  <si>
    <t>613 Mbbl; 5 Mbbl</t>
  </si>
  <si>
    <t>158 Mbbl; 2 Mbbl</t>
  </si>
  <si>
    <t>120 Mbbl; 7 Mbbl</t>
  </si>
  <si>
    <t>$656 million</t>
  </si>
  <si>
    <t>304 Mbbl; 2 Mbbl</t>
  </si>
  <si>
    <t>154 Mbbl</t>
  </si>
  <si>
    <t>27581 km 2</t>
  </si>
  <si>
    <t>4028 Mbbl; 11 Mbbl</t>
  </si>
  <si>
    <t>$654 million</t>
  </si>
  <si>
    <t>$649 million</t>
  </si>
  <si>
    <t>36 Mbbl</t>
  </si>
  <si>
    <t>22469 km 2</t>
  </si>
  <si>
    <t>$648 million</t>
  </si>
  <si>
    <t>3825 Mbbl</t>
  </si>
  <si>
    <t>63 Mbbl; 5 Mbbl</t>
  </si>
  <si>
    <t>$644 million</t>
  </si>
  <si>
    <t>1435 Mbbl; 4 Mbbl</t>
  </si>
  <si>
    <t>15211 km 2</t>
  </si>
  <si>
    <t>320 Mbbl; 3 Mbbl</t>
  </si>
  <si>
    <t>217 Mbbl</t>
  </si>
  <si>
    <t>107 Mbbl; 4 Mbbl</t>
  </si>
  <si>
    <t>$639 million</t>
  </si>
  <si>
    <t>4700 Mbbl; 11 Mbbl</t>
  </si>
  <si>
    <t>1084 Mbbl</t>
  </si>
  <si>
    <t>1645 Mbbl; 3 Mbbl</t>
  </si>
  <si>
    <t>352 Mbbl</t>
  </si>
  <si>
    <t>$636 million</t>
  </si>
  <si>
    <t>2767 Mbbl; 2 Mbbl</t>
  </si>
  <si>
    <t>218 Mbbl</t>
  </si>
  <si>
    <t>778 km 2</t>
  </si>
  <si>
    <t>$630 million</t>
  </si>
  <si>
    <t>365 Mbbl; 2 Mbbl</t>
  </si>
  <si>
    <t>3537 Mbbl; 6 Mbbl</t>
  </si>
  <si>
    <t>$620 million</t>
  </si>
  <si>
    <t>252 Mbbl; 2 Mbbl</t>
  </si>
  <si>
    <t>2547 Mbbl; 1 Mbbl</t>
  </si>
  <si>
    <t>5681 Mbbl; 7 Mbbl</t>
  </si>
  <si>
    <t>30350 km 2</t>
  </si>
  <si>
    <t>57 Mbbl; 2 Mbbl</t>
  </si>
  <si>
    <t>$614 million</t>
  </si>
  <si>
    <t>$610 million</t>
  </si>
  <si>
    <t>5655 Mbbl; 4 Mbbl</t>
  </si>
  <si>
    <t>166 Mbbl; 2 Mbbl</t>
  </si>
  <si>
    <t>$608 million</t>
  </si>
  <si>
    <t>1193 Mbbl; 2 Mbbl</t>
  </si>
  <si>
    <t>455 Mbbl; 11 Mbbl</t>
  </si>
  <si>
    <t>208 Mbbl; 3 Mbbl</t>
  </si>
  <si>
    <t>$601 million</t>
  </si>
  <si>
    <t>1410 Mbbl; 9 Mbbl</t>
  </si>
  <si>
    <t>$599 million</t>
  </si>
  <si>
    <t>21 Mbbl; 4 Mbbl</t>
  </si>
  <si>
    <t>$598 million</t>
  </si>
  <si>
    <t>$596 million</t>
  </si>
  <si>
    <t>4763 Mbbl</t>
  </si>
  <si>
    <t>last online 151 hours ago</t>
  </si>
  <si>
    <t>1660 Mbbl; 2 Mbbl</t>
  </si>
  <si>
    <t>3901 Mbbl; 7 Mbbl</t>
  </si>
  <si>
    <t>2970 Mbbl; 1 Mbbl</t>
  </si>
  <si>
    <t>$583 million</t>
  </si>
  <si>
    <t>149 Mbbl</t>
  </si>
  <si>
    <t>31934 km 2</t>
  </si>
  <si>
    <t>4983 Mbbl; 13 Mbbl</t>
  </si>
  <si>
    <t>2821 Mbbl; 3 Mbbl</t>
  </si>
  <si>
    <t>965 Mbbl</t>
  </si>
  <si>
    <t>1487 Mbbl; 5 Mbbl</t>
  </si>
  <si>
    <t>$580 million</t>
  </si>
  <si>
    <t>79 Mbbl; 1 Mbbl</t>
  </si>
  <si>
    <t>3458 Mbbl; 13 Mbbl</t>
  </si>
  <si>
    <t>73 Mbbl; 11 Mbbl</t>
  </si>
  <si>
    <t>29 Mbbl</t>
  </si>
  <si>
    <t>242 Mbbl; 2 Mbbl</t>
  </si>
  <si>
    <t>35 Mbbl; 1 Mbbl</t>
  </si>
  <si>
    <t>$570 million</t>
  </si>
  <si>
    <t>$569 million</t>
  </si>
  <si>
    <t>211 Mbbl; 4 Mbbl</t>
  </si>
  <si>
    <t>2220 Mbbl</t>
  </si>
  <si>
    <t>$568 million</t>
  </si>
  <si>
    <t>$561 million</t>
  </si>
  <si>
    <t>5022 Mbbl</t>
  </si>
  <si>
    <t>135 Mbbl; 6 Mbbl</t>
  </si>
  <si>
    <t>595 Mbbl; 5 Mbbl</t>
  </si>
  <si>
    <t>7309 km 2</t>
  </si>
  <si>
    <t>497 Mbbl; 8 Mbbl</t>
  </si>
  <si>
    <t>293 Mbbl; 3 Mbbl</t>
  </si>
  <si>
    <t>263 Mbbl</t>
  </si>
  <si>
    <t>last online 120 hours ago</t>
  </si>
  <si>
    <t>8164 Mbbl</t>
  </si>
  <si>
    <t>323 Mbbl; 1 Mbbl</t>
  </si>
  <si>
    <t>$553 million</t>
  </si>
  <si>
    <t>2403 Mbbl; 14 Mbbl</t>
  </si>
  <si>
    <t>2945 Mbbl; 3 Mbbl</t>
  </si>
  <si>
    <t>90 Mbbl; 8 Mbbl</t>
  </si>
  <si>
    <t>116k active personnel</t>
  </si>
  <si>
    <t>$550 million</t>
  </si>
  <si>
    <t>6149 Mbbl</t>
  </si>
  <si>
    <t>3712 Mbbl</t>
  </si>
  <si>
    <t>$548 million</t>
  </si>
  <si>
    <t>$547 million</t>
  </si>
  <si>
    <t>2888 Mbbl; 2 Mbbl</t>
  </si>
  <si>
    <t>37 Mbbl</t>
  </si>
  <si>
    <t>46 Mbbl</t>
  </si>
  <si>
    <t>3653 Mbbl; 10 Mbbl</t>
  </si>
  <si>
    <t>$541 million</t>
  </si>
  <si>
    <t>427 Mbbl; 1 Mbbl</t>
  </si>
  <si>
    <t>93 Mbbl; 3 Mbbl</t>
  </si>
  <si>
    <t>2367 Mbbl; 29 Mbbl</t>
  </si>
  <si>
    <t>1718 Mbbl; 2 Mbbl</t>
  </si>
  <si>
    <t>79 Mbbl; 7 Mbbl</t>
  </si>
  <si>
    <t>129 Mbbl</t>
  </si>
  <si>
    <t>28623 km 2</t>
  </si>
  <si>
    <t>last online 129 hours ago</t>
  </si>
  <si>
    <t>167 Mbbl</t>
  </si>
  <si>
    <t>3236 Mbbl; 6 Mbbl</t>
  </si>
  <si>
    <t>13 Mbbl; 6 Mbbl</t>
  </si>
  <si>
    <t>$528 million</t>
  </si>
  <si>
    <t>385 Mbbl; 5 Mbbl</t>
  </si>
  <si>
    <t>$526 million</t>
  </si>
  <si>
    <t>1739 Mbbl; 5 Mbbl</t>
  </si>
  <si>
    <t>6214 km 2</t>
  </si>
  <si>
    <t>3382 Mbbl; 9 Mbbl</t>
  </si>
  <si>
    <t>2808 km 2</t>
  </si>
  <si>
    <t>4319 Mbbl</t>
  </si>
  <si>
    <t>1563 Mbbl; 6 Mbbl</t>
  </si>
  <si>
    <t>$518 million</t>
  </si>
  <si>
    <t>373 Mbbl; 3 Mbbl</t>
  </si>
  <si>
    <t>409 Mbbl</t>
  </si>
  <si>
    <t>$517 million</t>
  </si>
  <si>
    <t>1136 Mbbl; 3 Mbbl</t>
  </si>
  <si>
    <t>2570 Mbbl; 10 Mbbl</t>
  </si>
  <si>
    <t>3672 Mbbl</t>
  </si>
  <si>
    <t>4466 Mbbl</t>
  </si>
  <si>
    <t>1715 Mbbl</t>
  </si>
  <si>
    <t>$512 million</t>
  </si>
  <si>
    <t>3055 Mbbl; 2 Mbbl</t>
  </si>
  <si>
    <t>$505 million</t>
  </si>
  <si>
    <t>1441 Mbbl; 3 Mbbl</t>
  </si>
  <si>
    <t>$498 million</t>
  </si>
  <si>
    <t>1913 Mbbl; 3 Mbbl</t>
  </si>
  <si>
    <t>$494 million</t>
  </si>
  <si>
    <t>4848 Mbbl</t>
  </si>
  <si>
    <t>30297 km 2</t>
  </si>
  <si>
    <t>2692 Mbbl; 3 Mbbl</t>
  </si>
  <si>
    <t>357 Mbbl; 2 Mbbl</t>
  </si>
  <si>
    <t>$490 million</t>
  </si>
  <si>
    <t>4351 Mbbl</t>
  </si>
  <si>
    <t>$485 million</t>
  </si>
  <si>
    <t>2191 Mbbl; 2 Mbbl</t>
  </si>
  <si>
    <t>4670 Mbbl</t>
  </si>
  <si>
    <t>300 Mbbl; 3 Mbbl</t>
  </si>
  <si>
    <t>829 Mbbl; 2 Mbbl</t>
  </si>
  <si>
    <t>$481 million</t>
  </si>
  <si>
    <t>16568 km 2</t>
  </si>
  <si>
    <t>242 Mbbl</t>
  </si>
  <si>
    <t>$478 million</t>
  </si>
  <si>
    <t>3606 Mbbl</t>
  </si>
  <si>
    <t>4395 Mbbl; 16 Mbbl</t>
  </si>
  <si>
    <t>119 Mbbl; 5 Mbbl</t>
  </si>
  <si>
    <t>418 Mbbl; 8 Mbbl</t>
  </si>
  <si>
    <t>$476 million</t>
  </si>
  <si>
    <t>2908 Mbbl; 12 Mbbl</t>
  </si>
  <si>
    <t>347 Mbbl; 4 Mbbl</t>
  </si>
  <si>
    <t>$475 million</t>
  </si>
  <si>
    <t>454 Mbbl</t>
  </si>
  <si>
    <t>6531 Mbbl</t>
  </si>
  <si>
    <t>56356 km 2</t>
  </si>
  <si>
    <t>Kuviere</t>
  </si>
  <si>
    <t>Jaywynne</t>
  </si>
  <si>
    <t>4385 Mbbl; 5 Mbbl</t>
  </si>
  <si>
    <t>http://blocgame.com/stats.php?id=58755</t>
  </si>
  <si>
    <t>400 Mbbl; 1 Mbbl</t>
  </si>
  <si>
    <t>$470 million</t>
  </si>
  <si>
    <t>$465 million</t>
  </si>
  <si>
    <t>294 Mbbl; 6 Mbbl</t>
  </si>
  <si>
    <t>27319 km 2</t>
  </si>
  <si>
    <t>$462 million</t>
  </si>
  <si>
    <t>$461 million</t>
  </si>
  <si>
    <t>2251 Mbbl</t>
  </si>
  <si>
    <t>135 Mbbl; 1 Mbbl</t>
  </si>
  <si>
    <t>158 Mbbl</t>
  </si>
  <si>
    <t>2257 Mbbl; 3 Mbbl</t>
  </si>
  <si>
    <t>3609 Mbbl; 17 Mbbl</t>
  </si>
  <si>
    <t>218 Mbbl; 2 Mbbl</t>
  </si>
  <si>
    <t>3882 Mbbl</t>
  </si>
  <si>
    <t>1147 Mbbl</t>
  </si>
  <si>
    <t>$451 million</t>
  </si>
  <si>
    <t>3311 Mbbl; 4 Mbbl</t>
  </si>
  <si>
    <t>8734 Mbbl; 6 Mbbl</t>
  </si>
  <si>
    <t>28393 km 2</t>
  </si>
  <si>
    <t>313 Mbbl</t>
  </si>
  <si>
    <t>7675 km 2</t>
  </si>
  <si>
    <t>2131 Mbbl; 10 Mbbl</t>
  </si>
  <si>
    <t>13305 km 2</t>
  </si>
  <si>
    <t>6610 Mbbl</t>
  </si>
  <si>
    <t>47201 km 2</t>
  </si>
  <si>
    <t>3403 Mbbl; 14 Mbbl</t>
  </si>
  <si>
    <t>414 Mbbl; 4 Mbbl</t>
  </si>
  <si>
    <t>186 Mbbl; 2 Mbbl</t>
  </si>
  <si>
    <t>$442 million</t>
  </si>
  <si>
    <t>373 Mbbl</t>
  </si>
  <si>
    <t>397 Mbbl; 4 Mbbl</t>
  </si>
  <si>
    <t>23891 km 2</t>
  </si>
  <si>
    <t>169 Mbbl</t>
  </si>
  <si>
    <t>120 Mbbl; 1 Mbbl</t>
  </si>
  <si>
    <t>$438 million</t>
  </si>
  <si>
    <t>333 Mbbl; 3 Mbbl</t>
  </si>
  <si>
    <t>$435 million</t>
  </si>
  <si>
    <t>2097 Mbbl</t>
  </si>
  <si>
    <t>2598 Mbbl; 2 Mbbl</t>
  </si>
  <si>
    <t>1255 Mbbl</t>
  </si>
  <si>
    <t>166 Mbbl; 1 Mbbl</t>
  </si>
  <si>
    <t>$428 million</t>
  </si>
  <si>
    <t>last online 180 hours ago</t>
  </si>
  <si>
    <t>763 Mbbl; 2 Mbbl</t>
  </si>
  <si>
    <t>443 Mbbl; 2 Mbbl</t>
  </si>
  <si>
    <t>32571 km 2</t>
  </si>
  <si>
    <t>$418 million</t>
  </si>
  <si>
    <t>467 Mbbl; 17 Mbbl</t>
  </si>
  <si>
    <t>241 Mbbl; 1 Mbbl</t>
  </si>
  <si>
    <t>3047 Mbbl</t>
  </si>
  <si>
    <t>3098 Mbbl; 6 Mbbl</t>
  </si>
  <si>
    <t>23836 km 2</t>
  </si>
  <si>
    <t>3 Mbbl; 5 Mbbl</t>
  </si>
  <si>
    <t>20757 km 2</t>
  </si>
  <si>
    <t>$405 million</t>
  </si>
  <si>
    <t>6410 Mbbl; 13 Mbbl</t>
  </si>
  <si>
    <t>15851 km 2</t>
  </si>
  <si>
    <t>205 Mbbl; 2 Mbbl</t>
  </si>
  <si>
    <t>$403 million</t>
  </si>
  <si>
    <t>200 Mbbl; 2 Mbbl</t>
  </si>
  <si>
    <t>$401 million</t>
  </si>
  <si>
    <t>248 Mbbl</t>
  </si>
  <si>
    <t>1783 Mbbl</t>
  </si>
  <si>
    <t>301 Mbbl; 1 Mbbl</t>
  </si>
  <si>
    <t>23100 km 2</t>
  </si>
  <si>
    <t>23447 km 2</t>
  </si>
  <si>
    <t>331 Mbbl; 2 Mbbl</t>
  </si>
  <si>
    <t>$390 million</t>
  </si>
  <si>
    <t>2189 Mbbl; 8 Mbbl</t>
  </si>
  <si>
    <t>1434 Mbbl; 2 Mbbl</t>
  </si>
  <si>
    <t>310 Mbbl; 4 Mbbl</t>
  </si>
  <si>
    <t>4175 Mbbl</t>
  </si>
  <si>
    <t>2206 Mbbl; 2 Mbbl</t>
  </si>
  <si>
    <t>4889 Mbbl; 2 Mbbl</t>
  </si>
  <si>
    <t>1731 Mbbl</t>
  </si>
  <si>
    <t>2285 Mbbl</t>
  </si>
  <si>
    <t>$380 million</t>
  </si>
  <si>
    <t>108 Mbbl; 4 Mbbl</t>
  </si>
  <si>
    <t>3095 Mbbl; 2 Mbbl</t>
  </si>
  <si>
    <t>$378 million</t>
  </si>
  <si>
    <t>244 Mbbl; 5 Mbbl</t>
  </si>
  <si>
    <t>310 Mbbl; 1 Mbbl</t>
  </si>
  <si>
    <t>2787 Mbbl; 4 Mbbl</t>
  </si>
  <si>
    <t>$375 million</t>
  </si>
  <si>
    <t>2777 Mbbl; 2 Mbbl</t>
  </si>
  <si>
    <t>362 Mbbl</t>
  </si>
  <si>
    <t>398 Mbbl; 1 Mbbl</t>
  </si>
  <si>
    <t>1413 Mbbl</t>
  </si>
  <si>
    <t>23429 km 2</t>
  </si>
  <si>
    <t>260 Mbbl; 1 Mbbl</t>
  </si>
  <si>
    <t>283 Mbbl; 2 Mbbl</t>
  </si>
  <si>
    <t>1676 Mbbl; 6 Mbbl</t>
  </si>
  <si>
    <t>8586 Mbbl; 14 Mbbl</t>
  </si>
  <si>
    <t>Cavetta</t>
  </si>
  <si>
    <t>Liamv3</t>
  </si>
  <si>
    <t>Communist Raiders</t>
  </si>
  <si>
    <t>458 Mbbl</t>
  </si>
  <si>
    <t>http://blocgame.com/stats.php?id=64933</t>
  </si>
  <si>
    <t>$366 million</t>
  </si>
  <si>
    <t>95630 km 2</t>
  </si>
  <si>
    <t>2427 Mbbl</t>
  </si>
  <si>
    <t>$356 million</t>
  </si>
  <si>
    <t>316 Mbbl; 1 Mbbl</t>
  </si>
  <si>
    <t>2962 Mbbl; 1 Mbbl</t>
  </si>
  <si>
    <t>3035 Mbbl; 2 Mbbl</t>
  </si>
  <si>
    <t>last online 127 hours ago</t>
  </si>
  <si>
    <t>$351 million</t>
  </si>
  <si>
    <t>3722 Mbbl</t>
  </si>
  <si>
    <t>66 Mbbl; 1 Mbbl</t>
  </si>
  <si>
    <t>163 Mbbl; 1 Mbbl</t>
  </si>
  <si>
    <t>7 Mbbl; 2 Mbbl</t>
  </si>
  <si>
    <t>1554 Mbbl; 2 Mbbl</t>
  </si>
  <si>
    <t>361 Mbbl</t>
  </si>
  <si>
    <t>424 Mbbl; 1 Mbbl</t>
  </si>
  <si>
    <t>$344 million</t>
  </si>
  <si>
    <t>1145 Mbbl; 2 Mbbl</t>
  </si>
  <si>
    <t>1157 Mbbl; 2 Mbbl</t>
  </si>
  <si>
    <t>417 Mbbl</t>
  </si>
  <si>
    <t>2612 Mbbl; 2 Mbbl</t>
  </si>
  <si>
    <t>3401 Mbbl; 2 Mbbl</t>
  </si>
  <si>
    <t>3327 Mbbl; 2 Mbbl</t>
  </si>
  <si>
    <t>3986 Mbbl; 2 Mbbl</t>
  </si>
  <si>
    <t>3302 Mbbl; 2 Mbbl</t>
  </si>
  <si>
    <t>Dumbdumb</t>
  </si>
  <si>
    <t>$337 million</t>
  </si>
  <si>
    <t>12645 km 2</t>
  </si>
  <si>
    <t>http://blocgame.com/stats.php?id=63201</t>
  </si>
  <si>
    <t>1966 Mbbl; 2 Mbbl</t>
  </si>
  <si>
    <t>last online 126 hours ago</t>
  </si>
  <si>
    <t>last online 100 hours ago</t>
  </si>
  <si>
    <t>3351 Mbbl; 2 Mbbl</t>
  </si>
  <si>
    <t>last online 98 hours ago</t>
  </si>
  <si>
    <t>last online 79 hours ago</t>
  </si>
  <si>
    <t>210 Mbbl; 1 Mbbl</t>
  </si>
  <si>
    <t>3002 Mbbl</t>
  </si>
  <si>
    <t>3924 Mbbl; 2 Mbbl</t>
  </si>
  <si>
    <t>4198 Mbbl; 2 Mbbl</t>
  </si>
  <si>
    <t>2880 Mbbl; 2 Mbbl</t>
  </si>
  <si>
    <t>4884 Mbbl; 2 Mbbl</t>
  </si>
  <si>
    <t>2047 Mbbl; 2 Mbbl</t>
  </si>
  <si>
    <t>1728 Mbbl; 2 Mbbl</t>
  </si>
  <si>
    <t>4621 Mbbl</t>
  </si>
  <si>
    <t>2346 Mbbl; 1 Mbbl</t>
  </si>
  <si>
    <t>$328 million</t>
  </si>
  <si>
    <t>1318 Mbbl</t>
  </si>
  <si>
    <t>3348 Mbbl; 10 Mbbl</t>
  </si>
  <si>
    <t>1807 Mbbl; 7 Mbbl</t>
  </si>
  <si>
    <t>21170 km 2</t>
  </si>
  <si>
    <t>3544 Mbbl; 2 Mbbl</t>
  </si>
  <si>
    <t>1002 Mbbl; 2 Mbbl</t>
  </si>
  <si>
    <t>4327 Mbbl; 2 Mbbl</t>
  </si>
  <si>
    <t>1427 Mbbl; 2 Mbbl</t>
  </si>
  <si>
    <t>92 Mbbl</t>
  </si>
  <si>
    <t>4208 Mbbl; 2 Mbbl</t>
  </si>
  <si>
    <t>2484 Mbbl; 2 Mbbl</t>
  </si>
  <si>
    <t>1709 Mbbl; 2 Mbbl</t>
  </si>
  <si>
    <t>1154 Mbbl</t>
  </si>
  <si>
    <t>1085 Mbbl; 3 Mbbl</t>
  </si>
  <si>
    <t>222 Mbbl</t>
  </si>
  <si>
    <t>2275 Mbbl; 1 Mbbl</t>
  </si>
  <si>
    <t>2129 Mbbl; 2 Mbbl</t>
  </si>
  <si>
    <t>466 Mbbl</t>
  </si>
  <si>
    <t>405 Mbbl</t>
  </si>
  <si>
    <t>2944 Mbbl; 2 Mbbl</t>
  </si>
  <si>
    <t>1341 Mbbl; 2 Mbbl</t>
  </si>
  <si>
    <t>337 Mbbl; 1 Mbbl</t>
  </si>
  <si>
    <t>208 Mbbl; 1 Mbbl</t>
  </si>
  <si>
    <t>3091 Mbbl; 1 Mbbl</t>
  </si>
  <si>
    <t>49 Mbbl</t>
  </si>
  <si>
    <t>347 Mbbl; 2 Mbbl</t>
  </si>
  <si>
    <t>1273 Mbbl; 2 Mbbl</t>
  </si>
  <si>
    <t>2438 Mbbl</t>
  </si>
  <si>
    <t>1661 Mbbl; 2 Mbbl</t>
  </si>
  <si>
    <t>350 Mbbl; 1 Mbbl</t>
  </si>
  <si>
    <t>395 Mbbl; 8 Mbbl</t>
  </si>
  <si>
    <t>last online 158 hours ago</t>
  </si>
  <si>
    <t>last online 150 hours ago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</si>
  <si>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</si>
  <si>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</si>
  <si>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</si>
  <si>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</si>
  <si>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</si>
  <si>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</si>
  <si>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</si>
  <si>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</si>
  <si>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</si>
  <si>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</si>
  <si>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</si>
  <si>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</si>
  <si>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</si>
  <si>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</si>
  <si>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</si>
  <si>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</si>
  <si>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</si>
  <si>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</si>
  <si>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</si>
  <si>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</si>
  <si>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</si>
  <si>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</si>
  <si>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</si>
  <si>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</si>
  <si>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</si>
  <si>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1648 Mbbl; 1 Mbbl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</si>
  <si>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</si>
  <si>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</si>
  <si>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</si>
  <si>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</si>
  <si>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</si>
  <si>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</si>
  <si>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</si>
  <si>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</si>
  <si>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</si>
  <si>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</si>
  <si>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</si>
  <si>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</si>
  <si>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</si>
  <si>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</si>
  <si>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</si>
  <si>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</si>
  <si>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</si>
  <si>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</si>
  <si>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East Turkestan</t>
  </si>
  <si>
    <t>BorkBoy</t>
  </si>
  <si>
    <t>http://blocgame.com/stats.php?id=64937</t>
  </si>
  <si>
    <t>2811 Mbbl; 3 Mbbl</t>
  </si>
  <si>
    <t>3344 Mbbl</t>
  </si>
  <si>
    <t>Baxten</t>
  </si>
  <si>
    <t>Vetruvious</t>
  </si>
  <si>
    <t>$303 million</t>
  </si>
  <si>
    <t>http://blocgame.com/stats.php?id=64934</t>
  </si>
  <si>
    <t>447 Mbbl; 11 Mbbl</t>
  </si>
  <si>
    <t>Lucianstan</t>
  </si>
  <si>
    <t>Tovarishch Lukian</t>
  </si>
  <si>
    <t>500 Mbbl; 1 Mbbl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</si>
  <si>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</si>
  <si>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</si>
  <si>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</si>
  <si>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</si>
  <si>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</si>
  <si>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</si>
  <si>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</si>
  <si>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</si>
  <si>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</si>
  <si>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</si>
  <si>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</si>
  <si>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</si>
  <si>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</si>
  <si>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</si>
  <si>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</si>
  <si>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</si>
  <si>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</si>
  <si>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</si>
  <si>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</si>
  <si>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Grissomia</t>
  </si>
  <si>
    <t>Steelspine812</t>
  </si>
  <si>
    <t>http://blocgame.com/stats.php?id=64945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</si>
  <si>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</si>
  <si>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</si>
  <si>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</si>
  <si>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</si>
  <si>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</si>
  <si>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</si>
  <si>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89 Mbbl; 4 Mbbl</t>
  </si>
  <si>
    <t>Asmern</t>
  </si>
  <si>
    <t>Barrenja</t>
  </si>
  <si>
    <t>http://blocgame.com/stats.php?id=53700</t>
  </si>
  <si>
    <t>1483 Mbbl; 2 Mbbl</t>
  </si>
  <si>
    <t>last online 172 hours ago</t>
  </si>
  <si>
    <t>last online 185 hours ago</t>
  </si>
  <si>
    <t>1136 Mbbl; 4 Mbbl</t>
  </si>
  <si>
    <t>$288 million</t>
  </si>
  <si>
    <t>last online 177 hours ago</t>
  </si>
  <si>
    <t>$284 million</t>
  </si>
  <si>
    <t>4039 Mbbl; 2 Mbbl</t>
  </si>
  <si>
    <t>$283 million</t>
  </si>
  <si>
    <t>438 Mbbl</t>
  </si>
  <si>
    <t>$281 million</t>
  </si>
  <si>
    <t>3645 Mbbl</t>
  </si>
  <si>
    <t>3082 Mbbl</t>
  </si>
  <si>
    <t>4348 Mbbl</t>
  </si>
  <si>
    <t>$267 million</t>
  </si>
  <si>
    <t>$266 million</t>
  </si>
  <si>
    <t>3800 Mbbl; 4 Mbbl</t>
  </si>
  <si>
    <t>$259 million</t>
  </si>
  <si>
    <t>75 Mbbl</t>
  </si>
  <si>
    <t>$257 million</t>
  </si>
  <si>
    <t>$253 million</t>
  </si>
  <si>
    <t>$250 million</t>
  </si>
  <si>
    <t>52 Mbbl; 1 Mbbl</t>
  </si>
  <si>
    <t>$244 million</t>
  </si>
  <si>
    <t>$237 million</t>
  </si>
  <si>
    <t>$236 million</t>
  </si>
  <si>
    <t>359 Mbbl; 1 Mbbl</t>
  </si>
  <si>
    <t>$235 million</t>
  </si>
  <si>
    <t>$216 million</t>
  </si>
  <si>
    <t>18830 km 2</t>
  </si>
  <si>
    <t>last online 35 hours ago</t>
  </si>
  <si>
    <t>$2210 million</t>
  </si>
  <si>
    <t>17527 km 2</t>
  </si>
  <si>
    <t>$2153 million</t>
  </si>
  <si>
    <t>356 Mbbl; 5 Mbbl</t>
  </si>
  <si>
    <t>37146 km 2</t>
  </si>
  <si>
    <t>120k active personnel</t>
  </si>
  <si>
    <t>$2052 million</t>
  </si>
  <si>
    <t>20733 km 2</t>
  </si>
  <si>
    <t>2209 Mbbl; 26 Mbbl</t>
  </si>
  <si>
    <t>last online 111 hours ago</t>
  </si>
  <si>
    <t>$1975 million</t>
  </si>
  <si>
    <t>30482 km 2</t>
  </si>
  <si>
    <t>119 Mbbl; 11 Mbbl</t>
  </si>
  <si>
    <t>7799 km 2</t>
  </si>
  <si>
    <t>35 Mbbl per month</t>
  </si>
  <si>
    <t>11272 Mbbl; 35 Mbbl</t>
  </si>
  <si>
    <t>33282 km 2</t>
  </si>
  <si>
    <t>291 Mbbl; 6 Mbbl</t>
  </si>
  <si>
    <t>15692 km 2</t>
  </si>
  <si>
    <t>13563 km 2</t>
  </si>
  <si>
    <t>$1628 million</t>
  </si>
  <si>
    <t>130 Mbbl; 5 Mbbl</t>
  </si>
  <si>
    <t>13189 km 2</t>
  </si>
  <si>
    <t>52368 km 2</t>
  </si>
  <si>
    <t>last online 190 hours ago</t>
  </si>
  <si>
    <t>15019 km 2</t>
  </si>
  <si>
    <t>last online 160 hours ago</t>
  </si>
  <si>
    <t>$1398 million</t>
  </si>
  <si>
    <t>33511 km 2</t>
  </si>
  <si>
    <t>45059 km 2</t>
  </si>
  <si>
    <t>125k active personnel</t>
  </si>
  <si>
    <t>last online 64 hours ago</t>
  </si>
  <si>
    <t>5153 km 2</t>
  </si>
  <si>
    <t>last online 174 hours ago</t>
  </si>
  <si>
    <t>last online 175 hours ago</t>
  </si>
  <si>
    <t>last online 182 hours ago</t>
  </si>
  <si>
    <t>last online 37 hours ago</t>
  </si>
  <si>
    <t>last online 57 hours ago</t>
  </si>
  <si>
    <t>2308 Mbbl; 13 Mbbl</t>
  </si>
  <si>
    <t>$1219 million</t>
  </si>
  <si>
    <t>9084 km 2</t>
  </si>
  <si>
    <t>25882 km 2</t>
  </si>
  <si>
    <t>2064 Mbbl; 11 Mbbl</t>
  </si>
  <si>
    <t>$1163 million</t>
  </si>
  <si>
    <t>141 Mbbl; 4 Mbbl</t>
  </si>
  <si>
    <t>3338 km 2</t>
  </si>
  <si>
    <t>34992 km 2</t>
  </si>
  <si>
    <t>2698 Mbbl</t>
  </si>
  <si>
    <t>$1092 million</t>
  </si>
  <si>
    <t>4511 Mbbl</t>
  </si>
  <si>
    <t>35562 km 2</t>
  </si>
  <si>
    <t>$1081 million</t>
  </si>
  <si>
    <t>3251 Mbbl; 8 Mbbl</t>
  </si>
  <si>
    <t>24755 km 2</t>
  </si>
  <si>
    <t>5883 Mbbl</t>
  </si>
  <si>
    <t>27847 km 2</t>
  </si>
  <si>
    <t>7495 km 2</t>
  </si>
  <si>
    <t>29049 km 2</t>
  </si>
  <si>
    <t>145 Mbbl; 3 Mbbl</t>
  </si>
  <si>
    <t>last online 152 hours ago</t>
  </si>
  <si>
    <t>225k active personnel</t>
  </si>
  <si>
    <t>29552 km 2</t>
  </si>
  <si>
    <t>18596 km 2</t>
  </si>
  <si>
    <t>42491 km 2</t>
  </si>
  <si>
    <t>last online 43 hours ago</t>
  </si>
  <si>
    <t>last online 72 hours ago</t>
  </si>
  <si>
    <t>85k active personnel</t>
  </si>
  <si>
    <t>36779 km 2</t>
  </si>
  <si>
    <t>27144 km 2</t>
  </si>
  <si>
    <t>33550 km 2</t>
  </si>
  <si>
    <t>31391 km 2</t>
  </si>
  <si>
    <t>33349 km 2</t>
  </si>
  <si>
    <t>last online 132 hours ago</t>
  </si>
  <si>
    <t>122k active personnel</t>
  </si>
  <si>
    <t>27558 km 2</t>
  </si>
  <si>
    <t>13313 km 2</t>
  </si>
  <si>
    <t>23843 km 2</t>
  </si>
  <si>
    <t>last online 89 hours ago</t>
  </si>
  <si>
    <t>last online 134 hours ago</t>
  </si>
  <si>
    <t>27009 km 2</t>
  </si>
  <si>
    <t>15900 km 2</t>
  </si>
  <si>
    <t>last online 78 hours ago</t>
  </si>
  <si>
    <t>19803 km 2</t>
  </si>
  <si>
    <t>The Silver Hand</t>
  </si>
  <si>
    <t>Morladim</t>
  </si>
  <si>
    <t>http://blocgame.com/stats.php?id=56161</t>
  </si>
  <si>
    <t>last online 84 hours ago</t>
  </si>
  <si>
    <t>27172 km 2</t>
  </si>
  <si>
    <t>last online 108 hours ago</t>
  </si>
  <si>
    <t>24259 km 2</t>
  </si>
  <si>
    <t>last online 63 hours ago</t>
  </si>
  <si>
    <t>171k active personnel</t>
  </si>
  <si>
    <t>last online 130 hours ago</t>
  </si>
  <si>
    <t>last online 140 hours ago</t>
  </si>
  <si>
    <t>last online 161 hours ago</t>
  </si>
  <si>
    <t>USAS</t>
  </si>
  <si>
    <t>last online 103 hours ago</t>
  </si>
  <si>
    <t>Levinthia</t>
  </si>
  <si>
    <t>Morpheus</t>
  </si>
  <si>
    <t>http://blocgame.com/stats.php?id=60720</t>
  </si>
  <si>
    <t>last online 131 hours ago</t>
  </si>
  <si>
    <t>73 Mbbl; 2 Mbbl</t>
  </si>
  <si>
    <t>19400 km 2</t>
  </si>
  <si>
    <t>15735 km 2</t>
  </si>
  <si>
    <t>20112 km 2</t>
  </si>
  <si>
    <t>3045 Mbbl; 10 Mbbl</t>
  </si>
  <si>
    <t>last online 404644 hours ago</t>
  </si>
  <si>
    <t>last online 162 hours ago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</si>
  <si>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</si>
  <si>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</si>
  <si>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</si>
  <si>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</si>
  <si>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</si>
  <si>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</si>
  <si>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</si>
  <si>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</si>
  <si>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</si>
  <si>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</si>
  <si>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</si>
  <si>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</si>
  <si>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</si>
  <si>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</si>
  <si>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</si>
  <si>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</si>
  <si>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</si>
  <si>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</si>
  <si>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</si>
  <si>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</si>
  <si>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</si>
  <si>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</si>
  <si>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328 Mbbl</t>
  </si>
  <si>
    <t>http://blocgame.com/stats.php?id=64954</t>
  </si>
  <si>
    <t>Immunidad</t>
  </si>
  <si>
    <t>El Dictatro</t>
  </si>
  <si>
    <t>http://blocgame.com/stats.php?id=64955</t>
  </si>
  <si>
    <t>Mulan</t>
  </si>
  <si>
    <t>4002 Mbbl; 1 Mbbl</t>
  </si>
  <si>
    <t>http://blocgame.com/stats.php?id=64956</t>
  </si>
  <si>
    <t>the Maniolas</t>
  </si>
  <si>
    <t>Marcos Ceniceros</t>
  </si>
  <si>
    <t>http://blocgame.com/stats.php?id=64957</t>
  </si>
  <si>
    <t>last online 189 hours ago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</si>
  <si>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</si>
  <si>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</si>
  <si>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</si>
  <si>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</si>
  <si>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</si>
  <si>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</si>
  <si>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last online 173 hours ago</t>
  </si>
  <si>
    <t>last online 159 hours 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</si>
</sst>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28.093086226851" createdVersion="5" refreshedVersion="5" minRefreshableVersion="3" recordCount="1201">
  <cacheSource type="worksheet">
    <worksheetSource ref="A1:Y1202" sheet="Country Stats"/>
  </cacheSource>
  <cacheFields count="25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6">
        <s v="The Order"/>
        <s v="Brotherhood of Nod"/>
        <s v="PIRATES"/>
        <s v="The Divine Council"/>
        <s v="Steel Brotherhood"/>
        <s v="Comintern"/>
        <s v="Interpol"/>
        <s v="Lithuanian Coalition"/>
        <s v="SPQR"/>
        <s v="The Federal Colonies"/>
        <s v="The United Nations"/>
        <n v="0"/>
        <s v="N.S.D.A.P"/>
        <s v="The Khilafah"/>
        <s v="Che Guevara League"/>
        <s v="Al-Qassam Brigades"/>
        <s v="Illuminati"/>
        <s v="Socialist Arab Union"/>
        <s v="ISIS"/>
        <s v="420 Empire"/>
        <s v="Divine League"/>
        <s v="Farmington Brigade"/>
        <s v="Uncivilized Africans"/>
        <s v="PanWorld Alliance"/>
        <s v="The Warmongers"/>
        <s v="America's Finest"/>
        <s v="Dark Ones"/>
        <s v="The Holy Knights"/>
        <s v="Red Rising"/>
        <s v="HellYeah"/>
        <s v="Minnikolisnia Treaty"/>
        <s v="Shkreli's Soldiers"/>
        <s v="The Peace Keepers"/>
        <s v="FuckFishy"/>
        <s v="Rio Pact"/>
        <s v="Union"/>
      </sharedItems>
    </cacheField>
    <cacheField name="army_size" numFmtId="0">
      <sharedItems containsSemiMixedTypes="0" containsString="0" containsNumber="1" containsInteger="1" minValue="0" maxValue="225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623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3" maxValue="3038"/>
    </cacheField>
    <cacheField name="oil_reserves" numFmtId="0">
      <sharedItems containsSemiMixedTypes="0" containsString="0" containsNumber="1" containsInteger="1" minValue="0" maxValue="2264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Mesopotamia"/>
        <s v="Persia"/>
        <s v="Caribbean"/>
        <s v="Arabia"/>
        <s v="Congo"/>
        <s v="The Subcontinent"/>
        <s v="Indochina"/>
        <s v="East Indies"/>
        <s v="Pacific Rim"/>
        <s v="Egypt"/>
        <s v="Atlas"/>
        <s v="Mesoamerica"/>
        <s v="Guinea"/>
        <s v="Gran Colombia"/>
        <s v="China"/>
        <s v="Southern Cone"/>
        <s v="Southern Africa"/>
        <s v="Amazon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933" maxValue="95232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46166" maxValue="58802"/>
    </cacheField>
    <cacheField name="land/gdp" numFmtId="2">
      <sharedItems containsSemiMixedTypes="0" containsString="0" containsNumber="1" minValue="1.2292490118577075" maxValue="243.560102301790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28.771394444448" createdVersion="5" refreshedVersion="5" minRefreshableVersion="3" recordCount="1248">
  <cacheSource type="worksheet">
    <worksheetSource ref="A1:Y1249" sheet="Country Stats"/>
  </cacheSource>
  <cacheFields count="25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Lithuanian Coalition"/>
        <s v="PIRATES"/>
        <s v="SPQR"/>
        <s v="Steel Brotherhood"/>
        <s v="The Divine Council"/>
        <s v="The Federal Colonies"/>
        <s v="The Order"/>
        <s v="The United Nations"/>
        <n v="0"/>
        <s v="Comintern"/>
        <s v="The Khilafah"/>
        <s v="Che Guevara League"/>
        <s v="Al-Qassam Brigades"/>
        <s v="Socialist Arab Union"/>
        <s v="Illuminati"/>
        <s v="N.S.D.A.P"/>
        <s v="ISIS"/>
        <s v="420 Empire"/>
        <s v="Divine League"/>
        <s v="Farmington Brigade"/>
        <s v="Uncivilized Africans"/>
        <s v="PanWorld Alliance"/>
        <s v="The Warmongers"/>
        <s v="America's Finest"/>
        <s v="Communist Raiders"/>
        <s v="Red Rising"/>
        <s v="Dark Ones"/>
        <s v="The Holy Knights"/>
        <s v="HellYeah"/>
        <s v="Minnikolisnia Treaty"/>
        <s v="Shkreli's Soldiers"/>
        <s v="League of Nations"/>
        <s v="The Peace Keepers"/>
        <s v="FuckFishy"/>
        <s v="Rio Pact"/>
        <s v="Union"/>
      </sharedItems>
    </cacheField>
    <cacheField name="army_size" numFmtId="0">
      <sharedItems containsSemiMixedTypes="0" containsString="0" containsNumber="1" containsInteger="1" minValue="0" maxValue="235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639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6" maxValue="3092"/>
    </cacheField>
    <cacheField name="oil_reserves" numFmtId="0">
      <sharedItems containsSemiMixedTypes="0" containsString="0" containsNumber="1" containsInteger="1" minValue="0" maxValue="22625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778" maxValue="956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65"/>
    </cacheField>
    <cacheField name="free land" numFmtId="1">
      <sharedItems containsSemiMixedTypes="0" containsString="0" containsNumber="1" containsInteger="1" minValue="-47291" maxValue="59239"/>
    </cacheField>
    <cacheField name="land/gdp" numFmtId="2">
      <sharedItems containsSemiMixedTypes="0" containsString="0" containsNumber="1" minValue="1.2329635499207607" maxValue="263.443526170798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1">
  <r>
    <s v="Rattown"/>
    <s v="Furfag Commanding"/>
    <x v="0"/>
    <n v="225"/>
    <n v="3"/>
    <s v="Korean War surplus"/>
    <s v="Angelic"/>
    <n v="3"/>
    <s v="Elite"/>
    <n v="0"/>
    <n v="29"/>
    <n v="21"/>
    <s v="Mixed Economy"/>
    <n v="850"/>
    <n v="4136"/>
    <n v="0"/>
    <s v="Very Powerful"/>
    <x v="0"/>
    <s v="Soviet Union"/>
    <n v="33895"/>
    <s v="http://blocgame.com/stats.php?id=39062"/>
    <n v="4"/>
    <n v="0.65"/>
    <n v="12895"/>
    <n v="39.876470588235293"/>
  </r>
  <r>
    <s v="Lemonstan"/>
    <s v="Lemon"/>
    <x v="1"/>
    <n v="121"/>
    <n v="4"/>
    <s v="Korean War surplus"/>
    <s v="Gandhi-like"/>
    <n v="2"/>
    <s v="Standard"/>
    <n v="7"/>
    <n v="16"/>
    <n v="8"/>
    <s v="Central Planning"/>
    <n v="1036"/>
    <n v="5010"/>
    <s v="Untapped"/>
    <s v="Very Powerful"/>
    <x v="1"/>
    <s v="Soviet Union"/>
    <n v="37688"/>
    <s v="http://blocgame.com/stats.php?id=40048"/>
    <n v="3"/>
    <n v="0"/>
    <n v="27188"/>
    <n v="36.378378378378379"/>
  </r>
  <r>
    <s v="Borneon"/>
    <s v="orangsigat"/>
    <x v="2"/>
    <n v="90"/>
    <n v="11"/>
    <s v="Korean War surplus"/>
    <s v="Gandhi-like"/>
    <n v="4"/>
    <s v="Good"/>
    <n v="12"/>
    <n v="28"/>
    <n v="19"/>
    <s v="Central Planning"/>
    <n v="1315"/>
    <n v="370"/>
    <s v="Untapped"/>
    <s v="Very Powerful"/>
    <x v="2"/>
    <s v="Soviet Union"/>
    <n v="31766"/>
    <s v="http://blocgame.com/stats.php?id=61947"/>
    <n v="3"/>
    <n v="0"/>
    <n v="11141"/>
    <n v="24.156653992395437"/>
  </r>
  <r>
    <s v="Tyrantia"/>
    <s v="Malakal"/>
    <x v="3"/>
    <n v="79"/>
    <n v="10"/>
    <s v="Korean War surplus"/>
    <s v="Gandhi-like"/>
    <n v="3"/>
    <s v="Good"/>
    <n v="6"/>
    <n v="44"/>
    <n v="19"/>
    <s v="Central Planning"/>
    <n v="1532"/>
    <n v="6588"/>
    <s v="Untapped"/>
    <s v="Very Powerful"/>
    <x v="3"/>
    <s v="Soviet Union"/>
    <n v="60196"/>
    <s v="http://blocgame.com/stats.php?id=40238"/>
    <n v="3"/>
    <n v="0.05"/>
    <n v="34321"/>
    <n v="39.29242819843342"/>
  </r>
  <r>
    <s v="Lyranistan"/>
    <s v="Lyranistan"/>
    <x v="1"/>
    <n v="96"/>
    <n v="4"/>
    <s v="Korean War surplus"/>
    <s v="Gandhi-like"/>
    <n v="3"/>
    <s v="Standard"/>
    <n v="7"/>
    <n v="25"/>
    <n v="20"/>
    <s v="Central Planning"/>
    <n v="1614"/>
    <n v="3509"/>
    <s v="Untapped"/>
    <s v="Large"/>
    <x v="0"/>
    <s v="Soviet Union"/>
    <n v="49221"/>
    <s v="http://blocgame.com/stats.php?id=56860"/>
    <n v="2"/>
    <n v="0"/>
    <n v="30096"/>
    <n v="30.496282527881039"/>
  </r>
  <r>
    <s v="Tron"/>
    <s v="Tron5"/>
    <x v="1"/>
    <n v="64"/>
    <n v="0"/>
    <s v="Second World War surplus"/>
    <s v="Good"/>
    <n v="2"/>
    <s v="Standard"/>
    <n v="1"/>
    <n v="14"/>
    <n v="5"/>
    <s v="Central Planning"/>
    <n v="1084"/>
    <n v="276"/>
    <s v="Untapped"/>
    <s v="Mediocre"/>
    <x v="4"/>
    <s v="Soviet Union"/>
    <n v="40897"/>
    <s v="http://blocgame.com/stats.php?id=62967"/>
    <n v="2"/>
    <n v="0"/>
    <n v="32272"/>
    <n v="37.727859778597789"/>
  </r>
  <r>
    <s v="Kritch"/>
    <s v="Zorn"/>
    <x v="4"/>
    <n v="102"/>
    <n v="0"/>
    <s v="Second World War surplus"/>
    <s v="Nice"/>
    <n v="2"/>
    <s v="Good"/>
    <n v="0"/>
    <n v="27"/>
    <n v="8"/>
    <s v="Central Planning"/>
    <n v="1368"/>
    <n v="440"/>
    <s v="Untapped"/>
    <s v="Very Powerful"/>
    <x v="5"/>
    <s v="Soviet Union"/>
    <n v="41119"/>
    <s v="http://blocgame.com/stats.php?id=63155"/>
    <n v="2"/>
    <n v="0"/>
    <n v="26494"/>
    <n v="30.057748538011698"/>
  </r>
  <r>
    <s v="Nerdia"/>
    <s v="TheKyu"/>
    <x v="1"/>
    <n v="79"/>
    <n v="7"/>
    <s v="Korean War surplus"/>
    <s v="Gandhi-like"/>
    <n v="4"/>
    <s v="Poor"/>
    <n v="0"/>
    <n v="40"/>
    <n v="17"/>
    <s v="Free Market"/>
    <n v="1725"/>
    <n v="0"/>
    <s v="Plentiful"/>
    <s v="Large"/>
    <x v="2"/>
    <s v="United States"/>
    <n v="45006"/>
    <s v="http://blocgame.com/stats.php?id=56451"/>
    <n v="1"/>
    <n v="0"/>
    <n v="20631"/>
    <n v="26.090434782608696"/>
  </r>
  <r>
    <s v="Laurence"/>
    <s v="Frezzerbloom"/>
    <x v="1"/>
    <n v="63"/>
    <n v="0"/>
    <s v="Korean War surplus"/>
    <s v="Gandhi-like"/>
    <n v="2"/>
    <s v="Elite"/>
    <n v="0"/>
    <n v="15"/>
    <n v="10"/>
    <s v="Central Planning"/>
    <n v="1232"/>
    <n v="2866"/>
    <s v="Untapped"/>
    <s v="Very Powerful"/>
    <x v="3"/>
    <s v="Soviet Union"/>
    <n v="23990"/>
    <s v="http://blocgame.com/stats.php?id=49637"/>
    <n v="1"/>
    <n v="0"/>
    <n v="13115"/>
    <n v="19.472402597402599"/>
  </r>
  <r>
    <s v="Eurassia"/>
    <s v="KurdishStalin"/>
    <x v="5"/>
    <n v="54"/>
    <n v="0"/>
    <s v="Second World War surplus"/>
    <s v="Gandhi-like"/>
    <n v="2"/>
    <s v="Elite"/>
    <n v="8"/>
    <n v="6"/>
    <n v="5"/>
    <s v="Central Planning"/>
    <n v="960"/>
    <n v="3608"/>
    <n v="0"/>
    <s v="Large"/>
    <x v="0"/>
    <s v="Soviet Union"/>
    <n v="20679"/>
    <s v="http://blocgame.com/stats.php?id=63019"/>
    <n v="1"/>
    <n v="0"/>
    <n v="15054"/>
    <n v="21.540624999999999"/>
  </r>
  <r>
    <s v="nation name"/>
    <s v="alysdexia"/>
    <x v="6"/>
    <n v="59"/>
    <n v="1"/>
    <s v="Second World War surplus"/>
    <s v="Gandhi-like"/>
    <n v="2"/>
    <s v="Elite"/>
    <n v="0"/>
    <n v="27"/>
    <n v="11"/>
    <s v="Central Planning"/>
    <n v="1046"/>
    <n v="2686"/>
    <s v="Untapped"/>
    <s v="Mediocre"/>
    <x v="0"/>
    <s v="United States"/>
    <n v="33224"/>
    <s v="http://blocgame.com/stats.php?id=49652"/>
    <n v="1"/>
    <n v="0"/>
    <n v="17474"/>
    <n v="31.762906309751433"/>
  </r>
  <r>
    <s v="Slavostan"/>
    <s v="Joe Tito-Hoxha"/>
    <x v="6"/>
    <n v="51"/>
    <n v="0"/>
    <s v="Korean War surplus"/>
    <s v="Gandhi-like"/>
    <n v="1"/>
    <s v="Elite"/>
    <n v="9"/>
    <n v="9"/>
    <n v="2"/>
    <s v="Central Planning"/>
    <n v="1782"/>
    <n v="105"/>
    <s v="Untapped"/>
    <s v="Meagre"/>
    <x v="6"/>
    <s v="Soviet Union"/>
    <n v="16172"/>
    <s v="http://blocgame.com/stats.php?id=48188"/>
    <n v="1"/>
    <n v="0"/>
    <n v="11297"/>
    <n v="9.0751964085297416"/>
  </r>
  <r>
    <s v="Pingaslavia"/>
    <s v="CowsRTasty"/>
    <x v="6"/>
    <n v="38"/>
    <n v="0"/>
    <s v="Second World War surplus"/>
    <s v="Gandhi-like"/>
    <n v="0"/>
    <s v="Elite"/>
    <n v="15"/>
    <n v="9"/>
    <n v="3"/>
    <s v="Free Market"/>
    <n v="774"/>
    <n v="24"/>
    <s v="Untapped"/>
    <s v="Large"/>
    <x v="7"/>
    <s v="United States"/>
    <n v="24645"/>
    <s v="http://blocgame.com/stats.php?id=6730"/>
    <n v="1"/>
    <n v="0"/>
    <n v="20145"/>
    <n v="31.84108527131783"/>
  </r>
  <r>
    <s v="Kondominium"/>
    <s v="AdamKarolczak"/>
    <x v="7"/>
    <n v="66"/>
    <n v="3"/>
    <s v="Second World War surplus"/>
    <s v="Gandhi-like"/>
    <n v="2"/>
    <s v="Good"/>
    <n v="6"/>
    <n v="32"/>
    <n v="17"/>
    <s v="Free Market"/>
    <n v="420"/>
    <n v="484"/>
    <s v="Untapped"/>
    <s v="Very Powerful"/>
    <x v="3"/>
    <s v="United States"/>
    <n v="29157"/>
    <s v="http://blocgame.com/stats.php?id=61576"/>
    <n v="1"/>
    <n v="0"/>
    <n v="9282"/>
    <n v="69.421428571428578"/>
  </r>
  <r>
    <s v="Kelate.net"/>
    <s v="Wira Perang"/>
    <x v="2"/>
    <n v="98"/>
    <n v="5"/>
    <s v="Second World War surplus"/>
    <s v="Gandhi-like"/>
    <n v="2"/>
    <s v="Good"/>
    <n v="0"/>
    <n v="22"/>
    <n v="22"/>
    <s v="Free Market"/>
    <n v="787"/>
    <n v="2739"/>
    <s v="Untapped"/>
    <s v="Very Powerful"/>
    <x v="3"/>
    <s v="United States"/>
    <n v="25006"/>
    <s v="http://blocgame.com/stats.php?id=61907"/>
    <n v="1"/>
    <n v="0"/>
    <n v="7006"/>
    <n v="31.773824650571793"/>
  </r>
  <r>
    <s v="Inderapura"/>
    <s v="Lordfazal"/>
    <x v="2"/>
    <n v="76"/>
    <n v="2"/>
    <s v="Second World War surplus"/>
    <s v="Gandhi-like"/>
    <n v="2"/>
    <s v="Standard"/>
    <n v="13"/>
    <n v="12"/>
    <n v="7"/>
    <s v="Free Market"/>
    <n v="1737"/>
    <n v="134"/>
    <s v="Untapped"/>
    <s v="Large"/>
    <x v="7"/>
    <s v="United States"/>
    <n v="16010"/>
    <s v="http://blocgame.com/stats.php?id=62928"/>
    <n v="1"/>
    <n v="0"/>
    <n v="7385"/>
    <n v="9.2170408750719623"/>
  </r>
  <r>
    <s v="SUNGAI KERAK"/>
    <s v="Nizarudin"/>
    <x v="2"/>
    <n v="46"/>
    <n v="2"/>
    <s v="Second World War surplus"/>
    <s v="Gandhi-like"/>
    <n v="2"/>
    <s v="Standard"/>
    <n v="0"/>
    <n v="9"/>
    <n v="6"/>
    <s v="Free Market"/>
    <n v="948"/>
    <n v="150"/>
    <s v="Untapped"/>
    <s v="Large"/>
    <x v="7"/>
    <s v="United States"/>
    <n v="31680"/>
    <s v="http://blocgame.com/stats.php?id=61710"/>
    <n v="1"/>
    <n v="0"/>
    <n v="24555"/>
    <n v="33.417721518987342"/>
  </r>
  <r>
    <s v="Tyanra"/>
    <s v="SaffronMerchant"/>
    <x v="8"/>
    <n v="44"/>
    <n v="2"/>
    <s v="Second World War surplus"/>
    <s v="Angelic"/>
    <n v="2"/>
    <s v="Standard"/>
    <n v="0"/>
    <n v="22"/>
    <n v="8"/>
    <s v="Central Planning"/>
    <n v="1408"/>
    <n v="1368"/>
    <s v="Plentiful"/>
    <s v="Powerful"/>
    <x v="5"/>
    <s v="Soviet Union"/>
    <n v="33420"/>
    <s v="http://blocgame.com/stats.php?id=60365"/>
    <n v="1"/>
    <n v="0"/>
    <n v="20670"/>
    <n v="23.735795454545453"/>
  </r>
  <r>
    <s v="Savannah"/>
    <s v="Watersfall"/>
    <x v="4"/>
    <n v="109"/>
    <n v="0"/>
    <s v="Korean War surplus"/>
    <s v="Gandhi-like"/>
    <n v="3"/>
    <s v="Poor"/>
    <n v="3"/>
    <n v="25"/>
    <n v="2"/>
    <s v="Central Planning"/>
    <n v="1316"/>
    <n v="0"/>
    <s v="Plentiful"/>
    <s v="Somewhat Large"/>
    <x v="8"/>
    <s v="Soviet Union"/>
    <n v="36987"/>
    <s v="http://blocgame.com/stats.php?id=49817"/>
    <n v="1"/>
    <n v="0"/>
    <n v="24612"/>
    <n v="28.105623100303951"/>
  </r>
  <r>
    <s v="Wielkopl"/>
    <s v="taikuh"/>
    <x v="4"/>
    <n v="80"/>
    <n v="2"/>
    <s v="Second World War surplus"/>
    <s v="Gandhi-like"/>
    <n v="2"/>
    <s v="Elite"/>
    <n v="6"/>
    <n v="20"/>
    <n v="0"/>
    <s v="Central Planning"/>
    <n v="534"/>
    <n v="137"/>
    <n v="0"/>
    <s v="Very Powerful"/>
    <x v="2"/>
    <s v="Soviet Union"/>
    <n v="41529"/>
    <s v="http://blocgame.com/stats.php?id=42376"/>
    <n v="1"/>
    <n v="0"/>
    <n v="32529"/>
    <n v="77.769662921348313"/>
  </r>
  <r>
    <s v="Conferan"/>
    <s v="Cryptox"/>
    <x v="3"/>
    <n v="98"/>
    <n v="2"/>
    <s v="Second World War surplus"/>
    <s v="Gandhi-like"/>
    <n v="2"/>
    <s v="Good"/>
    <n v="0"/>
    <n v="21"/>
    <n v="6"/>
    <s v="Central Planning"/>
    <n v="1981"/>
    <n v="371"/>
    <s v="Untapped"/>
    <s v="Very Powerful"/>
    <x v="7"/>
    <s v="Soviet Union"/>
    <n v="46154"/>
    <s v="http://blocgame.com/stats.php?id=56710"/>
    <n v="1"/>
    <n v="0"/>
    <n v="34529"/>
    <n v="23.298334174659264"/>
  </r>
  <r>
    <s v="TheDarkSide"/>
    <s v="LordVader"/>
    <x v="3"/>
    <n v="95"/>
    <n v="5"/>
    <s v="Korean War surplus"/>
    <s v="Angelic"/>
    <n v="2"/>
    <s v="Standard"/>
    <n v="0"/>
    <n v="27"/>
    <n v="2"/>
    <s v="Central Planning"/>
    <n v="2610"/>
    <n v="774"/>
    <n v="0"/>
    <s v="Very Powerful"/>
    <x v="7"/>
    <s v="Soviet Union"/>
    <n v="71177"/>
    <s v="http://blocgame.com/stats.php?id=63139"/>
    <n v="1"/>
    <n v="0"/>
    <n v="58802"/>
    <n v="27.270881226053639"/>
  </r>
  <r>
    <s v="Zeon Alliance"/>
    <s v="Char Aznable"/>
    <x v="3"/>
    <n v="80"/>
    <n v="6"/>
    <s v="Second World War surplus"/>
    <s v="Gandhi-like"/>
    <n v="2"/>
    <s v="Elite"/>
    <n v="0"/>
    <n v="7"/>
    <n v="7"/>
    <s v="Free Market"/>
    <n v="1814"/>
    <n v="216"/>
    <s v="Untapped"/>
    <s v="Very Powerful"/>
    <x v="8"/>
    <s v="United States"/>
    <n v="33932"/>
    <s v="http://blocgame.com/stats.php?id=62248"/>
    <n v="1"/>
    <n v="0"/>
    <n v="27182"/>
    <n v="18.705622932745314"/>
  </r>
  <r>
    <s v="Large Man"/>
    <s v="LargeMan"/>
    <x v="3"/>
    <n v="57"/>
    <n v="3"/>
    <s v="Korean War surplus"/>
    <s v="Gandhi-like"/>
    <n v="3"/>
    <s v="Elite"/>
    <n v="0"/>
    <n v="8"/>
    <n v="13"/>
    <s v="Central Planning"/>
    <n v="1539"/>
    <n v="7799"/>
    <s v="Untapped"/>
    <s v="Very Powerful"/>
    <x v="9"/>
    <s v="Soviet Union"/>
    <n v="52070"/>
    <s v="http://blocgame.com/stats.php?id=52836"/>
    <n v="1"/>
    <n v="0"/>
    <n v="41945"/>
    <n v="33.833658219623132"/>
  </r>
  <r>
    <s v="Cirno"/>
    <s v="jc99"/>
    <x v="9"/>
    <n v="138"/>
    <n v="3"/>
    <s v="Second World War surplus"/>
    <s v="Gandhi-like"/>
    <n v="5"/>
    <s v="Standard"/>
    <n v="10"/>
    <n v="34"/>
    <n v="2"/>
    <s v="Free Market"/>
    <n v="2053"/>
    <n v="230"/>
    <s v="Untapped"/>
    <s v="Large"/>
    <x v="2"/>
    <s v="United States"/>
    <n v="39052"/>
    <s v="http://blocgame.com/stats.php?id=43375"/>
    <n v="1"/>
    <n v="0"/>
    <n v="21802"/>
    <n v="19.021919142717973"/>
  </r>
  <r>
    <s v="Khuzestan"/>
    <s v="Georgy Zhukov"/>
    <x v="9"/>
    <n v="59"/>
    <n v="2"/>
    <s v="Second World War surplus"/>
    <s v="Gandhi-like"/>
    <n v="2"/>
    <s v="Elite"/>
    <n v="0"/>
    <n v="19"/>
    <n v="10"/>
    <s v="Central Planning"/>
    <n v="1637"/>
    <n v="2304"/>
    <s v="Untapped"/>
    <s v="Very Powerful"/>
    <x v="1"/>
    <s v="Soviet Union"/>
    <n v="41083"/>
    <s v="http://blocgame.com/stats.php?id=48914"/>
    <n v="1"/>
    <n v="0"/>
    <n v="28708"/>
    <n v="25.0965180207697"/>
  </r>
  <r>
    <s v="Spaolia"/>
    <s v="PyroPal"/>
    <x v="9"/>
    <n v="53"/>
    <n v="0"/>
    <s v="Second World War surplus"/>
    <s v="Gandhi-like"/>
    <n v="2"/>
    <s v="Elite"/>
    <n v="6"/>
    <n v="16"/>
    <n v="4"/>
    <s v="Mixed Economy"/>
    <n v="1072"/>
    <n v="57"/>
    <s v="Untapped"/>
    <s v="Somewhat Large"/>
    <x v="2"/>
    <s v="United States"/>
    <n v="32116"/>
    <s v="http://blocgame.com/stats.php?id=56845"/>
    <n v="1"/>
    <n v="0"/>
    <n v="23116"/>
    <n v="29.958955223880597"/>
  </r>
  <r>
    <s v="ZAMENTA"/>
    <s v="ShAh FAr HAn"/>
    <x v="0"/>
    <n v="135"/>
    <n v="2"/>
    <s v="First World War surplus"/>
    <s v="Gandhi-like"/>
    <n v="3"/>
    <s v="Poor"/>
    <n v="20"/>
    <n v="15"/>
    <n v="8"/>
    <s v="Central Planning"/>
    <n v="1615"/>
    <n v="276"/>
    <s v="Untapped"/>
    <s v="Large"/>
    <x v="8"/>
    <s v="Soviet Union"/>
    <n v="45508"/>
    <s v="http://blocgame.com/stats.php?id=61998"/>
    <n v="1"/>
    <n v="0"/>
    <n v="34633"/>
    <n v="28.178328173374613"/>
  </r>
  <r>
    <s v="bakhang"/>
    <s v="cukobi"/>
    <x v="0"/>
    <n v="101"/>
    <n v="4"/>
    <s v="Second World War surplus"/>
    <s v="Gandhi-like"/>
    <n v="4"/>
    <s v="Standard"/>
    <n v="13"/>
    <n v="29"/>
    <n v="13"/>
    <s v="Central Planning"/>
    <n v="1718"/>
    <n v="1069"/>
    <s v="Untapped"/>
    <s v="Large"/>
    <x v="10"/>
    <s v="Soviet Union"/>
    <n v="40085"/>
    <s v="http://blocgame.com/stats.php?id=60485"/>
    <n v="1"/>
    <n v="0"/>
    <n v="21335"/>
    <n v="23.332363213038416"/>
  </r>
  <r>
    <s v="Newport High"/>
    <s v="Astalavista"/>
    <x v="0"/>
    <n v="80"/>
    <n v="1"/>
    <s v="Second World War surplus"/>
    <s v="Gandhi-like"/>
    <n v="3"/>
    <s v="Poor"/>
    <n v="9"/>
    <n v="25"/>
    <n v="4"/>
    <s v="Central Planning"/>
    <n v="709"/>
    <n v="201"/>
    <s v="Untapped"/>
    <s v="Very Powerful"/>
    <x v="11"/>
    <s v="Soviet Union"/>
    <n v="33229"/>
    <s v="http://blocgame.com/stats.php?id=62860"/>
    <n v="1"/>
    <n v="0"/>
    <n v="20104"/>
    <n v="46.867418899858954"/>
  </r>
  <r>
    <s v="Swadia"/>
    <s v="SonnyJack"/>
    <x v="0"/>
    <n v="79"/>
    <n v="1"/>
    <s v="Second World War surplus"/>
    <s v="Gandhi-like"/>
    <n v="2"/>
    <s v="Good"/>
    <n v="0"/>
    <n v="31"/>
    <n v="32"/>
    <s v="Free Market"/>
    <n v="502"/>
    <n v="6563"/>
    <s v="Untapped"/>
    <s v="Very Powerful"/>
    <x v="3"/>
    <s v="United States"/>
    <n v="56120"/>
    <s v="http://blocgame.com/stats.php?id=40011"/>
    <n v="1"/>
    <n v="0"/>
    <n v="30995"/>
    <n v="111.79282868525897"/>
  </r>
  <r>
    <s v="ZY Kingdoms"/>
    <s v="ZY1st"/>
    <x v="0"/>
    <n v="68"/>
    <n v="1"/>
    <s v="Second World War surplus"/>
    <s v="Gandhi-like"/>
    <n v="2"/>
    <s v="Poor"/>
    <n v="9"/>
    <n v="14"/>
    <n v="16"/>
    <s v="Central Planning"/>
    <n v="480"/>
    <n v="4411"/>
    <s v="Untapped"/>
    <s v="Very Powerful"/>
    <x v="0"/>
    <s v="Soviet Union"/>
    <n v="35087"/>
    <s v="http://blocgame.com/stats.php?id=62893"/>
    <n v="1"/>
    <n v="0"/>
    <n v="22337"/>
    <n v="73.097916666666663"/>
  </r>
  <r>
    <s v="Kikkomen"/>
    <s v="general_tso_chiken"/>
    <x v="0"/>
    <n v="57"/>
    <n v="0"/>
    <s v="Second World War surplus"/>
    <s v="Gandhi-like"/>
    <n v="1"/>
    <s v="Elite"/>
    <n v="0"/>
    <n v="8"/>
    <n v="6"/>
    <s v="Mixed Economy"/>
    <n v="723"/>
    <n v="56"/>
    <s v="Untapped"/>
    <s v="Somewhat Large"/>
    <x v="8"/>
    <s v="Soviet Union"/>
    <n v="33469"/>
    <s v="http://blocgame.com/stats.php?id=53662"/>
    <n v="1"/>
    <n v="0"/>
    <n v="27469"/>
    <n v="46.291839557399726"/>
  </r>
  <r>
    <s v="Hells Angel"/>
    <s v="Avangarde"/>
    <x v="0"/>
    <n v="56"/>
    <n v="1"/>
    <s v="Second World War surplus"/>
    <s v="Gandhi-like"/>
    <n v="2"/>
    <s v="Standard"/>
    <n v="4"/>
    <n v="22"/>
    <n v="5"/>
    <s v="Central Planning"/>
    <n v="959"/>
    <n v="3898"/>
    <s v="Untapped"/>
    <s v="Large"/>
    <x v="12"/>
    <s v="Soviet Union"/>
    <n v="46226"/>
    <s v="http://blocgame.com/stats.php?id=63923"/>
    <n v="1"/>
    <n v="0"/>
    <n v="34601"/>
    <n v="48.202294056308652"/>
  </r>
  <r>
    <s v="Gammaria"/>
    <s v="Jacob DeGoes"/>
    <x v="0"/>
    <n v="53"/>
    <n v="0"/>
    <s v="First World War surplus"/>
    <s v="Gandhi-like"/>
    <n v="2"/>
    <s v="Good"/>
    <n v="11"/>
    <n v="10"/>
    <n v="5"/>
    <s v="Central Planning"/>
    <n v="1301"/>
    <n v="283"/>
    <s v="Untapped"/>
    <s v="Mediocre"/>
    <x v="7"/>
    <s v="Soviet Union"/>
    <n v="34637"/>
    <s v="http://blocgame.com/stats.php?id=64334"/>
    <n v="1"/>
    <n v="0"/>
    <n v="27512"/>
    <n v="26.623366641045351"/>
  </r>
  <r>
    <s v="Frostyputania"/>
    <s v="Frostyputa"/>
    <x v="0"/>
    <n v="52"/>
    <n v="1"/>
    <s v="Second World War surplus"/>
    <s v="Gandhi-like"/>
    <n v="2"/>
    <s v="Elite"/>
    <n v="6"/>
    <n v="8"/>
    <n v="2"/>
    <s v="Central Planning"/>
    <n v="634"/>
    <n v="367"/>
    <s v="Untapped"/>
    <s v="Large"/>
    <x v="13"/>
    <s v="Neutral"/>
    <n v="27165"/>
    <s v="http://blocgame.com/stats.php?id=42065"/>
    <n v="1"/>
    <n v="0"/>
    <n v="21915"/>
    <n v="42.847003154574132"/>
  </r>
  <r>
    <s v="Romiia"/>
    <s v="The Great Tiberius III"/>
    <x v="10"/>
    <n v="23"/>
    <n v="0"/>
    <s v="Korean War surplus"/>
    <s v="Gandhi-like"/>
    <n v="1"/>
    <s v="Good"/>
    <n v="60"/>
    <n v="4"/>
    <n v="3"/>
    <s v="Central Planning"/>
    <n v="1620"/>
    <n v="266"/>
    <s v="Untapped"/>
    <s v="Meagre"/>
    <x v="5"/>
    <s v="Soviet Union"/>
    <n v="24349"/>
    <s v="http://blocgame.com/stats.php?id=60242"/>
    <n v="1"/>
    <n v="0"/>
    <n v="20974"/>
    <n v="15.030246913580246"/>
  </r>
  <r>
    <s v="Platypus Island"/>
    <s v="Mark0Polo"/>
    <x v="8"/>
    <n v="80"/>
    <n v="1"/>
    <s v="Second World War surplus"/>
    <s v="Gandhi-like"/>
    <n v="5"/>
    <s v="Elite"/>
    <n v="0"/>
    <n v="40"/>
    <n v="21"/>
    <s v="Central Planning"/>
    <n v="3038"/>
    <n v="216"/>
    <s v="Untapped"/>
    <s v="Powerful"/>
    <x v="6"/>
    <s v="Soviet Union"/>
    <n v="31274"/>
    <s v="http://blocgame.com/stats.php?id=63909"/>
    <n v="0"/>
    <n v="0"/>
    <n v="4649"/>
    <n v="10.294272547728768"/>
  </r>
  <r>
    <s v="Morovistan"/>
    <s v="Gustave Bergher"/>
    <x v="3"/>
    <n v="78"/>
    <n v="1"/>
    <s v="Second World War surplus"/>
    <s v="Gandhi-like"/>
    <n v="2"/>
    <s v="Good"/>
    <n v="2"/>
    <n v="18"/>
    <n v="13"/>
    <s v="Central Planning"/>
    <n v="3022"/>
    <n v="4044"/>
    <s v="Plentiful"/>
    <s v="Powerful"/>
    <x v="0"/>
    <s v="Soviet Union"/>
    <n v="31247"/>
    <s v="http://blocgame.com/stats.php?id=62905"/>
    <n v="0"/>
    <n v="0"/>
    <n v="18122"/>
    <n v="10.33984116479153"/>
  </r>
  <r>
    <s v="Tuonela"/>
    <s v="Beelzebub"/>
    <x v="0"/>
    <n v="74"/>
    <n v="2"/>
    <s v="Second World War surplus"/>
    <s v="Gandhi-like"/>
    <n v="3"/>
    <s v="Good"/>
    <n v="4"/>
    <n v="31"/>
    <n v="3"/>
    <s v="Central Planning"/>
    <n v="2985"/>
    <n v="362"/>
    <s v="Untapped"/>
    <s v="Large"/>
    <x v="5"/>
    <s v="Soviet Union"/>
    <n v="44874"/>
    <s v="http://blocgame.com/stats.php?id=389"/>
    <n v="0"/>
    <n v="0"/>
    <n v="29874"/>
    <n v="15.033165829145728"/>
  </r>
  <r>
    <s v="Batu putih"/>
    <s v="Harzan"/>
    <x v="9"/>
    <n v="23"/>
    <n v="4"/>
    <s v="Second World War surplus"/>
    <s v="Isolated"/>
    <n v="3"/>
    <s v="Elite"/>
    <n v="0"/>
    <n v="11"/>
    <n v="5"/>
    <s v="Central Planning"/>
    <n v="2928"/>
    <n v="204"/>
    <s v="Depleted"/>
    <s v="Meagre"/>
    <x v="7"/>
    <s v="Soviet Union"/>
    <n v="16105"/>
    <s v="http://blocgame.com/stats.php?id=61926"/>
    <n v="0"/>
    <n v="0"/>
    <n v="7855"/>
    <n v="5.5003415300546452"/>
  </r>
  <r>
    <s v="whitmanistan"/>
    <s v="slim"/>
    <x v="0"/>
    <n v="89"/>
    <n v="5"/>
    <s v="Second World War surplus"/>
    <s v="Gandhi-like"/>
    <n v="5"/>
    <s v="Elite"/>
    <n v="0"/>
    <n v="17"/>
    <n v="9"/>
    <s v="Free Market"/>
    <n v="2856"/>
    <n v="6653"/>
    <s v="Untapped"/>
    <s v="Large"/>
    <x v="0"/>
    <s v="United States"/>
    <n v="60991"/>
    <s v="http://blocgame.com/stats.php?id=36344"/>
    <n v="0"/>
    <n v="0"/>
    <n v="47491"/>
    <n v="21.355392156862745"/>
  </r>
  <r>
    <s v="Raja Udang"/>
    <s v="Mario"/>
    <x v="2"/>
    <n v="97"/>
    <n v="0"/>
    <s v="Second World War surplus"/>
    <s v="Gandhi-like"/>
    <n v="3"/>
    <s v="Good"/>
    <n v="2"/>
    <n v="18"/>
    <n v="8"/>
    <s v="Central Planning"/>
    <n v="2840"/>
    <n v="216"/>
    <n v="0"/>
    <s v="Mediocre"/>
    <x v="8"/>
    <s v="Soviet Union"/>
    <n v="43798"/>
    <s v="http://blocgame.com/stats.php?id=61754"/>
    <n v="0"/>
    <n v="0"/>
    <n v="31798"/>
    <n v="15.421830985915493"/>
  </r>
  <r>
    <s v="LOCAI"/>
    <s v="Agumentic"/>
    <x v="1"/>
    <n v="39"/>
    <n v="1"/>
    <s v="Second World War surplus"/>
    <s v="Gandhi-like"/>
    <n v="3"/>
    <s v="Elite"/>
    <n v="2"/>
    <n v="11"/>
    <n v="5"/>
    <s v="Free Market"/>
    <n v="2540"/>
    <n v="330"/>
    <s v="Untapped"/>
    <s v="Very Powerful"/>
    <x v="5"/>
    <s v="United States"/>
    <n v="36048"/>
    <s v="http://blocgame.com/stats.php?id=53011"/>
    <n v="0"/>
    <n v="0"/>
    <n v="27798"/>
    <n v="14.192125984251968"/>
  </r>
  <r>
    <s v="temasik"/>
    <s v="lawrence"/>
    <x v="8"/>
    <n v="32"/>
    <n v="1"/>
    <s v="Second World War surplus"/>
    <s v="Gandhi-like"/>
    <n v="2"/>
    <s v="Standard"/>
    <n v="14"/>
    <n v="4"/>
    <n v="4"/>
    <s v="Central Planning"/>
    <n v="2530"/>
    <n v="899"/>
    <s v="Near Depletion"/>
    <s v="Mediocre"/>
    <x v="7"/>
    <s v="United States"/>
    <n v="18912"/>
    <s v="http://blocgame.com/stats.php?id=62827"/>
    <n v="0"/>
    <n v="0"/>
    <n v="14412"/>
    <n v="7.4750988142292494"/>
  </r>
  <r>
    <s v="Uzbekistanstan"/>
    <s v="Shaikh Zayer"/>
    <x v="0"/>
    <n v="79"/>
    <n v="3"/>
    <s v="Second World War surplus"/>
    <s v="Gandhi-like"/>
    <n v="3"/>
    <s v="Elite"/>
    <n v="7"/>
    <n v="50"/>
    <n v="5"/>
    <s v="Free Market"/>
    <n v="2517"/>
    <n v="380"/>
    <s v="Untapped"/>
    <s v="Large"/>
    <x v="4"/>
    <s v="United States"/>
    <n v="42881"/>
    <s v="http://blocgame.com/stats.php?id=47207"/>
    <n v="0"/>
    <n v="0"/>
    <n v="20006"/>
    <n v="17.036551450139054"/>
  </r>
  <r>
    <s v="Sovngarde"/>
    <s v="Farron47"/>
    <x v="0"/>
    <n v="84"/>
    <n v="4"/>
    <s v="Second World War surplus"/>
    <s v="Gandhi-like"/>
    <n v="4"/>
    <s v="Elite"/>
    <n v="5"/>
    <n v="27"/>
    <n v="7"/>
    <s v="Central Planning"/>
    <n v="2507"/>
    <n v="567"/>
    <s v="Untapped"/>
    <s v="Very Powerful"/>
    <x v="7"/>
    <s v="Soviet Union"/>
    <n v="43649"/>
    <s v="http://blocgame.com/stats.php?id=62626"/>
    <n v="0"/>
    <n v="0"/>
    <n v="27899"/>
    <n v="17.410849621061029"/>
  </r>
  <r>
    <s v="Kosan"/>
    <s v="Whitearcher8"/>
    <x v="3"/>
    <n v="70"/>
    <n v="0"/>
    <s v="Second World War surplus"/>
    <s v="Angelic"/>
    <n v="2"/>
    <s v="Elite"/>
    <n v="0"/>
    <n v="16"/>
    <n v="6"/>
    <s v="Central Planning"/>
    <n v="2500"/>
    <n v="6654"/>
    <s v="Untapped"/>
    <s v="Very Powerful"/>
    <x v="3"/>
    <s v="Soviet Union"/>
    <n v="34556"/>
    <s v="http://blocgame.com/stats.php?id=59227"/>
    <n v="0"/>
    <n v="0"/>
    <n v="24806"/>
    <n v="13.8224"/>
  </r>
  <r>
    <s v="Mirah"/>
    <s v="Filzah"/>
    <x v="0"/>
    <n v="78"/>
    <n v="7"/>
    <s v="Second World War surplus"/>
    <s v="Gandhi-like"/>
    <n v="4"/>
    <s v="Good"/>
    <n v="0"/>
    <n v="22"/>
    <n v="12"/>
    <s v="Central Planning"/>
    <n v="2435"/>
    <n v="364"/>
    <s v="Untapped"/>
    <s v="Powerful"/>
    <x v="14"/>
    <s v="Soviet Union"/>
    <n v="25691"/>
    <s v="http://blocgame.com/stats.php?id=64191"/>
    <n v="0"/>
    <n v="0"/>
    <n v="9941"/>
    <n v="10.550718685831622"/>
  </r>
  <r>
    <s v="VinnyNation"/>
    <s v="VinnyRuler"/>
    <x v="1"/>
    <n v="47"/>
    <n v="0"/>
    <s v="Second World War surplus"/>
    <s v="Gandhi-like"/>
    <n v="1"/>
    <s v="Standard"/>
    <n v="6"/>
    <n v="7"/>
    <n v="4"/>
    <s v="Central Planning"/>
    <n v="2431"/>
    <n v="223"/>
    <s v="Untapped"/>
    <s v="Somewhat Large"/>
    <x v="4"/>
    <s v="Soviet Union"/>
    <n v="25007"/>
    <s v="http://blocgame.com/stats.php?id=62972"/>
    <n v="0"/>
    <n v="0"/>
    <n v="20132"/>
    <n v="10.286713286713287"/>
  </r>
  <r>
    <s v="Asians"/>
    <s v="bigyihsuan"/>
    <x v="3"/>
    <n v="38"/>
    <n v="0"/>
    <s v="Second World War surplus"/>
    <s v="Gandhi-like"/>
    <n v="2"/>
    <s v="Poor"/>
    <n v="4"/>
    <n v="11"/>
    <n v="5"/>
    <s v="Mixed Economy"/>
    <n v="2413"/>
    <n v="230"/>
    <s v="Plentiful"/>
    <s v="Mediocre"/>
    <x v="8"/>
    <s v="United States"/>
    <n v="16191"/>
    <s v="http://blocgame.com/stats.php?id=41551"/>
    <n v="0"/>
    <n v="0"/>
    <n v="8691"/>
    <n v="6.7099046829672604"/>
  </r>
  <r>
    <s v="Aasyria"/>
    <s v="David al-Assad"/>
    <x v="0"/>
    <n v="78"/>
    <n v="5"/>
    <s v="First World War surplus"/>
    <s v="Gandhi-like"/>
    <n v="3"/>
    <s v="Poor"/>
    <n v="7"/>
    <n v="25"/>
    <n v="15"/>
    <s v="Central Planning"/>
    <n v="2333"/>
    <n v="3547"/>
    <s v="Plentiful"/>
    <s v="Very Powerful"/>
    <x v="0"/>
    <s v="Soviet Union"/>
    <n v="42439"/>
    <s v="http://blocgame.com/stats.php?id=60967"/>
    <n v="0"/>
    <n v="0"/>
    <n v="25189"/>
    <n v="18.19074153450493"/>
  </r>
  <r>
    <s v="Shambala"/>
    <s v="Feranon"/>
    <x v="1"/>
    <n v="79"/>
    <n v="1"/>
    <s v="Second World War surplus"/>
    <s v="Good"/>
    <n v="2"/>
    <s v="Elite"/>
    <n v="5"/>
    <n v="15"/>
    <n v="5"/>
    <s v="Central Planning"/>
    <n v="2309"/>
    <n v="110"/>
    <s v="Untapped"/>
    <s v="Large"/>
    <x v="8"/>
    <s v="Soviet Union"/>
    <n v="30314"/>
    <s v="http://blocgame.com/stats.php?id=41268"/>
    <n v="0"/>
    <n v="0.05"/>
    <n v="21314"/>
    <n v="13.128627111303595"/>
  </r>
  <r>
    <s v="Tamarlania"/>
    <s v="Vagrant"/>
    <x v="0"/>
    <n v="139"/>
    <n v="9"/>
    <s v="Second World War surplus"/>
    <s v="Pariah"/>
    <n v="6"/>
    <s v="Elite"/>
    <n v="0"/>
    <n v="63"/>
    <n v="67"/>
    <s v="Free Market"/>
    <n v="2304"/>
    <n v="5342"/>
    <s v="Untapped"/>
    <s v="Very Powerful"/>
    <x v="0"/>
    <s v="United States"/>
    <n v="57180"/>
    <s v="http://blocgame.com/stats.php?id=61626"/>
    <n v="0"/>
    <n v="0.05"/>
    <n v="3930"/>
    <n v="24.817708333333332"/>
  </r>
  <r>
    <s v="Ken no Taiyou"/>
    <s v="Hikari"/>
    <x v="0"/>
    <n v="39"/>
    <n v="1"/>
    <s v="Second World War surplus"/>
    <s v="Gandhi-like"/>
    <n v="3"/>
    <s v="Good"/>
    <n v="12"/>
    <n v="9"/>
    <n v="30"/>
    <s v="Central Planning"/>
    <n v="2278"/>
    <n v="1272"/>
    <s v="Untapped"/>
    <s v="Large"/>
    <x v="1"/>
    <s v="Soviet Union"/>
    <n v="32081"/>
    <s v="http://blocgame.com/stats.php?id=64029"/>
    <n v="0"/>
    <n v="0"/>
    <n v="15206"/>
    <n v="14.082967515364354"/>
  </r>
  <r>
    <s v="Eastasia"/>
    <s v="accounts being deleted"/>
    <x v="0"/>
    <n v="65"/>
    <n v="1"/>
    <s v="Korean War surplus"/>
    <s v="Gandhi-like"/>
    <n v="2"/>
    <s v="Elite"/>
    <n v="1"/>
    <n v="8"/>
    <n v="4"/>
    <s v="Central Planning"/>
    <n v="2273"/>
    <n v="870"/>
    <s v="Untapped"/>
    <s v="Mediocre"/>
    <x v="8"/>
    <s v="Soviet Union"/>
    <n v="29007"/>
    <s v="http://blocgame.com/stats.php?id=63527"/>
    <n v="0"/>
    <n v="0"/>
    <n v="23007"/>
    <n v="12.761548614166299"/>
  </r>
  <r>
    <s v="Junoma"/>
    <s v="VicReyes"/>
    <x v="4"/>
    <n v="43"/>
    <n v="1"/>
    <s v="Second World War surplus"/>
    <s v="Nice"/>
    <n v="2"/>
    <s v="Elite"/>
    <n v="5"/>
    <n v="17"/>
    <n v="5"/>
    <s v="Free Market"/>
    <n v="2270"/>
    <n v="473"/>
    <s v="Untapped"/>
    <s v="Large"/>
    <x v="15"/>
    <s v="United States"/>
    <n v="41381"/>
    <s v="http://blocgame.com/stats.php?id=40349"/>
    <n v="0"/>
    <n v="0"/>
    <n v="31631"/>
    <n v="18.229515418502203"/>
  </r>
  <r>
    <s v="Alamo"/>
    <s v="linksith"/>
    <x v="10"/>
    <n v="66"/>
    <n v="0"/>
    <s v="Second World War surplus"/>
    <s v="Gandhi-like"/>
    <n v="1"/>
    <s v="Elite"/>
    <n v="19"/>
    <n v="10"/>
    <n v="2"/>
    <s v="Free Market"/>
    <n v="2227"/>
    <n v="4360"/>
    <s v="Untapped"/>
    <s v="Mediocre"/>
    <x v="0"/>
    <s v="United States"/>
    <n v="16148"/>
    <s v="http://blocgame.com/stats.php?id=40536"/>
    <n v="0"/>
    <n v="0"/>
    <n v="10898"/>
    <n v="7.2510103277952398"/>
  </r>
  <r>
    <s v="USSR"/>
    <s v="CommissarBrian"/>
    <x v="0"/>
    <n v="79"/>
    <n v="0"/>
    <s v="Second World War surplus"/>
    <s v="Gandhi-like"/>
    <n v="4"/>
    <s v="Standard"/>
    <n v="8"/>
    <n v="39"/>
    <n v="8"/>
    <s v="Central Planning"/>
    <n v="2227"/>
    <n v="211"/>
    <s v="Plentiful"/>
    <s v="Small"/>
    <x v="14"/>
    <s v="Soviet Union"/>
    <n v="47029"/>
    <s v="http://blocgame.com/stats.php?id=54182"/>
    <n v="0"/>
    <n v="0"/>
    <n v="26404"/>
    <n v="21.117647058823529"/>
  </r>
  <r>
    <s v="Ghost Shark"/>
    <s v="Sharky"/>
    <x v="2"/>
    <n v="81"/>
    <n v="8"/>
    <s v="Second World War surplus"/>
    <s v="Normal"/>
    <n v="3"/>
    <s v="Good"/>
    <n v="0"/>
    <n v="10"/>
    <n v="6"/>
    <s v="Free Market"/>
    <n v="2210"/>
    <n v="182"/>
    <s v="Untapped"/>
    <s v="Large"/>
    <x v="7"/>
    <s v="United States"/>
    <n v="48218"/>
    <s v="http://blocgame.com/stats.php?id=63863"/>
    <n v="0"/>
    <n v="0"/>
    <n v="39968"/>
    <n v="21.818099547511313"/>
  </r>
  <r>
    <s v="constania"/>
    <s v="Comrade"/>
    <x v="3"/>
    <n v="99"/>
    <n v="0"/>
    <s v="Second World War surplus"/>
    <s v="Gandhi-like"/>
    <n v="1"/>
    <s v="Good"/>
    <n v="8"/>
    <n v="16"/>
    <n v="7"/>
    <s v="Central Planning"/>
    <n v="2201"/>
    <n v="14"/>
    <s v="Plentiful"/>
    <s v="Powerful"/>
    <x v="4"/>
    <s v="Soviet Union"/>
    <n v="17509"/>
    <s v="http://blocgame.com/stats.php?id=62606"/>
    <n v="0"/>
    <n v="0"/>
    <n v="8134"/>
    <n v="7.955020445252158"/>
  </r>
  <r>
    <s v="Hitlerwasright"/>
    <s v="Louis C Cuck"/>
    <x v="0"/>
    <n v="58"/>
    <n v="0"/>
    <s v="Korean War surplus"/>
    <s v="Gandhi-like"/>
    <n v="3"/>
    <s v="Elite"/>
    <n v="1"/>
    <n v="35"/>
    <n v="25"/>
    <s v="Free Market"/>
    <n v="2197"/>
    <n v="10270"/>
    <s v="Near Depletion"/>
    <s v="Large"/>
    <x v="3"/>
    <s v="United States"/>
    <n v="33237"/>
    <s v="http://blocgame.com/stats.php?id=59621"/>
    <n v="0"/>
    <n v="0"/>
    <n v="8487"/>
    <n v="15.128356850250341"/>
  </r>
  <r>
    <s v="nanas"/>
    <s v="nanas batu"/>
    <x v="3"/>
    <n v="8"/>
    <n v="0"/>
    <s v="First World War surplus"/>
    <s v="Gandhi-like"/>
    <n v="2"/>
    <s v="Elite"/>
    <n v="0"/>
    <n v="20"/>
    <n v="6"/>
    <s v="Central Planning"/>
    <n v="2187"/>
    <n v="90"/>
    <n v="0"/>
    <s v="Mediocre"/>
    <x v="7"/>
    <s v="Neutral"/>
    <n v="31173"/>
    <s v="http://blocgame.com/stats.php?id=61809"/>
    <n v="0"/>
    <n v="0"/>
    <n v="19923"/>
    <n v="14.253772290809328"/>
  </r>
  <r>
    <s v="Mingland"/>
    <s v="mpetersen"/>
    <x v="1"/>
    <n v="99"/>
    <n v="7"/>
    <s v="Second World War surplus"/>
    <s v="Gandhi-like"/>
    <n v="3"/>
    <s v="Good"/>
    <n v="8"/>
    <n v="27"/>
    <n v="11"/>
    <s v="Central Planning"/>
    <n v="2184"/>
    <n v="390"/>
    <s v="Untapped"/>
    <s v="Powerful"/>
    <x v="16"/>
    <s v="Soviet Union"/>
    <n v="29330"/>
    <s v="http://blocgame.com/stats.php?id=63922"/>
    <n v="0"/>
    <n v="0"/>
    <n v="12830"/>
    <n v="13.429487179487179"/>
  </r>
  <r>
    <s v="Sintra"/>
    <s v="Daniel Lima"/>
    <x v="0"/>
    <n v="127"/>
    <n v="3"/>
    <s v="First World War surplus"/>
    <s v="Gandhi-like"/>
    <n v="2"/>
    <s v="Good"/>
    <n v="7"/>
    <n v="19"/>
    <n v="12"/>
    <s v="Central Planning"/>
    <n v="2183"/>
    <n v="126"/>
    <s v="Plentiful"/>
    <s v="Somewhat Large"/>
    <x v="2"/>
    <s v="Soviet Union"/>
    <n v="35838"/>
    <s v="http://blocgame.com/stats.php?id=63167"/>
    <n v="0"/>
    <n v="0"/>
    <n v="22713"/>
    <n v="16.416857535501602"/>
  </r>
  <r>
    <s v="Brutish Empire"/>
    <s v="DarkyDonno"/>
    <x v="8"/>
    <n v="88"/>
    <n v="2"/>
    <s v="Second World War surplus"/>
    <s v="Gandhi-like"/>
    <n v="3"/>
    <s v="Elite"/>
    <n v="5"/>
    <n v="21"/>
    <n v="9"/>
    <s v="Central Planning"/>
    <n v="2172"/>
    <n v="127"/>
    <n v="0"/>
    <s v="Somewhat Large"/>
    <x v="14"/>
    <s v="Soviet Union"/>
    <n v="33060"/>
    <s v="http://blocgame.com/stats.php?id=57265"/>
    <n v="0"/>
    <n v="0"/>
    <n v="19560"/>
    <n v="15.220994475138122"/>
  </r>
  <r>
    <s v="Newsoka"/>
    <s v="E Mark"/>
    <x v="3"/>
    <n v="58"/>
    <n v="0"/>
    <s v="Second World War surplus"/>
    <s v="Gandhi-like"/>
    <n v="1"/>
    <s v="Good"/>
    <n v="0"/>
    <n v="31"/>
    <n v="12"/>
    <s v="Mixed Economy"/>
    <n v="2170"/>
    <n v="610"/>
    <s v="Untapped"/>
    <s v="Mediocre"/>
    <x v="6"/>
    <s v="United States"/>
    <n v="25200"/>
    <s v="http://blocgame.com/stats.php?id=63105"/>
    <n v="0"/>
    <n v="0"/>
    <n v="8325"/>
    <n v="11.612903225806452"/>
  </r>
  <r>
    <s v="Coccoladia"/>
    <s v="Ernesto Caprone"/>
    <x v="9"/>
    <n v="39"/>
    <n v="1"/>
    <s v="Second World War surplus"/>
    <s v="Gandhi-like"/>
    <n v="2"/>
    <s v="Standard"/>
    <n v="19"/>
    <n v="21"/>
    <n v="2"/>
    <s v="Central Planning"/>
    <n v="2161"/>
    <n v="72"/>
    <s v="Untapped"/>
    <s v="Large"/>
    <x v="2"/>
    <s v="Soviet Union"/>
    <n v="27057"/>
    <s v="http://blocgame.com/stats.php?id=40289"/>
    <n v="0"/>
    <n v="0"/>
    <n v="16932"/>
    <n v="12.520592318371124"/>
  </r>
  <r>
    <s v="Mesopotamia"/>
    <s v="Arcturus"/>
    <x v="0"/>
    <n v="78"/>
    <n v="1"/>
    <s v="Second World War surplus"/>
    <s v="Questionable"/>
    <n v="3"/>
    <s v="Standard"/>
    <n v="6"/>
    <n v="23"/>
    <n v="14"/>
    <s v="Free Market"/>
    <n v="2158"/>
    <n v="6007"/>
    <s v="Untapped"/>
    <s v="Mediocre"/>
    <x v="0"/>
    <s v="United States"/>
    <n v="37057"/>
    <s v="http://blocgame.com/stats.php?id=42045"/>
    <n v="0"/>
    <n v="0"/>
    <n v="20932"/>
    <n v="17.171918443002781"/>
  </r>
  <r>
    <s v="Morjei"/>
    <s v="FlairWoW"/>
    <x v="3"/>
    <n v="74"/>
    <n v="1"/>
    <s v="Second World War surplus"/>
    <s v="Gandhi-like"/>
    <n v="5"/>
    <s v="Standard"/>
    <n v="6"/>
    <n v="34"/>
    <n v="5"/>
    <s v="Central Planning"/>
    <n v="2158"/>
    <n v="31"/>
    <s v="Untapped"/>
    <s v="Powerful"/>
    <x v="6"/>
    <s v="Soviet Union"/>
    <n v="42900"/>
    <s v="http://blocgame.com/stats.php?id=53068"/>
    <n v="0"/>
    <n v="0"/>
    <n v="24525"/>
    <n v="19.879518072289155"/>
  </r>
  <r>
    <s v="Junovia"/>
    <s v="dontworryaboutit"/>
    <x v="6"/>
    <n v="50"/>
    <n v="0"/>
    <s v="Second World War surplus"/>
    <s v="Gandhi-like"/>
    <n v="2"/>
    <s v="Elite"/>
    <n v="4"/>
    <n v="24"/>
    <n v="7"/>
    <s v="Free Market"/>
    <n v="2130"/>
    <n v="437"/>
    <s v="Untapped"/>
    <s v="Large"/>
    <x v="8"/>
    <s v="Neutral"/>
    <n v="21094"/>
    <s v="http://blocgame.com/stats.php?id=63088"/>
    <n v="0"/>
    <n v="0"/>
    <n v="7969"/>
    <n v="9.9032863849765267"/>
  </r>
  <r>
    <s v="SOPF"/>
    <s v="Johnathinski Weston"/>
    <x v="10"/>
    <n v="32"/>
    <n v="0"/>
    <s v="Second World War surplus"/>
    <s v="Gandhi-like"/>
    <n v="1"/>
    <s v="Good"/>
    <n v="84"/>
    <n v="10"/>
    <n v="4"/>
    <s v="Central Planning"/>
    <n v="2128"/>
    <n v="113"/>
    <s v="Untapped"/>
    <s v="Somewhat Large"/>
    <x v="7"/>
    <s v="Soviet Union"/>
    <n v="17882"/>
    <s v="http://blocgame.com/stats.php?id=62841"/>
    <n v="0"/>
    <n v="0"/>
    <n v="11882"/>
    <n v="8.4031954887218046"/>
  </r>
  <r>
    <s v="KingBding"/>
    <s v="King B"/>
    <x v="0"/>
    <n v="32"/>
    <n v="3"/>
    <s v="Second World War surplus"/>
    <s v="Angelic"/>
    <n v="3"/>
    <s v="Elite"/>
    <n v="7"/>
    <n v="19"/>
    <n v="3"/>
    <s v="Central Planning"/>
    <n v="2125"/>
    <n v="266"/>
    <s v="Untapped"/>
    <s v="Very Powerful"/>
    <x v="16"/>
    <s v="Soviet Union"/>
    <n v="25241"/>
    <s v="http://blocgame.com/stats.php?id=63205"/>
    <n v="0"/>
    <n v="0"/>
    <n v="14741"/>
    <n v="11.878117647058824"/>
  </r>
  <r>
    <s v="Harezland"/>
    <s v="Adam harez"/>
    <x v="0"/>
    <n v="51"/>
    <n v="2"/>
    <s v="First World War surplus"/>
    <s v="Gandhi-like"/>
    <n v="3"/>
    <s v="Good"/>
    <n v="0"/>
    <n v="11"/>
    <n v="10"/>
    <s v="Central Planning"/>
    <n v="2109"/>
    <n v="299"/>
    <s v="Untapped"/>
    <s v="Somewhat Large"/>
    <x v="8"/>
    <s v="Neutral"/>
    <n v="16752"/>
    <s v="http://blocgame.com/stats.php?id=60587"/>
    <n v="0"/>
    <n v="0"/>
    <n v="6627"/>
    <n v="7.9431009957325749"/>
  </r>
  <r>
    <s v="Hansetica"/>
    <s v="Svan"/>
    <x v="11"/>
    <n v="10"/>
    <n v="0"/>
    <s v="Second World War surplus"/>
    <s v="Gandhi-like"/>
    <n v="3"/>
    <s v="Standard"/>
    <n v="133"/>
    <n v="18"/>
    <n v="8"/>
    <s v="Central Planning"/>
    <n v="2109"/>
    <n v="111"/>
    <s v="Untapped"/>
    <s v="Meagre"/>
    <x v="14"/>
    <s v="Soviet Union"/>
    <n v="20320"/>
    <s v="http://blocgame.com/stats.php?id=63390"/>
    <n v="0"/>
    <n v="0"/>
    <n v="8320"/>
    <n v="9.6348980559506874"/>
  </r>
  <r>
    <s v="Southern Africa"/>
    <s v="TheMaster_ZA"/>
    <x v="0"/>
    <n v="70"/>
    <n v="0"/>
    <s v="Second World War surplus"/>
    <s v="Gandhi-like"/>
    <n v="3"/>
    <s v="Elite"/>
    <n v="8"/>
    <n v="32"/>
    <n v="5"/>
    <s v="Central Planning"/>
    <n v="2102"/>
    <n v="190"/>
    <s v="Untapped"/>
    <s v="Large"/>
    <x v="16"/>
    <s v="Soviet Union"/>
    <n v="49553"/>
    <s v="http://blocgame.com/stats.php?id=48410"/>
    <n v="0"/>
    <n v="0"/>
    <n v="33428"/>
    <n v="23.574215033301616"/>
  </r>
  <r>
    <s v="Cameronia"/>
    <s v="Cameron Saxonson"/>
    <x v="4"/>
    <n v="58"/>
    <n v="3"/>
    <s v="Second World War surplus"/>
    <s v="Angelic"/>
    <n v="2"/>
    <s v="Good"/>
    <n v="18"/>
    <n v="19"/>
    <n v="10"/>
    <s v="Central Planning"/>
    <n v="2090"/>
    <n v="378"/>
    <s v="Untapped"/>
    <s v="Large"/>
    <x v="15"/>
    <s v="Soviet Union"/>
    <n v="20000"/>
    <s v="http://blocgame.com/stats.php?id=62688"/>
    <n v="0"/>
    <n v="0"/>
    <n v="7625"/>
    <n v="9.5693779904306222"/>
  </r>
  <r>
    <s v="German Empire"/>
    <s v="Frederick the Great"/>
    <x v="8"/>
    <n v="37"/>
    <n v="0"/>
    <s v="Korean War surplus"/>
    <s v="Gandhi-like"/>
    <n v="2"/>
    <s v="Elite"/>
    <n v="3"/>
    <n v="14"/>
    <n v="7"/>
    <s v="Central Planning"/>
    <n v="2087"/>
    <n v="4216"/>
    <n v="0"/>
    <s v="Powerful"/>
    <x v="9"/>
    <s v="Soviet Union"/>
    <n v="26794"/>
    <s v="http://blocgame.com/stats.php?id=63053"/>
    <n v="0"/>
    <n v="0"/>
    <n v="17419"/>
    <n v="12.838524197412553"/>
  </r>
  <r>
    <s v="Almania"/>
    <s v="Almanich"/>
    <x v="1"/>
    <n v="45"/>
    <n v="0"/>
    <s v="Second World War surplus"/>
    <s v="Good"/>
    <n v="3"/>
    <s v="Elite"/>
    <n v="4"/>
    <n v="2"/>
    <n v="0"/>
    <s v="Central Planning"/>
    <n v="2073"/>
    <n v="171"/>
    <s v="Untapped"/>
    <s v="Very Powerful"/>
    <x v="14"/>
    <s v="Soviet Union"/>
    <n v="52163"/>
    <s v="http://blocgame.com/stats.php?id=51725"/>
    <n v="0"/>
    <n v="0"/>
    <n v="49163"/>
    <n v="25.163048721659433"/>
  </r>
  <r>
    <s v="Mzab"/>
    <s v="Cuma Thurman"/>
    <x v="1"/>
    <n v="75"/>
    <n v="4"/>
    <s v="Second World War surplus"/>
    <s v="Questionable"/>
    <n v="3"/>
    <s v="Elite"/>
    <n v="0"/>
    <n v="25"/>
    <n v="16"/>
    <s v="Central Planning"/>
    <n v="2043"/>
    <n v="4079"/>
    <s v="Untapped"/>
    <s v="Large"/>
    <x v="10"/>
    <s v="Soviet Union"/>
    <n v="38538"/>
    <s v="http://blocgame.com/stats.php?id=63775"/>
    <n v="0"/>
    <n v="0"/>
    <n v="20913"/>
    <n v="18.863436123348016"/>
  </r>
  <r>
    <s v="Conrad"/>
    <s v="Waled"/>
    <x v="8"/>
    <n v="60"/>
    <n v="1"/>
    <s v="Second World War surplus"/>
    <s v="Angelic"/>
    <n v="2"/>
    <s v="Good"/>
    <n v="0"/>
    <n v="20"/>
    <n v="16"/>
    <s v="Central Planning"/>
    <n v="1981"/>
    <n v="4544"/>
    <s v="Near Depletion"/>
    <s v="Large"/>
    <x v="9"/>
    <s v="Soviet Union"/>
    <n v="17322"/>
    <s v="http://blocgame.com/stats.php?id=62640"/>
    <n v="0"/>
    <n v="0.05"/>
    <n v="2322"/>
    <n v="8.7440686521958604"/>
  </r>
  <r>
    <s v="Feffiopia"/>
    <s v="Serloks"/>
    <x v="3"/>
    <n v="70"/>
    <n v="0"/>
    <s v="Second World War surplus"/>
    <s v="Gandhi-like"/>
    <n v="2"/>
    <s v="Good"/>
    <n v="10"/>
    <n v="33"/>
    <n v="11"/>
    <s v="Central Planning"/>
    <n v="1980"/>
    <n v="320"/>
    <s v="Untapped"/>
    <s v="Powerful"/>
    <x v="5"/>
    <s v="Soviet Union"/>
    <n v="24983"/>
    <s v="http://blocgame.com/stats.php?id=46505"/>
    <n v="0"/>
    <n v="0"/>
    <n v="6983"/>
    <n v="12.617676767676768"/>
  </r>
  <r>
    <s v="North Nubia"/>
    <s v="Sean Tony"/>
    <x v="12"/>
    <n v="9"/>
    <n v="0"/>
    <s v="First World War surplus"/>
    <s v="Gandhi-like"/>
    <n v="3"/>
    <s v="Elite"/>
    <n v="3"/>
    <n v="28"/>
    <n v="10"/>
    <s v="Central Planning"/>
    <n v="1971"/>
    <n v="10"/>
    <s v="Plentiful"/>
    <s v="Small"/>
    <x v="4"/>
    <s v="Soviet Union"/>
    <n v="28061"/>
    <s v="http://blocgame.com/stats.php?id=63084"/>
    <n v="0"/>
    <n v="0"/>
    <n v="11561"/>
    <n v="14.236935565702689"/>
  </r>
  <r>
    <s v="Ivalice"/>
    <s v="Nighthawk571"/>
    <x v="6"/>
    <n v="79"/>
    <n v="0"/>
    <s v="Korean War surplus"/>
    <s v="Gandhi-like"/>
    <n v="3"/>
    <s v="Good"/>
    <n v="3"/>
    <n v="28"/>
    <n v="24"/>
    <s v="Central Planning"/>
    <n v="1970"/>
    <n v="2234"/>
    <s v="Untapped"/>
    <s v="Mediocre"/>
    <x v="3"/>
    <s v="Soviet Union"/>
    <n v="35726"/>
    <s v="http://blocgame.com/stats.php?id=63060"/>
    <n v="0"/>
    <n v="0"/>
    <n v="13976"/>
    <n v="18.135025380710658"/>
  </r>
  <r>
    <s v="Femtonesia"/>
    <n v="1101"/>
    <x v="5"/>
    <n v="6"/>
    <n v="0"/>
    <s v="First World War surplus"/>
    <s v="Good"/>
    <n v="1"/>
    <s v="Elite"/>
    <n v="60"/>
    <n v="42"/>
    <n v="6"/>
    <s v="Mixed Economy"/>
    <n v="1969"/>
    <n v="30"/>
    <s v="Plentiful"/>
    <s v="Mediocre"/>
    <x v="8"/>
    <s v="Neutral"/>
    <n v="27217"/>
    <s v="http://blocgame.com/stats.php?id=63083"/>
    <n v="0"/>
    <n v="0"/>
    <n v="8467"/>
    <n v="13.822752666328086"/>
  </r>
  <r>
    <s v="Markovia"/>
    <s v="RDM HC"/>
    <x v="9"/>
    <n v="81"/>
    <n v="4"/>
    <s v="Second World War surplus"/>
    <s v="Angelic"/>
    <n v="3"/>
    <s v="Elite"/>
    <n v="3"/>
    <n v="24"/>
    <n v="12"/>
    <s v="Free Market"/>
    <n v="1959"/>
    <n v="578"/>
    <s v="Untapped"/>
    <s v="Large"/>
    <x v="2"/>
    <s v="United States"/>
    <n v="39654"/>
    <s v="http://blocgame.com/stats.php?id=58369"/>
    <n v="0"/>
    <n v="0"/>
    <n v="23904"/>
    <n v="20.24196018376723"/>
  </r>
  <r>
    <s v="Cubania"/>
    <s v="General Fidelis"/>
    <x v="0"/>
    <n v="79"/>
    <n v="4"/>
    <s v="Korean War surplus"/>
    <s v="Gandhi-like"/>
    <n v="3"/>
    <s v="Elite"/>
    <n v="3"/>
    <n v="39"/>
    <n v="10"/>
    <s v="Central Planning"/>
    <n v="1955"/>
    <n v="129"/>
    <s v="Untapped"/>
    <s v="Large"/>
    <x v="11"/>
    <s v="Soviet Union"/>
    <n v="56421"/>
    <s v="http://blocgame.com/stats.php?id=47349"/>
    <n v="0"/>
    <n v="0"/>
    <n v="35796"/>
    <n v="28.859846547314579"/>
  </r>
  <r>
    <s v="Crimea"/>
    <s v="Hayro Khan"/>
    <x v="0"/>
    <n v="58"/>
    <n v="0"/>
    <s v="Second World War surplus"/>
    <s v="Gandhi-like"/>
    <n v="2"/>
    <s v="Good"/>
    <n v="14"/>
    <n v="17"/>
    <n v="11"/>
    <s v="Central Planning"/>
    <n v="1952"/>
    <n v="3485"/>
    <s v="Near Depletion"/>
    <s v="Mediocre"/>
    <x v="10"/>
    <s v="Soviet Union"/>
    <n v="31017"/>
    <s v="http://blocgame.com/stats.php?id=2570"/>
    <n v="0"/>
    <n v="0"/>
    <n v="19017"/>
    <n v="15.889856557377049"/>
  </r>
  <r>
    <s v="durkastan"/>
    <s v="ned kelly"/>
    <x v="8"/>
    <n v="62"/>
    <n v="6"/>
    <s v="Second World War surplus"/>
    <s v="Gandhi-like"/>
    <n v="2"/>
    <s v="Elite"/>
    <n v="24"/>
    <n v="26"/>
    <n v="22"/>
    <s v="Mixed Economy"/>
    <n v="1941"/>
    <n v="2844"/>
    <s v="Untapped"/>
    <s v="Mediocre"/>
    <x v="3"/>
    <s v="United States"/>
    <n v="36464"/>
    <s v="http://blocgame.com/stats.php?id=40488"/>
    <n v="0"/>
    <n v="0"/>
    <n v="16964"/>
    <n v="18.786192684183412"/>
  </r>
  <r>
    <s v="Cyleia"/>
    <s v="Silas Adar"/>
    <x v="11"/>
    <n v="6"/>
    <n v="0"/>
    <s v="Second World War surplus"/>
    <s v="Gandhi-like"/>
    <n v="1"/>
    <s v="Standard"/>
    <n v="90"/>
    <n v="11"/>
    <n v="6"/>
    <s v="Free Market"/>
    <n v="1940"/>
    <n v="194"/>
    <s v="Untapped"/>
    <s v="Mediocre"/>
    <x v="11"/>
    <s v="United States"/>
    <n v="15440"/>
    <s v="http://blocgame.com/stats.php?id=62784"/>
    <n v="0"/>
    <n v="0"/>
    <n v="8315"/>
    <n v="7.9587628865979383"/>
  </r>
  <r>
    <s v="Glubistan"/>
    <s v="Glub"/>
    <x v="8"/>
    <n v="78"/>
    <n v="3"/>
    <s v="Second World War surplus"/>
    <s v="Gandhi-like"/>
    <n v="2"/>
    <s v="Undisciplined Rabble"/>
    <n v="6"/>
    <n v="25"/>
    <n v="13"/>
    <s v="Central Planning"/>
    <n v="1936"/>
    <n v="1585"/>
    <s v="Untapped"/>
    <s v="Large"/>
    <x v="3"/>
    <s v="Soviet Union"/>
    <n v="23779"/>
    <s v="http://blocgame.com/stats.php?id=63027"/>
    <n v="0"/>
    <n v="0"/>
    <n v="8029"/>
    <n v="12.282541322314049"/>
  </r>
  <r>
    <s v="Mmhat"/>
    <s v="Homermustdie"/>
    <x v="3"/>
    <n v="38"/>
    <n v="0"/>
    <s v="Second World War surplus"/>
    <s v="Gandhi-like"/>
    <n v="2"/>
    <s v="Elite"/>
    <n v="7"/>
    <n v="14"/>
    <n v="2"/>
    <s v="Free Market"/>
    <n v="1933"/>
    <n v="135"/>
    <s v="Untapped"/>
    <s v="Mediocre"/>
    <x v="17"/>
    <s v="United States"/>
    <n v="20400"/>
    <s v="http://blocgame.com/stats.php?id=45846"/>
    <n v="0"/>
    <n v="0"/>
    <n v="12900"/>
    <n v="10.553543714433523"/>
  </r>
  <r>
    <s v="Etiwan"/>
    <s v="Latvu"/>
    <x v="3"/>
    <n v="9"/>
    <n v="0"/>
    <s v="Second World War surplus"/>
    <s v="Gandhi-like"/>
    <n v="2"/>
    <s v="Good"/>
    <n v="56"/>
    <n v="19"/>
    <n v="4"/>
    <s v="Mixed Economy"/>
    <n v="1920"/>
    <n v="297"/>
    <s v="Untapped"/>
    <s v="Mediocre"/>
    <x v="17"/>
    <s v="United States"/>
    <n v="24305"/>
    <s v="http://blocgame.com/stats.php?id=60056"/>
    <n v="0"/>
    <n v="0"/>
    <n v="14180"/>
    <n v="12.658854166666666"/>
  </r>
  <r>
    <s v="CTSKRR"/>
    <s v="CTSKRR"/>
    <x v="3"/>
    <n v="18"/>
    <n v="4"/>
    <s v="Second World War surplus"/>
    <s v="Gandhi-like"/>
    <n v="2"/>
    <s v="Undisciplined Rabble"/>
    <n v="15"/>
    <n v="11"/>
    <n v="8"/>
    <s v="Mixed Economy"/>
    <n v="1918"/>
    <n v="291"/>
    <s v="Untapped"/>
    <s v="Mediocre"/>
    <x v="14"/>
    <s v="Soviet Union"/>
    <n v="14979"/>
    <s v="http://blocgame.com/stats.php?id=60811"/>
    <n v="0"/>
    <n v="0"/>
    <n v="6354"/>
    <n v="7.8096976016684048"/>
  </r>
  <r>
    <s v="Johor"/>
    <s v="Helmi Omar"/>
    <x v="13"/>
    <n v="11"/>
    <n v="0"/>
    <s v="First World War surplus"/>
    <s v="Gandhi-like"/>
    <n v="2"/>
    <s v="Elite"/>
    <n v="0"/>
    <n v="9"/>
    <n v="5"/>
    <s v="Central Planning"/>
    <n v="1905"/>
    <n v="161"/>
    <s v="Near Depletion"/>
    <s v="Somewhat Large"/>
    <x v="8"/>
    <s v="Neutral"/>
    <n v="15985"/>
    <s v="http://blocgame.com/stats.php?id=60442"/>
    <n v="0"/>
    <n v="0"/>
    <n v="9235"/>
    <n v="8.3910761154855642"/>
  </r>
  <r>
    <s v="Alexandrastan"/>
    <s v="TWAIN"/>
    <x v="1"/>
    <n v="47"/>
    <n v="1"/>
    <s v="Korean War surplus"/>
    <s v="Gandhi-like"/>
    <n v="2"/>
    <s v="Standard"/>
    <n v="13"/>
    <n v="10"/>
    <n v="6"/>
    <s v="Mixed Economy"/>
    <n v="1902"/>
    <n v="1904"/>
    <s v="Untapped"/>
    <s v="Somewhat Large"/>
    <x v="0"/>
    <s v="United States"/>
    <n v="28361"/>
    <s v="http://blocgame.com/stats.php?id=39070"/>
    <n v="0"/>
    <n v="0"/>
    <n v="20861"/>
    <n v="14.911146161934806"/>
  </r>
  <r>
    <s v="Texastan"/>
    <s v="Rebel Lord"/>
    <x v="6"/>
    <n v="90"/>
    <n v="5"/>
    <s v="Second World War surplus"/>
    <s v="Gandhi-like"/>
    <n v="5"/>
    <s v="Good"/>
    <n v="5"/>
    <n v="23"/>
    <n v="24"/>
    <s v="Central Planning"/>
    <n v="1900"/>
    <n v="6617"/>
    <s v="Untapped"/>
    <s v="Very Powerful"/>
    <x v="0"/>
    <s v="Soviet Union"/>
    <n v="51939"/>
    <s v="http://blocgame.com/stats.php?id=58149"/>
    <n v="0"/>
    <n v="0"/>
    <n v="30564"/>
    <n v="27.336315789473684"/>
  </r>
  <r>
    <s v="Nueva Galicia"/>
    <s v="FedericoDionisi"/>
    <x v="14"/>
    <n v="28"/>
    <n v="0"/>
    <s v="Second World War surplus"/>
    <s v="Gandhi-like"/>
    <n v="0"/>
    <s v="Good"/>
    <n v="29"/>
    <n v="7"/>
    <n v="2"/>
    <s v="Central Planning"/>
    <n v="1889"/>
    <n v="33"/>
    <s v="Untapped"/>
    <s v="Large"/>
    <x v="15"/>
    <s v="Soviet Union"/>
    <n v="19743"/>
    <s v="http://blocgame.com/stats.php?id=60349"/>
    <n v="0"/>
    <n v="0"/>
    <n v="16368"/>
    <n v="10.451561672842773"/>
  </r>
  <r>
    <s v="Ferma"/>
    <s v="President Jacobo Vincenzo"/>
    <x v="0"/>
    <n v="45"/>
    <n v="1"/>
    <s v="Second World War surplus"/>
    <s v="Gandhi-like"/>
    <n v="3"/>
    <s v="Standard"/>
    <n v="0"/>
    <n v="25"/>
    <n v="0"/>
    <s v="Free Market"/>
    <n v="1885"/>
    <n v="178"/>
    <s v="Untapped"/>
    <s v="Large"/>
    <x v="15"/>
    <s v="United States"/>
    <n v="27656"/>
    <s v="http://blocgame.com/stats.php?id=58784"/>
    <n v="0"/>
    <n v="0"/>
    <n v="16031"/>
    <n v="14.671618037135278"/>
  </r>
  <r>
    <s v="Lorigan"/>
    <s v="Lorigan"/>
    <x v="3"/>
    <n v="59"/>
    <n v="0"/>
    <s v="Second World War surplus"/>
    <s v="Gandhi-like"/>
    <n v="3"/>
    <s v="Good"/>
    <n v="13"/>
    <n v="23"/>
    <n v="8"/>
    <s v="Central Planning"/>
    <n v="1876"/>
    <n v="193"/>
    <s v="Untapped"/>
    <s v="Somewhat Large"/>
    <x v="17"/>
    <s v="Soviet Union"/>
    <n v="37619"/>
    <s v="http://blocgame.com/stats.php?id=59787"/>
    <n v="0"/>
    <n v="0"/>
    <n v="23744"/>
    <n v="20.052771855010661"/>
  </r>
  <r>
    <s v="Krakozhia"/>
    <s v="Ilyich"/>
    <x v="6"/>
    <n v="78"/>
    <n v="2"/>
    <s v="Second World War surplus"/>
    <s v="Angelic"/>
    <n v="2"/>
    <s v="Good"/>
    <n v="0"/>
    <n v="19"/>
    <n v="3"/>
    <s v="Central Planning"/>
    <n v="1873"/>
    <n v="66"/>
    <s v="Untapped"/>
    <s v="Very Powerful"/>
    <x v="8"/>
    <s v="Soviet Union"/>
    <n v="27347"/>
    <s v="http://blocgame.com/stats.php?id=39065"/>
    <n v="0"/>
    <n v="0"/>
    <n v="17597"/>
    <n v="14.600640683395621"/>
  </r>
  <r>
    <s v="Drelinka"/>
    <s v="Catheline lebran"/>
    <x v="8"/>
    <n v="34"/>
    <n v="0"/>
    <s v="First World War surplus"/>
    <s v="Isolated"/>
    <n v="1"/>
    <s v="Elite"/>
    <n v="5"/>
    <n v="4"/>
    <n v="8"/>
    <s v="Mixed Economy"/>
    <n v="1871"/>
    <n v="1335"/>
    <s v="Untapped"/>
    <s v="Small"/>
    <x v="1"/>
    <s v="Neutral"/>
    <n v="6063"/>
    <s v="http://blocgame.com/stats.php?id=61556"/>
    <n v="0"/>
    <n v="0"/>
    <n v="813"/>
    <n v="3.240513094601817"/>
  </r>
  <r>
    <s v="Sepidajistan"/>
    <s v="Shah Squid"/>
    <x v="15"/>
    <n v="35"/>
    <n v="0"/>
    <s v="Second World War surplus"/>
    <s v="Normal"/>
    <n v="1"/>
    <s v="Elite"/>
    <n v="0"/>
    <n v="4"/>
    <n v="2"/>
    <s v="Central Planning"/>
    <n v="1864"/>
    <n v="3691"/>
    <n v="0"/>
    <s v="Powerful"/>
    <x v="10"/>
    <s v="Soviet Union"/>
    <n v="13917"/>
    <s v="http://blocgame.com/stats.php?id=59462"/>
    <n v="0"/>
    <n v="0"/>
    <n v="10917"/>
    <n v="7.4662017167381975"/>
  </r>
  <r>
    <s v="Asiana"/>
    <s v="El_Xanatos"/>
    <x v="3"/>
    <n v="59"/>
    <n v="1"/>
    <s v="Second World War surplus"/>
    <s v="Gandhi-like"/>
    <n v="3"/>
    <s v="Elite"/>
    <n v="0"/>
    <n v="26"/>
    <n v="7"/>
    <s v="Central Planning"/>
    <n v="1854"/>
    <n v="22"/>
    <s v="Untapped"/>
    <s v="Somewhat Large"/>
    <x v="6"/>
    <s v="Soviet Union"/>
    <n v="50746"/>
    <s v="http://blocgame.com/stats.php?id=62221"/>
    <n v="0"/>
    <n v="0"/>
    <n v="36121"/>
    <n v="27.371089536138079"/>
  </r>
  <r>
    <s v="Leinad"/>
    <s v="bloodywaffles12"/>
    <x v="10"/>
    <n v="93"/>
    <n v="1"/>
    <s v="Second World War surplus"/>
    <s v="Nice"/>
    <n v="3"/>
    <s v="Good"/>
    <n v="15"/>
    <n v="11"/>
    <n v="7"/>
    <s v="Central Planning"/>
    <n v="1849"/>
    <n v="315"/>
    <s v="Untapped"/>
    <s v="Large"/>
    <x v="14"/>
    <s v="Soviet Union"/>
    <n v="18178"/>
    <s v="http://blocgame.com/stats.php?id=59332"/>
    <n v="0"/>
    <n v="0"/>
    <n v="9178"/>
    <n v="9.8312601406165498"/>
  </r>
  <r>
    <s v="Jerung Hantu"/>
    <s v="Syark Land"/>
    <x v="2"/>
    <n v="18"/>
    <n v="0"/>
    <s v="Second World War surplus"/>
    <s v="Gandhi-like"/>
    <n v="2"/>
    <s v="Standard"/>
    <n v="0"/>
    <n v="6"/>
    <n v="7"/>
    <s v="Free Market"/>
    <n v="1849"/>
    <n v="967"/>
    <n v="0"/>
    <s v="Somewhat Large"/>
    <x v="3"/>
    <s v="United States"/>
    <n v="12917"/>
    <s v="http://blocgame.com/stats.php?id=60505"/>
    <n v="0"/>
    <n v="0"/>
    <n v="6542"/>
    <n v="6.9859383450513795"/>
  </r>
  <r>
    <s v="Thair"/>
    <s v="Tacoonastick"/>
    <x v="0"/>
    <n v="24"/>
    <n v="0"/>
    <s v="Second World War surplus"/>
    <s v="Gandhi-like"/>
    <n v="1"/>
    <s v="Standard"/>
    <n v="4"/>
    <n v="7"/>
    <n v="5"/>
    <s v="Central Planning"/>
    <n v="1846"/>
    <n v="410"/>
    <n v="0"/>
    <s v="Large"/>
    <x v="4"/>
    <s v="Soviet Union"/>
    <n v="10465"/>
    <s v="http://blocgame.com/stats.php?id=60955"/>
    <n v="0"/>
    <n v="0"/>
    <n v="5215"/>
    <n v="5.669014084507042"/>
  </r>
  <r>
    <s v="Lubekran"/>
    <s v="septima"/>
    <x v="6"/>
    <n v="39"/>
    <n v="0"/>
    <s v="Second World War surplus"/>
    <s v="Gandhi-like"/>
    <n v="1"/>
    <s v="Good"/>
    <n v="14"/>
    <n v="12"/>
    <n v="5"/>
    <s v="Central Planning"/>
    <n v="1841"/>
    <n v="5"/>
    <s v="Plentiful"/>
    <s v="Large"/>
    <x v="6"/>
    <s v="Soviet Union"/>
    <n v="7495"/>
    <s v="http://blocgame.com/stats.php?id=62568"/>
    <n v="0"/>
    <n v="0"/>
    <n v="370"/>
    <n v="4.0711569799022271"/>
  </r>
  <r>
    <s v="Selja"/>
    <s v="Whalenator"/>
    <x v="1"/>
    <n v="57"/>
    <n v="0"/>
    <s v="First World War surplus"/>
    <s v="Gandhi-like"/>
    <n v="2"/>
    <s v="Good"/>
    <n v="9"/>
    <n v="19"/>
    <n v="8"/>
    <s v="Central Planning"/>
    <n v="1838"/>
    <n v="3371"/>
    <n v="0"/>
    <s v="Mediocre"/>
    <x v="1"/>
    <s v="Soviet Union"/>
    <n v="31274"/>
    <s v="http://blocgame.com/stats.php?id=63172"/>
    <n v="0"/>
    <n v="0"/>
    <n v="19649"/>
    <n v="17.015233949945593"/>
  </r>
  <r>
    <s v="the Haunted"/>
    <s v="thedrunkenarchitect"/>
    <x v="0"/>
    <n v="69"/>
    <n v="3"/>
    <s v="Second World War surplus"/>
    <s v="Nice"/>
    <n v="3"/>
    <s v="Elite"/>
    <n v="7"/>
    <n v="29"/>
    <n v="4"/>
    <s v="Central Planning"/>
    <n v="1834"/>
    <n v="426"/>
    <s v="Plentiful"/>
    <s v="Very Powerful"/>
    <x v="16"/>
    <s v="Soviet Union"/>
    <n v="36676"/>
    <s v="http://blocgame.com/stats.php?id=63020"/>
    <n v="0"/>
    <n v="0"/>
    <n v="22051"/>
    <n v="19.997818974918211"/>
  </r>
  <r>
    <s v="South Uganda"/>
    <s v="Dr. Idi Amin"/>
    <x v="3"/>
    <n v="169"/>
    <n v="11"/>
    <s v="Korean War surplus"/>
    <s v="Gandhi-like"/>
    <n v="3"/>
    <s v="Elite"/>
    <n v="7"/>
    <n v="40"/>
    <n v="6"/>
    <s v="Central Planning"/>
    <n v="1833"/>
    <n v="408"/>
    <s v="Untapped"/>
    <s v="Very Powerful"/>
    <x v="16"/>
    <s v="Soviet Union"/>
    <n v="41306"/>
    <s v="http://blocgame.com/stats.php?id=63128"/>
    <n v="0"/>
    <n v="0"/>
    <n v="21806"/>
    <n v="22.534642662302236"/>
  </r>
  <r>
    <s v="shair"/>
    <s v="shair"/>
    <x v="3"/>
    <n v="58"/>
    <n v="0"/>
    <s v="Second World War surplus"/>
    <s v="Gandhi-like"/>
    <n v="1"/>
    <s v="Standard"/>
    <n v="0"/>
    <n v="30"/>
    <n v="11"/>
    <s v="Central Planning"/>
    <n v="1828"/>
    <n v="138"/>
    <n v="0"/>
    <s v="Large"/>
    <x v="7"/>
    <s v="Soviet Union"/>
    <n v="40972"/>
    <s v="http://blocgame.com/stats.php?id=62199"/>
    <n v="0"/>
    <n v="0"/>
    <n v="24847"/>
    <n v="22.413566739606129"/>
  </r>
  <r>
    <s v="Kyranistan"/>
    <s v="Michael Hussain"/>
    <x v="11"/>
    <n v="2"/>
    <n v="0"/>
    <s v="First World War surplus"/>
    <s v="Questionable"/>
    <n v="0"/>
    <s v="Undisciplined Rabble"/>
    <n v="6"/>
    <n v="0"/>
    <n v="0"/>
    <s v="Mixed Economy"/>
    <n v="1826"/>
    <n v="4057"/>
    <s v="Untapped"/>
    <s v="Large"/>
    <x v="1"/>
    <s v="Neutral"/>
    <n v="16521"/>
    <s v="http://blocgame.com/stats.php?id=61263"/>
    <n v="0"/>
    <n v="0"/>
    <n v="16521"/>
    <n v="9.047645125958379"/>
  </r>
  <r>
    <s v="Lombardy"/>
    <s v="Aistulf"/>
    <x v="0"/>
    <n v="70"/>
    <n v="1"/>
    <s v="Korean War surplus"/>
    <s v="Gandhi-like"/>
    <n v="3"/>
    <s v="Good"/>
    <n v="0"/>
    <n v="20"/>
    <n v="18"/>
    <s v="Free Market"/>
    <n v="1824"/>
    <n v="7612"/>
    <n v="0"/>
    <s v="Somewhat Large"/>
    <x v="1"/>
    <s v="United States"/>
    <n v="49687"/>
    <s v="http://blocgame.com/stats.php?id=63882"/>
    <n v="0"/>
    <n v="0"/>
    <n v="33187"/>
    <n v="27.240679824561404"/>
  </r>
  <r>
    <s v="Jebawka"/>
    <s v="Shetay"/>
    <x v="0"/>
    <n v="95"/>
    <n v="0"/>
    <s v="Second World War surplus"/>
    <s v="Gandhi-like"/>
    <n v="3"/>
    <s v="Standard"/>
    <n v="9"/>
    <n v="14"/>
    <n v="10"/>
    <s v="Free Market"/>
    <n v="1817"/>
    <n v="3001"/>
    <s v="Untapped"/>
    <s v="Mediocre"/>
    <x v="3"/>
    <s v="United States"/>
    <n v="28692"/>
    <s v="http://blocgame.com/stats.php?id=54304"/>
    <n v="0"/>
    <n v="0"/>
    <n v="17442"/>
    <n v="15.790864061640066"/>
  </r>
  <r>
    <s v="Treehouse"/>
    <s v="Number One"/>
    <x v="3"/>
    <n v="30"/>
    <n v="2"/>
    <s v="Second World War surplus"/>
    <s v="Gandhi-like"/>
    <n v="2"/>
    <s v="Elite"/>
    <n v="7"/>
    <n v="6"/>
    <n v="3"/>
    <s v="Free Market"/>
    <n v="1816"/>
    <n v="356"/>
    <s v="Untapped"/>
    <s v="Large"/>
    <x v="6"/>
    <s v="United States"/>
    <n v="20036"/>
    <s v="http://blocgame.com/stats.php?id=58889"/>
    <n v="0"/>
    <n v="0"/>
    <n v="15161"/>
    <n v="11.033039647577093"/>
  </r>
  <r>
    <s v="Classia"/>
    <s v="Classic"/>
    <x v="4"/>
    <n v="23"/>
    <n v="0"/>
    <s v="First World War surplus"/>
    <s v="Gandhi-like"/>
    <n v="2"/>
    <s v="Elite"/>
    <n v="2"/>
    <n v="16"/>
    <n v="12"/>
    <s v="Mixed Economy"/>
    <n v="1814"/>
    <n v="306"/>
    <s v="Near Depletion"/>
    <s v="Large"/>
    <x v="14"/>
    <s v="United States"/>
    <n v="36898"/>
    <s v="http://blocgame.com/stats.php?id=63652"/>
    <n v="0"/>
    <n v="0"/>
    <n v="24898"/>
    <n v="20.340683572216097"/>
  </r>
  <r>
    <s v="Lothlï¿½rien"/>
    <s v="Galadriel"/>
    <x v="11"/>
    <n v="135"/>
    <n v="11"/>
    <s v="Second World War surplus"/>
    <s v="Gandhi-like"/>
    <n v="9"/>
    <s v="Elite"/>
    <n v="0"/>
    <n v="31"/>
    <n v="31"/>
    <s v="Free Market"/>
    <n v="1809"/>
    <n v="11304"/>
    <s v="Near Depletion"/>
    <s v="Very Powerful"/>
    <x v="10"/>
    <s v="United States"/>
    <n v="30950"/>
    <s v="http://blocgame.com/stats.php?id=64165"/>
    <n v="0"/>
    <n v="0"/>
    <n v="950"/>
    <n v="17.108899944720839"/>
  </r>
  <r>
    <s v="Rhod3sia"/>
    <s v="FreeMindInside"/>
    <x v="0"/>
    <n v="49"/>
    <n v="2"/>
    <s v="Second World War surplus"/>
    <s v="Angelic"/>
    <n v="4"/>
    <s v="Elite"/>
    <n v="7"/>
    <n v="39"/>
    <n v="4"/>
    <s v="Central Planning"/>
    <n v="1805"/>
    <n v="155"/>
    <s v="Untapped"/>
    <s v="Very Powerful"/>
    <x v="16"/>
    <s v="Soviet Union"/>
    <n v="34691"/>
    <s v="http://blocgame.com/stats.php?id=52679"/>
    <n v="0"/>
    <n v="0"/>
    <n v="15566"/>
    <n v="19.219390581717452"/>
  </r>
  <r>
    <s v="Rome Reloaded"/>
    <s v="Tiberius Ceaser"/>
    <x v="8"/>
    <n v="40"/>
    <n v="0"/>
    <s v="Second World War surplus"/>
    <s v="Gandhi-like"/>
    <n v="2"/>
    <s v="Poor"/>
    <n v="3"/>
    <n v="18"/>
    <n v="12"/>
    <s v="Central Planning"/>
    <n v="1802"/>
    <n v="4954"/>
    <s v="Near Depletion"/>
    <s v="Small"/>
    <x v="0"/>
    <s v="Soviet Union"/>
    <n v="12961"/>
    <s v="http://blocgame.com/stats.php?id=1421"/>
    <n v="0"/>
    <n v="0"/>
    <n v="211"/>
    <n v="7.1925638179800222"/>
  </r>
  <r>
    <s v="Petai Belalang"/>
    <s v="zulhasr39689"/>
    <x v="2"/>
    <n v="112"/>
    <n v="12"/>
    <s v="Second World War surplus"/>
    <s v="Gandhi-like"/>
    <n v="4"/>
    <s v="Good"/>
    <n v="1"/>
    <n v="12"/>
    <n v="5"/>
    <s v="Central Planning"/>
    <n v="1800"/>
    <n v="217"/>
    <s v="Untapped"/>
    <s v="Very Powerful"/>
    <x v="7"/>
    <s v="Soviet Union"/>
    <n v="22913"/>
    <s v="http://blocgame.com/stats.php?id=60767"/>
    <n v="0"/>
    <n v="0"/>
    <n v="13538"/>
    <n v="12.729444444444445"/>
  </r>
  <r>
    <s v="Jemut"/>
    <s v="iwaniman/Ferozz"/>
    <x v="2"/>
    <n v="68"/>
    <n v="6"/>
    <s v="Second World War surplus"/>
    <s v="Gandhi-like"/>
    <n v="4"/>
    <s v="Elite"/>
    <n v="4"/>
    <n v="23"/>
    <n v="16"/>
    <s v="Mixed Economy"/>
    <n v="1799"/>
    <n v="134"/>
    <s v="Untapped"/>
    <s v="Large"/>
    <x v="7"/>
    <s v="Soviet Union"/>
    <n v="38094"/>
    <s v="http://blocgame.com/stats.php?id=61811"/>
    <n v="0"/>
    <n v="0"/>
    <n v="20469"/>
    <n v="21.175097276264591"/>
  </r>
  <r>
    <s v="Walletia"/>
    <s v="walletguy"/>
    <x v="10"/>
    <n v="80"/>
    <n v="0"/>
    <s v="Second World War surplus"/>
    <s v="Gandhi-like"/>
    <n v="2"/>
    <s v="Good"/>
    <n v="0"/>
    <n v="14"/>
    <n v="2"/>
    <s v="Mixed Economy"/>
    <n v="1799"/>
    <n v="0"/>
    <s v="Untapped"/>
    <s v="Small"/>
    <x v="2"/>
    <s v="United States"/>
    <n v="22870"/>
    <s v="http://blocgame.com/stats.php?id=62978"/>
    <n v="0"/>
    <n v="0"/>
    <n v="15370"/>
    <n v="12.712618121178432"/>
  </r>
  <r>
    <s v="Valtania"/>
    <s v="Kelvin D. Makumbi"/>
    <x v="9"/>
    <n v="121"/>
    <n v="5"/>
    <s v="Second World War surplus"/>
    <s v="Gandhi-like"/>
    <n v="3"/>
    <s v="Standard"/>
    <n v="6"/>
    <n v="18"/>
    <n v="12"/>
    <s v="Central Planning"/>
    <n v="1794"/>
    <n v="35"/>
    <s v="Near Depletion"/>
    <s v="Large"/>
    <x v="11"/>
    <s v="Soviet Union"/>
    <n v="36276"/>
    <s v="http://blocgame.com/stats.php?id=62525"/>
    <n v="0"/>
    <n v="0"/>
    <n v="22776"/>
    <n v="20.220735785953178"/>
  </r>
  <r>
    <s v="Brunstovia"/>
    <s v="Zat Other Guy"/>
    <x v="6"/>
    <n v="10"/>
    <n v="0"/>
    <s v="Second World War surplus"/>
    <s v="Gandhi-like"/>
    <n v="1"/>
    <s v="Good"/>
    <n v="103"/>
    <n v="11"/>
    <n v="3"/>
    <s v="Mixed Economy"/>
    <n v="1794"/>
    <n v="298"/>
    <s v="Untapped"/>
    <s v="Small"/>
    <x v="14"/>
    <s v="United States"/>
    <n v="10683"/>
    <s v="http://blocgame.com/stats.php?id=62648"/>
    <n v="0"/>
    <n v="0"/>
    <n v="4683"/>
    <n v="5.9548494983277589"/>
  </r>
  <r>
    <s v="Manturia-Korea"/>
    <s v="Maosecond"/>
    <x v="11"/>
    <n v="80"/>
    <n v="1"/>
    <s v="Second World War surplus"/>
    <s v="Gandhi-like"/>
    <n v="2"/>
    <s v="Elite"/>
    <n v="10"/>
    <n v="18"/>
    <n v="4"/>
    <s v="Free Market"/>
    <n v="1792"/>
    <n v="210"/>
    <n v="0"/>
    <s v="Mediocre"/>
    <x v="14"/>
    <s v="United States"/>
    <n v="20066"/>
    <s v="http://blocgame.com/stats.php?id=64188"/>
    <n v="0"/>
    <n v="0"/>
    <n v="10316"/>
    <n v="11.197544642857142"/>
  </r>
  <r>
    <s v="Psilocybis"/>
    <s v="Lysergix"/>
    <x v="1"/>
    <n v="30"/>
    <n v="3"/>
    <s v="Second World War surplus"/>
    <s v="Gandhi-like"/>
    <n v="2"/>
    <s v="Elite"/>
    <n v="9"/>
    <n v="11"/>
    <n v="8"/>
    <s v="Central Planning"/>
    <n v="1788"/>
    <n v="5111"/>
    <s v="Untapped"/>
    <s v="Large"/>
    <x v="1"/>
    <s v="Soviet Union"/>
    <n v="19602"/>
    <s v="http://blocgame.com/stats.php?id=62795"/>
    <n v="0"/>
    <n v="0"/>
    <n v="10977"/>
    <n v="10.963087248322148"/>
  </r>
  <r>
    <s v="Syphirious"/>
    <s v="Doxal"/>
    <x v="6"/>
    <n v="78"/>
    <n v="2"/>
    <s v="Korean War surplus"/>
    <s v="Gandhi-like"/>
    <n v="3"/>
    <s v="Elite"/>
    <n v="5"/>
    <n v="32"/>
    <n v="28"/>
    <s v="Central Planning"/>
    <n v="1784"/>
    <n v="4021"/>
    <s v="Untapped"/>
    <s v="Very Powerful"/>
    <x v="0"/>
    <s v="Soviet Union"/>
    <n v="52073"/>
    <s v="http://blocgame.com/stats.php?id=59670"/>
    <n v="0"/>
    <n v="0"/>
    <n v="27323"/>
    <n v="29.18890134529148"/>
  </r>
  <r>
    <s v="Kekistonia"/>
    <s v="Mad Dog Mattis"/>
    <x v="0"/>
    <n v="67"/>
    <n v="5"/>
    <s v="Second World War surplus"/>
    <s v="Gandhi-like"/>
    <n v="3"/>
    <s v="Elite"/>
    <n v="1"/>
    <n v="21"/>
    <n v="12"/>
    <s v="Central Planning"/>
    <n v="1781"/>
    <n v="8886"/>
    <s v="Untapped"/>
    <s v="Large"/>
    <x v="10"/>
    <s v="Soviet Union"/>
    <n v="45330"/>
    <s v="http://blocgame.com/stats.php?id=63476"/>
    <n v="0"/>
    <n v="0"/>
    <n v="30705"/>
    <n v="25.451993262212241"/>
  </r>
  <r>
    <s v="SettingMoon"/>
    <s v="Hawk"/>
    <x v="10"/>
    <n v="38"/>
    <n v="0"/>
    <s v="Second World War surplus"/>
    <s v="Gandhi-like"/>
    <n v="1"/>
    <s v="Elite"/>
    <n v="40"/>
    <n v="10"/>
    <n v="3"/>
    <s v="Central Planning"/>
    <n v="1779"/>
    <n v="465"/>
    <s v="Untapped"/>
    <s v="Large"/>
    <x v="7"/>
    <s v="Soviet Union"/>
    <n v="17107"/>
    <s v="http://blocgame.com/stats.php?id=62839"/>
    <n v="0"/>
    <n v="0"/>
    <n v="11482"/>
    <n v="9.6160764474423832"/>
  </r>
  <r>
    <s v="Biji Kurdistan"/>
    <s v="Myron2point0"/>
    <x v="5"/>
    <n v="55"/>
    <n v="0"/>
    <s v="Korean War surplus"/>
    <s v="Angelic"/>
    <n v="1"/>
    <s v="Undisciplined Rabble"/>
    <n v="6"/>
    <n v="10"/>
    <n v="10"/>
    <s v="Central Planning"/>
    <n v="1773"/>
    <n v="2827"/>
    <n v="0"/>
    <s v="Very Powerful"/>
    <x v="0"/>
    <s v="Soviet Union"/>
    <n v="18900"/>
    <s v="http://blocgame.com/stats.php?id=52906"/>
    <n v="0"/>
    <n v="0"/>
    <n v="10650"/>
    <n v="10.659898477157361"/>
  </r>
  <r>
    <s v="Silverra"/>
    <s v="chohakkai"/>
    <x v="2"/>
    <n v="60"/>
    <n v="3"/>
    <s v="Second World War surplus"/>
    <s v="Gandhi-like"/>
    <n v="2"/>
    <s v="Good"/>
    <n v="5"/>
    <n v="8"/>
    <n v="6"/>
    <s v="Central Planning"/>
    <n v="1773"/>
    <n v="377"/>
    <s v="Untapped"/>
    <s v="Mediocre"/>
    <x v="7"/>
    <s v="United States"/>
    <n v="16172"/>
    <s v="http://blocgame.com/stats.php?id=61729"/>
    <n v="0"/>
    <n v="0"/>
    <n v="9422"/>
    <n v="9.1212633953750704"/>
  </r>
  <r>
    <s v="Cancer"/>
    <s v="Stolen"/>
    <x v="0"/>
    <n v="2"/>
    <n v="0"/>
    <s v="Second World War surplus"/>
    <s v="Gandhi-like"/>
    <n v="0"/>
    <s v="Good"/>
    <n v="5"/>
    <n v="3"/>
    <n v="5"/>
    <s v="Central Planning"/>
    <n v="1770"/>
    <n v="2740"/>
    <s v="Untapped"/>
    <s v="Mediocre"/>
    <x v="1"/>
    <s v="Neutral"/>
    <n v="8903"/>
    <s v="http://blocgame.com/stats.php?id=58745"/>
    <n v="0"/>
    <n v="0"/>
    <n v="5903"/>
    <n v="5.0299435028248585"/>
  </r>
  <r>
    <s v="Byzantium"/>
    <s v="The Wolf"/>
    <x v="10"/>
    <n v="65"/>
    <n v="5"/>
    <s v="Second World War surplus"/>
    <s v="Gandhi-like"/>
    <n v="3"/>
    <s v="Good"/>
    <n v="2"/>
    <n v="31"/>
    <n v="14"/>
    <s v="Free Market"/>
    <n v="1763"/>
    <n v="5568"/>
    <s v="Untapped"/>
    <s v="Very Powerful"/>
    <x v="0"/>
    <s v="United States"/>
    <n v="39866"/>
    <s v="http://blocgame.com/stats.php?id=41125"/>
    <n v="0"/>
    <n v="0"/>
    <n v="20741"/>
    <n v="22.612592172433352"/>
  </r>
  <r>
    <s v="Potatopia"/>
    <s v="DoomPotato"/>
    <x v="1"/>
    <n v="59"/>
    <n v="1"/>
    <s v="Korean War surplus"/>
    <s v="Gandhi-like"/>
    <n v="2"/>
    <s v="Good"/>
    <n v="0"/>
    <n v="11"/>
    <n v="13"/>
    <s v="Central Planning"/>
    <n v="1763"/>
    <n v="4741"/>
    <s v="Untapped"/>
    <s v="Very Powerful"/>
    <x v="9"/>
    <s v="Soviet Union"/>
    <n v="29105"/>
    <s v="http://blocgame.com/stats.php?id=54037"/>
    <n v="0"/>
    <n v="0"/>
    <n v="18605"/>
    <n v="16.508791832104368"/>
  </r>
  <r>
    <s v="Giant Mechs"/>
    <s v="OiledDNA"/>
    <x v="3"/>
    <n v="78"/>
    <n v="0"/>
    <s v="First World War surplus"/>
    <s v="Gandhi-like"/>
    <n v="1"/>
    <s v="Good"/>
    <n v="8"/>
    <n v="10"/>
    <n v="5"/>
    <s v="Central Planning"/>
    <n v="1760"/>
    <n v="335"/>
    <s v="Untapped"/>
    <s v="Mediocre"/>
    <x v="8"/>
    <s v="Soviet Union"/>
    <n v="34350"/>
    <s v="http://blocgame.com/stats.php?id=60735"/>
    <n v="0"/>
    <n v="0"/>
    <n v="27975"/>
    <n v="19.517045454545453"/>
  </r>
  <r>
    <s v="Reim"/>
    <s v="Azrael"/>
    <x v="3"/>
    <n v="79"/>
    <n v="5"/>
    <s v="Second World War surplus"/>
    <s v="Gandhi-like"/>
    <n v="2"/>
    <s v="Standard"/>
    <n v="0"/>
    <n v="23"/>
    <n v="7"/>
    <s v="Central Planning"/>
    <n v="1755"/>
    <n v="358"/>
    <s v="Untapped"/>
    <s v="Somewhat Large"/>
    <x v="8"/>
    <s v="Soviet Union"/>
    <n v="51273"/>
    <s v="http://blocgame.com/stats.php?id=41073"/>
    <n v="0"/>
    <n v="0"/>
    <n v="38523"/>
    <n v="29.215384615384615"/>
  </r>
  <r>
    <s v="kweensnkans"/>
    <s v="Jamal T.Ice cube"/>
    <x v="0"/>
    <n v="41"/>
    <n v="0"/>
    <s v="Second World War surplus"/>
    <s v="Gandhi-like"/>
    <n v="1"/>
    <s v="Good"/>
    <n v="31"/>
    <n v="7"/>
    <n v="4"/>
    <s v="Free Market"/>
    <n v="1750"/>
    <n v="3015"/>
    <s v="Near Depletion"/>
    <s v="Large"/>
    <x v="9"/>
    <s v="United States"/>
    <n v="16728"/>
    <s v="http://blocgame.com/stats.php?id=63345"/>
    <n v="0"/>
    <n v="0"/>
    <n v="11853"/>
    <n v="9.5588571428571427"/>
  </r>
  <r>
    <s v="Russophia"/>
    <s v="Mikhail Putin"/>
    <x v="8"/>
    <n v="9"/>
    <n v="0"/>
    <s v="Korean War surplus"/>
    <s v="Gandhi-like"/>
    <n v="0"/>
    <s v="Elite"/>
    <n v="25"/>
    <n v="3"/>
    <n v="8"/>
    <s v="Central Planning"/>
    <n v="1748"/>
    <n v="1337"/>
    <s v="Untapped"/>
    <s v="Large"/>
    <x v="3"/>
    <s v="Soviet Union"/>
    <n v="4561"/>
    <s v="http://blocgame.com/stats.php?id=54426"/>
    <n v="0"/>
    <n v="0"/>
    <n v="436"/>
    <n v="2.6092677345537756"/>
  </r>
  <r>
    <s v="Deklain"/>
    <s v="Otis"/>
    <x v="3"/>
    <n v="44"/>
    <n v="1"/>
    <s v="Second World War surplus"/>
    <s v="Gandhi-like"/>
    <n v="2"/>
    <s v="Good"/>
    <n v="30"/>
    <n v="21"/>
    <n v="6"/>
    <s v="Central Planning"/>
    <n v="1748"/>
    <n v="14"/>
    <s v="Untapped"/>
    <s v="Powerful"/>
    <x v="8"/>
    <s v="Soviet Union"/>
    <n v="33853"/>
    <s v="http://blocgame.com/stats.php?id=57066"/>
    <n v="0"/>
    <n v="0"/>
    <n v="22228"/>
    <n v="19.366704805491992"/>
  </r>
  <r>
    <s v="pelle"/>
    <s v="pelle"/>
    <x v="0"/>
    <n v="92"/>
    <n v="0"/>
    <s v="Korean War surplus"/>
    <s v="Gandhi-like"/>
    <n v="3"/>
    <s v="Poor"/>
    <n v="12"/>
    <n v="40"/>
    <n v="5"/>
    <s v="Central Planning"/>
    <n v="1735"/>
    <n v="429"/>
    <s v="Untapped"/>
    <s v="Very Powerful"/>
    <x v="14"/>
    <s v="Soviet Union"/>
    <n v="47331"/>
    <s v="http://blocgame.com/stats.php?id=52372"/>
    <n v="0"/>
    <n v="0"/>
    <n v="28206"/>
    <n v="27.280115273775216"/>
  </r>
  <r>
    <s v="Puerto Libre"/>
    <s v="Jose Ramon Rodriguez III"/>
    <x v="9"/>
    <n v="44"/>
    <n v="0"/>
    <s v="Second World War surplus"/>
    <s v="Gandhi-like"/>
    <n v="2"/>
    <s v="Good"/>
    <n v="9"/>
    <n v="17"/>
    <n v="12"/>
    <s v="Free Market"/>
    <n v="1732"/>
    <n v="69"/>
    <s v="Untapped"/>
    <s v="Very Powerful"/>
    <x v="2"/>
    <s v="United States"/>
    <n v="20000"/>
    <s v="http://blocgame.com/stats.php?id=61883"/>
    <n v="0"/>
    <n v="0"/>
    <n v="7625"/>
    <n v="11.547344110854503"/>
  </r>
  <r>
    <s v="Psychotropia"/>
    <s v="President_Bloodmoney"/>
    <x v="1"/>
    <n v="65"/>
    <n v="5"/>
    <s v="Finest of the 19th century"/>
    <s v="Good"/>
    <n v="3"/>
    <s v="Good"/>
    <n v="0"/>
    <n v="15"/>
    <n v="5"/>
    <s v="Central Planning"/>
    <n v="1732"/>
    <n v="296"/>
    <s v="Plentiful"/>
    <s v="Large"/>
    <x v="18"/>
    <s v="Soviet Union"/>
    <n v="39526"/>
    <s v="http://blocgame.com/stats.php?id=64125"/>
    <n v="0"/>
    <n v="0"/>
    <n v="29776"/>
    <n v="22.821016166281755"/>
  </r>
  <r>
    <s v="Tamil Kingdom"/>
    <s v="Chola I"/>
    <x v="0"/>
    <n v="98"/>
    <n v="11"/>
    <s v="Korean War surplus"/>
    <s v="Gandhi-like"/>
    <n v="4"/>
    <s v="Elite"/>
    <n v="0"/>
    <n v="50"/>
    <n v="7"/>
    <s v="Central Planning"/>
    <n v="1720"/>
    <n v="348"/>
    <s v="Untapped"/>
    <s v="Large"/>
    <x v="5"/>
    <s v="Soviet Union"/>
    <n v="63338"/>
    <s v="http://blocgame.com/stats.php?id=60964"/>
    <n v="0"/>
    <n v="0"/>
    <n v="38963"/>
    <n v="36.824418604651164"/>
  </r>
  <r>
    <s v="Northmarch"/>
    <s v="Elroy"/>
    <x v="2"/>
    <n v="3"/>
    <n v="0"/>
    <s v="First World War surplus"/>
    <s v="Gandhi-like"/>
    <n v="2"/>
    <s v="Undisciplined Rabble"/>
    <n v="2"/>
    <n v="17"/>
    <n v="0"/>
    <s v="Central Planning"/>
    <n v="1718"/>
    <n v="23"/>
    <s v="Plentiful"/>
    <s v="Small"/>
    <x v="2"/>
    <s v="United States"/>
    <n v="12557"/>
    <s v="http://blocgame.com/stats.php?id=41629"/>
    <n v="0"/>
    <n v="0"/>
    <n v="4682"/>
    <n v="7.3090803259604193"/>
  </r>
  <r>
    <s v="Wernston"/>
    <s v="4DaRush"/>
    <x v="16"/>
    <n v="10"/>
    <n v="0"/>
    <s v="Second World War surplus"/>
    <s v="Gandhi-like"/>
    <n v="1"/>
    <s v="Elite"/>
    <n v="13"/>
    <n v="16"/>
    <n v="7"/>
    <s v="Central Planning"/>
    <n v="1712"/>
    <n v="316"/>
    <s v="Plentiful"/>
    <s v="Mediocre"/>
    <x v="8"/>
    <s v="Soviet Union"/>
    <n v="11832"/>
    <s v="http://blocgame.com/stats.php?id=63951"/>
    <n v="0"/>
    <n v="0"/>
    <n v="2457"/>
    <n v="6.9112149532710276"/>
  </r>
  <r>
    <s v="Salamaï¿½a"/>
    <s v="Bacardi"/>
    <x v="0"/>
    <n v="46"/>
    <n v="0"/>
    <s v="Second World War surplus"/>
    <s v="Nice"/>
    <n v="1"/>
    <s v="Standard"/>
    <n v="2"/>
    <n v="17"/>
    <n v="5"/>
    <s v="Central Planning"/>
    <n v="1705"/>
    <n v="160"/>
    <s v="Untapped"/>
    <s v="Somewhat Large"/>
    <x v="15"/>
    <s v="Soviet Union"/>
    <n v="19602"/>
    <s v="http://blocgame.com/stats.php?id=63383"/>
    <n v="0"/>
    <n v="0"/>
    <n v="10602"/>
    <n v="11.496774193548386"/>
  </r>
  <r>
    <s v="Guadianstan"/>
    <s v="Guadian Bakar"/>
    <x v="4"/>
    <n v="89"/>
    <n v="1"/>
    <s v="Second World War surplus"/>
    <s v="Gandhi-like"/>
    <n v="2"/>
    <s v="Elite"/>
    <n v="50"/>
    <n v="13"/>
    <n v="7"/>
    <s v="Central Planning"/>
    <n v="1695"/>
    <n v="25"/>
    <s v="Untapped"/>
    <s v="Somewhat Large"/>
    <x v="13"/>
    <s v="Soviet Union"/>
    <n v="17084"/>
    <s v="http://blocgame.com/stats.php?id=63250"/>
    <n v="0"/>
    <n v="0"/>
    <n v="8084"/>
    <n v="10.079056047197641"/>
  </r>
  <r>
    <s v="Buchepalia"/>
    <s v="ubiqa"/>
    <x v="1"/>
    <n v="52"/>
    <n v="0"/>
    <s v="Second World War surplus"/>
    <s v="Gandhi-like"/>
    <n v="3"/>
    <s v="Standard"/>
    <n v="12"/>
    <n v="19"/>
    <n v="10"/>
    <s v="Mixed Economy"/>
    <n v="1694"/>
    <n v="255"/>
    <s v="Untapped"/>
    <s v="Large"/>
    <x v="2"/>
    <s v="United States"/>
    <n v="19206"/>
    <s v="http://blocgame.com/stats.php?id=60734"/>
    <n v="0"/>
    <n v="0"/>
    <n v="6081"/>
    <n v="11.337662337662337"/>
  </r>
  <r>
    <s v="Communistutopia"/>
    <s v="Bill Broskis"/>
    <x v="0"/>
    <n v="78"/>
    <n v="3"/>
    <s v="Second World War surplus"/>
    <s v="Gandhi-like"/>
    <n v="3"/>
    <s v="Good"/>
    <n v="4"/>
    <n v="14"/>
    <n v="9"/>
    <s v="Central Planning"/>
    <n v="1691"/>
    <n v="8214"/>
    <s v="Untapped"/>
    <s v="Mediocre"/>
    <x v="1"/>
    <s v="Soviet Union"/>
    <n v="32240"/>
    <s v="http://blocgame.com/stats.php?id=49796"/>
    <n v="0"/>
    <n v="0"/>
    <n v="21365"/>
    <n v="19.065641632170312"/>
  </r>
  <r>
    <s v="Deagle Nation!"/>
    <s v="Jace Connors"/>
    <x v="1"/>
    <n v="98"/>
    <n v="2"/>
    <s v="Second World War surplus"/>
    <s v="Gandhi-like"/>
    <n v="3"/>
    <s v="Good"/>
    <n v="7"/>
    <n v="15"/>
    <n v="25"/>
    <s v="Central Planning"/>
    <n v="1683"/>
    <n v="3763"/>
    <s v="Plentiful"/>
    <s v="Very Powerful"/>
    <x v="3"/>
    <s v="Soviet Union"/>
    <n v="49446"/>
    <s v="http://blocgame.com/stats.php?id=63100"/>
    <n v="0"/>
    <n v="0"/>
    <n v="32196"/>
    <n v="29.379679144385026"/>
  </r>
  <r>
    <s v="Eastern Eagle"/>
    <s v="MetaIndigo"/>
    <x v="1"/>
    <n v="48"/>
    <n v="0"/>
    <s v="Second World War surplus"/>
    <s v="Gandhi-like"/>
    <n v="1"/>
    <s v="Good"/>
    <n v="14"/>
    <n v="12"/>
    <n v="4"/>
    <s v="Central Planning"/>
    <n v="1681"/>
    <n v="202"/>
    <s v="Untapped"/>
    <s v="Large"/>
    <x v="5"/>
    <s v="Soviet Union"/>
    <n v="16011"/>
    <s v="http://blocgame.com/stats.php?id=63045"/>
    <n v="0"/>
    <n v="0"/>
    <n v="9261"/>
    <n v="9.5246876859012488"/>
  </r>
  <r>
    <s v="ChÅ«ya"/>
    <s v="Silberblade"/>
    <x v="0"/>
    <n v="71"/>
    <n v="2"/>
    <s v="Second World War surplus"/>
    <s v="Gandhi-like"/>
    <n v="2"/>
    <s v="Elite"/>
    <n v="5"/>
    <n v="29"/>
    <n v="3"/>
    <s v="Central Planning"/>
    <n v="1679"/>
    <n v="394"/>
    <s v="Untapped"/>
    <s v="Powerful"/>
    <x v="16"/>
    <s v="Soviet Union"/>
    <n v="35756"/>
    <s v="http://blocgame.com/stats.php?id=63950"/>
    <n v="0"/>
    <n v="0"/>
    <n v="22256"/>
    <n v="21.296009529481836"/>
  </r>
  <r>
    <s v="venua"/>
    <s v="bilbo swaggins"/>
    <x v="0"/>
    <n v="61"/>
    <n v="0"/>
    <s v="Second World War surplus"/>
    <s v="Normal"/>
    <n v="1"/>
    <s v="Good"/>
    <n v="3"/>
    <n v="17"/>
    <n v="3"/>
    <s v="Central Planning"/>
    <n v="1675"/>
    <n v="10"/>
    <s v="Untapped"/>
    <s v="Meagre"/>
    <x v="13"/>
    <s v="Soviet Union"/>
    <n v="19406"/>
    <s v="http://blocgame.com/stats.php?id=54363"/>
    <n v="0"/>
    <n v="0"/>
    <n v="11156"/>
    <n v="11.585671641791045"/>
  </r>
  <r>
    <s v="ADAMLAND"/>
    <s v="adamharez"/>
    <x v="0"/>
    <n v="1"/>
    <n v="0"/>
    <s v="First World War surplus"/>
    <s v="Gandhi-like"/>
    <n v="3"/>
    <s v="Good"/>
    <n v="0"/>
    <n v="7"/>
    <n v="7"/>
    <s v="Central Planning"/>
    <n v="1670"/>
    <n v="8051"/>
    <s v="Near Depletion"/>
    <s v="Somewhat Large"/>
    <x v="3"/>
    <s v="Neutral"/>
    <n v="19212"/>
    <s v="http://blocgame.com/stats.php?id=60764"/>
    <n v="0"/>
    <n v="0"/>
    <n v="11712"/>
    <n v="11.504191616766468"/>
  </r>
  <r>
    <s v="Zanyslavia"/>
    <s v="Zany Animal"/>
    <x v="13"/>
    <n v="61"/>
    <n v="1"/>
    <s v="First World War surplus"/>
    <s v="Gandhi-like"/>
    <n v="2"/>
    <s v="Good"/>
    <n v="0"/>
    <n v="24"/>
    <n v="12"/>
    <s v="Central Planning"/>
    <n v="1667"/>
    <n v="3002"/>
    <s v="Depleted"/>
    <s v="Somewhat Large"/>
    <x v="1"/>
    <s v="Soviet Union"/>
    <n v="28759"/>
    <s v="http://blocgame.com/stats.php?id=41452"/>
    <n v="0"/>
    <n v="0"/>
    <n v="13759"/>
    <n v="17.251949610077986"/>
  </r>
  <r>
    <s v="Empyrea"/>
    <s v="Sir_Scarf"/>
    <x v="0"/>
    <n v="65"/>
    <n v="1"/>
    <s v="Second World War surplus"/>
    <s v="Angelic"/>
    <n v="2"/>
    <s v="Undisciplined Rabble"/>
    <n v="0"/>
    <n v="18"/>
    <n v="3"/>
    <s v="Mixed Economy"/>
    <n v="1666"/>
    <n v="5"/>
    <s v="Untapped"/>
    <s v="Powerful"/>
    <x v="8"/>
    <s v="Soviet Union"/>
    <n v="29410"/>
    <s v="http://blocgame.com/stats.php?id=49411"/>
    <n v="0"/>
    <n v="0"/>
    <n v="20035"/>
    <n v="17.653061224489797"/>
  </r>
  <r>
    <s v="Veganism"/>
    <s v="VeganDictator"/>
    <x v="11"/>
    <n v="25"/>
    <n v="0"/>
    <s v="Second World War surplus"/>
    <s v="Gandhi-like"/>
    <n v="1"/>
    <s v="Elite"/>
    <n v="9"/>
    <n v="18"/>
    <n v="5"/>
    <s v="Central Planning"/>
    <n v="1664"/>
    <n v="221"/>
    <s v="Near Depletion"/>
    <s v="Mediocre"/>
    <x v="17"/>
    <s v="Soviet Union"/>
    <n v="23854"/>
    <s v="http://blocgame.com/stats.php?id=46041"/>
    <n v="0"/>
    <n v="0"/>
    <n v="14479"/>
    <n v="14.335336538461538"/>
  </r>
  <r>
    <s v="Skekenhouse"/>
    <s v="Kraast"/>
    <x v="1"/>
    <n v="70"/>
    <n v="1"/>
    <s v="Second World War surplus"/>
    <s v="Gandhi-like"/>
    <n v="3"/>
    <s v="Standard"/>
    <n v="0"/>
    <n v="23"/>
    <n v="12"/>
    <s v="Central Planning"/>
    <n v="1660"/>
    <n v="3783"/>
    <s v="Untapped"/>
    <s v="Very Powerful"/>
    <x v="0"/>
    <s v="Soviet Union"/>
    <n v="49834"/>
    <s v="http://blocgame.com/stats.php?id=62962"/>
    <n v="0"/>
    <n v="0"/>
    <n v="34459"/>
    <n v="30.020481927710843"/>
  </r>
  <r>
    <s v="Kilij"/>
    <s v="Yatagan"/>
    <x v="0"/>
    <n v="79"/>
    <n v="4"/>
    <s v="Second World War surplus"/>
    <s v="Gandhi-like"/>
    <n v="2"/>
    <s v="Elite"/>
    <n v="0"/>
    <n v="12"/>
    <n v="11"/>
    <s v="Free Market"/>
    <n v="1660"/>
    <n v="4851"/>
    <s v="Untapped"/>
    <s v="Large"/>
    <x v="0"/>
    <s v="Neutral"/>
    <n v="26301"/>
    <s v="http://blocgame.com/stats.php?id=63687"/>
    <n v="0"/>
    <n v="0"/>
    <n v="16176"/>
    <n v="15.843975903614458"/>
  </r>
  <r>
    <s v="Libratio"/>
    <s v="Concarne"/>
    <x v="4"/>
    <n v="53"/>
    <n v="0"/>
    <s v="Second World War surplus"/>
    <s v="Normal"/>
    <n v="1"/>
    <s v="Elite"/>
    <n v="11"/>
    <n v="12"/>
    <n v="9"/>
    <s v="Central Planning"/>
    <n v="1656"/>
    <n v="492"/>
    <s v="Near Depletion"/>
    <s v="Large"/>
    <x v="2"/>
    <s v="Soviet Union"/>
    <n v="20889"/>
    <s v="http://blocgame.com/stats.php?id=40370"/>
    <n v="0"/>
    <n v="0"/>
    <n v="12264"/>
    <n v="12.614130434782609"/>
  </r>
  <r>
    <s v="MakanBudak"/>
    <s v="amirulfaizal"/>
    <x v="0"/>
    <n v="4"/>
    <n v="0"/>
    <s v="Second World War surplus"/>
    <s v="Gandhi-like"/>
    <n v="1"/>
    <s v="Elite"/>
    <n v="0"/>
    <n v="7"/>
    <n v="4"/>
    <s v="Mixed Economy"/>
    <n v="1654"/>
    <n v="26"/>
    <s v="Depleted"/>
    <s v="Mediocre"/>
    <x v="7"/>
    <s v="Neutral"/>
    <n v="7495"/>
    <s v="http://blocgame.com/stats.php?id=60748"/>
    <n v="0"/>
    <n v="0"/>
    <n v="2620"/>
    <n v="4.5314389359129379"/>
  </r>
  <r>
    <s v="Aryana"/>
    <s v="Williarsk"/>
    <x v="4"/>
    <n v="55"/>
    <n v="0"/>
    <s v="Second World War surplus"/>
    <s v="Gandhi-like"/>
    <n v="1"/>
    <s v="Poor"/>
    <n v="1"/>
    <n v="24"/>
    <n v="5"/>
    <s v="Central Planning"/>
    <n v="1641"/>
    <n v="201"/>
    <s v="Untapped"/>
    <s v="Meagre"/>
    <x v="13"/>
    <s v="Soviet Union"/>
    <n v="12383"/>
    <s v="http://blocgame.com/stats.php?id=2313"/>
    <n v="0"/>
    <n v="0"/>
    <n v="758"/>
    <n v="7.5460085313833032"/>
  </r>
  <r>
    <s v="Bloodied Stools"/>
    <s v="cowds"/>
    <x v="3"/>
    <n v="83"/>
    <n v="0"/>
    <s v="Second World War surplus"/>
    <s v="Nice"/>
    <n v="2"/>
    <s v="Good"/>
    <n v="12"/>
    <n v="25"/>
    <n v="12"/>
    <s v="Central Planning"/>
    <n v="1641"/>
    <n v="200"/>
    <s v="Untapped"/>
    <s v="Powerful"/>
    <x v="13"/>
    <s v="Soviet Union"/>
    <n v="31424"/>
    <s v="http://blocgame.com/stats.php?id=56997"/>
    <n v="0"/>
    <n v="0"/>
    <n v="16049"/>
    <n v="19.149299207800123"/>
  </r>
  <r>
    <s v="the murloc"/>
    <s v="grant"/>
    <x v="4"/>
    <n v="60"/>
    <n v="3"/>
    <s v="Second World War surplus"/>
    <s v="Gandhi-like"/>
    <n v="2"/>
    <s v="Elite"/>
    <n v="1"/>
    <n v="12"/>
    <n v="4"/>
    <s v="Central Planning"/>
    <n v="1640"/>
    <n v="33"/>
    <s v="Untapped"/>
    <s v="Very Powerful"/>
    <x v="13"/>
    <s v="Soviet Union"/>
    <n v="22574"/>
    <s v="http://blocgame.com/stats.php?id=63727"/>
    <n v="0"/>
    <n v="0"/>
    <n v="15074"/>
    <n v="13.764634146341463"/>
  </r>
  <r>
    <s v="Genocidia"/>
    <s v="wolf2686"/>
    <x v="3"/>
    <n v="50"/>
    <n v="0"/>
    <s v="Second World War surplus"/>
    <s v="Gandhi-like"/>
    <n v="1"/>
    <s v="Standard"/>
    <n v="11"/>
    <n v="10"/>
    <n v="3"/>
    <s v="Central Planning"/>
    <n v="1639"/>
    <n v="414"/>
    <s v="Untapped"/>
    <s v="Mediocre"/>
    <x v="14"/>
    <s v="United States"/>
    <n v="11120"/>
    <s v="http://blocgame.com/stats.php?id=41291"/>
    <n v="0"/>
    <n v="0"/>
    <n v="5495"/>
    <n v="6.7846247712019521"/>
  </r>
  <r>
    <s v="Smyrno"/>
    <s v="Mallow"/>
    <x v="4"/>
    <n v="103"/>
    <n v="6"/>
    <s v="Second World War surplus"/>
    <s v="Gandhi-like"/>
    <n v="2"/>
    <s v="Good"/>
    <n v="5"/>
    <n v="21"/>
    <n v="12"/>
    <s v="Central Planning"/>
    <n v="1637"/>
    <n v="9481"/>
    <n v="0"/>
    <s v="Large"/>
    <x v="3"/>
    <s v="Soviet Union"/>
    <n v="48749"/>
    <s v="http://blocgame.com/stats.php?id=62960"/>
    <n v="0"/>
    <n v="0"/>
    <n v="34874"/>
    <n v="29.779474648747708"/>
  </r>
  <r>
    <s v="TerapBuduLipis"/>
    <s v="SyedRazi"/>
    <x v="3"/>
    <n v="78"/>
    <n v="2"/>
    <s v="Second World War surplus"/>
    <s v="Gandhi-like"/>
    <n v="3"/>
    <s v="Elite"/>
    <n v="0"/>
    <n v="20"/>
    <n v="7"/>
    <s v="Central Planning"/>
    <n v="1635"/>
    <n v="110"/>
    <s v="Untapped"/>
    <s v="Powerful"/>
    <x v="6"/>
    <s v="Soviet Union"/>
    <n v="49396"/>
    <s v="http://blocgame.com/stats.php?id=60513"/>
    <n v="0"/>
    <n v="0"/>
    <n v="37021"/>
    <n v="30.211620795107034"/>
  </r>
  <r>
    <s v="New Luzon"/>
    <s v="Chester E. Marquez"/>
    <x v="0"/>
    <n v="60"/>
    <n v="2"/>
    <s v="Second World War surplus"/>
    <s v="Gandhi-like"/>
    <n v="3"/>
    <s v="Good"/>
    <n v="4"/>
    <n v="8"/>
    <n v="6"/>
    <s v="Mixed Economy"/>
    <n v="1631"/>
    <n v="4897"/>
    <s v="Untapped"/>
    <s v="Somewhat Large"/>
    <x v="9"/>
    <s v="Neutral"/>
    <n v="34663"/>
    <s v="http://blocgame.com/stats.php?id=63066"/>
    <n v="0"/>
    <n v="0"/>
    <n v="27163"/>
    <n v="21.252605763335378"/>
  </r>
  <r>
    <s v="Efren"/>
    <s v="Deling"/>
    <x v="4"/>
    <n v="197"/>
    <n v="0"/>
    <s v="Korean War surplus"/>
    <s v="Gandhi-like"/>
    <n v="3"/>
    <s v="Standard"/>
    <n v="11"/>
    <n v="6"/>
    <n v="5"/>
    <s v="Central Planning"/>
    <n v="1615"/>
    <n v="100"/>
    <s v="Plentiful"/>
    <s v="Mediocre"/>
    <x v="11"/>
    <s v="Soviet Union"/>
    <n v="27502"/>
    <s v="http://blocgame.com/stats.php?id=62725"/>
    <n v="0"/>
    <n v="0.05"/>
    <n v="21127"/>
    <n v="17.029102167182664"/>
  </r>
  <r>
    <s v="Langgarpura"/>
    <s v="neocon"/>
    <x v="0"/>
    <n v="54"/>
    <n v="0"/>
    <s v="Second World War surplus"/>
    <s v="Gandhi-like"/>
    <n v="2"/>
    <s v="Good"/>
    <n v="0"/>
    <n v="10"/>
    <n v="7"/>
    <s v="Mixed Economy"/>
    <n v="1614"/>
    <n v="213"/>
    <s v="Untapped"/>
    <s v="Mediocre"/>
    <x v="7"/>
    <s v="Soviet Union"/>
    <n v="30801"/>
    <s v="http://blocgame.com/stats.php?id=60629"/>
    <n v="0"/>
    <n v="0"/>
    <n v="22926"/>
    <n v="19.08364312267658"/>
  </r>
  <r>
    <s v="Crayola"/>
    <s v="baker greg"/>
    <x v="0"/>
    <n v="98"/>
    <n v="2"/>
    <s v="Second World War surplus"/>
    <s v="Gandhi-like"/>
    <n v="3"/>
    <s v="Good"/>
    <n v="6"/>
    <n v="22"/>
    <n v="8"/>
    <s v="Free Market"/>
    <n v="1613"/>
    <n v="2459"/>
    <s v="Untapped"/>
    <s v="Somewhat Large"/>
    <x v="9"/>
    <s v="United States"/>
    <n v="46280"/>
    <s v="http://blocgame.com/stats.php?id=63958"/>
    <n v="0"/>
    <n v="0"/>
    <n v="32780"/>
    <n v="28.691878487290762"/>
  </r>
  <r>
    <s v="HARDGAYâ™‚"/>
    <s v="mits"/>
    <x v="0"/>
    <n v="87"/>
    <n v="2"/>
    <s v="Second World War surplus"/>
    <s v="Gandhi-like"/>
    <n v="3"/>
    <s v="Elite"/>
    <n v="0"/>
    <n v="43"/>
    <n v="8"/>
    <s v="Central Planning"/>
    <n v="1611"/>
    <n v="171"/>
    <s v="Untapped"/>
    <s v="Somewhat Large"/>
    <x v="8"/>
    <s v="Soviet Union"/>
    <n v="44872"/>
    <s v="http://blocgame.com/stats.php?id=63324"/>
    <n v="0"/>
    <n v="0"/>
    <n v="23497"/>
    <n v="27.853507138423339"/>
  </r>
  <r>
    <s v="Neechanville"/>
    <s v="Overlord-kun"/>
    <x v="4"/>
    <n v="58"/>
    <n v="0"/>
    <s v="Second World War surplus"/>
    <s v="Nice"/>
    <n v="2"/>
    <s v="Elite"/>
    <n v="0"/>
    <n v="14"/>
    <n v="5"/>
    <s v="Central Planning"/>
    <n v="1601"/>
    <n v="388"/>
    <s v="Untapped"/>
    <s v="Mediocre"/>
    <x v="13"/>
    <s v="Soviet Union"/>
    <n v="23167"/>
    <s v="http://blocgame.com/stats.php?id=63023"/>
    <n v="0"/>
    <n v="0"/>
    <n v="14542"/>
    <n v="14.470331043098064"/>
  </r>
  <r>
    <s v="kobisbunga"/>
    <s v="kobis"/>
    <x v="1"/>
    <n v="51"/>
    <n v="0"/>
    <s v="First World War surplus"/>
    <s v="Gandhi-like"/>
    <n v="1"/>
    <s v="Elite"/>
    <n v="6"/>
    <n v="5"/>
    <n v="3"/>
    <s v="Free Market"/>
    <n v="1600"/>
    <n v="145"/>
    <n v="0"/>
    <s v="Somewhat Large"/>
    <x v="7"/>
    <s v="United States"/>
    <n v="13511"/>
    <s v="http://blocgame.com/stats.php?id=61609"/>
    <n v="0"/>
    <n v="0"/>
    <n v="9761"/>
    <n v="8.4443750000000009"/>
  </r>
  <r>
    <s v="Ekodebota"/>
    <s v="tfwqtp2tlgf|;3"/>
    <x v="3"/>
    <n v="48"/>
    <n v="1"/>
    <s v="Korean War surplus"/>
    <s v="Gandhi-like"/>
    <n v="3"/>
    <s v="Standard"/>
    <n v="1"/>
    <n v="33"/>
    <n v="17"/>
    <s v="Central Planning"/>
    <n v="1595"/>
    <n v="2872"/>
    <s v="Untapped"/>
    <s v="Very Powerful"/>
    <x v="10"/>
    <s v="Soviet Union"/>
    <n v="33688"/>
    <s v="http://blocgame.com/stats.php?id=53422"/>
    <n v="0"/>
    <n v="0"/>
    <n v="12688"/>
    <n v="21.12100313479624"/>
  </r>
  <r>
    <s v="malapetaka"/>
    <s v="bolawei9"/>
    <x v="3"/>
    <n v="19"/>
    <n v="0"/>
    <s v="Second World War surplus"/>
    <s v="Gandhi-like"/>
    <n v="1"/>
    <s v="Elite"/>
    <n v="7"/>
    <n v="6"/>
    <n v="5"/>
    <s v="Central Planning"/>
    <n v="1595"/>
    <n v="230"/>
    <n v="0"/>
    <s v="Meagre"/>
    <x v="7"/>
    <s v="Neutral"/>
    <n v="15850"/>
    <s v="http://blocgame.com/stats.php?id=60813"/>
    <n v="0"/>
    <n v="0"/>
    <n v="10975"/>
    <n v="9.9373040752351098"/>
  </r>
  <r>
    <s v="south nation"/>
    <s v="presiden tote"/>
    <x v="2"/>
    <n v="34"/>
    <n v="2"/>
    <s v="First World War surplus"/>
    <s v="Isolated"/>
    <n v="2"/>
    <s v="Good"/>
    <n v="1"/>
    <n v="8"/>
    <n v="7"/>
    <s v="Central Planning"/>
    <n v="1589"/>
    <n v="390"/>
    <s v="Untapped"/>
    <s v="Mediocre"/>
    <x v="8"/>
    <s v="Soviet Union"/>
    <n v="36661"/>
    <s v="http://blocgame.com/stats.php?id=61911"/>
    <n v="0"/>
    <n v="0"/>
    <n v="29536"/>
    <n v="23.071743234738829"/>
  </r>
  <r>
    <s v="mani"/>
    <s v="mani"/>
    <x v="8"/>
    <n v="34"/>
    <n v="0"/>
    <s v="Second World War surplus"/>
    <s v="Normal"/>
    <n v="1"/>
    <s v="Standard"/>
    <n v="25"/>
    <n v="8"/>
    <n v="6"/>
    <s v="Mixed Economy"/>
    <n v="1589"/>
    <n v="4389"/>
    <s v="Untapped"/>
    <s v="Somewhat Large"/>
    <x v="1"/>
    <s v="Neutral"/>
    <n v="6320"/>
    <s v="http://blocgame.com/stats.php?id=62912"/>
    <n v="0"/>
    <n v="0"/>
    <n v="320"/>
    <n v="3.9773442416614224"/>
  </r>
  <r>
    <s v="Sï¿½l"/>
    <s v="BabaWanga"/>
    <x v="7"/>
    <n v="8"/>
    <n v="0"/>
    <s v="First World War surplus"/>
    <s v="Gandhi-like"/>
    <n v="1"/>
    <s v="Elite"/>
    <n v="33"/>
    <n v="9"/>
    <n v="6"/>
    <s v="Central Planning"/>
    <n v="1588"/>
    <n v="6"/>
    <s v="Untapped"/>
    <s v="Somewhat Large"/>
    <x v="16"/>
    <s v="Soviet Union"/>
    <n v="15688"/>
    <s v="http://blocgame.com/stats.php?id=61589"/>
    <n v="0"/>
    <n v="0"/>
    <n v="9313"/>
    <n v="9.8790931989924431"/>
  </r>
  <r>
    <s v="BongoBongoBongo"/>
    <s v="oBerry"/>
    <x v="0"/>
    <n v="95"/>
    <n v="1"/>
    <s v="Second World War surplus"/>
    <s v="Gandhi-like"/>
    <n v="2"/>
    <s v="Good"/>
    <n v="0"/>
    <n v="40"/>
    <n v="11"/>
    <s v="Free Market"/>
    <n v="1587"/>
    <n v="343"/>
    <s v="Untapped"/>
    <s v="Large"/>
    <x v="4"/>
    <s v="Soviet Union"/>
    <n v="20923"/>
    <s v="http://blocgame.com/stats.php?id=63942"/>
    <n v="0"/>
    <n v="0"/>
    <n v="298"/>
    <n v="13.183994959042218"/>
  </r>
  <r>
    <s v="johoreansouth"/>
    <s v="afiqaffendy615"/>
    <x v="2"/>
    <n v="124"/>
    <n v="5"/>
    <s v="Second World War surplus"/>
    <s v="Gandhi-like"/>
    <n v="3"/>
    <s v="Good"/>
    <n v="0"/>
    <n v="26"/>
    <n v="11"/>
    <s v="Central Planning"/>
    <n v="1582"/>
    <n v="322"/>
    <s v="Untapped"/>
    <s v="Very Powerful"/>
    <x v="5"/>
    <s v="Soviet Union"/>
    <n v="39031"/>
    <s v="http://blocgame.com/stats.php?id=61895"/>
    <n v="0"/>
    <n v="0"/>
    <n v="22906"/>
    <n v="24.671934260429836"/>
  </r>
  <r>
    <s v="Swagvila"/>
    <s v="Saddam Hussgay"/>
    <x v="3"/>
    <n v="68"/>
    <n v="3"/>
    <s v="Second World War surplus"/>
    <s v="Gandhi-like"/>
    <n v="2"/>
    <s v="Elite"/>
    <n v="6"/>
    <n v="9"/>
    <n v="2"/>
    <s v="Central Planning"/>
    <n v="1580"/>
    <n v="318"/>
    <s v="Untapped"/>
    <s v="Powerful"/>
    <x v="14"/>
    <s v="Soviet Union"/>
    <n v="39366"/>
    <s v="http://blocgame.com/stats.php?id=45990"/>
    <n v="0"/>
    <n v="0"/>
    <n v="33741"/>
    <n v="24.91518987341772"/>
  </r>
  <r>
    <s v="Aeter"/>
    <s v="Anima6778"/>
    <x v="0"/>
    <n v="84"/>
    <n v="1"/>
    <s v="Second World War surplus"/>
    <s v="Angelic"/>
    <n v="3"/>
    <s v="Good"/>
    <n v="0"/>
    <n v="21"/>
    <n v="8"/>
    <s v="Central Planning"/>
    <n v="1579"/>
    <n v="530"/>
    <s v="Untapped"/>
    <s v="Powerful"/>
    <x v="4"/>
    <s v="Soviet Union"/>
    <n v="42567"/>
    <s v="http://blocgame.com/stats.php?id=61960"/>
    <n v="0"/>
    <n v="0"/>
    <n v="29442"/>
    <n v="26.958201393286892"/>
  </r>
  <r>
    <s v="Zinlandia"/>
    <s v="Alaah"/>
    <x v="4"/>
    <n v="56"/>
    <n v="0"/>
    <s v="Second World War surplus"/>
    <s v="Good"/>
    <n v="2"/>
    <s v="Good"/>
    <n v="1"/>
    <n v="40"/>
    <n v="7"/>
    <s v="Central Planning"/>
    <n v="1578"/>
    <n v="289"/>
    <s v="Untapped"/>
    <s v="Large"/>
    <x v="17"/>
    <s v="Soviet Union"/>
    <n v="42785"/>
    <s v="http://blocgame.com/stats.php?id=45831"/>
    <n v="0"/>
    <n v="0"/>
    <n v="23660"/>
    <n v="27.113434727503169"/>
  </r>
  <r>
    <s v="Targaria"/>
    <s v="i0i0i0"/>
    <x v="8"/>
    <n v="45"/>
    <n v="0"/>
    <s v="First World War surplus"/>
    <s v="Gandhi-like"/>
    <n v="1"/>
    <s v="Standard"/>
    <n v="51"/>
    <n v="10"/>
    <n v="5"/>
    <s v="Central Planning"/>
    <n v="1575"/>
    <n v="5"/>
    <s v="Untapped"/>
    <s v="Mediocre"/>
    <x v="8"/>
    <s v="Soviet Union"/>
    <n v="16172"/>
    <s v="http://blocgame.com/stats.php?id=42946"/>
    <n v="0"/>
    <n v="0"/>
    <n v="9797"/>
    <n v="10.267936507936508"/>
  </r>
  <r>
    <s v="TrumpCity"/>
    <s v="Ronald mcTrump"/>
    <x v="4"/>
    <n v="22"/>
    <n v="0"/>
    <s v="First World War surplus"/>
    <s v="Gandhi-like"/>
    <n v="1"/>
    <s v="Standard"/>
    <n v="21"/>
    <n v="6"/>
    <n v="4"/>
    <s v="Mixed Economy"/>
    <n v="1573"/>
    <n v="17"/>
    <n v="0"/>
    <s v="Somewhat Large"/>
    <x v="2"/>
    <s v="Neutral"/>
    <n v="7128"/>
    <s v="http://blocgame.com/stats.php?id=63769"/>
    <n v="0"/>
    <n v="0"/>
    <n v="2628"/>
    <n v="4.5314685314685317"/>
  </r>
  <r>
    <s v="Krasnyyikistan"/>
    <s v="JohnTheGreat"/>
    <x v="17"/>
    <n v="105"/>
    <n v="3"/>
    <s v="Second World War surplus"/>
    <s v="Angelic"/>
    <n v="2"/>
    <s v="Good"/>
    <n v="0"/>
    <n v="12"/>
    <n v="11"/>
    <s v="Central Planning"/>
    <n v="1572"/>
    <n v="2890"/>
    <s v="Untapped"/>
    <s v="Large"/>
    <x v="3"/>
    <s v="Soviet Union"/>
    <n v="23636"/>
    <s v="http://blocgame.com/stats.php?id=50209"/>
    <n v="0"/>
    <n v="0"/>
    <n v="13511"/>
    <n v="15.035623409669212"/>
  </r>
  <r>
    <s v="Burlmenia"/>
    <s v="Nathan Barlow"/>
    <x v="14"/>
    <n v="10"/>
    <n v="0"/>
    <s v="Second World War surplus"/>
    <s v="Gandhi-like"/>
    <n v="1"/>
    <s v="Elite"/>
    <n v="151"/>
    <n v="8"/>
    <n v="0"/>
    <s v="Central Planning"/>
    <n v="1569"/>
    <n v="0"/>
    <s v="Untapped"/>
    <s v="None"/>
    <x v="17"/>
    <s v="Soviet Union"/>
    <n v="13210"/>
    <s v="http://blocgame.com/stats.php?id=57957"/>
    <n v="0"/>
    <n v="0"/>
    <n v="9460"/>
    <n v="8.4193753983428934"/>
  </r>
  <r>
    <s v="Tandak"/>
    <s v="jimmyyus"/>
    <x v="2"/>
    <n v="45"/>
    <n v="1"/>
    <s v="Second World War surplus"/>
    <s v="Gandhi-like"/>
    <n v="2"/>
    <s v="Good"/>
    <n v="4"/>
    <n v="20"/>
    <n v="12"/>
    <s v="Free Market"/>
    <n v="1554"/>
    <n v="3478"/>
    <s v="Depleted"/>
    <s v="Large"/>
    <x v="9"/>
    <s v="United States"/>
    <n v="15754"/>
    <s v="http://blocgame.com/stats.php?id=62201"/>
    <n v="0"/>
    <n v="0"/>
    <n v="2254"/>
    <n v="10.137709137709138"/>
  </r>
  <r>
    <s v="Kozakura"/>
    <s v="Tenrai"/>
    <x v="3"/>
    <n v="62"/>
    <n v="0"/>
    <s v="First World War surplus"/>
    <s v="Gandhi-like"/>
    <n v="2"/>
    <s v="Good"/>
    <n v="3"/>
    <n v="7"/>
    <n v="5"/>
    <s v="Mixed Economy"/>
    <n v="1552"/>
    <n v="531"/>
    <s v="Untapped"/>
    <s v="Mediocre"/>
    <x v="8"/>
    <s v="United States"/>
    <n v="19999"/>
    <s v="http://blocgame.com/stats.php?id=48894"/>
    <n v="0"/>
    <n v="0"/>
    <n v="13999"/>
    <n v="12.885953608247423"/>
  </r>
  <r>
    <s v="Bite"/>
    <s v="Scruff McGruff"/>
    <x v="1"/>
    <n v="7"/>
    <n v="0"/>
    <s v="First World War surplus"/>
    <s v="Gandhi-like"/>
    <n v="1"/>
    <s v="Undisciplined Rabble"/>
    <n v="165"/>
    <n v="10"/>
    <n v="4"/>
    <s v="Free Market"/>
    <n v="1549"/>
    <n v="6094"/>
    <s v="Untapped"/>
    <s v="Mediocre"/>
    <x v="0"/>
    <s v="Neutral"/>
    <n v="13477"/>
    <s v="http://blocgame.com/stats.php?id=63037"/>
    <n v="0"/>
    <n v="0"/>
    <n v="7477"/>
    <n v="8.7004519044544875"/>
  </r>
  <r>
    <s v="Fongelesia"/>
    <s v="Fong"/>
    <x v="3"/>
    <n v="70"/>
    <n v="1"/>
    <s v="Second World War surplus"/>
    <s v="Gandhi-like"/>
    <n v="2"/>
    <s v="Good"/>
    <n v="1"/>
    <n v="16"/>
    <n v="5"/>
    <s v="Free Market"/>
    <n v="1548"/>
    <n v="241"/>
    <s v="Untapped"/>
    <s v="Very Powerful"/>
    <x v="8"/>
    <s v="United States"/>
    <n v="21656"/>
    <s v="http://blocgame.com/stats.php?id=63041"/>
    <n v="0"/>
    <n v="0"/>
    <n v="12281"/>
    <n v="13.989664082687339"/>
  </r>
  <r>
    <s v="Addin-territory"/>
    <s v="Addin"/>
    <x v="2"/>
    <n v="41"/>
    <n v="0"/>
    <s v="Second World War surplus"/>
    <s v="Gandhi-like"/>
    <n v="1"/>
    <s v="Standard"/>
    <n v="0"/>
    <n v="15"/>
    <n v="4"/>
    <s v="Central Planning"/>
    <n v="1545"/>
    <n v="12"/>
    <n v="0"/>
    <s v="Somewhat Large"/>
    <x v="2"/>
    <s v="Soviet Union"/>
    <n v="20573"/>
    <s v="http://blocgame.com/stats.php?id=62712"/>
    <n v="0"/>
    <n v="0"/>
    <n v="12698"/>
    <n v="13.315857605177994"/>
  </r>
  <r>
    <s v="FreakTopia"/>
    <s v="Remington Steel"/>
    <x v="0"/>
    <n v="113"/>
    <n v="1"/>
    <s v="Second World War surplus"/>
    <s v="Gandhi-like"/>
    <n v="4"/>
    <s v="Elite"/>
    <n v="5"/>
    <n v="35"/>
    <n v="11"/>
    <s v="Free Market"/>
    <n v="1536"/>
    <n v="842"/>
    <s v="Untapped"/>
    <s v="Powerful"/>
    <x v="5"/>
    <s v="United States"/>
    <n v="51919"/>
    <s v="http://blocgame.com/stats.php?id=45527"/>
    <n v="0"/>
    <n v="0"/>
    <n v="31669"/>
    <n v="33.801432291666664"/>
  </r>
  <r>
    <s v="Malaysia Raya"/>
    <s v="Ben Laden"/>
    <x v="2"/>
    <n v="7"/>
    <n v="0"/>
    <s v="Second World War surplus"/>
    <s v="Gandhi-like"/>
    <n v="0"/>
    <s v="Good"/>
    <n v="14"/>
    <n v="9"/>
    <n v="2"/>
    <s v="Central Planning"/>
    <n v="1532"/>
    <n v="2"/>
    <s v="Untapped"/>
    <s v="Meagre"/>
    <x v="7"/>
    <s v="Neutral"/>
    <n v="6435"/>
    <s v="http://blocgame.com/stats.php?id=61845"/>
    <n v="0"/>
    <n v="0"/>
    <n v="2310"/>
    <n v="4.2003916449086161"/>
  </r>
  <r>
    <s v="axmbest"/>
    <s v="amsyah80"/>
    <x v="11"/>
    <n v="1"/>
    <n v="0"/>
    <s v="First World War surplus"/>
    <s v="Nice"/>
    <n v="1"/>
    <s v="Undisciplined Rabble"/>
    <n v="3"/>
    <n v="9"/>
    <n v="4"/>
    <s v="Central Planning"/>
    <n v="1531"/>
    <n v="420"/>
    <s v="Untapped"/>
    <s v="Small"/>
    <x v="8"/>
    <s v="Soviet Union"/>
    <n v="6076"/>
    <s v="http://blocgame.com/stats.php?id=61772"/>
    <n v="0"/>
    <n v="0"/>
    <n v="451"/>
    <n v="3.968647942521228"/>
  </r>
  <r>
    <s v="Dondang Sayang"/>
    <s v="Cempaka Sari"/>
    <x v="2"/>
    <n v="112"/>
    <n v="10"/>
    <s v="Second World War surplus"/>
    <s v="Gandhi-like"/>
    <n v="3"/>
    <s v="Good"/>
    <n v="0"/>
    <n v="15"/>
    <n v="13"/>
    <s v="Free Market"/>
    <n v="1530"/>
    <n v="13"/>
    <s v="Untapped"/>
    <s v="Large"/>
    <x v="7"/>
    <s v="United States"/>
    <n v="13645"/>
    <s v="http://blocgame.com/stats.php?id=60628"/>
    <n v="0"/>
    <n v="0"/>
    <n v="895"/>
    <n v="8.9183006535947715"/>
  </r>
  <r>
    <s v="Brohan"/>
    <s v="Brodolf_shitler"/>
    <x v="1"/>
    <n v="49"/>
    <n v="1"/>
    <s v="Second World War surplus"/>
    <s v="Gandhi-like"/>
    <n v="2"/>
    <s v="Good"/>
    <n v="12"/>
    <n v="14"/>
    <n v="9"/>
    <s v="Central Planning"/>
    <n v="1527"/>
    <n v="2436"/>
    <s v="Untapped"/>
    <s v="Large"/>
    <x v="1"/>
    <s v="Neutral"/>
    <n v="23223"/>
    <s v="http://blocgame.com/stats.php?id=40340"/>
    <n v="0"/>
    <n v="0"/>
    <n v="13098"/>
    <n v="15.208251473477407"/>
  </r>
  <r>
    <s v="Safavid Persia"/>
    <s v="Abbas"/>
    <x v="0"/>
    <n v="93"/>
    <n v="0"/>
    <s v="Second World War surplus"/>
    <s v="Gandhi-like"/>
    <n v="2"/>
    <s v="Elite"/>
    <n v="17"/>
    <n v="13"/>
    <n v="9"/>
    <s v="Free Market"/>
    <n v="1526"/>
    <n v="2920"/>
    <s v="Untapped"/>
    <s v="Somewhat Large"/>
    <x v="1"/>
    <s v="United States"/>
    <n v="28659"/>
    <s v="http://blocgame.com/stats.php?id=63199"/>
    <n v="0"/>
    <n v="0"/>
    <n v="18909"/>
    <n v="18.780471821756226"/>
  </r>
  <r>
    <s v="Kulunkjin"/>
    <s v="Areum ling"/>
    <x v="8"/>
    <n v="34"/>
    <n v="0"/>
    <s v="First World War surplus"/>
    <s v="Gandhi-like"/>
    <n v="0"/>
    <s v="Elite"/>
    <n v="5"/>
    <n v="6"/>
    <n v="4"/>
    <s v="Central Planning"/>
    <n v="1519"/>
    <n v="38"/>
    <s v="Untapped"/>
    <s v="Mediocre"/>
    <x v="8"/>
    <s v="Soviet Union"/>
    <n v="10326"/>
    <s v="http://blocgame.com/stats.php?id=62604"/>
    <n v="0"/>
    <n v="0"/>
    <n v="6576"/>
    <n v="6.7978933508887422"/>
  </r>
  <r>
    <s v="Oilpotamia"/>
    <s v="WarZone115"/>
    <x v="4"/>
    <n v="39"/>
    <n v="0"/>
    <s v="First World War surplus"/>
    <s v="Nice"/>
    <n v="2"/>
    <s v="Elite"/>
    <n v="5"/>
    <n v="12"/>
    <n v="10"/>
    <s v="Free Market"/>
    <n v="1519"/>
    <n v="2536"/>
    <s v="Near Depletion"/>
    <s v="Somewhat Large"/>
    <x v="9"/>
    <s v="United States"/>
    <n v="12005"/>
    <s v="http://blocgame.com/stats.php?id=64020"/>
    <n v="0"/>
    <n v="0"/>
    <n v="2255"/>
    <n v="7.903225806451613"/>
  </r>
  <r>
    <s v="National_East"/>
    <s v="RulerBill"/>
    <x v="4"/>
    <n v="38"/>
    <n v="0"/>
    <s v="Second World War surplus"/>
    <s v="Gandhi-like"/>
    <n v="1"/>
    <s v="Elite"/>
    <n v="1"/>
    <n v="11"/>
    <n v="4"/>
    <s v="Free Market"/>
    <n v="1516"/>
    <n v="330"/>
    <s v="Untapped"/>
    <s v="Mediocre"/>
    <x v="11"/>
    <s v="United States"/>
    <n v="11231"/>
    <s v="http://blocgame.com/stats.php?id=61888"/>
    <n v="0"/>
    <n v="0"/>
    <n v="4856"/>
    <n v="7.408311345646438"/>
  </r>
  <r>
    <s v="Burke Tome"/>
    <s v="Haggashed"/>
    <x v="1"/>
    <n v="65"/>
    <n v="0"/>
    <s v="Second World War surplus"/>
    <s v="Gandhi-like"/>
    <n v="2"/>
    <s v="Elite"/>
    <n v="37"/>
    <n v="15"/>
    <n v="10"/>
    <s v="Free Market"/>
    <n v="1509"/>
    <n v="2876"/>
    <s v="Untapped"/>
    <s v="Large"/>
    <x v="0"/>
    <s v="United States"/>
    <n v="20000"/>
    <s v="http://blocgame.com/stats.php?id=63028"/>
    <n v="0"/>
    <n v="0"/>
    <n v="9125"/>
    <n v="13.253810470510272"/>
  </r>
  <r>
    <s v="Novaya"/>
    <s v="ScarletMarines"/>
    <x v="0"/>
    <n v="60"/>
    <n v="3"/>
    <s v="Second World War surplus"/>
    <s v="Gandhi-like"/>
    <n v="2"/>
    <s v="Elite"/>
    <n v="4"/>
    <n v="5"/>
    <n v="5"/>
    <s v="Central Planning"/>
    <n v="1508"/>
    <n v="609"/>
    <s v="Plentiful"/>
    <s v="Mediocre"/>
    <x v="8"/>
    <s v="Neutral"/>
    <n v="20100"/>
    <s v="http://blocgame.com/stats.php?id=62840"/>
    <n v="0"/>
    <n v="0"/>
    <n v="14850"/>
    <n v="13.328912466843502"/>
  </r>
  <r>
    <s v="Argon"/>
    <s v="Argus"/>
    <x v="6"/>
    <n v="81"/>
    <n v="7"/>
    <s v="Korean War surplus"/>
    <s v="Angelic"/>
    <n v="3"/>
    <s v="Standard"/>
    <n v="0"/>
    <n v="29"/>
    <n v="28"/>
    <s v="Central Planning"/>
    <n v="1507"/>
    <n v="1968"/>
    <s v="Untapped"/>
    <s v="Large"/>
    <x v="10"/>
    <s v="Soviet Union"/>
    <n v="41048"/>
    <s v="http://blocgame.com/stats.php?id=57323"/>
    <n v="0"/>
    <n v="0"/>
    <n v="17423"/>
    <n v="27.238221632382217"/>
  </r>
  <r>
    <s v="New Caucasus"/>
    <s v="Cotton Luther"/>
    <x v="0"/>
    <n v="67"/>
    <n v="0"/>
    <s v="Second World War surplus"/>
    <s v="Gandhi-like"/>
    <n v="2"/>
    <s v="Elite"/>
    <n v="21"/>
    <n v="22"/>
    <n v="3"/>
    <s v="Free Market"/>
    <n v="1505"/>
    <n v="183"/>
    <s v="Untapped"/>
    <s v="Very Powerful"/>
    <x v="16"/>
    <s v="United States"/>
    <n v="27860"/>
    <s v="http://blocgame.com/stats.php?id=4392"/>
    <n v="0"/>
    <n v="0"/>
    <n v="16985"/>
    <n v="18.511627906976745"/>
  </r>
  <r>
    <s v="South Park"/>
    <s v="cartman"/>
    <x v="8"/>
    <n v="59"/>
    <n v="0"/>
    <s v="Second World War surplus"/>
    <s v="Gandhi-like"/>
    <n v="2"/>
    <s v="Good"/>
    <n v="16"/>
    <n v="19"/>
    <n v="4"/>
    <s v="Free Market"/>
    <n v="1504"/>
    <n v="520"/>
    <s v="Untapped"/>
    <s v="Large"/>
    <x v="2"/>
    <s v="United States"/>
    <n v="41265"/>
    <s v="http://blocgame.com/stats.php?id=228"/>
    <n v="0"/>
    <n v="0"/>
    <n v="31140"/>
    <n v="27.436835106382979"/>
  </r>
  <r>
    <s v="al-Bahrayn"/>
    <s v="dbdb"/>
    <x v="0"/>
    <n v="98"/>
    <n v="3"/>
    <s v="Second World War surplus"/>
    <s v="Gandhi-like"/>
    <n v="2"/>
    <s v="Good"/>
    <n v="0"/>
    <n v="11"/>
    <n v="10"/>
    <s v="Central Planning"/>
    <n v="1504"/>
    <n v="901"/>
    <s v="Untapped"/>
    <s v="Powerful"/>
    <x v="0"/>
    <s v="Soviet Union"/>
    <n v="32888"/>
    <s v="http://blocgame.com/stats.php?id=59775"/>
    <n v="0"/>
    <n v="0"/>
    <n v="23513"/>
    <n v="21.867021276595743"/>
  </r>
  <r>
    <s v="Top Hat"/>
    <s v="TopHat"/>
    <x v="5"/>
    <n v="58"/>
    <n v="0"/>
    <s v="Second World War surplus"/>
    <s v="Gandhi-like"/>
    <n v="1"/>
    <s v="Good"/>
    <n v="4"/>
    <n v="4"/>
    <n v="2"/>
    <s v="Central Planning"/>
    <n v="1500"/>
    <n v="206"/>
    <s v="Untapped"/>
    <s v="Small"/>
    <x v="4"/>
    <s v="Soviet Union"/>
    <n v="24362"/>
    <s v="http://blocgame.com/stats.php?id=61121"/>
    <n v="0"/>
    <n v="0"/>
    <n v="21362"/>
    <n v="16.241333333333333"/>
  </r>
  <r>
    <s v="Arina"/>
    <s v="Hakir"/>
    <x v="6"/>
    <n v="61"/>
    <n v="0"/>
    <s v="Korean War surplus"/>
    <s v="Gandhi-like"/>
    <n v="1"/>
    <s v="Standard"/>
    <n v="6"/>
    <n v="10"/>
    <n v="4"/>
    <s v="Free Market"/>
    <n v="1497"/>
    <n v="456"/>
    <s v="Untapped"/>
    <s v="Very Powerful"/>
    <x v="17"/>
    <s v="United States"/>
    <n v="30995"/>
    <s v="http://blocgame.com/stats.php?id=54480"/>
    <n v="0"/>
    <n v="0"/>
    <n v="24995"/>
    <n v="20.704742818971276"/>
  </r>
  <r>
    <s v="The NLR"/>
    <s v="Darknight"/>
    <x v="0"/>
    <n v="56"/>
    <n v="4"/>
    <s v="Korean War surplus"/>
    <s v="Gandhi-like"/>
    <n v="2"/>
    <s v="Good"/>
    <n v="2"/>
    <n v="60"/>
    <n v="4"/>
    <s v="Central Planning"/>
    <n v="1496"/>
    <n v="155"/>
    <s v="Untapped"/>
    <s v="Very Powerful"/>
    <x v="4"/>
    <s v="Soviet Union"/>
    <n v="49255"/>
    <s v="http://blocgame.com/stats.php?id=49701"/>
    <n v="0"/>
    <n v="0"/>
    <n v="23755"/>
    <n v="32.924465240641709"/>
  </r>
  <r>
    <s v="Kukulala"/>
    <s v="Unkel"/>
    <x v="3"/>
    <n v="40"/>
    <n v="3"/>
    <s v="Second World War surplus"/>
    <s v="Gandhi-like"/>
    <n v="2"/>
    <s v="Good"/>
    <n v="12"/>
    <n v="12"/>
    <n v="8"/>
    <s v="Free Market"/>
    <n v="1490"/>
    <n v="202"/>
    <s v="Untapped"/>
    <s v="Large"/>
    <x v="6"/>
    <s v="United States"/>
    <n v="28610"/>
    <s v="http://blocgame.com/stats.php?id=60796"/>
    <n v="0"/>
    <n v="0"/>
    <n v="19610"/>
    <n v="19.201342281879196"/>
  </r>
  <r>
    <s v="Wafflonia"/>
    <s v="Stellarwaffle"/>
    <x v="8"/>
    <n v="68"/>
    <n v="0"/>
    <s v="Second World War surplus"/>
    <s v="Gandhi-like"/>
    <n v="2"/>
    <s v="Elite"/>
    <n v="11"/>
    <n v="15"/>
    <n v="11"/>
    <s v="Central Planning"/>
    <n v="1490"/>
    <n v="4007"/>
    <s v="Untapped"/>
    <s v="Mediocre"/>
    <x v="9"/>
    <s v="Soviet Union"/>
    <n v="38935"/>
    <s v="http://blocgame.com/stats.php?id=63064"/>
    <n v="0"/>
    <n v="0"/>
    <n v="27685"/>
    <n v="26.130872483221477"/>
  </r>
  <r>
    <s v="CubeHead"/>
    <s v="waveform"/>
    <x v="8"/>
    <n v="33"/>
    <n v="0"/>
    <s v="Second World War surplus"/>
    <s v="Gandhi-like"/>
    <n v="2"/>
    <s v="Good"/>
    <n v="49"/>
    <n v="12"/>
    <n v="7"/>
    <s v="Free Market"/>
    <n v="1484"/>
    <n v="1419"/>
    <s v="Untapped"/>
    <s v="Meagre"/>
    <x v="0"/>
    <s v="United States"/>
    <n v="17766"/>
    <s v="http://blocgame.com/stats.php?id=63001"/>
    <n v="0"/>
    <n v="0"/>
    <n v="9141"/>
    <n v="11.971698113207546"/>
  </r>
  <r>
    <s v="Hivemindia"/>
    <s v="Overmind"/>
    <x v="0"/>
    <n v="92"/>
    <n v="2"/>
    <s v="Second World War surplus"/>
    <s v="Angelic"/>
    <n v="4"/>
    <s v="Standard"/>
    <n v="0"/>
    <n v="26"/>
    <n v="8"/>
    <s v="Central Planning"/>
    <n v="1477"/>
    <n v="399"/>
    <s v="Untapped"/>
    <s v="Powerful"/>
    <x v="14"/>
    <s v="Soviet Union"/>
    <n v="38622"/>
    <s v="http://blocgame.com/stats.php?id=63286"/>
    <n v="0"/>
    <n v="0"/>
    <n v="22872"/>
    <n v="26.148950575490861"/>
  </r>
  <r>
    <s v="Alohaha"/>
    <s v="Jakeirt"/>
    <x v="11"/>
    <n v="9"/>
    <n v="0"/>
    <s v="Finest of the 19th century"/>
    <s v="Gandhi-like"/>
    <n v="1"/>
    <s v="Standard"/>
    <n v="130"/>
    <n v="5"/>
    <n v="9"/>
    <s v="Free Market"/>
    <n v="1474"/>
    <n v="80"/>
    <s v="Untapped"/>
    <s v="None"/>
    <x v="4"/>
    <s v="United States"/>
    <n v="11009"/>
    <s v="http://blocgame.com/stats.php?id=57669"/>
    <n v="0"/>
    <n v="0"/>
    <n v="5009"/>
    <n v="7.4687924016282228"/>
  </r>
  <r>
    <s v="Bluegene/Q"/>
    <s v="ChevalierCavac"/>
    <x v="3"/>
    <n v="80"/>
    <n v="5"/>
    <s v="Second World War surplus"/>
    <s v="Gandhi-like"/>
    <n v="4"/>
    <s v="Standard"/>
    <n v="12"/>
    <n v="15"/>
    <n v="10"/>
    <s v="Central Planning"/>
    <n v="1473"/>
    <n v="2928"/>
    <s v="Untapped"/>
    <s v="Very Powerful"/>
    <x v="3"/>
    <s v="Soviet Union"/>
    <n v="35825"/>
    <s v="http://blocgame.com/stats.php?id=61506"/>
    <n v="0"/>
    <n v="0"/>
    <n v="23450"/>
    <n v="24.321113374066531"/>
  </r>
  <r>
    <s v="Casopia"/>
    <s v="Nathaniel Baker"/>
    <x v="0"/>
    <n v="10"/>
    <n v="0"/>
    <s v="First World War surplus"/>
    <s v="Gandhi-like"/>
    <n v="1"/>
    <s v="Poor"/>
    <n v="0"/>
    <n v="10"/>
    <n v="5"/>
    <s v="Central Planning"/>
    <n v="1473"/>
    <n v="5"/>
    <n v="0"/>
    <s v="Small"/>
    <x v="13"/>
    <s v="Neutral"/>
    <n v="10161"/>
    <s v="http://blocgame.com/stats.php?id=63500"/>
    <n v="0"/>
    <n v="0"/>
    <n v="3786"/>
    <n v="6.89816700610998"/>
  </r>
  <r>
    <s v="Civilia"/>
    <s v="Sir_Ranger"/>
    <x v="15"/>
    <n v="7"/>
    <n v="0"/>
    <s v="First World War surplus"/>
    <s v="Gandhi-like"/>
    <n v="0"/>
    <s v="Undisciplined Rabble"/>
    <n v="52"/>
    <n v="3"/>
    <n v="2"/>
    <s v="Central Planning"/>
    <n v="1469"/>
    <n v="2"/>
    <s v="Untapped"/>
    <s v="None"/>
    <x v="14"/>
    <s v="Neutral"/>
    <n v="5104"/>
    <s v="http://blocgame.com/stats.php?id=62017"/>
    <n v="0"/>
    <n v="0"/>
    <n v="3229"/>
    <n v="3.4744724302246426"/>
  </r>
  <r>
    <s v="Whitey"/>
    <s v="Knee Grow"/>
    <x v="1"/>
    <n v="99"/>
    <n v="0"/>
    <s v="Second World War surplus"/>
    <s v="Nice"/>
    <n v="3"/>
    <s v="Elite"/>
    <n v="5"/>
    <n v="34"/>
    <n v="20"/>
    <s v="Free Market"/>
    <n v="1468"/>
    <n v="7545"/>
    <s v="Untapped"/>
    <s v="Mediocre"/>
    <x v="9"/>
    <s v="United States"/>
    <n v="52526"/>
    <s v="http://blocgame.com/stats.php?id=4816"/>
    <n v="0"/>
    <n v="0"/>
    <n v="30026"/>
    <n v="35.780653950953678"/>
  </r>
  <r>
    <s v="Lomar"/>
    <s v="Sarnen"/>
    <x v="4"/>
    <n v="8"/>
    <n v="0"/>
    <s v="Second World War surplus"/>
    <s v="Gandhi-like"/>
    <n v="1"/>
    <s v="Poor"/>
    <n v="13"/>
    <n v="7"/>
    <n v="2"/>
    <s v="Free Market"/>
    <n v="1464"/>
    <n v="1382"/>
    <s v="Untapped"/>
    <s v="Mediocre"/>
    <x v="0"/>
    <s v="United States"/>
    <n v="9229"/>
    <s v="http://blocgame.com/stats.php?id=63175"/>
    <n v="0"/>
    <n v="0"/>
    <n v="5104"/>
    <n v="6.3039617486338795"/>
  </r>
  <r>
    <s v="Crapostan"/>
    <s v="King Guamba"/>
    <x v="1"/>
    <n v="7"/>
    <n v="0"/>
    <s v="First World War surplus"/>
    <s v="Gandhi-like"/>
    <n v="1"/>
    <s v="Elite"/>
    <n v="90"/>
    <n v="10"/>
    <n v="10"/>
    <s v="Mixed Economy"/>
    <n v="1463"/>
    <n v="5187"/>
    <s v="Plentiful"/>
    <s v="Large"/>
    <x v="0"/>
    <s v="Neutral"/>
    <n v="24225"/>
    <s v="http://blocgame.com/stats.php?id=44789"/>
    <n v="0"/>
    <n v="0"/>
    <n v="15975"/>
    <n v="16.558441558441558"/>
  </r>
  <r>
    <s v="Derse Moon"/>
    <s v="Jack Noir"/>
    <x v="0"/>
    <n v="99"/>
    <n v="18"/>
    <s v="Korean War surplus"/>
    <s v="Angelic"/>
    <n v="6"/>
    <s v="Elite"/>
    <n v="6"/>
    <n v="40"/>
    <n v="20"/>
    <s v="Central Planning"/>
    <n v="1455"/>
    <n v="22645"/>
    <s v="Plentiful"/>
    <s v="Very Powerful"/>
    <x v="9"/>
    <s v="Soviet Union"/>
    <n v="82293"/>
    <s v="http://blocgame.com/stats.php?id=62965"/>
    <n v="0"/>
    <n v="0"/>
    <n v="55293"/>
    <n v="56.55876288659794"/>
  </r>
  <r>
    <s v="Nuwe Rhodesia"/>
    <s v="dudeskis"/>
    <x v="0"/>
    <n v="80"/>
    <n v="1"/>
    <s v="Second World War surplus"/>
    <s v="Angelic"/>
    <n v="3"/>
    <s v="Elite"/>
    <n v="0"/>
    <n v="42"/>
    <n v="5"/>
    <s v="Central Planning"/>
    <n v="1446"/>
    <n v="232"/>
    <s v="Untapped"/>
    <s v="Very Powerful"/>
    <x v="13"/>
    <s v="Soviet Union"/>
    <n v="27448"/>
    <s v="http://blocgame.com/stats.php?id=6338"/>
    <n v="0"/>
    <n v="0"/>
    <n v="7573"/>
    <n v="18.982019363762102"/>
  </r>
  <r>
    <s v="kinabalu"/>
    <s v="fatimah"/>
    <x v="11"/>
    <n v="10"/>
    <n v="0"/>
    <s v="First World War surplus"/>
    <s v="Gandhi-like"/>
    <n v="0"/>
    <s v="Elite"/>
    <n v="13"/>
    <n v="5"/>
    <n v="5"/>
    <s v="Central Planning"/>
    <n v="1444"/>
    <n v="995"/>
    <s v="Plentiful"/>
    <s v="Meagre"/>
    <x v="3"/>
    <s v="Neutral"/>
    <n v="4046"/>
    <s v="http://blocgame.com/stats.php?id=62887"/>
    <n v="0"/>
    <n v="0"/>
    <n v="296"/>
    <n v="2.8019390581717452"/>
  </r>
  <r>
    <s v="Zen killer"/>
    <s v="Jermainecrazy2157"/>
    <x v="3"/>
    <n v="70"/>
    <n v="3"/>
    <s v="Second World War surplus"/>
    <s v="Gandhi-like"/>
    <n v="3"/>
    <s v="Elite"/>
    <n v="9"/>
    <n v="18"/>
    <n v="6"/>
    <s v="Central Planning"/>
    <n v="1444"/>
    <n v="255"/>
    <s v="Untapped"/>
    <s v="Large"/>
    <x v="8"/>
    <s v="Soviet Union"/>
    <n v="41062"/>
    <s v="http://blocgame.com/stats.php?id=63107"/>
    <n v="0"/>
    <n v="0"/>
    <n v="29812"/>
    <n v="28.436288088642659"/>
  </r>
  <r>
    <s v="methamphetamine"/>
    <s v="UDIN88"/>
    <x v="9"/>
    <n v="13"/>
    <n v="0"/>
    <s v="Second World War surplus"/>
    <s v="Gandhi-like"/>
    <n v="3"/>
    <s v="Standard"/>
    <n v="74"/>
    <n v="16"/>
    <n v="13"/>
    <s v="Central Planning"/>
    <n v="1443"/>
    <n v="13"/>
    <s v="Near Depletion"/>
    <s v="Somewhat Large"/>
    <x v="7"/>
    <s v="Neutral"/>
    <n v="13078"/>
    <s v="http://blocgame.com/stats.php?id=61702"/>
    <n v="0"/>
    <n v="0"/>
    <n v="-47"/>
    <n v="9.0630630630630638"/>
  </r>
  <r>
    <s v="Nuketown"/>
    <s v="Blobby78"/>
    <x v="3"/>
    <n v="58"/>
    <n v="0"/>
    <s v="Second World War surplus"/>
    <s v="Angelic"/>
    <n v="1"/>
    <s v="Elite"/>
    <n v="3"/>
    <n v="10"/>
    <n v="10"/>
    <s v="Central Planning"/>
    <n v="1439"/>
    <n v="4626"/>
    <s v="Untapped"/>
    <s v="Mediocre"/>
    <x v="9"/>
    <s v="Soviet Union"/>
    <n v="25278"/>
    <s v="http://blocgame.com/stats.php?id=59614"/>
    <n v="0"/>
    <n v="0"/>
    <n v="17028"/>
    <n v="17.56636553161918"/>
  </r>
  <r>
    <s v="Yummy Foods"/>
    <s v="iiruka"/>
    <x v="6"/>
    <n v="151"/>
    <n v="2"/>
    <s v="Korean War surplus"/>
    <s v="Gandhi-like"/>
    <n v="6"/>
    <s v="Good"/>
    <n v="0"/>
    <n v="56"/>
    <n v="2"/>
    <s v="Free Market"/>
    <n v="1434"/>
    <n v="197"/>
    <s v="Untapped"/>
    <s v="Large"/>
    <x v="8"/>
    <s v="United States"/>
    <n v="50836"/>
    <s v="http://blocgame.com/stats.php?id=54376"/>
    <n v="0"/>
    <n v="0"/>
    <n v="24586"/>
    <n v="35.450488145048816"/>
  </r>
  <r>
    <s v="Zuyazayuza"/>
    <s v="Zuyazayuza"/>
    <x v="0"/>
    <n v="144"/>
    <n v="7"/>
    <s v="Korean War surplus"/>
    <s v="Gandhi-like"/>
    <n v="3"/>
    <s v="Standard"/>
    <n v="0"/>
    <n v="35"/>
    <n v="6"/>
    <s v="Free Market"/>
    <n v="1434"/>
    <n v="504"/>
    <s v="Untapped"/>
    <s v="Very Powerful"/>
    <x v="2"/>
    <s v="United States"/>
    <n v="60914"/>
    <s v="http://blocgame.com/stats.php?id=62470"/>
    <n v="0"/>
    <n v="0"/>
    <n v="43289"/>
    <n v="42.478382147838218"/>
  </r>
  <r>
    <s v="Greatest Ally"/>
    <s v="WilliamDaAsian"/>
    <x v="1"/>
    <n v="91"/>
    <n v="2"/>
    <s v="Second World War surplus"/>
    <s v="Gandhi-like"/>
    <n v="3"/>
    <s v="Good"/>
    <n v="6"/>
    <n v="22"/>
    <n v="6"/>
    <s v="Free Market"/>
    <n v="1433"/>
    <n v="592"/>
    <s v="Untapped"/>
    <s v="Large"/>
    <x v="6"/>
    <s v="United States"/>
    <n v="34970"/>
    <s v="http://blocgame.com/stats.php?id=49097"/>
    <n v="0"/>
    <n v="0"/>
    <n v="22220"/>
    <n v="24.403349616189811"/>
  </r>
  <r>
    <s v="Anonymity"/>
    <s v="Anomalous300"/>
    <x v="11"/>
    <n v="18"/>
    <n v="1"/>
    <s v="Second World War surplus"/>
    <s v="Gandhi-like"/>
    <n v="2"/>
    <s v="Good"/>
    <n v="169"/>
    <n v="31"/>
    <n v="15"/>
    <s v="Central Planning"/>
    <n v="1433"/>
    <n v="1024"/>
    <s v="Untapped"/>
    <s v="Small"/>
    <x v="3"/>
    <s v="Soviet Union"/>
    <n v="23914"/>
    <s v="http://blocgame.com/stats.php?id=63103"/>
    <n v="0"/>
    <n v="0"/>
    <n v="5164"/>
    <n v="16.688066992323797"/>
  </r>
  <r>
    <s v="Rebel Scum"/>
    <s v="Swipa"/>
    <x v="18"/>
    <n v="10"/>
    <n v="0"/>
    <s v="First World War surplus"/>
    <s v="Gandhi-like"/>
    <n v="0"/>
    <s v="Undisciplined Rabble"/>
    <n v="103"/>
    <n v="6"/>
    <n v="2"/>
    <s v="Central Planning"/>
    <n v="1428"/>
    <n v="556"/>
    <s v="Untapped"/>
    <s v="Meagre"/>
    <x v="3"/>
    <s v="Soviet Union"/>
    <n v="5205"/>
    <s v="http://blocgame.com/stats.php?id=63844"/>
    <n v="0"/>
    <n v="0"/>
    <n v="2205"/>
    <n v="3.6449579831932772"/>
  </r>
  <r>
    <s v="Vorcs"/>
    <s v="Aiman Nizam"/>
    <x v="2"/>
    <n v="118"/>
    <n v="13"/>
    <s v="Korean War surplus"/>
    <s v="Gandhi-like"/>
    <n v="3"/>
    <s v="Elite"/>
    <n v="2"/>
    <n v="15"/>
    <n v="11"/>
    <s v="Central Planning"/>
    <n v="1425"/>
    <n v="167"/>
    <s v="Untapped"/>
    <s v="Very Powerful"/>
    <x v="7"/>
    <s v="Soviet Union"/>
    <n v="36163"/>
    <s v="http://blocgame.com/stats.php?id=61955"/>
    <n v="0"/>
    <n v="0"/>
    <n v="24163"/>
    <n v="25.377543859649123"/>
  </r>
  <r>
    <s v="Huangdi"/>
    <s v="Xian Wï¿½ng"/>
    <x v="3"/>
    <n v="18"/>
    <n v="0"/>
    <s v="Second World War surplus"/>
    <s v="Nice"/>
    <n v="2"/>
    <s v="Elite"/>
    <n v="15"/>
    <n v="8"/>
    <n v="5"/>
    <s v="Mixed Economy"/>
    <n v="1419"/>
    <n v="219"/>
    <n v="0"/>
    <s v="Meagre"/>
    <x v="14"/>
    <s v="United States"/>
    <n v="19811"/>
    <s v="http://blocgame.com/stats.php?id=59776"/>
    <n v="0"/>
    <n v="0"/>
    <n v="13436"/>
    <n v="13.961240310077519"/>
  </r>
  <r>
    <s v="FuchukFakhu"/>
    <s v="KondaKondi"/>
    <x v="2"/>
    <n v="27"/>
    <n v="6"/>
    <s v="Second World War surplus"/>
    <s v="Gandhi-like"/>
    <n v="3"/>
    <s v="Undisciplined Rabble"/>
    <n v="1"/>
    <n v="22"/>
    <n v="3"/>
    <s v="Free Market"/>
    <n v="1418"/>
    <n v="119"/>
    <s v="Near Depletion"/>
    <s v="Large"/>
    <x v="16"/>
    <s v="United States"/>
    <n v="11820"/>
    <s v="http://blocgame.com/stats.php?id=61483"/>
    <n v="0"/>
    <n v="0"/>
    <n v="195"/>
    <n v="8.3356840620592383"/>
  </r>
  <r>
    <s v="Turbanistan"/>
    <s v="eromer2"/>
    <x v="0"/>
    <n v="83"/>
    <n v="0"/>
    <s v="Second World War surplus"/>
    <s v="Gandhi-like"/>
    <n v="2"/>
    <s v="Elite"/>
    <n v="0"/>
    <n v="18"/>
    <n v="4"/>
    <s v="Central Planning"/>
    <n v="1416"/>
    <n v="654"/>
    <s v="Untapped"/>
    <s v="Large"/>
    <x v="5"/>
    <s v="Soviet Union"/>
    <n v="33881"/>
    <s v="http://blocgame.com/stats.php?id=63007"/>
    <n v="0"/>
    <n v="0"/>
    <n v="24131"/>
    <n v="23.927259887005651"/>
  </r>
  <r>
    <s v="Weast America"/>
    <s v="Prince Pluto Nash"/>
    <x v="1"/>
    <n v="77"/>
    <n v="0"/>
    <s v="Second World War surplus"/>
    <s v="Gandhi-like"/>
    <n v="1"/>
    <s v="Good"/>
    <n v="4"/>
    <n v="9"/>
    <n v="8"/>
    <s v="Mixed Economy"/>
    <n v="1408"/>
    <n v="5273"/>
    <s v="Untapped"/>
    <s v="Large"/>
    <x v="1"/>
    <s v="United States"/>
    <n v="32106"/>
    <s v="http://blocgame.com/stats.php?id=55778"/>
    <n v="0"/>
    <n v="0"/>
    <n v="24981"/>
    <n v="22.802556818181817"/>
  </r>
  <r>
    <s v="Aminichina"/>
    <s v="doublepedaldylan"/>
    <x v="0"/>
    <n v="38"/>
    <n v="1"/>
    <s v="First World War surplus"/>
    <s v="Gandhi-like"/>
    <n v="2"/>
    <s v="Standard"/>
    <n v="34"/>
    <n v="9"/>
    <n v="5"/>
    <s v="Central Planning"/>
    <n v="1400"/>
    <n v="529"/>
    <s v="Untapped"/>
    <s v="Somewhat Large"/>
    <x v="6"/>
    <s v="Soviet Union"/>
    <n v="15323"/>
    <s v="http://blocgame.com/stats.php?id=56720"/>
    <n v="0"/>
    <n v="0"/>
    <n v="8573"/>
    <n v="10.945"/>
  </r>
  <r>
    <s v="Sordidia"/>
    <s v="RogueandaScoundrel"/>
    <x v="0"/>
    <n v="72"/>
    <n v="4"/>
    <s v="Second World War surplus"/>
    <s v="Gandhi-like"/>
    <n v="2"/>
    <s v="Good"/>
    <n v="7"/>
    <n v="27"/>
    <n v="7"/>
    <s v="Central Planning"/>
    <n v="1400"/>
    <n v="527"/>
    <s v="Untapped"/>
    <s v="Large"/>
    <x v="2"/>
    <s v="Soviet Union"/>
    <n v="39299"/>
    <s v="http://blocgame.com/stats.php?id=63203"/>
    <n v="0"/>
    <n v="0"/>
    <n v="25049"/>
    <n v="28.070714285714285"/>
  </r>
  <r>
    <s v="Puella-Magia"/>
    <s v="Emily"/>
    <x v="5"/>
    <n v="100"/>
    <n v="2"/>
    <s v="Korean War surplus"/>
    <s v="Gandhi-like"/>
    <n v="2"/>
    <s v="Standard"/>
    <n v="4"/>
    <n v="12"/>
    <n v="10"/>
    <s v="Central Planning"/>
    <n v="1398"/>
    <n v="553"/>
    <s v="Untapped"/>
    <s v="Large"/>
    <x v="1"/>
    <s v="Soviet Union"/>
    <n v="24392"/>
    <s v="http://blocgame.com/stats.php?id=35958"/>
    <n v="0"/>
    <n v="0"/>
    <n v="14642"/>
    <n v="17.447782546494992"/>
  </r>
  <r>
    <s v="Celtic Nations"/>
    <s v="BigWilly526"/>
    <x v="1"/>
    <n v="55"/>
    <n v="0"/>
    <s v="Second World War surplus"/>
    <s v="Gandhi-like"/>
    <n v="2"/>
    <s v="Standard"/>
    <n v="23"/>
    <n v="11"/>
    <n v="6"/>
    <s v="Central Planning"/>
    <n v="1395"/>
    <n v="2248"/>
    <s v="Untapped"/>
    <s v="Large"/>
    <x v="1"/>
    <s v="Soviet Union"/>
    <n v="27924"/>
    <s v="http://blocgame.com/stats.php?id=7511"/>
    <n v="0"/>
    <n v="0"/>
    <n v="20049"/>
    <n v="20.017204301075267"/>
  </r>
  <r>
    <s v="Lolesco"/>
    <s v="Lolesco"/>
    <x v="0"/>
    <n v="78"/>
    <n v="1"/>
    <s v="Korean War surplus"/>
    <s v="Good"/>
    <n v="3"/>
    <s v="Standard"/>
    <n v="0"/>
    <n v="52"/>
    <n v="15"/>
    <s v="Free Market"/>
    <n v="1383"/>
    <n v="2993"/>
    <s v="Plentiful"/>
    <s v="Somewhat Large"/>
    <x v="0"/>
    <s v="United States"/>
    <n v="46300"/>
    <s v="http://blocgame.com/stats.php?id=48289"/>
    <n v="0"/>
    <n v="0"/>
    <n v="18925"/>
    <n v="33.477946493130872"/>
  </r>
  <r>
    <s v="Parameswara"/>
    <s v="brownmy"/>
    <x v="1"/>
    <n v="63"/>
    <n v="0"/>
    <s v="Korean War surplus"/>
    <s v="Gandhi-like"/>
    <n v="2"/>
    <s v="Standard"/>
    <n v="10"/>
    <n v="13"/>
    <n v="4"/>
    <s v="Free Market"/>
    <n v="1380"/>
    <n v="198"/>
    <s v="Untapped"/>
    <s v="Powerful"/>
    <x v="6"/>
    <s v="United States"/>
    <n v="24708"/>
    <s v="http://blocgame.com/stats.php?id=56360"/>
    <n v="0"/>
    <n v="0"/>
    <n v="16833"/>
    <n v="17.904347826086955"/>
  </r>
  <r>
    <s v="Dess"/>
    <s v="Raktai"/>
    <x v="0"/>
    <n v="91"/>
    <n v="1"/>
    <s v="Second World War surplus"/>
    <s v="Gandhi-like"/>
    <n v="4"/>
    <s v="Standard"/>
    <n v="0"/>
    <n v="41"/>
    <n v="6"/>
    <s v="Free Market"/>
    <n v="1376"/>
    <n v="107"/>
    <s v="Untapped"/>
    <s v="Large"/>
    <x v="8"/>
    <s v="United States"/>
    <n v="44704"/>
    <s v="http://blocgame.com/stats.php?id=63586"/>
    <n v="0"/>
    <n v="0"/>
    <n v="24079"/>
    <n v="32.488372093023258"/>
  </r>
  <r>
    <s v="Guerilla 97"/>
    <s v="Mohd Syakir Irfan"/>
    <x v="9"/>
    <n v="10"/>
    <n v="0"/>
    <s v="First World War surplus"/>
    <s v="Gandhi-like"/>
    <n v="1"/>
    <s v="Poor"/>
    <n v="139"/>
    <n v="9"/>
    <n v="2"/>
    <s v="Central Planning"/>
    <n v="1370"/>
    <n v="79"/>
    <s v="Untapped"/>
    <s v="None"/>
    <x v="7"/>
    <s v="Soviet Union"/>
    <n v="16335"/>
    <s v="http://blocgame.com/stats.php?id=62872"/>
    <n v="0"/>
    <n v="0"/>
    <n v="11460"/>
    <n v="11.923357664233576"/>
  </r>
  <r>
    <s v="Malaysia."/>
    <s v="Tuanku Adam Zhafri"/>
    <x v="2"/>
    <n v="7"/>
    <n v="4"/>
    <s v="Second World War surplus"/>
    <s v="Good"/>
    <n v="3"/>
    <s v="Elite"/>
    <n v="28"/>
    <n v="10"/>
    <n v="9"/>
    <s v="Mixed Economy"/>
    <n v="1368"/>
    <n v="9"/>
    <n v="0"/>
    <s v="None"/>
    <x v="7"/>
    <s v="Neutral"/>
    <n v="16371"/>
    <s v="http://blocgame.com/stats.php?id=63032"/>
    <n v="0"/>
    <n v="0"/>
    <n v="6996"/>
    <n v="11.967105263157896"/>
  </r>
  <r>
    <s v="Thermonia"/>
    <s v="Aluminothermic"/>
    <x v="0"/>
    <n v="74"/>
    <n v="0"/>
    <s v="Second World War surplus"/>
    <s v="Gandhi-like"/>
    <n v="2"/>
    <s v="Elite"/>
    <n v="2"/>
    <n v="10"/>
    <n v="6"/>
    <s v="Mixed Economy"/>
    <n v="1359"/>
    <n v="4424"/>
    <s v="Untapped"/>
    <s v="Large"/>
    <x v="0"/>
    <s v="United States"/>
    <n v="27128"/>
    <s v="http://blocgame.com/stats.php?id=53567"/>
    <n v="0"/>
    <n v="0"/>
    <n v="19628"/>
    <n v="19.961736571008093"/>
  </r>
  <r>
    <s v="Bananarama"/>
    <s v="Violet raccoon"/>
    <x v="1"/>
    <n v="9"/>
    <n v="1"/>
    <s v="Korean War surplus"/>
    <s v="Gandhi-like"/>
    <n v="2"/>
    <s v="Elite"/>
    <n v="60"/>
    <n v="14"/>
    <n v="9"/>
    <s v="Central Planning"/>
    <n v="1359"/>
    <n v="1280"/>
    <s v="Untapped"/>
    <s v="Very Powerful"/>
    <x v="3"/>
    <s v="Soviet Union"/>
    <n v="16615"/>
    <s v="http://blocgame.com/stats.php?id=62710"/>
    <n v="0"/>
    <n v="0"/>
    <n v="6490"/>
    <n v="12.225901398086828"/>
  </r>
  <r>
    <s v="raja_png"/>
    <s v="DiDi27"/>
    <x v="2"/>
    <n v="5"/>
    <n v="0"/>
    <s v="First World War surplus"/>
    <s v="Good"/>
    <n v="1"/>
    <s v="Elite"/>
    <n v="45"/>
    <n v="4"/>
    <n v="4"/>
    <s v="Mixed Economy"/>
    <n v="1356"/>
    <n v="173"/>
    <s v="Near Depletion"/>
    <s v="None"/>
    <x v="8"/>
    <s v="Neutral"/>
    <n v="4005"/>
    <s v="http://blocgame.com/stats.php?id=62000"/>
    <n v="0"/>
    <n v="0"/>
    <n v="255"/>
    <n v="2.9535398230088497"/>
  </r>
  <r>
    <s v="The Abarat"/>
    <s v="John Mischeif"/>
    <x v="0"/>
    <n v="68"/>
    <n v="0"/>
    <s v="Second World War surplus"/>
    <s v="Gandhi-like"/>
    <n v="1"/>
    <s v="Undisciplined Rabble"/>
    <n v="33"/>
    <n v="15"/>
    <n v="7"/>
    <s v="Mixed Economy"/>
    <n v="1355"/>
    <n v="3123"/>
    <s v="Untapped"/>
    <s v="Somewhat Large"/>
    <x v="3"/>
    <s v="Soviet Union"/>
    <n v="26819"/>
    <s v="http://blocgame.com/stats.php?id=40068"/>
    <n v="0"/>
    <n v="0"/>
    <n v="17819"/>
    <n v="19.792619926199261"/>
  </r>
  <r>
    <s v="Praetoria Augusta"/>
    <s v="Lykos"/>
    <x v="8"/>
    <n v="166"/>
    <n v="1"/>
    <s v="Korean War surplus"/>
    <s v="Gandhi-like"/>
    <n v="2"/>
    <s v="Good"/>
    <n v="2"/>
    <n v="30"/>
    <n v="20"/>
    <s v="Central Planning"/>
    <n v="1354"/>
    <n v="8630"/>
    <s v="Near Depletion"/>
    <s v="Large"/>
    <x v="0"/>
    <s v="Soviet Union"/>
    <n v="38899"/>
    <s v="http://blocgame.com/stats.php?id=39021"/>
    <n v="0"/>
    <n v="0"/>
    <n v="18649"/>
    <n v="28.728951255539144"/>
  </r>
  <r>
    <s v="Niggerito"/>
    <s v="Jejomar Binay"/>
    <x v="8"/>
    <n v="90"/>
    <n v="4"/>
    <s v="Second World War surplus"/>
    <s v="Gandhi-like"/>
    <n v="4"/>
    <s v="Good"/>
    <n v="0"/>
    <n v="27"/>
    <n v="4"/>
    <s v="Free Market"/>
    <n v="1349"/>
    <n v="232"/>
    <s v="Untapped"/>
    <s v="Large"/>
    <x v="7"/>
    <s v="United States"/>
    <n v="37241"/>
    <s v="http://blocgame.com/stats.php?id=63087"/>
    <n v="0"/>
    <n v="0"/>
    <n v="22616"/>
    <n v="27.606375092661231"/>
  </r>
  <r>
    <s v="fotamorgana"/>
    <s v="nadim"/>
    <x v="4"/>
    <n v="62"/>
    <n v="0"/>
    <s v="Second World War surplus"/>
    <s v="Gandhi-like"/>
    <n v="0"/>
    <s v="Poor"/>
    <n v="26"/>
    <n v="3"/>
    <n v="4"/>
    <s v="Central Planning"/>
    <n v="1347"/>
    <n v="285"/>
    <s v="Plentiful"/>
    <s v="Meagre"/>
    <x v="7"/>
    <s v="United States"/>
    <n v="5205"/>
    <s v="http://blocgame.com/stats.php?id=62833"/>
    <n v="0"/>
    <n v="0"/>
    <n v="2580"/>
    <n v="3.8641425389755013"/>
  </r>
  <r>
    <s v="DFWEFWEF"/>
    <s v="dmc5"/>
    <x v="6"/>
    <n v="88"/>
    <n v="0"/>
    <s v="Second World War surplus"/>
    <s v="Gandhi-like"/>
    <n v="2"/>
    <s v="Poor"/>
    <n v="10"/>
    <n v="9"/>
    <n v="6"/>
    <s v="Central Planning"/>
    <n v="1345"/>
    <n v="5037"/>
    <n v="0"/>
    <s v="Mediocre"/>
    <x v="3"/>
    <s v="Soviet Union"/>
    <n v="38501"/>
    <s v="http://blocgame.com/stats.php?id=55118"/>
    <n v="0"/>
    <n v="0"/>
    <n v="31376"/>
    <n v="28.625278810408922"/>
  </r>
  <r>
    <s v="Losong"/>
    <s v="Hafirus"/>
    <x v="2"/>
    <n v="97"/>
    <n v="5"/>
    <s v="Second World War surplus"/>
    <s v="Gandhi-like"/>
    <n v="3"/>
    <s v="Good"/>
    <n v="0"/>
    <n v="24"/>
    <n v="8"/>
    <s v="Mixed Economy"/>
    <n v="1344"/>
    <n v="127"/>
    <s v="Untapped"/>
    <s v="Large"/>
    <x v="8"/>
    <s v="Neutral"/>
    <n v="42060"/>
    <s v="http://blocgame.com/stats.php?id=60570"/>
    <n v="0"/>
    <n v="0"/>
    <n v="27810"/>
    <n v="31.294642857142858"/>
  </r>
  <r>
    <s v="Shining Sun"/>
    <s v="Wladyslaw Gomulka"/>
    <x v="7"/>
    <n v="36"/>
    <n v="0"/>
    <s v="Second World War surplus"/>
    <s v="Angelic"/>
    <n v="1"/>
    <s v="Elite"/>
    <n v="8"/>
    <n v="19"/>
    <n v="9"/>
    <s v="Mixed Economy"/>
    <n v="1344"/>
    <n v="15"/>
    <n v="0"/>
    <s v="Mediocre"/>
    <x v="16"/>
    <s v="Soviet Union"/>
    <n v="11320"/>
    <s v="http://blocgame.com/stats.php?id=61511"/>
    <n v="0"/>
    <n v="0"/>
    <n v="70"/>
    <n v="8.4226190476190474"/>
  </r>
  <r>
    <s v="Gallifrey"/>
    <s v="The Doctor"/>
    <x v="4"/>
    <n v="21"/>
    <n v="0"/>
    <s v="First World War surplus"/>
    <s v="Gandhi-like"/>
    <n v="0"/>
    <s v="Good"/>
    <n v="11"/>
    <n v="8"/>
    <n v="3"/>
    <s v="Mixed Economy"/>
    <n v="1339"/>
    <n v="255"/>
    <s v="Untapped"/>
    <s v="Mediocre"/>
    <x v="15"/>
    <s v="Neutral"/>
    <n v="13477"/>
    <s v="http://blocgame.com/stats.php?id=40351"/>
    <n v="0"/>
    <n v="0"/>
    <n v="9352"/>
    <n v="10.064973861090365"/>
  </r>
  <r>
    <s v="Eisen"/>
    <s v="Balthazaar"/>
    <x v="0"/>
    <n v="65"/>
    <n v="3"/>
    <s v="Second World War surplus"/>
    <s v="Gandhi-like"/>
    <n v="3"/>
    <s v="Elite"/>
    <n v="8"/>
    <n v="20"/>
    <n v="10"/>
    <s v="Central Planning"/>
    <n v="1336"/>
    <n v="471"/>
    <s v="Untapped"/>
    <s v="Powerful"/>
    <x v="14"/>
    <s v="Soviet Union"/>
    <n v="56942"/>
    <s v="http://blocgame.com/stats.php?id=53566"/>
    <n v="0"/>
    <n v="0"/>
    <n v="43442"/>
    <n v="42.621257485029943"/>
  </r>
  <r>
    <s v="Cyrodill"/>
    <s v="Tihomir"/>
    <x v="0"/>
    <n v="207"/>
    <n v="11"/>
    <s v="Vietnam War surplus"/>
    <s v="Gandhi-like"/>
    <n v="5"/>
    <s v="Elite"/>
    <n v="6"/>
    <n v="70"/>
    <n v="50"/>
    <s v="Free Market"/>
    <n v="1335"/>
    <n v="7485"/>
    <s v="Untapped"/>
    <s v="Very Powerful"/>
    <x v="0"/>
    <s v="United States"/>
    <n v="72008"/>
    <s v="http://blocgame.com/stats.php?id=53759"/>
    <n v="0"/>
    <n v="0"/>
    <n v="23258"/>
    <n v="53.938576779026221"/>
  </r>
  <r>
    <s v="Robots"/>
    <s v="stormbot28"/>
    <x v="6"/>
    <n v="80"/>
    <n v="0"/>
    <s v="Second World War surplus"/>
    <s v="Gandhi-like"/>
    <n v="1"/>
    <s v="Good"/>
    <n v="11"/>
    <n v="8"/>
    <n v="0"/>
    <s v="Free Market"/>
    <n v="1334"/>
    <n v="45"/>
    <s v="Untapped"/>
    <s v="Mediocre"/>
    <x v="2"/>
    <s v="United States"/>
    <n v="16887"/>
    <s v="http://blocgame.com/stats.php?id=40242"/>
    <n v="0"/>
    <n v="0"/>
    <n v="13137"/>
    <n v="12.658920539730135"/>
  </r>
  <r>
    <s v="BOOP"/>
    <s v="TRIGGERED"/>
    <x v="4"/>
    <n v="46"/>
    <n v="0"/>
    <s v="First World War surplus"/>
    <s v="Gandhi-like"/>
    <n v="1"/>
    <s v="Poor"/>
    <n v="0"/>
    <n v="8"/>
    <n v="2"/>
    <s v="Central Planning"/>
    <n v="1334"/>
    <n v="387"/>
    <s v="Untapped"/>
    <s v="Small"/>
    <x v="14"/>
    <s v="Neutral"/>
    <n v="10529"/>
    <s v="http://blocgame.com/stats.php?id=58737"/>
    <n v="0"/>
    <n v="0"/>
    <n v="6029"/>
    <n v="7.8928035982008993"/>
  </r>
  <r>
    <s v="schekels"/>
    <s v="appollyon"/>
    <x v="0"/>
    <n v="6"/>
    <n v="0"/>
    <s v="First World War surplus"/>
    <s v="Gandhi-like"/>
    <n v="0"/>
    <s v="Undisciplined Rabble"/>
    <n v="33"/>
    <n v="13"/>
    <n v="5"/>
    <s v="Central Planning"/>
    <n v="1331"/>
    <n v="40"/>
    <s v="Untapped"/>
    <s v="None"/>
    <x v="18"/>
    <s v="Soviet Union"/>
    <n v="9175"/>
    <s v="http://blocgame.com/stats.php?id=63381"/>
    <n v="0"/>
    <n v="0"/>
    <n v="2425"/>
    <n v="6.893313298271976"/>
  </r>
  <r>
    <s v="Magical Horses"/>
    <s v="Tzafety"/>
    <x v="3"/>
    <n v="94"/>
    <n v="0"/>
    <s v="Second World War surplus"/>
    <s v="Gandhi-like"/>
    <n v="2"/>
    <s v="Elite"/>
    <n v="4"/>
    <n v="33"/>
    <n v="23"/>
    <s v="Central Planning"/>
    <n v="1328"/>
    <n v="3604"/>
    <s v="Untapped"/>
    <s v="Powerful"/>
    <x v="3"/>
    <s v="Soviet Union"/>
    <n v="40452"/>
    <s v="http://blocgame.com/stats.php?id=51070"/>
    <n v="0"/>
    <n v="0"/>
    <n v="17952"/>
    <n v="30.460843373493976"/>
  </r>
  <r>
    <s v="KakMahPower"/>
    <s v="tuan tanah kedaun"/>
    <x v="2"/>
    <n v="40"/>
    <n v="0"/>
    <s v="First World War surplus"/>
    <s v="Gandhi-like"/>
    <n v="1"/>
    <s v="Good"/>
    <n v="0"/>
    <n v="6"/>
    <n v="5"/>
    <s v="Mixed Economy"/>
    <n v="1324"/>
    <n v="453"/>
    <n v="0"/>
    <s v="Somewhat Large"/>
    <x v="6"/>
    <s v="United States"/>
    <n v="5249"/>
    <s v="http://blocgame.com/stats.php?id=60656"/>
    <n v="0"/>
    <n v="0"/>
    <n v="374"/>
    <n v="3.964501510574018"/>
  </r>
  <r>
    <s v="One Star"/>
    <s v="Neku"/>
    <x v="3"/>
    <n v="38"/>
    <n v="4"/>
    <s v="Second World War surplus"/>
    <s v="Gandhi-like"/>
    <n v="2"/>
    <s v="Elite"/>
    <n v="7"/>
    <n v="4"/>
    <n v="4"/>
    <s v="Free Market"/>
    <n v="1311"/>
    <n v="3678"/>
    <s v="Untapped"/>
    <s v="Large"/>
    <x v="1"/>
    <s v="United States"/>
    <n v="28063"/>
    <s v="http://blocgame.com/stats.php?id=57783"/>
    <n v="0"/>
    <n v="0"/>
    <n v="23563"/>
    <n v="21.405797101449274"/>
  </r>
  <r>
    <s v="Mafros"/>
    <s v="hocuspocusinedible"/>
    <x v="1"/>
    <n v="8"/>
    <n v="0"/>
    <s v="First World War surplus"/>
    <s v="Angelic"/>
    <n v="1"/>
    <s v="Undisciplined Rabble"/>
    <n v="58"/>
    <n v="4"/>
    <n v="1"/>
    <s v="Central Planning"/>
    <n v="1311"/>
    <n v="0"/>
    <s v="Untapped"/>
    <s v="Meagre"/>
    <x v="1"/>
    <s v="United States"/>
    <n v="9082"/>
    <s v="http://blocgame.com/stats.php?id=63788"/>
    <n v="0"/>
    <n v="0"/>
    <n v="6457"/>
    <n v="6.9275362318840576"/>
  </r>
  <r>
    <s v="Walmart"/>
    <s v="Jeddy"/>
    <x v="0"/>
    <n v="126"/>
    <n v="2"/>
    <s v="Second World War surplus"/>
    <s v="Gandhi-like"/>
    <n v="4"/>
    <s v="Elite"/>
    <n v="6"/>
    <n v="50"/>
    <n v="20"/>
    <s v="Central Planning"/>
    <n v="1310"/>
    <n v="43"/>
    <s v="Untapped"/>
    <s v="Very Powerful"/>
    <x v="14"/>
    <s v="Soviet Union"/>
    <n v="58189"/>
    <s v="http://blocgame.com/stats.php?id=57903"/>
    <n v="0"/>
    <n v="0"/>
    <n v="28939"/>
    <n v="44.419083969465646"/>
  </r>
  <r>
    <s v="Justice"/>
    <s v="Tommy Scrumptious"/>
    <x v="1"/>
    <n v="48"/>
    <n v="2"/>
    <s v="Korean War surplus"/>
    <s v="Gandhi-like"/>
    <n v="2"/>
    <s v="Elite"/>
    <n v="8"/>
    <n v="16"/>
    <n v="8"/>
    <s v="Central Planning"/>
    <n v="1309"/>
    <n v="8553"/>
    <s v="Untapped"/>
    <s v="Powerful"/>
    <x v="0"/>
    <s v="Soviet Union"/>
    <n v="29004"/>
    <s v="http://blocgame.com/stats.php?id=62975"/>
    <n v="0"/>
    <n v="0"/>
    <n v="18504"/>
    <n v="22.157372039724979"/>
  </r>
  <r>
    <s v="Vanan"/>
    <s v="Esler"/>
    <x v="0"/>
    <n v="119"/>
    <n v="2"/>
    <s v="Second World War surplus"/>
    <s v="Gandhi-like"/>
    <n v="3"/>
    <s v="Good"/>
    <n v="4"/>
    <n v="30"/>
    <n v="7"/>
    <s v="Central Planning"/>
    <n v="1309"/>
    <n v="234"/>
    <s v="Untapped"/>
    <s v="Large"/>
    <x v="4"/>
    <s v="Soviet Union"/>
    <n v="40778"/>
    <s v="http://blocgame.com/stats.php?id=63339"/>
    <n v="0"/>
    <n v="0"/>
    <n v="24653"/>
    <n v="31.152024446142093"/>
  </r>
  <r>
    <s v="carefree"/>
    <s v="solematemy"/>
    <x v="0"/>
    <n v="146"/>
    <n v="1"/>
    <s v="First World War surplus"/>
    <s v="Questionable"/>
    <n v="3"/>
    <s v="Good"/>
    <n v="11"/>
    <n v="23"/>
    <n v="2"/>
    <s v="Central Planning"/>
    <n v="1308"/>
    <n v="429"/>
    <s v="Untapped"/>
    <s v="Large"/>
    <x v="7"/>
    <s v="Soviet Union"/>
    <n v="22274"/>
    <s v="http://blocgame.com/stats.php?id=61669"/>
    <n v="0"/>
    <n v="0"/>
    <n v="10649"/>
    <n v="17.029051987767584"/>
  </r>
  <r>
    <s v="Rengit"/>
    <s v="merahsakti"/>
    <x v="0"/>
    <n v="75"/>
    <n v="2"/>
    <s v="First World War surplus"/>
    <s v="Gandhi-like"/>
    <n v="3"/>
    <s v="Standard"/>
    <n v="1"/>
    <n v="61"/>
    <n v="4"/>
    <s v="Free Market"/>
    <n v="1306"/>
    <n v="260"/>
    <s v="Near Depletion"/>
    <s v="Powerful"/>
    <x v="4"/>
    <s v="United States"/>
    <n v="41047"/>
    <s v="http://blocgame.com/stats.php?id=61769"/>
    <n v="0"/>
    <n v="0"/>
    <n v="14422"/>
    <n v="31.429555895865239"/>
  </r>
  <r>
    <s v="fetiwert"/>
    <s v="raja adam iskandar"/>
    <x v="9"/>
    <n v="5"/>
    <n v="0"/>
    <s v="Second World War surplus"/>
    <s v="Nice"/>
    <n v="1"/>
    <s v="Undisciplined Rabble"/>
    <n v="43"/>
    <n v="2"/>
    <n v="2"/>
    <s v="Mixed Economy"/>
    <n v="1306"/>
    <n v="290"/>
    <s v="Untapped"/>
    <s v="None"/>
    <x v="7"/>
    <s v="Neutral"/>
    <n v="4381"/>
    <s v="http://blocgame.com/stats.php?id=63124"/>
    <n v="0"/>
    <n v="0"/>
    <n v="2131"/>
    <n v="3.3545176110260337"/>
  </r>
  <r>
    <s v="Opallia"/>
    <s v="Opal"/>
    <x v="0"/>
    <n v="111"/>
    <n v="6"/>
    <s v="Second World War surplus"/>
    <s v="Gandhi-like"/>
    <n v="2"/>
    <s v="Good"/>
    <n v="11"/>
    <n v="25"/>
    <n v="4"/>
    <s v="Free Market"/>
    <n v="1299"/>
    <n v="261"/>
    <s v="Untapped"/>
    <s v="Large"/>
    <x v="11"/>
    <s v="United States"/>
    <n v="39273"/>
    <s v="http://blocgame.com/stats.php?id=63666"/>
    <n v="0"/>
    <n v="0"/>
    <n v="26898"/>
    <n v="30.233256351039262"/>
  </r>
  <r>
    <s v="Infernistan"/>
    <s v="Inferno JR"/>
    <x v="11"/>
    <n v="10"/>
    <n v="0"/>
    <s v="Second World War surplus"/>
    <s v="Gandhi-like"/>
    <n v="1"/>
    <s v="Standard"/>
    <n v="11"/>
    <n v="3"/>
    <n v="11"/>
    <s v="Central Planning"/>
    <n v="1295"/>
    <n v="1354"/>
    <s v="Plentiful"/>
    <s v="Meagre"/>
    <x v="9"/>
    <s v="Neutral"/>
    <n v="6102"/>
    <s v="http://blocgame.com/stats.php?id=60304"/>
    <n v="0"/>
    <n v="0"/>
    <n v="102"/>
    <n v="4.7119691119691121"/>
  </r>
  <r>
    <s v="Senandung Malam"/>
    <s v="Lela Manja"/>
    <x v="2"/>
    <n v="6"/>
    <n v="0"/>
    <s v="Second World War surplus"/>
    <s v="Gandhi-like"/>
    <n v="1"/>
    <s v="Poor"/>
    <n v="1"/>
    <n v="15"/>
    <n v="17"/>
    <s v="Mixed Economy"/>
    <n v="1292"/>
    <n v="28"/>
    <s v="Plentiful"/>
    <s v="Mediocre"/>
    <x v="7"/>
    <s v="United States"/>
    <n v="10899"/>
    <s v="http://blocgame.com/stats.php?id=61074"/>
    <n v="0"/>
    <n v="0"/>
    <n v="-1851"/>
    <n v="8.4357585139318889"/>
  </r>
  <r>
    <s v="Cartenesia"/>
    <s v="hexagon"/>
    <x v="11"/>
    <n v="8"/>
    <n v="0"/>
    <s v="First World War surplus"/>
    <s v="Gandhi-like"/>
    <n v="0"/>
    <s v="Poor"/>
    <n v="29"/>
    <n v="2"/>
    <n v="2"/>
    <s v="Central Planning"/>
    <n v="1290"/>
    <n v="0"/>
    <s v="Untapped"/>
    <s v="None"/>
    <x v="8"/>
    <s v="Neutral"/>
    <n v="4382"/>
    <s v="http://blocgame.com/stats.php?id=58994"/>
    <n v="0"/>
    <n v="0"/>
    <n v="2882"/>
    <n v="3.3968992248062015"/>
  </r>
  <r>
    <s v="Mangkok"/>
    <s v="MangkukHayun"/>
    <x v="3"/>
    <n v="79"/>
    <n v="1"/>
    <s v="Second World War surplus"/>
    <s v="Gandhi-like"/>
    <n v="3"/>
    <s v="Good"/>
    <n v="0"/>
    <n v="20"/>
    <n v="14"/>
    <s v="Free Market"/>
    <n v="1288"/>
    <n v="265"/>
    <s v="Untapped"/>
    <s v="Somewhat Large"/>
    <x v="7"/>
    <s v="Neutral"/>
    <n v="48952"/>
    <s v="http://blocgame.com/stats.php?id=62210"/>
    <n v="0"/>
    <n v="0"/>
    <n v="33952"/>
    <n v="38.006211180124225"/>
  </r>
  <r>
    <s v="DevilsAndDemons"/>
    <s v="Andrew666"/>
    <x v="4"/>
    <n v="2"/>
    <n v="0"/>
    <s v="Finest of the 19th century"/>
    <s v="Gandhi-like"/>
    <n v="1"/>
    <s v="Elite"/>
    <n v="5"/>
    <n v="10"/>
    <n v="1"/>
    <s v="Free Market"/>
    <n v="1286"/>
    <n v="0"/>
    <s v="Untapped"/>
    <s v="None"/>
    <x v="3"/>
    <s v="United States"/>
    <n v="7215"/>
    <s v="http://blocgame.com/stats.php?id=64116"/>
    <n v="0"/>
    <n v="0"/>
    <n v="2340"/>
    <n v="5.6104199066874028"/>
  </r>
  <r>
    <s v="Newbish"/>
    <s v="Newbish"/>
    <x v="8"/>
    <n v="22"/>
    <n v="0"/>
    <s v="Second World War surplus"/>
    <s v="Gandhi-like"/>
    <n v="1"/>
    <s v="Undisciplined Rabble"/>
    <n v="161"/>
    <n v="6"/>
    <n v="6"/>
    <s v="Central Planning"/>
    <n v="1280"/>
    <n v="3402"/>
    <s v="Untapped"/>
    <s v="Powerful"/>
    <x v="0"/>
    <s v="Soviet Union"/>
    <n v="19525"/>
    <s v="http://blocgame.com/stats.php?id=59854"/>
    <n v="0"/>
    <n v="0"/>
    <n v="14275"/>
    <n v="15.25390625"/>
  </r>
  <r>
    <s v="Socialand"/>
    <s v="Free Party"/>
    <x v="11"/>
    <n v="6"/>
    <n v="0"/>
    <s v="Finest of the 19th century"/>
    <s v="Gandhi-like"/>
    <n v="0"/>
    <s v="Undisciplined Rabble"/>
    <n v="153"/>
    <n v="3"/>
    <n v="3"/>
    <s v="Central Planning"/>
    <n v="1279"/>
    <n v="90"/>
    <s v="Untapped"/>
    <s v="None"/>
    <x v="13"/>
    <s v="Neutral"/>
    <n v="9360"/>
    <s v="http://blocgame.com/stats.php?id=58655"/>
    <n v="0"/>
    <n v="0"/>
    <n v="7110"/>
    <n v="7.3182173573103988"/>
  </r>
  <r>
    <s v="Mesopotamiaa"/>
    <s v="The JC"/>
    <x v="1"/>
    <n v="10"/>
    <n v="0"/>
    <s v="Second World War surplus"/>
    <s v="Gandhi-like"/>
    <n v="0"/>
    <s v="Elite"/>
    <n v="25"/>
    <n v="8"/>
    <n v="3"/>
    <s v="Mixed Economy"/>
    <n v="1277"/>
    <n v="2289"/>
    <s v="Untapped"/>
    <s v="None"/>
    <x v="0"/>
    <s v="Neutral"/>
    <n v="9267"/>
    <s v="http://blocgame.com/stats.php?id=63058"/>
    <n v="0"/>
    <n v="0"/>
    <n v="5142"/>
    <n v="7.2568519968676588"/>
  </r>
  <r>
    <s v="Yugoslothia"/>
    <s v="Yugoslothia"/>
    <x v="1"/>
    <n v="53"/>
    <n v="0"/>
    <s v="Second World War surplus"/>
    <s v="Gandhi-like"/>
    <n v="3"/>
    <s v="Good"/>
    <n v="2"/>
    <n v="12"/>
    <n v="9"/>
    <s v="Mixed Economy"/>
    <n v="1276"/>
    <n v="3333"/>
    <s v="Untapped"/>
    <s v="Mediocre"/>
    <x v="9"/>
    <s v="United States"/>
    <n v="31284"/>
    <s v="http://blocgame.com/stats.php?id=55968"/>
    <n v="0"/>
    <n v="0"/>
    <n v="21159"/>
    <n v="24.517241379310345"/>
  </r>
  <r>
    <s v="Foodstuffs"/>
    <s v="Soviet_Sandvich"/>
    <x v="1"/>
    <n v="30"/>
    <n v="0"/>
    <s v="Second World War surplus"/>
    <s v="Gandhi-like"/>
    <n v="2"/>
    <s v="Undisciplined Rabble"/>
    <n v="26"/>
    <n v="11"/>
    <n v="11"/>
    <s v="Mixed Economy"/>
    <n v="1273"/>
    <n v="3326"/>
    <s v="Untapped"/>
    <s v="Large"/>
    <x v="9"/>
    <s v="Soviet Union"/>
    <n v="20000"/>
    <s v="http://blocgame.com/stats.php?id=40676"/>
    <n v="0"/>
    <n v="0"/>
    <n v="10250"/>
    <n v="15.710919088766692"/>
  </r>
  <r>
    <s v="Violent Vegans"/>
    <s v="SnakeBombs"/>
    <x v="6"/>
    <n v="77"/>
    <n v="2"/>
    <s v="Second World War surplus"/>
    <s v="Gandhi-like"/>
    <n v="2"/>
    <s v="Elite"/>
    <n v="1"/>
    <n v="28"/>
    <n v="12"/>
    <s v="Mixed Economy"/>
    <n v="1273"/>
    <n v="5849"/>
    <s v="Untapped"/>
    <s v="Large"/>
    <x v="10"/>
    <s v="Soviet Union"/>
    <n v="45538"/>
    <s v="http://blocgame.com/stats.php?id=48869"/>
    <n v="0"/>
    <n v="0"/>
    <n v="29038"/>
    <n v="35.77219167321288"/>
  </r>
  <r>
    <s v="Northern Ghan"/>
    <s v="Hailaruds"/>
    <x v="3"/>
    <n v="10"/>
    <n v="0"/>
    <s v="Second World War surplus"/>
    <s v="Gandhi-like"/>
    <n v="0"/>
    <s v="Elite"/>
    <n v="2"/>
    <n v="4"/>
    <n v="3"/>
    <s v="Free Market"/>
    <n v="1272"/>
    <n v="744"/>
    <s v="Untapped"/>
    <s v="Mediocre"/>
    <x v="3"/>
    <s v="Soviet Union"/>
    <n v="10899"/>
    <s v="http://blocgame.com/stats.php?id=62344"/>
    <n v="0"/>
    <n v="0"/>
    <n v="8274"/>
    <n v="8.5683962264150946"/>
  </r>
  <r>
    <s v="Thimerica"/>
    <s v="Focus"/>
    <x v="4"/>
    <n v="13"/>
    <n v="0"/>
    <s v="Second World War surplus"/>
    <s v="Gandhi-like"/>
    <n v="1"/>
    <s v="Standard"/>
    <n v="13"/>
    <n v="4"/>
    <n v="2"/>
    <s v="Central Planning"/>
    <n v="1270"/>
    <n v="36"/>
    <s v="Depleted"/>
    <s v="Meagre"/>
    <x v="13"/>
    <s v="Soviet Union"/>
    <n v="15382"/>
    <s v="http://blocgame.com/stats.php?id=62883"/>
    <n v="0"/>
    <n v="0"/>
    <n v="12382"/>
    <n v="12.111811023622048"/>
  </r>
  <r>
    <s v="Oileum"/>
    <s v="Ihei"/>
    <x v="3"/>
    <n v="8"/>
    <n v="0"/>
    <s v="First World War surplus"/>
    <s v="Gandhi-like"/>
    <n v="1"/>
    <s v="Good"/>
    <n v="31"/>
    <n v="13"/>
    <n v="10"/>
    <s v="Central Planning"/>
    <n v="1270"/>
    <n v="1850"/>
    <s v="Untapped"/>
    <s v="Mediocre"/>
    <x v="0"/>
    <s v="Soviet Union"/>
    <n v="17406"/>
    <s v="http://blocgame.com/stats.php?id=63070"/>
    <n v="0"/>
    <n v="0"/>
    <n v="8031"/>
    <n v="13.705511811023623"/>
  </r>
  <r>
    <s v="Eagleland"/>
    <s v="AMERICAN_HERO"/>
    <x v="11"/>
    <n v="9"/>
    <n v="1"/>
    <s v="Second World War surplus"/>
    <s v="Gandhi-like"/>
    <n v="2"/>
    <s v="Undisciplined Rabble"/>
    <n v="154"/>
    <n v="18"/>
    <n v="3"/>
    <s v="Free Market"/>
    <n v="1267"/>
    <n v="206"/>
    <s v="Untapped"/>
    <s v="Mediocre"/>
    <x v="11"/>
    <s v="United States"/>
    <n v="29153"/>
    <s v="http://blocgame.com/stats.php?id=39022"/>
    <n v="0"/>
    <n v="0"/>
    <n v="19778"/>
    <n v="23.009471191791633"/>
  </r>
  <r>
    <s v="Baloq"/>
    <s v="Baloq Liat"/>
    <x v="11"/>
    <n v="6"/>
    <n v="0"/>
    <s v="Second World War surplus"/>
    <s v="Gandhi-like"/>
    <n v="1"/>
    <s v="Good"/>
    <n v="41"/>
    <n v="2"/>
    <n v="2"/>
    <s v="Central Planning"/>
    <n v="1267"/>
    <n v="32"/>
    <s v="Untapped"/>
    <s v="Small"/>
    <x v="6"/>
    <s v="Soviet Union"/>
    <n v="4127"/>
    <s v="http://blocgame.com/stats.php?id=61900"/>
    <n v="0"/>
    <n v="0"/>
    <n v="1877"/>
    <n v="3.2573007103393845"/>
  </r>
  <r>
    <s v="Pokok Sena"/>
    <s v="bobit2"/>
    <x v="2"/>
    <n v="40"/>
    <n v="0"/>
    <s v="Second World War surplus"/>
    <s v="Gandhi-like"/>
    <n v="2"/>
    <s v="Good"/>
    <n v="1"/>
    <n v="7"/>
    <n v="3"/>
    <s v="Central Planning"/>
    <n v="1263"/>
    <n v="418"/>
    <s v="Untapped"/>
    <s v="Very Powerful"/>
    <x v="7"/>
    <s v="Soviet Union"/>
    <n v="22935"/>
    <s v="http://blocgame.com/stats.php?id=63144"/>
    <n v="0"/>
    <n v="0"/>
    <n v="17685"/>
    <n v="18.159144893111637"/>
  </r>
  <r>
    <s v="Edtopia"/>
    <s v="Edgar"/>
    <x v="9"/>
    <n v="24"/>
    <n v="0"/>
    <s v="Second World War surplus"/>
    <s v="Gandhi-like"/>
    <n v="1"/>
    <s v="Elite"/>
    <n v="29"/>
    <n v="11"/>
    <n v="2"/>
    <s v="Central Planning"/>
    <n v="1260"/>
    <n v="250"/>
    <s v="Untapped"/>
    <s v="None"/>
    <x v="11"/>
    <s v="Neutral"/>
    <n v="20000"/>
    <s v="http://blocgame.com/stats.php?id=249"/>
    <n v="0"/>
    <n v="0"/>
    <n v="14375"/>
    <n v="15.873015873015873"/>
  </r>
  <r>
    <s v="SemutHitam"/>
    <s v="JohnCool"/>
    <x v="2"/>
    <n v="55"/>
    <n v="0"/>
    <s v="First World War surplus"/>
    <s v="Gandhi-like"/>
    <n v="2"/>
    <s v="Good"/>
    <n v="3"/>
    <n v="15"/>
    <n v="10"/>
    <s v="Free Market"/>
    <n v="1255"/>
    <n v="241"/>
    <s v="Near Depletion"/>
    <s v="Mediocre"/>
    <x v="6"/>
    <s v="Neutral"/>
    <n v="12382"/>
    <s v="http://blocgame.com/stats.php?id=62379"/>
    <n v="0"/>
    <n v="0"/>
    <n v="1507"/>
    <n v="9.8661354581673315"/>
  </r>
  <r>
    <s v="Psiloybia"/>
    <s v="Nero"/>
    <x v="0"/>
    <n v="62"/>
    <n v="0"/>
    <s v="Second World War surplus"/>
    <s v="Gandhi-like"/>
    <n v="2"/>
    <s v="Elite"/>
    <n v="1"/>
    <n v="14"/>
    <n v="4"/>
    <s v="Central Planning"/>
    <n v="1251"/>
    <n v="140"/>
    <s v="Untapped"/>
    <s v="Very Powerful"/>
    <x v="14"/>
    <s v="Soviet Union"/>
    <n v="36912"/>
    <s v="http://blocgame.com/stats.php?id=45249"/>
    <n v="0"/>
    <n v="0"/>
    <n v="28662"/>
    <n v="29.505995203836932"/>
  </r>
  <r>
    <s v="Transmekong"/>
    <s v="Prabang"/>
    <x v="10"/>
    <n v="9"/>
    <n v="0"/>
    <s v="Second World War surplus"/>
    <s v="Gandhi-like"/>
    <n v="1"/>
    <s v="Standard"/>
    <n v="16"/>
    <n v="12"/>
    <n v="4"/>
    <s v="Mixed Economy"/>
    <n v="1250"/>
    <n v="150"/>
    <n v="0"/>
    <s v="Meagre"/>
    <x v="6"/>
    <s v="United States"/>
    <n v="8898"/>
    <s v="http://blocgame.com/stats.php?id=40195"/>
    <n v="0"/>
    <n v="0"/>
    <n v="2148"/>
    <n v="7.1184000000000003"/>
  </r>
  <r>
    <s v="Vursian"/>
    <s v="Amirul Izzat"/>
    <x v="2"/>
    <n v="40"/>
    <n v="0"/>
    <s v="Second World War surplus"/>
    <s v="Gandhi-like"/>
    <n v="0"/>
    <s v="Elite"/>
    <n v="0"/>
    <n v="7"/>
    <n v="4"/>
    <s v="Central Planning"/>
    <n v="1250"/>
    <n v="34"/>
    <s v="Untapped"/>
    <s v="Large"/>
    <x v="7"/>
    <s v="Soviet Union"/>
    <n v="16435"/>
    <s v="http://blocgame.com/stats.php?id=62540"/>
    <n v="0"/>
    <n v="0"/>
    <n v="12310"/>
    <n v="13.148"/>
  </r>
  <r>
    <s v="Amazonian Union"/>
    <s v="Hugo Chavez"/>
    <x v="4"/>
    <n v="35"/>
    <n v="0"/>
    <s v="First World War surplus"/>
    <s v="Gandhi-like"/>
    <n v="1"/>
    <s v="Standard"/>
    <n v="4"/>
    <n v="5"/>
    <n v="3"/>
    <s v="Mixed Economy"/>
    <n v="1248"/>
    <n v="191"/>
    <s v="Untapped"/>
    <s v="Large"/>
    <x v="17"/>
    <s v="United States"/>
    <n v="16791"/>
    <s v="http://blocgame.com/stats.php?id=59377"/>
    <n v="0"/>
    <n v="0"/>
    <n v="13041"/>
    <n v="13.454326923076923"/>
  </r>
  <r>
    <s v="Aincrad"/>
    <s v="veemon"/>
    <x v="11"/>
    <n v="6"/>
    <n v="0"/>
    <s v="Finest of the 19th century"/>
    <s v="Gandhi-like"/>
    <n v="0"/>
    <s v="Undisciplined Rabble"/>
    <n v="128"/>
    <n v="5"/>
    <n v="1"/>
    <s v="Central Planning"/>
    <n v="1247"/>
    <n v="361"/>
    <s v="Untapped"/>
    <s v="Meagre"/>
    <x v="14"/>
    <s v="Soviet Union"/>
    <n v="9175"/>
    <s v="http://blocgame.com/stats.php?id=50267"/>
    <n v="0"/>
    <n v="0"/>
    <n v="6925"/>
    <n v="7.3576583801122695"/>
  </r>
  <r>
    <s v="PolandThePower"/>
    <s v="PolandThePower44"/>
    <x v="1"/>
    <n v="6"/>
    <n v="0"/>
    <s v="First World War surplus"/>
    <s v="Gandhi-like"/>
    <n v="1"/>
    <s v="Good"/>
    <n v="64"/>
    <n v="13"/>
    <n v="7"/>
    <s v="Central Planning"/>
    <n v="1247"/>
    <n v="1153"/>
    <s v="Untapped"/>
    <s v="Somewhat Large"/>
    <x v="0"/>
    <s v="Neutral"/>
    <n v="15939"/>
    <s v="http://blocgame.com/stats.php?id=58217"/>
    <n v="0"/>
    <n v="0"/>
    <n v="7689"/>
    <n v="12.781876503608661"/>
  </r>
  <r>
    <s v="United-Muslims"/>
    <s v="Karim"/>
    <x v="8"/>
    <n v="6"/>
    <n v="0"/>
    <s v="First World War surplus"/>
    <s v="Gandhi-like"/>
    <n v="0"/>
    <s v="Elite"/>
    <n v="5"/>
    <n v="10"/>
    <n v="0"/>
    <s v="Free Market"/>
    <n v="1247"/>
    <n v="0"/>
    <s v="Untapped"/>
    <s v="None"/>
    <x v="0"/>
    <s v="United States"/>
    <n v="4339"/>
    <s v="http://blocgame.com/stats.php?id=61674"/>
    <n v="0"/>
    <n v="0"/>
    <n v="589"/>
    <n v="3.4795509222133121"/>
  </r>
  <r>
    <s v="rio de la plata"/>
    <s v="karl franz"/>
    <x v="7"/>
    <n v="10"/>
    <n v="0"/>
    <s v="First World War surplus"/>
    <s v="Gandhi-like"/>
    <n v="1"/>
    <s v="Elite"/>
    <n v="4"/>
    <n v="4"/>
    <n v="2"/>
    <s v="Mixed Economy"/>
    <n v="1244"/>
    <n v="319"/>
    <s v="Depleted"/>
    <s v="Small"/>
    <x v="15"/>
    <s v="United States"/>
    <n v="6302"/>
    <s v="http://blocgame.com/stats.php?id=63051"/>
    <n v="0"/>
    <n v="0"/>
    <n v="3302"/>
    <n v="5.065916398713826"/>
  </r>
  <r>
    <s v="Darkstone"/>
    <s v="Trakel"/>
    <x v="3"/>
    <n v="95"/>
    <n v="1"/>
    <s v="First World War surplus"/>
    <s v="Gandhi-like"/>
    <n v="3"/>
    <s v="Good"/>
    <n v="0"/>
    <n v="34"/>
    <n v="21"/>
    <s v="Central Planning"/>
    <n v="1243"/>
    <n v="7298"/>
    <s v="Untapped"/>
    <s v="Powerful"/>
    <x v="3"/>
    <s v="Soviet Union"/>
    <n v="53039"/>
    <s v="http://blocgame.com/stats.php?id=57176"/>
    <n v="0"/>
    <n v="0"/>
    <n v="30164"/>
    <n v="42.670152855993564"/>
  </r>
  <r>
    <s v="Elos"/>
    <s v="Panzerfan"/>
    <x v="11"/>
    <n v="9"/>
    <n v="0"/>
    <s v="Second World War surplus"/>
    <s v="Gandhi-like"/>
    <n v="0"/>
    <s v="Standard"/>
    <n v="117"/>
    <n v="4"/>
    <n v="1"/>
    <s v="Central Planning"/>
    <n v="1242"/>
    <n v="95"/>
    <s v="Untapped"/>
    <s v="Mediocre"/>
    <x v="16"/>
    <s v="Soviet Union"/>
    <n v="7056"/>
    <s v="http://blocgame.com/stats.php?id=61127"/>
    <n v="0"/>
    <n v="0"/>
    <n v="5181"/>
    <n v="5.6811594202898554"/>
  </r>
  <r>
    <s v="Black Widow"/>
    <s v="Protego"/>
    <x v="0"/>
    <n v="2"/>
    <n v="0"/>
    <s v="First World War surplus"/>
    <s v="Gandhi-like"/>
    <n v="2"/>
    <s v="Standard"/>
    <n v="20"/>
    <n v="10"/>
    <n v="8"/>
    <s v="Central Planning"/>
    <n v="1242"/>
    <n v="3909"/>
    <s v="Untapped"/>
    <s v="Somewhat Large"/>
    <x v="3"/>
    <s v="Soviet Union"/>
    <n v="29705"/>
    <s v="http://blocgame.com/stats.php?id=62290"/>
    <n v="0"/>
    <n v="0"/>
    <n v="21455"/>
    <n v="23.917069243156199"/>
  </r>
  <r>
    <s v="Olut"/>
    <s v="Vittusaatana"/>
    <x v="15"/>
    <n v="63"/>
    <n v="0"/>
    <s v="Second World War surplus"/>
    <s v="Good"/>
    <n v="2"/>
    <s v="Elite"/>
    <n v="7"/>
    <n v="24"/>
    <n v="20"/>
    <s v="Central Planning"/>
    <n v="1242"/>
    <n v="6298"/>
    <n v="0"/>
    <s v="Very Powerful"/>
    <x v="10"/>
    <s v="Soviet Union"/>
    <n v="39676"/>
    <s v="http://blocgame.com/stats.php?id=63682"/>
    <n v="0"/>
    <n v="0"/>
    <n v="21676"/>
    <n v="31.945249597423512"/>
  </r>
  <r>
    <s v="Afrikizonia"/>
    <s v="MacSlothur"/>
    <x v="4"/>
    <n v="82"/>
    <n v="0"/>
    <s v="Second World War surplus"/>
    <s v="Gandhi-like"/>
    <n v="2"/>
    <s v="Good"/>
    <n v="0"/>
    <n v="19"/>
    <n v="5"/>
    <s v="Free Market"/>
    <n v="1240"/>
    <n v="0"/>
    <s v="Untapped"/>
    <s v="Somewhat Large"/>
    <x v="18"/>
    <s v="United States"/>
    <n v="25065"/>
    <s v="http://blocgame.com/stats.php?id=63138"/>
    <n v="0"/>
    <n v="0"/>
    <n v="14565"/>
    <n v="20.213709677419356"/>
  </r>
  <r>
    <s v="New Wadowice"/>
    <s v="anone2137"/>
    <x v="0"/>
    <n v="79"/>
    <n v="1"/>
    <s v="Second World War surplus"/>
    <s v="Gandhi-like"/>
    <n v="2"/>
    <s v="Good"/>
    <n v="7"/>
    <n v="20"/>
    <n v="11"/>
    <s v="Central Planning"/>
    <n v="1239"/>
    <n v="2207"/>
    <s v="Untapped"/>
    <s v="Large"/>
    <x v="10"/>
    <s v="Soviet Union"/>
    <n v="44785"/>
    <s v="http://blocgame.com/stats.php?id=61637"/>
    <n v="0"/>
    <n v="0"/>
    <n v="31660"/>
    <n v="36.146085552865216"/>
  </r>
  <r>
    <s v="Aratana Kibo"/>
    <s v="Yuno"/>
    <x v="11"/>
    <n v="14"/>
    <n v="0"/>
    <s v="Second World War surplus"/>
    <s v="Normal"/>
    <n v="1"/>
    <s v="Undisciplined Rabble"/>
    <n v="36"/>
    <n v="11"/>
    <n v="2"/>
    <s v="Mixed Economy"/>
    <n v="1236"/>
    <n v="24"/>
    <s v="Untapped"/>
    <s v="Meagre"/>
    <x v="16"/>
    <s v="Neutral"/>
    <n v="5981"/>
    <s v="http://blocgame.com/stats.php?id=63197"/>
    <n v="0"/>
    <n v="0"/>
    <n v="356"/>
    <n v="4.8389967637540456"/>
  </r>
  <r>
    <s v="Utea"/>
    <s v="SephiXarados"/>
    <x v="0"/>
    <n v="56"/>
    <n v="1"/>
    <s v="Second World War surplus"/>
    <s v="Gandhi-like"/>
    <n v="3"/>
    <s v="Good"/>
    <n v="0"/>
    <n v="23"/>
    <n v="5"/>
    <s v="Free Market"/>
    <n v="1235"/>
    <n v="326"/>
    <s v="Plentiful"/>
    <s v="Large"/>
    <x v="17"/>
    <s v="United States"/>
    <n v="59094"/>
    <s v="http://blocgame.com/stats.php?id=49905"/>
    <n v="0"/>
    <n v="0"/>
    <n v="46344"/>
    <n v="47.84939271255061"/>
  </r>
  <r>
    <s v="Alanies"/>
    <s v="Alany"/>
    <x v="0"/>
    <n v="55"/>
    <n v="0"/>
    <s v="Korean War surplus"/>
    <s v="Gandhi-like"/>
    <n v="2"/>
    <s v="Elite"/>
    <n v="9"/>
    <n v="11"/>
    <n v="9"/>
    <s v="Central Planning"/>
    <n v="1235"/>
    <n v="2382"/>
    <s v="Untapped"/>
    <s v="Large"/>
    <x v="0"/>
    <s v="Soviet Union"/>
    <n v="32003"/>
    <s v="http://blocgame.com/stats.php?id=54617"/>
    <n v="0"/>
    <n v="0"/>
    <n v="23003"/>
    <n v="25.913360323886639"/>
  </r>
  <r>
    <s v="Shinystan"/>
    <s v="He Who Wears No Pants"/>
    <x v="0"/>
    <n v="30"/>
    <n v="0"/>
    <s v="Second World War surplus"/>
    <s v="Gandhi-like"/>
    <n v="1"/>
    <s v="Elite"/>
    <n v="12"/>
    <n v="11"/>
    <n v="3"/>
    <s v="Free Market"/>
    <n v="1233"/>
    <n v="403"/>
    <s v="Untapped"/>
    <s v="Somewhat Large"/>
    <x v="2"/>
    <s v="Neutral"/>
    <n v="19602"/>
    <s v="http://blocgame.com/stats.php?id=63522"/>
    <n v="0"/>
    <n v="0"/>
    <n v="13602"/>
    <n v="15.897810218978103"/>
  </r>
  <r>
    <s v="Cocobongo"/>
    <s v="Cuban Pete"/>
    <x v="3"/>
    <n v="70"/>
    <n v="3"/>
    <s v="Second World War surplus"/>
    <s v="Gandhi-like"/>
    <n v="2"/>
    <s v="Elite"/>
    <n v="7"/>
    <n v="13"/>
    <n v="1"/>
    <s v="Free Market"/>
    <n v="1232"/>
    <n v="299"/>
    <s v="Untapped"/>
    <s v="Large"/>
    <x v="13"/>
    <s v="United States"/>
    <n v="19020"/>
    <s v="http://blocgame.com/stats.php?id=58193"/>
    <n v="0"/>
    <n v="0"/>
    <n v="12270"/>
    <n v="15.438311688311689"/>
  </r>
  <r>
    <s v="Whadjuk"/>
    <s v="MarsOz"/>
    <x v="13"/>
    <n v="67"/>
    <n v="0"/>
    <s v="First World War surplus"/>
    <s v="Gandhi-like"/>
    <n v="1"/>
    <s v="Good"/>
    <n v="0"/>
    <n v="7"/>
    <n v="6"/>
    <s v="Mixed Economy"/>
    <n v="1232"/>
    <n v="2219"/>
    <n v="0"/>
    <s v="Large"/>
    <x v="0"/>
    <s v="United States"/>
    <n v="10606"/>
    <s v="http://blocgame.com/stats.php?id=63576"/>
    <n v="0"/>
    <n v="0"/>
    <n v="4981"/>
    <n v="8.6087662337662341"/>
  </r>
  <r>
    <s v="House Tyrell"/>
    <s v="Mace Tyrell"/>
    <x v="16"/>
    <n v="21"/>
    <n v="0"/>
    <s v="Second World War surplus"/>
    <s v="Gandhi-like"/>
    <n v="1"/>
    <s v="Elite"/>
    <n v="58"/>
    <n v="9"/>
    <n v="9"/>
    <s v="Free Market"/>
    <n v="1232"/>
    <n v="428"/>
    <s v="Untapped"/>
    <s v="None"/>
    <x v="3"/>
    <s v="United States"/>
    <n v="7722"/>
    <s v="http://blocgame.com/stats.php?id=64093"/>
    <n v="0"/>
    <n v="0"/>
    <n v="222"/>
    <n v="6.2678571428571432"/>
  </r>
  <r>
    <s v="SAUDI OPEC"/>
    <s v="OPEC"/>
    <x v="1"/>
    <n v="4"/>
    <n v="0"/>
    <s v="Finest of the 19th century"/>
    <s v="Good"/>
    <n v="1"/>
    <s v="Standard"/>
    <n v="129"/>
    <n v="3"/>
    <n v="7"/>
    <s v="Mixed Economy"/>
    <n v="1227"/>
    <n v="430"/>
    <s v="Untapped"/>
    <s v="Meagre"/>
    <x v="3"/>
    <s v="Neutral"/>
    <n v="11231"/>
    <s v="http://blocgame.com/stats.php?id=62838"/>
    <n v="0"/>
    <n v="0"/>
    <n v="6731"/>
    <n v="9.1532192339038296"/>
  </r>
  <r>
    <s v="Chicken rice"/>
    <s v="Ador hitler"/>
    <x v="2"/>
    <n v="35"/>
    <n v="0"/>
    <s v="Second World War surplus"/>
    <s v="Gandhi-like"/>
    <n v="2"/>
    <s v="Good"/>
    <n v="21"/>
    <n v="15"/>
    <n v="15"/>
    <s v="Central Planning"/>
    <n v="1226"/>
    <n v="93"/>
    <s v="Untapped"/>
    <s v="Somewhat Large"/>
    <x v="7"/>
    <s v="Neutral"/>
    <n v="20000"/>
    <s v="http://blocgame.com/stats.php?id=61750"/>
    <n v="0"/>
    <n v="0"/>
    <n v="7250"/>
    <n v="16.31321370309951"/>
  </r>
  <r>
    <s v="Melaka"/>
    <s v="Hang Tuah"/>
    <x v="3"/>
    <n v="31"/>
    <n v="0"/>
    <s v="Second World War surplus"/>
    <s v="Gandhi-like"/>
    <n v="2"/>
    <s v="Good"/>
    <n v="10"/>
    <n v="17"/>
    <n v="5"/>
    <s v="Central Planning"/>
    <n v="1224"/>
    <n v="328"/>
    <s v="Untapped"/>
    <s v="Powerful"/>
    <x v="7"/>
    <s v="Neutral"/>
    <n v="31274"/>
    <s v="http://blocgame.com/stats.php?id=57146"/>
    <n v="0"/>
    <n v="0"/>
    <n v="21524"/>
    <n v="25.550653594771241"/>
  </r>
  <r>
    <s v="jongos"/>
    <s v="barros"/>
    <x v="11"/>
    <n v="8"/>
    <n v="0"/>
    <s v="Second World War surplus"/>
    <s v="Gandhi-like"/>
    <n v="0"/>
    <s v="Good"/>
    <n v="88"/>
    <n v="7"/>
    <n v="5"/>
    <s v="Central Planning"/>
    <n v="1224"/>
    <n v="250"/>
    <n v="0"/>
    <s v="Small"/>
    <x v="7"/>
    <s v="Soviet Union"/>
    <n v="5895"/>
    <s v="http://blocgame.com/stats.php?id=61892"/>
    <n v="0"/>
    <n v="0"/>
    <n v="1395"/>
    <n v="4.8161764705882355"/>
  </r>
  <r>
    <s v="umok"/>
    <s v="whydoyoudodis"/>
    <x v="10"/>
    <n v="1"/>
    <n v="0"/>
    <s v="Second World War surplus"/>
    <s v="Gandhi-like"/>
    <n v="0"/>
    <s v="Undisciplined Rabble"/>
    <n v="15"/>
    <n v="6"/>
    <n v="6"/>
    <s v="Central Planning"/>
    <n v="1223"/>
    <n v="1069"/>
    <s v="Untapped"/>
    <s v="Small"/>
    <x v="1"/>
    <s v="Soviet Union"/>
    <n v="7494"/>
    <s v="http://blocgame.com/stats.php?id=62724"/>
    <n v="0"/>
    <n v="0"/>
    <n v="2994"/>
    <n v="6.1275551921504494"/>
  </r>
  <r>
    <s v="Fludena"/>
    <s v="mkelland4"/>
    <x v="11"/>
    <n v="23"/>
    <n v="0"/>
    <s v="First World War surplus"/>
    <s v="Gandhi-like"/>
    <n v="0"/>
    <s v="Elite"/>
    <n v="16"/>
    <n v="6"/>
    <n v="2"/>
    <s v="Central Planning"/>
    <n v="1221"/>
    <n v="2163"/>
    <s v="Untapped"/>
    <s v="Meagre"/>
    <x v="10"/>
    <s v="United States"/>
    <n v="5102"/>
    <s v="http://blocgame.com/stats.php?id=64036"/>
    <n v="0"/>
    <n v="0"/>
    <n v="2102"/>
    <n v="4.1785421785421786"/>
  </r>
  <r>
    <s v="Llorxye"/>
    <s v="qiffahsy"/>
    <x v="2"/>
    <n v="65"/>
    <n v="1"/>
    <s v="Second World War surplus"/>
    <s v="Gandhi-like"/>
    <n v="2"/>
    <s v="Good"/>
    <n v="2"/>
    <n v="15"/>
    <n v="3"/>
    <s v="Central Planning"/>
    <n v="1216"/>
    <n v="24"/>
    <s v="Untapped"/>
    <s v="Large"/>
    <x v="7"/>
    <s v="Soviet Union"/>
    <n v="25801"/>
    <s v="http://blocgame.com/stats.php?id=61688"/>
    <n v="0"/>
    <n v="0"/>
    <n v="17551"/>
    <n v="21.217927631578949"/>
  </r>
  <r>
    <s v="Norwegia"/>
    <s v="Thornir"/>
    <x v="0"/>
    <n v="78"/>
    <n v="0"/>
    <s v="Korean War surplus"/>
    <s v="Gandhi-like"/>
    <n v="2"/>
    <s v="Standard"/>
    <n v="0"/>
    <n v="9"/>
    <n v="5"/>
    <s v="Central Planning"/>
    <n v="1214"/>
    <n v="2362"/>
    <s v="Untapped"/>
    <s v="Somewhat Large"/>
    <x v="10"/>
    <s v="Soviet Union"/>
    <n v="14007"/>
    <s v="http://blocgame.com/stats.php?id=30"/>
    <n v="0"/>
    <n v="0.05"/>
    <n v="7257"/>
    <n v="11.537891268533773"/>
  </r>
  <r>
    <s v="Plob"/>
    <s v="plox"/>
    <x v="1"/>
    <n v="78"/>
    <n v="0"/>
    <s v="Second World War surplus"/>
    <s v="Gandhi-like"/>
    <n v="1"/>
    <s v="Poor"/>
    <n v="15"/>
    <n v="14"/>
    <n v="16"/>
    <s v="Central Planning"/>
    <n v="1214"/>
    <n v="5605"/>
    <s v="Near Depletion"/>
    <s v="Large"/>
    <x v="3"/>
    <s v="Soviet Union"/>
    <n v="34931"/>
    <s v="http://blocgame.com/stats.php?id=58260"/>
    <n v="0"/>
    <n v="0"/>
    <n v="22931"/>
    <n v="28.773476112026358"/>
  </r>
  <r>
    <s v="Uzbekistan."/>
    <s v="Ittin"/>
    <x v="1"/>
    <n v="89"/>
    <n v="2"/>
    <s v="Second World War surplus"/>
    <s v="Gandhi-like"/>
    <n v="3"/>
    <s v="Standard"/>
    <n v="0"/>
    <n v="24"/>
    <n v="13"/>
    <s v="Central Planning"/>
    <n v="1214"/>
    <n v="5669"/>
    <s v="Untapped"/>
    <s v="Very Powerful"/>
    <x v="1"/>
    <s v="Soviet Union"/>
    <n v="54118"/>
    <s v="http://blocgame.com/stats.php?id=59590"/>
    <n v="0"/>
    <n v="0"/>
    <n v="37993"/>
    <n v="44.578253706754531"/>
  </r>
  <r>
    <s v="Memiaya"/>
    <s v="MrRoth"/>
    <x v="14"/>
    <n v="9"/>
    <n v="1"/>
    <s v="Second World War surplus"/>
    <s v="Nice"/>
    <n v="2"/>
    <s v="Poor"/>
    <n v="1"/>
    <n v="24"/>
    <n v="5"/>
    <s v="Central Planning"/>
    <n v="1210"/>
    <n v="201"/>
    <n v="0"/>
    <s v="Large"/>
    <x v="2"/>
    <s v="Soviet Union"/>
    <n v="24933"/>
    <s v="http://blocgame.com/stats.php?id=62980"/>
    <n v="0"/>
    <n v="0"/>
    <n v="12558"/>
    <n v="20.605785123966943"/>
  </r>
  <r>
    <s v="Farsland"/>
    <s v="Kyrre Aleisun"/>
    <x v="11"/>
    <n v="9"/>
    <n v="0"/>
    <s v="Second World War surplus"/>
    <s v="Gandhi-like"/>
    <n v="1"/>
    <s v="Elite"/>
    <n v="2"/>
    <n v="5"/>
    <n v="3"/>
    <s v="Central Planning"/>
    <n v="1210"/>
    <n v="1182"/>
    <s v="Untapped"/>
    <s v="Meagre"/>
    <x v="1"/>
    <s v="Soviet Union"/>
    <n v="4901"/>
    <s v="http://blocgame.com/stats.php?id=63782"/>
    <n v="0"/>
    <n v="0"/>
    <n v="1151"/>
    <n v="4.0504132231404961"/>
  </r>
  <r>
    <s v="Gobi"/>
    <s v="Saint Gobi"/>
    <x v="0"/>
    <n v="89"/>
    <n v="3"/>
    <s v="Second World War surplus"/>
    <s v="Gandhi-like"/>
    <n v="2"/>
    <s v="Good"/>
    <n v="0"/>
    <n v="28"/>
    <n v="9"/>
    <s v="Mixed Economy"/>
    <n v="1208"/>
    <n v="516"/>
    <s v="Untapped"/>
    <s v="Large"/>
    <x v="4"/>
    <s v="United States"/>
    <n v="27032"/>
    <s v="http://blocgame.com/stats.php?id=61919"/>
    <n v="0"/>
    <n v="0"/>
    <n v="11657"/>
    <n v="22.377483443708609"/>
  </r>
  <r>
    <s v="OnePiece"/>
    <s v="AkiManang"/>
    <x v="2"/>
    <n v="39"/>
    <n v="0"/>
    <s v="Second World War surplus"/>
    <s v="Gandhi-like"/>
    <n v="2"/>
    <s v="Good"/>
    <n v="4"/>
    <n v="14"/>
    <n v="12"/>
    <s v="Central Planning"/>
    <n v="1208"/>
    <n v="7513"/>
    <s v="Untapped"/>
    <s v="Powerful"/>
    <x v="1"/>
    <s v="Soviet Union"/>
    <n v="33159"/>
    <s v="http://blocgame.com/stats.php?id=63126"/>
    <n v="0"/>
    <n v="0"/>
    <n v="21909"/>
    <n v="27.44950331125828"/>
  </r>
  <r>
    <s v="kufr conquerors"/>
    <s v="SilversLegend"/>
    <x v="1"/>
    <n v="66"/>
    <n v="0"/>
    <s v="Second World War surplus"/>
    <s v="Gandhi-like"/>
    <n v="0"/>
    <s v="Elite"/>
    <n v="35"/>
    <n v="4"/>
    <n v="1"/>
    <s v="Central Planning"/>
    <n v="1204"/>
    <n v="98"/>
    <s v="Untapped"/>
    <s v="Large"/>
    <x v="16"/>
    <s v="Soviet Union"/>
    <n v="19063"/>
    <s v="http://blocgame.com/stats.php?id=59579"/>
    <n v="0"/>
    <n v="0"/>
    <n v="17188"/>
    <n v="15.833056478405316"/>
  </r>
  <r>
    <s v="Eleuthera"/>
    <s v="Gamb"/>
    <x v="19"/>
    <n v="26"/>
    <n v="1"/>
    <s v="Second World War surplus"/>
    <s v="Normal"/>
    <n v="2"/>
    <s v="Undisciplined Rabble"/>
    <n v="6"/>
    <n v="29"/>
    <n v="8"/>
    <s v="Central Planning"/>
    <n v="1204"/>
    <n v="262"/>
    <s v="Plentiful"/>
    <s v="Large"/>
    <x v="2"/>
    <s v="Soviet Union"/>
    <n v="24819"/>
    <s v="http://blocgame.com/stats.php?id=63029"/>
    <n v="0"/>
    <n v="0"/>
    <n v="9444"/>
    <n v="20.613787375415281"/>
  </r>
  <r>
    <s v="Carpentaria"/>
    <s v="fuerza"/>
    <x v="2"/>
    <n v="38"/>
    <n v="3"/>
    <s v="Second World War surplus"/>
    <s v="Gandhi-like"/>
    <n v="3"/>
    <s v="Standard"/>
    <n v="0"/>
    <n v="10"/>
    <n v="8"/>
    <s v="Mixed Economy"/>
    <n v="1203"/>
    <n v="164"/>
    <s v="Untapped"/>
    <s v="Mediocre"/>
    <x v="7"/>
    <s v="Neutral"/>
    <n v="20181"/>
    <s v="http://blocgame.com/stats.php?id=59901"/>
    <n v="0"/>
    <n v="0"/>
    <n v="11181"/>
    <n v="16.775561097256858"/>
  </r>
  <r>
    <s v="MalayaMMP"/>
    <s v="zazammu86"/>
    <x v="2"/>
    <n v="7"/>
    <n v="0"/>
    <s v="First World War surplus"/>
    <s v="Nice"/>
    <n v="0"/>
    <s v="Undisciplined Rabble"/>
    <n v="53"/>
    <n v="5"/>
    <n v="6"/>
    <s v="Central Planning"/>
    <n v="1202"/>
    <n v="6"/>
    <s v="Untapped"/>
    <s v="Meagre"/>
    <x v="8"/>
    <s v="Neutral"/>
    <n v="4125"/>
    <s v="http://blocgame.com/stats.php?id=62383"/>
    <n v="0"/>
    <n v="0"/>
    <n v="0"/>
    <n v="3.4317803660565724"/>
  </r>
  <r>
    <s v="Nameck"/>
    <s v="Picko"/>
    <x v="6"/>
    <n v="78"/>
    <n v="3"/>
    <s v="Second World War surplus"/>
    <s v="Gandhi-like"/>
    <n v="3"/>
    <s v="Elite"/>
    <n v="0"/>
    <n v="17"/>
    <n v="12"/>
    <s v="Central Planning"/>
    <n v="1200"/>
    <n v="9364"/>
    <s v="Plentiful"/>
    <s v="Large"/>
    <x v="3"/>
    <s v="Soviet Union"/>
    <n v="39377"/>
    <s v="http://blocgame.com/stats.php?id=61968"/>
    <n v="0"/>
    <n v="0"/>
    <n v="26252"/>
    <n v="32.814166666666665"/>
  </r>
  <r>
    <s v="HiredGun"/>
    <s v="FreeCharge"/>
    <x v="0"/>
    <n v="57"/>
    <n v="1"/>
    <s v="Second World War surplus"/>
    <s v="Gandhi-like"/>
    <n v="3"/>
    <s v="Good"/>
    <n v="8"/>
    <n v="34"/>
    <n v="19"/>
    <s v="Central Planning"/>
    <n v="1196"/>
    <n v="5419"/>
    <s v="Untapped"/>
    <s v="Very Powerful"/>
    <x v="9"/>
    <s v="Soviet Union"/>
    <n v="51283"/>
    <s v="http://blocgame.com/stats.php?id=53353"/>
    <n v="0"/>
    <n v="0"/>
    <n v="29158"/>
    <n v="42.878762541806019"/>
  </r>
  <r>
    <s v="Borgasha"/>
    <s v="Magus Evergreen"/>
    <x v="0"/>
    <n v="78"/>
    <n v="2"/>
    <s v="Second World War surplus"/>
    <s v="Nice"/>
    <n v="2"/>
    <s v="Good"/>
    <n v="0"/>
    <n v="13"/>
    <n v="7"/>
    <s v="Mixed Economy"/>
    <n v="1193"/>
    <n v="6077"/>
    <s v="Untapped"/>
    <s v="Somewhat Large"/>
    <x v="10"/>
    <s v="Soviet Union"/>
    <n v="28629"/>
    <s v="http://blocgame.com/stats.php?id=63407"/>
    <n v="0"/>
    <n v="0"/>
    <n v="19629"/>
    <n v="23.997485331098073"/>
  </r>
  <r>
    <s v="P4r4d1s3"/>
    <s v="BurmyEx"/>
    <x v="4"/>
    <n v="9"/>
    <n v="0"/>
    <s v="Second World War surplus"/>
    <s v="Gandhi-like"/>
    <n v="1"/>
    <s v="Undisciplined Rabble"/>
    <n v="129"/>
    <n v="5"/>
    <n v="3"/>
    <s v="Central Planning"/>
    <n v="1191"/>
    <n v="269"/>
    <s v="Untapped"/>
    <s v="Small"/>
    <x v="11"/>
    <s v="Soviet Union"/>
    <n v="16172"/>
    <s v="http://blocgame.com/stats.php?id=43368"/>
    <n v="0"/>
    <n v="0"/>
    <n v="12422"/>
    <n v="13.578505457598657"/>
  </r>
  <r>
    <s v="Novi Sad"/>
    <s v="Serbian Gamer"/>
    <x v="3"/>
    <n v="82"/>
    <n v="2"/>
    <s v="First World War surplus"/>
    <s v="Gandhi-like"/>
    <n v="2"/>
    <s v="Poor"/>
    <n v="20"/>
    <n v="9"/>
    <n v="6"/>
    <s v="Central Planning"/>
    <n v="1191"/>
    <n v="3820"/>
    <s v="Untapped"/>
    <s v="Somewhat Large"/>
    <x v="9"/>
    <s v="Soviet Union"/>
    <n v="34901"/>
    <s v="http://blocgame.com/stats.php?id=60752"/>
    <n v="0"/>
    <n v="0"/>
    <n v="27776"/>
    <n v="29.303946263643997"/>
  </r>
  <r>
    <s v="Iwo Jima"/>
    <s v="Tadamichi Kuribayashi"/>
    <x v="0"/>
    <n v="118"/>
    <n v="3"/>
    <s v="Second World War surplus"/>
    <s v="Gandhi-like"/>
    <n v="3"/>
    <s v="Elite"/>
    <n v="6"/>
    <n v="27"/>
    <n v="11"/>
    <s v="Central Planning"/>
    <n v="1188"/>
    <n v="494"/>
    <s v="Untapped"/>
    <s v="Powerful"/>
    <x v="8"/>
    <s v="Soviet Union"/>
    <n v="46731"/>
    <s v="http://blocgame.com/stats.php?id=63259"/>
    <n v="0"/>
    <n v="0"/>
    <n v="30231"/>
    <n v="39.335858585858588"/>
  </r>
  <r>
    <s v="pooperheds"/>
    <s v="Yung Peanuts"/>
    <x v="11"/>
    <n v="8"/>
    <n v="0"/>
    <s v="Second World War surplus"/>
    <s v="Gandhi-like"/>
    <n v="1"/>
    <s v="Undisciplined Rabble"/>
    <n v="78"/>
    <n v="6"/>
    <n v="2"/>
    <s v="Free Market"/>
    <n v="1185"/>
    <n v="88"/>
    <s v="Untapped"/>
    <s v="None"/>
    <x v="14"/>
    <s v="United States"/>
    <n v="5051"/>
    <s v="http://blocgame.com/stats.php?id=63903"/>
    <n v="0"/>
    <n v="0"/>
    <n v="1301"/>
    <n v="4.2624472573839665"/>
  </r>
  <r>
    <s v="Andes"/>
    <s v="Murtox"/>
    <x v="3"/>
    <n v="58"/>
    <n v="0"/>
    <s v="Second World War surplus"/>
    <s v="Gandhi-like"/>
    <n v="2"/>
    <s v="Standard"/>
    <n v="1"/>
    <n v="21"/>
    <n v="4"/>
    <s v="Central Planning"/>
    <n v="1183"/>
    <n v="333"/>
    <s v="Untapped"/>
    <s v="Somewhat Large"/>
    <x v="13"/>
    <s v="Soviet Union"/>
    <n v="29615"/>
    <s v="http://blocgame.com/stats.php?id=51547"/>
    <n v="0"/>
    <n v="0"/>
    <n v="18740"/>
    <n v="25.03381234150465"/>
  </r>
  <r>
    <s v="Skhimm"/>
    <s v="Ept2415"/>
    <x v="1"/>
    <n v="77"/>
    <n v="0"/>
    <s v="First World War surplus"/>
    <s v="Gandhi-like"/>
    <n v="1"/>
    <s v="Standard"/>
    <n v="0"/>
    <n v="26"/>
    <n v="20"/>
    <s v="Mixed Economy"/>
    <n v="1181"/>
    <n v="4683"/>
    <s v="Near Depletion"/>
    <s v="Very Powerful"/>
    <x v="1"/>
    <s v="Soviet Union"/>
    <n v="24749"/>
    <s v="http://blocgame.com/stats.php?id=52362"/>
    <n v="0"/>
    <n v="0"/>
    <n v="6749"/>
    <n v="20.95596951735817"/>
  </r>
  <r>
    <s v="saiya"/>
    <s v="saiya"/>
    <x v="0"/>
    <n v="27"/>
    <n v="1"/>
    <s v="Second World War surplus"/>
    <s v="Angelic"/>
    <n v="2"/>
    <s v="Good"/>
    <n v="0"/>
    <n v="22"/>
    <n v="12"/>
    <s v="Central Planning"/>
    <n v="1181"/>
    <n v="2320"/>
    <s v="Depleted"/>
    <s v="Mediocre"/>
    <x v="3"/>
    <s v="Soviet Union"/>
    <n v="22122"/>
    <s v="http://blocgame.com/stats.php?id=61785"/>
    <n v="0"/>
    <n v="0"/>
    <n v="7872"/>
    <n v="18.731583403895005"/>
  </r>
  <r>
    <s v="720instaswap"/>
    <s v="TM0n3y"/>
    <x v="11"/>
    <n v="19"/>
    <n v="0"/>
    <s v="Second World War surplus"/>
    <s v="Gandhi-like"/>
    <n v="1"/>
    <s v="Good"/>
    <n v="41"/>
    <n v="6"/>
    <n v="3"/>
    <s v="Central Planning"/>
    <n v="1181"/>
    <n v="2167"/>
    <s v="Untapped"/>
    <s v="Small"/>
    <x v="1"/>
    <s v="Soviet Union"/>
    <n v="9175"/>
    <s v="http://blocgame.com/stats.php?id=62714"/>
    <n v="0"/>
    <n v="0"/>
    <n v="5050"/>
    <n v="7.7688399661303977"/>
  </r>
  <r>
    <s v="Idaho"/>
    <s v="John Adams"/>
    <x v="0"/>
    <n v="61"/>
    <n v="1"/>
    <s v="Second World War surplus"/>
    <s v="Gandhi-like"/>
    <n v="2"/>
    <s v="Good"/>
    <n v="0"/>
    <n v="11"/>
    <n v="7"/>
    <s v="Free Market"/>
    <n v="1181"/>
    <n v="708"/>
    <s v="Untapped"/>
    <s v="Somewhat Large"/>
    <x v="8"/>
    <s v="United States"/>
    <n v="47214"/>
    <s v="http://blocgame.com/stats.php?id=63484"/>
    <n v="0"/>
    <n v="0"/>
    <n v="38964"/>
    <n v="39.977984758679085"/>
  </r>
  <r>
    <s v="New Armenia"/>
    <s v="Comrade Alpha"/>
    <x v="10"/>
    <n v="39"/>
    <n v="0"/>
    <s v="Second World War surplus"/>
    <s v="Gandhi-like"/>
    <n v="1"/>
    <s v="Good"/>
    <n v="32"/>
    <n v="6"/>
    <n v="5"/>
    <s v="Central Planning"/>
    <n v="1179"/>
    <n v="4058"/>
    <s v="Untapped"/>
    <s v="Small"/>
    <x v="0"/>
    <s v="Soviet Union"/>
    <n v="35255"/>
    <s v="http://blocgame.com/stats.php?id=63991"/>
    <n v="0"/>
    <n v="0"/>
    <n v="30380"/>
    <n v="29.902459711620018"/>
  </r>
  <r>
    <s v="Wladimiria"/>
    <s v="Estagon"/>
    <x v="3"/>
    <n v="75"/>
    <n v="6"/>
    <s v="Second World War surplus"/>
    <s v="Gandhi-like"/>
    <n v="2"/>
    <s v="Standard"/>
    <n v="7"/>
    <n v="11"/>
    <n v="10"/>
    <s v="Central Planning"/>
    <n v="1172"/>
    <n v="4496"/>
    <s v="Untapped"/>
    <s v="Very Powerful"/>
    <x v="0"/>
    <s v="Soviet Union"/>
    <n v="37314"/>
    <s v="http://blocgame.com/stats.php?id=52318"/>
    <n v="0"/>
    <n v="0"/>
    <n v="27939"/>
    <n v="31.837883959044369"/>
  </r>
  <r>
    <s v="Egoria"/>
    <s v="Evil_sethoss"/>
    <x v="4"/>
    <n v="9"/>
    <n v="0"/>
    <s v="First World War surplus"/>
    <s v="Gandhi-like"/>
    <n v="0"/>
    <s v="Undisciplined Rabble"/>
    <n v="66"/>
    <n v="4"/>
    <n v="3"/>
    <s v="Central Planning"/>
    <n v="1169"/>
    <n v="342"/>
    <s v="Untapped"/>
    <s v="Small"/>
    <x v="11"/>
    <s v="Soviet Union"/>
    <n v="7346"/>
    <s v="http://blocgame.com/stats.php?id=54726"/>
    <n v="0"/>
    <n v="0"/>
    <n v="4721"/>
    <n v="6.2840034217279728"/>
  </r>
  <r>
    <s v="Chistriania"/>
    <s v="Chistrian"/>
    <x v="10"/>
    <n v="10"/>
    <n v="0"/>
    <s v="Second World War surplus"/>
    <s v="Gandhi-like"/>
    <n v="1"/>
    <s v="Good"/>
    <n v="55"/>
    <n v="11"/>
    <n v="4"/>
    <s v="Free Market"/>
    <n v="1169"/>
    <n v="108"/>
    <n v="0"/>
    <s v="Mediocre"/>
    <x v="15"/>
    <s v="United States"/>
    <n v="15345"/>
    <s v="http://blocgame.com/stats.php?id=63264"/>
    <n v="0"/>
    <n v="0"/>
    <n v="8970"/>
    <n v="13.126603934987168"/>
  </r>
  <r>
    <s v="Terengganu"/>
    <s v="Farysa"/>
    <x v="3"/>
    <n v="66"/>
    <n v="3"/>
    <s v="Second World War surplus"/>
    <s v="Gandhi-like"/>
    <n v="2"/>
    <s v="Good"/>
    <n v="0"/>
    <n v="6"/>
    <n v="5"/>
    <s v="Mixed Economy"/>
    <n v="1167"/>
    <n v="190"/>
    <s v="Untapped"/>
    <s v="Large"/>
    <x v="7"/>
    <s v="Soviet Union"/>
    <n v="34731"/>
    <s v="http://blocgame.com/stats.php?id=60615"/>
    <n v="0"/>
    <n v="0"/>
    <n v="29106"/>
    <n v="29.760925449871465"/>
  </r>
  <r>
    <s v="Kuto"/>
    <s v="AKMB"/>
    <x v="9"/>
    <n v="58"/>
    <n v="1"/>
    <s v="Second World War surplus"/>
    <s v="Gandhi-like"/>
    <n v="3"/>
    <s v="Undisciplined Rabble"/>
    <n v="9"/>
    <n v="15"/>
    <n v="15"/>
    <s v="Central Planning"/>
    <n v="1164"/>
    <n v="4587"/>
    <s v="Untapped"/>
    <s v="Very Powerful"/>
    <x v="1"/>
    <s v="Soviet Union"/>
    <n v="29887"/>
    <s v="http://blocgame.com/stats.php?id=40095"/>
    <n v="0"/>
    <n v="0"/>
    <n v="16387"/>
    <n v="25.676116838487971"/>
  </r>
  <r>
    <s v="Kek Slovakia"/>
    <s v="Fidel Kekstro"/>
    <x v="0"/>
    <n v="80"/>
    <n v="4"/>
    <s v="Second World War surplus"/>
    <s v="Gandhi-like"/>
    <n v="3"/>
    <s v="Elite"/>
    <n v="3"/>
    <n v="21"/>
    <n v="19"/>
    <s v="Central Planning"/>
    <n v="1163"/>
    <n v="484"/>
    <s v="Untapped"/>
    <s v="Large"/>
    <x v="8"/>
    <s v="Soviet Union"/>
    <n v="37630"/>
    <s v="http://blocgame.com/stats.php?id=63462"/>
    <n v="0"/>
    <n v="0"/>
    <n v="20380"/>
    <n v="32.35597592433362"/>
  </r>
  <r>
    <s v="Lepkonia"/>
    <s v="Raguixxx"/>
    <x v="6"/>
    <n v="79"/>
    <n v="0"/>
    <s v="Second World War surplus"/>
    <s v="Gandhi-like"/>
    <n v="3"/>
    <s v="Good"/>
    <n v="8"/>
    <n v="36"/>
    <n v="11"/>
    <s v="Central Planning"/>
    <n v="1162"/>
    <n v="228"/>
    <s v="Untapped"/>
    <s v="Large"/>
    <x v="15"/>
    <s v="Soviet Union"/>
    <n v="42720"/>
    <s v="http://blocgame.com/stats.php?id=55854"/>
    <n v="0"/>
    <n v="0"/>
    <n v="22845"/>
    <n v="36.764199655765921"/>
  </r>
  <r>
    <s v="The Deserted"/>
    <s v="Kamakazi Sunshine"/>
    <x v="9"/>
    <n v="62"/>
    <n v="1"/>
    <s v="Second World War surplus"/>
    <s v="Gandhi-like"/>
    <n v="2"/>
    <s v="Good"/>
    <n v="33"/>
    <n v="17"/>
    <n v="3"/>
    <s v="Central Planning"/>
    <n v="1160"/>
    <n v="153"/>
    <n v="0"/>
    <s v="Large"/>
    <x v="8"/>
    <s v="Soviet Union"/>
    <n v="16986"/>
    <s v="http://blocgame.com/stats.php?id=40459"/>
    <n v="0"/>
    <n v="0"/>
    <n v="7986"/>
    <n v="14.643103448275863"/>
  </r>
  <r>
    <s v="VDV"/>
    <s v="TheLivingForce"/>
    <x v="11"/>
    <n v="7"/>
    <n v="0"/>
    <s v="Finest of the 19th century"/>
    <s v="Gandhi-like"/>
    <n v="0"/>
    <s v="Undisciplined Rabble"/>
    <n v="127"/>
    <n v="7"/>
    <n v="4"/>
    <s v="Central Planning"/>
    <n v="1159"/>
    <n v="1051"/>
    <s v="Untapped"/>
    <s v="Mediocre"/>
    <x v="3"/>
    <s v="Neutral"/>
    <n v="4085"/>
    <s v="http://blocgame.com/stats.php?id=46664"/>
    <n v="0"/>
    <n v="0"/>
    <n v="-40"/>
    <n v="3.5245901639344264"/>
  </r>
  <r>
    <s v="sandakania"/>
    <s v="Ryan Kentang"/>
    <x v="0"/>
    <n v="110"/>
    <n v="6"/>
    <s v="Second World War surplus"/>
    <s v="Gandhi-like"/>
    <n v="4"/>
    <s v="Poor"/>
    <n v="14"/>
    <n v="15"/>
    <n v="8"/>
    <s v="Mixed Economy"/>
    <n v="1159"/>
    <n v="272"/>
    <s v="Untapped"/>
    <s v="Very Powerful"/>
    <x v="7"/>
    <s v="United States"/>
    <n v="38333"/>
    <s v="http://blocgame.com/stats.php?id=60600"/>
    <n v="0"/>
    <n v="0"/>
    <n v="26708"/>
    <n v="33.074201898188093"/>
  </r>
  <r>
    <s v="Boomtown"/>
    <s v="Rataca1000"/>
    <x v="3"/>
    <n v="63"/>
    <n v="0"/>
    <s v="Second World War surplus"/>
    <s v="Gandhi-like"/>
    <n v="1"/>
    <s v="Elite"/>
    <n v="16"/>
    <n v="7"/>
    <n v="3"/>
    <s v="Central Planning"/>
    <n v="1153"/>
    <n v="280"/>
    <s v="Untapped"/>
    <s v="Very Powerful"/>
    <x v="14"/>
    <s v="Soviet Union"/>
    <n v="32331"/>
    <s v="http://blocgame.com/stats.php?id=50054"/>
    <n v="0"/>
    <n v="0"/>
    <n v="27831"/>
    <n v="28.040763226366003"/>
  </r>
  <r>
    <s v="AfganiBoy"/>
    <s v="CrazyDima"/>
    <x v="10"/>
    <n v="10"/>
    <n v="0"/>
    <s v="Finest of the 19th century"/>
    <s v="Normal"/>
    <n v="1"/>
    <s v="Undisciplined Rabble"/>
    <n v="5"/>
    <n v="10"/>
    <n v="0"/>
    <s v="Free Market"/>
    <n v="1150"/>
    <n v="0"/>
    <s v="Untapped"/>
    <s v="None"/>
    <x v="0"/>
    <s v="United States"/>
    <n v="5363"/>
    <s v="http://blocgame.com/stats.php?id=62098"/>
    <n v="0"/>
    <n v="0"/>
    <n v="863"/>
    <n v="4.6634782608695655"/>
  </r>
  <r>
    <s v="sandshark"/>
    <s v="sandshark"/>
    <x v="0"/>
    <n v="98"/>
    <n v="1"/>
    <s v="Second World War surplus"/>
    <s v="Gandhi-like"/>
    <n v="4"/>
    <s v="Standard"/>
    <n v="4"/>
    <n v="35"/>
    <n v="7"/>
    <s v="Central Planning"/>
    <n v="1150"/>
    <n v="273"/>
    <s v="Untapped"/>
    <s v="Very Powerful"/>
    <x v="13"/>
    <s v="Soviet Union"/>
    <n v="36842"/>
    <s v="http://blocgame.com/stats.php?id=62581"/>
    <n v="0"/>
    <n v="0"/>
    <n v="18092"/>
    <n v="32.036521739130436"/>
  </r>
  <r>
    <s v="Olympia"/>
    <s v="Xasthur"/>
    <x v="1"/>
    <n v="59"/>
    <n v="0"/>
    <s v="Second World War surplus"/>
    <s v="Gandhi-like"/>
    <n v="3"/>
    <s v="Elite"/>
    <n v="12"/>
    <n v="20"/>
    <n v="5"/>
    <s v="Central Planning"/>
    <n v="1146"/>
    <n v="64"/>
    <s v="Untapped"/>
    <s v="Very Powerful"/>
    <x v="14"/>
    <s v="Soviet Union"/>
    <n v="37387"/>
    <s v="http://blocgame.com/stats.php?id=51354"/>
    <n v="0"/>
    <n v="0"/>
    <n v="25762"/>
    <n v="32.623909249563702"/>
  </r>
  <r>
    <s v="Tuaran"/>
    <s v="Sufrie"/>
    <x v="11"/>
    <n v="11"/>
    <n v="0"/>
    <s v="First World War surplus"/>
    <s v="Gandhi-like"/>
    <n v="1"/>
    <s v="Elite"/>
    <n v="13"/>
    <n v="10"/>
    <n v="10"/>
    <s v="Central Planning"/>
    <n v="1146"/>
    <n v="273"/>
    <s v="Untapped"/>
    <s v="Meagre"/>
    <x v="8"/>
    <s v="Neutral"/>
    <n v="8385"/>
    <s v="http://blocgame.com/stats.php?id=61828"/>
    <n v="0"/>
    <n v="0"/>
    <n v="135"/>
    <n v="7.3167539267015709"/>
  </r>
  <r>
    <s v="The UCOA"/>
    <s v="Stephanobroburg123"/>
    <x v="4"/>
    <n v="7"/>
    <n v="0"/>
    <s v="Second World War surplus"/>
    <s v="Gandhi-like"/>
    <n v="0"/>
    <s v="Undisciplined Rabble"/>
    <n v="67"/>
    <n v="6"/>
    <n v="0"/>
    <s v="Mixed Economy"/>
    <n v="1145"/>
    <n v="0"/>
    <s v="Untapped"/>
    <s v="None"/>
    <x v="8"/>
    <s v="Neutral"/>
    <n v="6246"/>
    <s v="http://blocgame.com/stats.php?id=54240"/>
    <n v="0"/>
    <n v="0"/>
    <n v="3996"/>
    <n v="5.4550218340611352"/>
  </r>
  <r>
    <s v="Ceannesburg"/>
    <s v="theorange0"/>
    <x v="0"/>
    <n v="157"/>
    <n v="7"/>
    <s v="First World War surplus"/>
    <s v="Gandhi-like"/>
    <n v="3"/>
    <s v="Standard"/>
    <n v="0"/>
    <n v="23"/>
    <n v="6"/>
    <s v="Free Market"/>
    <n v="1144"/>
    <n v="0"/>
    <s v="Untapped"/>
    <s v="Powerful"/>
    <x v="11"/>
    <s v="United States"/>
    <n v="29895"/>
    <s v="http://blocgame.com/stats.php?id=56500"/>
    <n v="0"/>
    <n v="0"/>
    <n v="16770"/>
    <n v="26.131993006993007"/>
  </r>
  <r>
    <s v="Lyon"/>
    <s v="Corpsegrinder"/>
    <x v="0"/>
    <n v="50"/>
    <n v="0"/>
    <s v="Second World War surplus"/>
    <s v="Gandhi-like"/>
    <n v="0"/>
    <s v="Good"/>
    <n v="9"/>
    <n v="6"/>
    <n v="3"/>
    <s v="Central Planning"/>
    <n v="1142"/>
    <n v="165"/>
    <s v="Untapped"/>
    <s v="Mediocre"/>
    <x v="13"/>
    <s v="Soviet Union"/>
    <n v="15535"/>
    <s v="http://blocgame.com/stats.php?id=57382"/>
    <n v="0"/>
    <n v="0"/>
    <n v="12160"/>
    <n v="13.603327495621716"/>
  </r>
  <r>
    <s v="fjortonattio8"/>
    <s v="fiveonesix"/>
    <x v="0"/>
    <n v="79"/>
    <n v="1"/>
    <s v="Second World War surplus"/>
    <s v="Gandhi-like"/>
    <n v="3"/>
    <s v="Elite"/>
    <n v="3"/>
    <n v="22"/>
    <n v="5"/>
    <s v="Free Market"/>
    <n v="1141"/>
    <n v="95"/>
    <s v="Untapped"/>
    <s v="Large"/>
    <x v="13"/>
    <s v="United States"/>
    <n v="29191"/>
    <s v="http://blocgame.com/stats.php?id=63413"/>
    <n v="0"/>
    <n v="0"/>
    <n v="16816"/>
    <n v="25.583698510078879"/>
  </r>
  <r>
    <s v="Nimei"/>
    <s v="Xitler"/>
    <x v="16"/>
    <n v="9"/>
    <n v="0"/>
    <s v="First World War surplus"/>
    <s v="Normal"/>
    <n v="1"/>
    <s v="Elite"/>
    <n v="7"/>
    <n v="17"/>
    <n v="10"/>
    <s v="Mixed Economy"/>
    <n v="1139"/>
    <n v="240"/>
    <s v="Untapped"/>
    <s v="Mediocre"/>
    <x v="14"/>
    <s v="Neutral"/>
    <n v="11144"/>
    <s v="http://blocgame.com/stats.php?id=64022"/>
    <n v="0"/>
    <n v="0"/>
    <n v="269"/>
    <n v="9.7840210711150135"/>
  </r>
  <r>
    <s v="Thinkpad"/>
    <s v="maskedplacebo"/>
    <x v="0"/>
    <n v="82"/>
    <n v="3"/>
    <s v="First World War surplus"/>
    <s v="Gandhi-like"/>
    <n v="2"/>
    <s v="Standard"/>
    <n v="4"/>
    <n v="16"/>
    <n v="5"/>
    <s v="Central Planning"/>
    <n v="1138"/>
    <n v="68"/>
    <s v="Untapped"/>
    <s v="Mediocre"/>
    <x v="6"/>
    <s v="Soviet Union"/>
    <n v="34415"/>
    <s v="http://blocgame.com/stats.php?id=63332"/>
    <n v="0"/>
    <n v="0"/>
    <n v="25040"/>
    <n v="30.241652021089632"/>
  </r>
  <r>
    <s v="Briggs"/>
    <s v="General Armstrong"/>
    <x v="8"/>
    <n v="63"/>
    <n v="0"/>
    <s v="Second World War surplus"/>
    <s v="Nice"/>
    <n v="2"/>
    <s v="Elite"/>
    <n v="0"/>
    <n v="28"/>
    <n v="4"/>
    <s v="Central Planning"/>
    <n v="1136"/>
    <n v="329"/>
    <s v="Untapped"/>
    <s v="Very Powerful"/>
    <x v="15"/>
    <s v="Soviet Union"/>
    <n v="39826"/>
    <s v="http://blocgame.com/stats.php?id=53442"/>
    <n v="0"/>
    <n v="0"/>
    <n v="26326"/>
    <n v="35.058098591549296"/>
  </r>
  <r>
    <s v="Ilumina"/>
    <s v="Hadrian"/>
    <x v="11"/>
    <n v="5"/>
    <n v="0"/>
    <s v="Finest of the 19th century"/>
    <s v="Gandhi-like"/>
    <n v="0"/>
    <s v="Undisciplined Rabble"/>
    <n v="53"/>
    <n v="4"/>
    <n v="4"/>
    <s v="Central Planning"/>
    <n v="1136"/>
    <n v="621"/>
    <s v="Untapped"/>
    <s v="Meagre"/>
    <x v="9"/>
    <s v="Soviet Union"/>
    <n v="5310"/>
    <s v="http://blocgame.com/stats.php?id=64094"/>
    <n v="0"/>
    <n v="0"/>
    <n v="2310"/>
    <n v="4.674295774647887"/>
  </r>
  <r>
    <s v="The Sound"/>
    <s v="Lord Orochimaru"/>
    <x v="3"/>
    <n v="82"/>
    <n v="0"/>
    <s v="Second World War surplus"/>
    <s v="Gandhi-like"/>
    <n v="1"/>
    <s v="Standard"/>
    <n v="43"/>
    <n v="4"/>
    <n v="2"/>
    <s v="Central Planning"/>
    <n v="1134"/>
    <n v="364"/>
    <s v="Near Depletion"/>
    <s v="Meagre"/>
    <x v="7"/>
    <s v="Soviet Union"/>
    <n v="20911"/>
    <s v="http://blocgame.com/stats.php?id=55197"/>
    <n v="0"/>
    <n v="0"/>
    <n v="17911"/>
    <n v="18.440035273368608"/>
  </r>
  <r>
    <s v="Sarnath"/>
    <s v="Gnai-Kah"/>
    <x v="9"/>
    <n v="53"/>
    <n v="0"/>
    <s v="Second World War surplus"/>
    <s v="Gandhi-like"/>
    <n v="1"/>
    <s v="Elite"/>
    <n v="9"/>
    <n v="18"/>
    <n v="9"/>
    <s v="Free Market"/>
    <n v="1133"/>
    <n v="1400"/>
    <n v="0"/>
    <s v="Mediocre"/>
    <x v="3"/>
    <s v="United States"/>
    <n v="16159"/>
    <s v="http://blocgame.com/stats.php?id=62981"/>
    <n v="0"/>
    <n v="0"/>
    <n v="5284"/>
    <n v="14.262135922330097"/>
  </r>
  <r>
    <s v="Alor Janggus"/>
    <s v="bobit"/>
    <x v="0"/>
    <n v="51"/>
    <n v="0"/>
    <s v="Second World War surplus"/>
    <s v="Gandhi-like"/>
    <n v="2"/>
    <s v="Good"/>
    <n v="0"/>
    <n v="3"/>
    <n v="21"/>
    <s v="Central Planning"/>
    <n v="1126"/>
    <n v="2292"/>
    <s v="Near Depletion"/>
    <s v="Large"/>
    <x v="3"/>
    <s v="Soviet Union"/>
    <n v="19767"/>
    <s v="http://blocgame.com/stats.php?id=63141"/>
    <n v="0"/>
    <n v="0"/>
    <n v="9267"/>
    <n v="17.555062166962699"/>
  </r>
  <r>
    <s v="Middlewest"/>
    <s v="BigBross"/>
    <x v="13"/>
    <n v="48"/>
    <n v="0"/>
    <s v="First World War surplus"/>
    <s v="Good"/>
    <n v="1"/>
    <s v="Standard"/>
    <n v="0"/>
    <n v="15"/>
    <n v="2"/>
    <s v="Mixed Economy"/>
    <n v="1125"/>
    <n v="2806"/>
    <s v="Plentiful"/>
    <s v="Large"/>
    <x v="0"/>
    <s v="Neutral"/>
    <n v="14235"/>
    <s v="http://blocgame.com/stats.php?id=63635"/>
    <n v="0"/>
    <n v="0"/>
    <n v="7110"/>
    <n v="12.653333333333334"/>
  </r>
  <r>
    <s v="Khebabistan"/>
    <s v="Khebab"/>
    <x v="10"/>
    <n v="61"/>
    <n v="0"/>
    <s v="First World War surplus"/>
    <s v="Gandhi-like"/>
    <n v="1"/>
    <s v="Elite"/>
    <n v="15"/>
    <n v="15"/>
    <n v="15"/>
    <s v="Mixed Economy"/>
    <n v="1124"/>
    <n v="2521"/>
    <s v="Untapped"/>
    <s v="Small"/>
    <x v="3"/>
    <s v="Neutral"/>
    <n v="18495"/>
    <s v="http://blocgame.com/stats.php?id=51401"/>
    <n v="0"/>
    <n v="0"/>
    <n v="6495"/>
    <n v="16.454626334519574"/>
  </r>
  <r>
    <s v="United Pacific"/>
    <s v="lionsan"/>
    <x v="5"/>
    <n v="3"/>
    <n v="0"/>
    <s v="Second World War surplus"/>
    <s v="Good"/>
    <n v="2"/>
    <s v="Good"/>
    <n v="19"/>
    <n v="7"/>
    <n v="4"/>
    <s v="Central Planning"/>
    <n v="1119"/>
    <n v="231"/>
    <s v="Plentiful"/>
    <s v="Mediocre"/>
    <x v="8"/>
    <s v="Soviet Union"/>
    <n v="16236"/>
    <s v="http://blocgame.com/stats.php?id=63488"/>
    <n v="0"/>
    <n v="0"/>
    <n v="10611"/>
    <n v="14.509383378016086"/>
  </r>
  <r>
    <s v="Rogue Nation"/>
    <s v="MR.Fernandez"/>
    <x v="2"/>
    <n v="39"/>
    <n v="0"/>
    <s v="Second World War surplus"/>
    <s v="Gandhi-like"/>
    <n v="1"/>
    <s v="Standard"/>
    <n v="19"/>
    <n v="10"/>
    <n v="6"/>
    <s v="Central Planning"/>
    <n v="1118"/>
    <n v="0"/>
    <s v="Untapped"/>
    <s v="Somewhat Large"/>
    <x v="14"/>
    <s v="Soviet Union"/>
    <n v="18484"/>
    <s v="http://blocgame.com/stats.php?id=64135"/>
    <n v="0"/>
    <n v="0"/>
    <n v="11734"/>
    <n v="16.533094812164581"/>
  </r>
  <r>
    <s v="Bahamat"/>
    <s v="Gamersauce"/>
    <x v="13"/>
    <n v="67"/>
    <n v="0"/>
    <s v="Second World War surplus"/>
    <s v="Gandhi-like"/>
    <n v="1"/>
    <s v="Standard"/>
    <n v="0"/>
    <n v="20"/>
    <n v="8"/>
    <s v="Free Market"/>
    <n v="1111"/>
    <n v="193"/>
    <s v="Near Depletion"/>
    <s v="Mediocre"/>
    <x v="5"/>
    <s v="United States"/>
    <n v="24805"/>
    <s v="http://blocgame.com/stats.php?id=64061"/>
    <n v="0"/>
    <n v="0"/>
    <n v="13555"/>
    <n v="22.326732673267326"/>
  </r>
  <r>
    <s v="Shekel Land"/>
    <s v="Sheklesteinthefourth"/>
    <x v="0"/>
    <n v="92"/>
    <n v="1"/>
    <s v="Second World War surplus"/>
    <s v="Gandhi-like"/>
    <n v="2"/>
    <s v="Elite"/>
    <n v="0"/>
    <n v="27"/>
    <n v="13"/>
    <s v="Central Planning"/>
    <n v="1108"/>
    <n v="6117"/>
    <s v="Untapped"/>
    <s v="Very Powerful"/>
    <x v="9"/>
    <s v="Soviet Union"/>
    <n v="47109"/>
    <s v="http://blocgame.com/stats.php?id=54689"/>
    <n v="0"/>
    <n v="0"/>
    <n v="30609"/>
    <n v="42.51714801444043"/>
  </r>
  <r>
    <s v="Ladina"/>
    <s v="MightyBjï¿½rn"/>
    <x v="4"/>
    <n v="68"/>
    <n v="2"/>
    <s v="Second World War surplus"/>
    <s v="Angelic"/>
    <n v="2"/>
    <s v="Standard"/>
    <n v="1"/>
    <n v="26"/>
    <n v="2"/>
    <s v="Mixed Economy"/>
    <n v="1108"/>
    <n v="39"/>
    <s v="Untapped"/>
    <s v="Large"/>
    <x v="2"/>
    <s v="Soviet Union"/>
    <n v="43898"/>
    <s v="http://blocgame.com/stats.php?id=62936"/>
    <n v="0"/>
    <n v="0"/>
    <n v="31898"/>
    <n v="39.619133574007222"/>
  </r>
  <r>
    <s v="Moneymaking"/>
    <s v="Bill Gates"/>
    <x v="4"/>
    <n v="8"/>
    <n v="0"/>
    <s v="Finest of the 19th century"/>
    <s v="Gandhi-like"/>
    <n v="1"/>
    <s v="Undisciplined Rabble"/>
    <n v="58"/>
    <n v="13"/>
    <n v="14"/>
    <s v="Free Market"/>
    <n v="1108"/>
    <n v="2078"/>
    <s v="Untapped"/>
    <s v="None"/>
    <x v="3"/>
    <s v="United States"/>
    <n v="9360"/>
    <s v="http://blocgame.com/stats.php?id=64271"/>
    <n v="0"/>
    <n v="0"/>
    <n v="-1515"/>
    <n v="8.4476534296028873"/>
  </r>
  <r>
    <s v="UNIland"/>
    <s v="Anna5"/>
    <x v="8"/>
    <n v="8"/>
    <n v="0"/>
    <s v="Finest of the 19th century"/>
    <s v="Gandhi-like"/>
    <n v="1"/>
    <s v="Undisciplined Rabble"/>
    <n v="2"/>
    <n v="10"/>
    <n v="0"/>
    <s v="Free Market"/>
    <n v="1104"/>
    <n v="0"/>
    <s v="Untapped"/>
    <s v="None"/>
    <x v="1"/>
    <s v="United States"/>
    <n v="11008"/>
    <s v="http://blocgame.com/stats.php?id=62192"/>
    <n v="0"/>
    <n v="0"/>
    <n v="6508"/>
    <n v="9.9710144927536231"/>
  </r>
  <r>
    <s v="Panzer"/>
    <s v="Pak43"/>
    <x v="0"/>
    <n v="57"/>
    <n v="0"/>
    <s v="Second World War surplus"/>
    <s v="Gandhi-like"/>
    <n v="1"/>
    <s v="Elite"/>
    <n v="0"/>
    <n v="5"/>
    <n v="3"/>
    <s v="Central Planning"/>
    <n v="1104"/>
    <n v="283"/>
    <s v="Untapped"/>
    <s v="Mediocre"/>
    <x v="14"/>
    <s v="Soviet Union"/>
    <n v="35229"/>
    <s v="http://blocgame.com/stats.php?id=63748"/>
    <n v="0"/>
    <n v="0"/>
    <n v="31479"/>
    <n v="31.910326086956523"/>
  </r>
  <r>
    <s v="Bango"/>
    <s v="MrTangoMango"/>
    <x v="0"/>
    <n v="40"/>
    <n v="0"/>
    <s v="Korean War surplus"/>
    <s v="Gandhi-like"/>
    <n v="2"/>
    <s v="Standard"/>
    <n v="5"/>
    <n v="32"/>
    <n v="2"/>
    <s v="Central Planning"/>
    <n v="1101"/>
    <n v="79"/>
    <s v="Untapped"/>
    <s v="Large"/>
    <x v="16"/>
    <s v="Soviet Union"/>
    <n v="24436"/>
    <s v="http://blocgame.com/stats.php?id=59337"/>
    <n v="0"/>
    <n v="0"/>
    <n v="10186"/>
    <n v="22.194368755676656"/>
  </r>
  <r>
    <s v="San Palomino"/>
    <s v="Akiravo"/>
    <x v="0"/>
    <n v="104"/>
    <n v="4"/>
    <s v="Second World War surplus"/>
    <s v="Gandhi-like"/>
    <n v="4"/>
    <s v="Good"/>
    <n v="2"/>
    <n v="32"/>
    <n v="37"/>
    <s v="Mixed Economy"/>
    <n v="1099"/>
    <n v="8256"/>
    <s v="Plentiful"/>
    <s v="Large"/>
    <x v="1"/>
    <s v="United States"/>
    <n v="49359"/>
    <s v="http://blocgame.com/stats.php?id=51103"/>
    <n v="0"/>
    <n v="0"/>
    <n v="20484"/>
    <n v="44.912647861692449"/>
  </r>
  <r>
    <s v="Pembunuh"/>
    <s v="Kepek"/>
    <x v="2"/>
    <n v="43"/>
    <n v="0"/>
    <s v="Second World War surplus"/>
    <s v="Angelic"/>
    <n v="1"/>
    <s v="Standard"/>
    <n v="1"/>
    <n v="9"/>
    <n v="7"/>
    <s v="Central Planning"/>
    <n v="1096"/>
    <n v="690"/>
    <s v="Untapped"/>
    <s v="Mediocre"/>
    <x v="10"/>
    <s v="Soviet Union"/>
    <n v="10576"/>
    <s v="http://blocgame.com/stats.php?id=63737"/>
    <n v="0"/>
    <n v="0"/>
    <n v="3826"/>
    <n v="9.6496350364963508"/>
  </r>
  <r>
    <s v="ï¿½ï¿½ï¿½ï¿½ï¿½ï¿½ï¿½ï¿½ï¿½ï¿½"/>
    <s v="ï¿½ï¿½ï¿½ï¿½ï¿½ï¿½ ï¿½ï¿½ï¿½ï¿½ï¿½ï¿½ï¿½"/>
    <x v="3"/>
    <n v="99"/>
    <n v="0"/>
    <s v="Second World War surplus"/>
    <s v="Gandhi-like"/>
    <n v="2"/>
    <s v="Standard"/>
    <n v="10"/>
    <n v="20"/>
    <n v="7"/>
    <s v="Central Planning"/>
    <n v="1091"/>
    <n v="149"/>
    <n v="0"/>
    <s v="Large"/>
    <x v="13"/>
    <s v="Soviet Union"/>
    <n v="33414"/>
    <s v="http://blocgame.com/stats.php?id=54626"/>
    <n v="0"/>
    <n v="0"/>
    <n v="21789"/>
    <n v="30.626947754353804"/>
  </r>
  <r>
    <s v="Freedom Treaty"/>
    <s v="Ursa Majoris"/>
    <x v="10"/>
    <n v="8"/>
    <n v="0"/>
    <s v="Second World War surplus"/>
    <s v="Gandhi-like"/>
    <n v="1"/>
    <s v="Undisciplined Rabble"/>
    <n v="29"/>
    <n v="5"/>
    <n v="5"/>
    <s v="Central Planning"/>
    <n v="1091"/>
    <n v="191"/>
    <s v="Untapped"/>
    <s v="Meagre"/>
    <x v="14"/>
    <s v="Soviet Union"/>
    <n v="22674"/>
    <s v="http://blocgame.com/stats.php?id=57690"/>
    <n v="0"/>
    <n v="0"/>
    <n v="18174"/>
    <n v="20.78276810265811"/>
  </r>
  <r>
    <s v="Baden"/>
    <s v="Spectral.Knight"/>
    <x v="3"/>
    <n v="79"/>
    <n v="0"/>
    <s v="Second World War surplus"/>
    <s v="Gandhi-like"/>
    <n v="2"/>
    <s v="Standard"/>
    <n v="9"/>
    <n v="11"/>
    <n v="3"/>
    <s v="Central Planning"/>
    <n v="1090"/>
    <n v="145"/>
    <s v="Untapped"/>
    <s v="Meagre"/>
    <x v="7"/>
    <s v="Soviet Union"/>
    <n v="32210"/>
    <s v="http://blocgame.com/stats.php?id=48684"/>
    <n v="0"/>
    <n v="0"/>
    <n v="25460"/>
    <n v="29.550458715596331"/>
  </r>
  <r>
    <s v="Labuair"/>
    <s v="Kultur mayor"/>
    <x v="2"/>
    <n v="10"/>
    <n v="0"/>
    <s v="First World War surplus"/>
    <s v="Gandhi-like"/>
    <n v="0"/>
    <s v="Undisciplined Rabble"/>
    <n v="20"/>
    <n v="5"/>
    <n v="3"/>
    <s v="Central Planning"/>
    <n v="1090"/>
    <n v="3"/>
    <s v="Untapped"/>
    <s v="Meagre"/>
    <x v="6"/>
    <s v="Soviet Union"/>
    <n v="3474"/>
    <s v="http://blocgame.com/stats.php?id=62573"/>
    <n v="0"/>
    <n v="0"/>
    <n v="474"/>
    <n v="3.1871559633027524"/>
  </r>
  <r>
    <s v="Curonia"/>
    <s v="Luke-ms"/>
    <x v="0"/>
    <n v="69"/>
    <n v="1"/>
    <s v="Second World War surplus"/>
    <s v="Gandhi-like"/>
    <n v="2"/>
    <s v="Elite"/>
    <n v="12"/>
    <n v="11"/>
    <n v="5"/>
    <s v="Free Market"/>
    <n v="1079"/>
    <n v="367"/>
    <s v="Untapped"/>
    <s v="Very Powerful"/>
    <x v="15"/>
    <s v="United States"/>
    <n v="38722"/>
    <s v="http://blocgame.com/stats.php?id=63639"/>
    <n v="0"/>
    <n v="0"/>
    <n v="31222"/>
    <n v="35.886932344763672"/>
  </r>
  <r>
    <s v="Black Swamp"/>
    <s v="dopes"/>
    <x v="10"/>
    <n v="10"/>
    <n v="0"/>
    <s v="Second World War surplus"/>
    <s v="Gandhi-like"/>
    <n v="1"/>
    <s v="Standard"/>
    <n v="3"/>
    <n v="8"/>
    <n v="0"/>
    <s v="Free Market"/>
    <n v="1077"/>
    <n v="0"/>
    <s v="Untapped"/>
    <s v="Meagre"/>
    <x v="7"/>
    <s v="Neutral"/>
    <n v="16531"/>
    <s v="http://blocgame.com/stats.php?id=51451"/>
    <n v="0"/>
    <n v="0"/>
    <n v="12781"/>
    <n v="15.349117920148561"/>
  </r>
  <r>
    <s v="Zorin"/>
    <s v="NeroRPG"/>
    <x v="3"/>
    <n v="18"/>
    <n v="0"/>
    <s v="Second World War surplus"/>
    <s v="Good"/>
    <n v="1"/>
    <s v="Elite"/>
    <n v="0"/>
    <n v="7"/>
    <n v="5"/>
    <s v="Mixed Economy"/>
    <n v="1075"/>
    <n v="140"/>
    <s v="Untapped"/>
    <s v="Mediocre"/>
    <x v="8"/>
    <s v="Soviet Union"/>
    <n v="13708"/>
    <s v="http://blocgame.com/stats.php?id=59970"/>
    <n v="0"/>
    <n v="0"/>
    <n v="8458"/>
    <n v="12.751627906976744"/>
  </r>
  <r>
    <s v="Free Phoenix"/>
    <s v="Captain Mandrake"/>
    <x v="3"/>
    <n v="49"/>
    <n v="0"/>
    <s v="Second World War surplus"/>
    <s v="Gandhi-like"/>
    <n v="1"/>
    <s v="Good"/>
    <n v="153"/>
    <n v="6"/>
    <n v="4"/>
    <s v="Mixed Economy"/>
    <n v="1074"/>
    <n v="326"/>
    <s v="Untapped"/>
    <s v="Large"/>
    <x v="2"/>
    <s v="United States"/>
    <n v="27493"/>
    <s v="http://blocgame.com/stats.php?id=58198"/>
    <n v="0"/>
    <n v="0"/>
    <n v="22993"/>
    <n v="25.598696461824954"/>
  </r>
  <r>
    <s v="lordmason22"/>
    <s v="lordmason22"/>
    <x v="11"/>
    <n v="5"/>
    <n v="0"/>
    <s v="First World War surplus"/>
    <s v="Gandhi-like"/>
    <n v="1"/>
    <s v="Undisciplined Rabble"/>
    <n v="31"/>
    <n v="4"/>
    <n v="3"/>
    <s v="Central Planning"/>
    <n v="1072"/>
    <n v="1650"/>
    <n v="0"/>
    <s v="Mediocre"/>
    <x v="10"/>
    <s v="Soviet Union"/>
    <n v="12992"/>
    <s v="http://blocgame.com/stats.php?id=63733"/>
    <n v="0"/>
    <n v="0"/>
    <n v="9617"/>
    <n v="12.119402985074627"/>
  </r>
  <r>
    <s v="Nova Ikaki"/>
    <s v="Bisimbi"/>
    <x v="1"/>
    <n v="58"/>
    <n v="0"/>
    <s v="Second World War surplus"/>
    <s v="Gandhi-like"/>
    <n v="2"/>
    <s v="Elite"/>
    <n v="1"/>
    <n v="10"/>
    <n v="14"/>
    <s v="Free Market"/>
    <n v="1067"/>
    <n v="7098"/>
    <s v="Untapped"/>
    <s v="Large"/>
    <x v="3"/>
    <s v="United States"/>
    <n v="36704"/>
    <s v="http://blocgame.com/stats.php?id=55911"/>
    <n v="0"/>
    <n v="0"/>
    <n v="26204"/>
    <n v="34.399250234301782"/>
  </r>
  <r>
    <s v="Ralu"/>
    <s v="Ramar"/>
    <x v="3"/>
    <n v="53"/>
    <n v="0"/>
    <s v="Second World War surplus"/>
    <s v="Gandhi-like"/>
    <n v="0"/>
    <s v="Good"/>
    <n v="3"/>
    <n v="8"/>
    <n v="7"/>
    <s v="Central Planning"/>
    <n v="1067"/>
    <n v="199"/>
    <s v="Untapped"/>
    <s v="Large"/>
    <x v="17"/>
    <s v="United States"/>
    <n v="19120"/>
    <s v="http://blocgame.com/stats.php?id=59527"/>
    <n v="0"/>
    <n v="0"/>
    <n v="13495"/>
    <n v="17.919400187441425"/>
  </r>
  <r>
    <s v="Ballz"/>
    <s v="mango__82"/>
    <x v="13"/>
    <n v="58"/>
    <n v="0"/>
    <s v="Second World War surplus"/>
    <s v="Gandhi-like"/>
    <n v="0"/>
    <s v="Standard"/>
    <n v="4"/>
    <n v="7"/>
    <n v="5"/>
    <s v="Mixed Economy"/>
    <n v="1065"/>
    <n v="1779"/>
    <n v="0"/>
    <s v="Mediocre"/>
    <x v="3"/>
    <s v="Soviet Union"/>
    <n v="7645"/>
    <s v="http://blocgame.com/stats.php?id=64063"/>
    <n v="0"/>
    <n v="0"/>
    <n v="3145"/>
    <n v="7.178403755868545"/>
  </r>
  <r>
    <s v="Wankmuffin"/>
    <s v="tempcunt"/>
    <x v="11"/>
    <n v="7"/>
    <n v="0"/>
    <s v="Second World War surplus"/>
    <s v="Gandhi-like"/>
    <n v="2"/>
    <s v="Elite"/>
    <n v="0"/>
    <n v="12"/>
    <n v="4"/>
    <s v="Mixed Economy"/>
    <n v="1062"/>
    <n v="530"/>
    <n v="0"/>
    <s v="Small"/>
    <x v="11"/>
    <s v="Neutral"/>
    <n v="8527"/>
    <s v="http://blocgame.com/stats.php?id=63325"/>
    <n v="0"/>
    <n v="0"/>
    <n v="1027"/>
    <n v="8.0291902071563097"/>
  </r>
  <r>
    <s v="kodiang"/>
    <s v="tester2"/>
    <x v="10"/>
    <n v="70"/>
    <n v="2"/>
    <s v="Second World War surplus"/>
    <s v="Gandhi-like"/>
    <n v="3"/>
    <s v="Standard"/>
    <n v="0"/>
    <n v="25"/>
    <n v="10"/>
    <s v="Free Market"/>
    <n v="1056"/>
    <n v="214"/>
    <s v="Untapped"/>
    <s v="Somewhat Large"/>
    <x v="8"/>
    <s v="United States"/>
    <n v="31110"/>
    <s v="http://blocgame.com/stats.php?id=60531"/>
    <n v="0"/>
    <n v="0"/>
    <n v="15735"/>
    <n v="29.460227272727273"/>
  </r>
  <r>
    <s v="Based World"/>
    <s v="Lil B"/>
    <x v="8"/>
    <n v="53"/>
    <n v="0"/>
    <s v="Second World War surplus"/>
    <s v="Gandhi-like"/>
    <n v="2"/>
    <s v="Standard"/>
    <n v="9"/>
    <n v="13"/>
    <n v="5"/>
    <s v="Central Planning"/>
    <n v="1051"/>
    <n v="509"/>
    <s v="Untapped"/>
    <s v="Meagre"/>
    <x v="5"/>
    <s v="Soviet Union"/>
    <n v="21345"/>
    <s v="http://blocgame.com/stats.php?id=58035"/>
    <n v="0"/>
    <n v="0"/>
    <n v="13095"/>
    <n v="20.309229305423408"/>
  </r>
  <r>
    <s v="Selayang"/>
    <s v="mhmz89"/>
    <x v="2"/>
    <n v="36"/>
    <n v="0"/>
    <s v="Second World War surplus"/>
    <s v="Gandhi-like"/>
    <n v="0"/>
    <s v="Elite"/>
    <n v="1"/>
    <n v="5"/>
    <n v="4"/>
    <s v="Central Planning"/>
    <n v="1051"/>
    <n v="338"/>
    <s v="Untapped"/>
    <s v="Very Powerful"/>
    <x v="7"/>
    <s v="Neutral"/>
    <n v="19214"/>
    <s v="http://blocgame.com/stats.php?id=60642"/>
    <n v="0"/>
    <n v="0"/>
    <n v="15839"/>
    <n v="18.28163653663178"/>
  </r>
  <r>
    <s v="Nhayat"/>
    <s v="Nhayat"/>
    <x v="0"/>
    <n v="60"/>
    <n v="1"/>
    <s v="First World War surplus"/>
    <s v="Gandhi-like"/>
    <n v="2"/>
    <s v="Good"/>
    <n v="5"/>
    <n v="29"/>
    <n v="5"/>
    <s v="Central Planning"/>
    <n v="1049"/>
    <n v="240"/>
    <s v="Untapped"/>
    <s v="Very Powerful"/>
    <x v="2"/>
    <s v="Soviet Union"/>
    <n v="48573"/>
    <s v="http://blocgame.com/stats.php?id=62666"/>
    <n v="0"/>
    <n v="0"/>
    <n v="34323"/>
    <n v="46.304099142040037"/>
  </r>
  <r>
    <s v="P00P"/>
    <s v="Poop is Taken"/>
    <x v="11"/>
    <n v="9"/>
    <n v="0"/>
    <s v="First World War surplus"/>
    <s v="Gandhi-like"/>
    <n v="0"/>
    <s v="Undisciplined Rabble"/>
    <n v="130"/>
    <n v="4"/>
    <n v="1"/>
    <s v="Mixed Economy"/>
    <n v="1047"/>
    <n v="103"/>
    <s v="Untapped"/>
    <s v="None"/>
    <x v="7"/>
    <s v="Soviet Union"/>
    <n v="9550"/>
    <s v="http://blocgame.com/stats.php?id=62993"/>
    <n v="0"/>
    <n v="0"/>
    <n v="7675"/>
    <n v="9.1212989493791792"/>
  </r>
  <r>
    <s v="Inferia"/>
    <s v="Alexkovisk"/>
    <x v="20"/>
    <n v="30"/>
    <n v="0"/>
    <s v="Second World War surplus"/>
    <s v="Gandhi-like"/>
    <n v="0"/>
    <s v="Elite"/>
    <n v="11"/>
    <n v="4"/>
    <n v="3"/>
    <s v="Central Planning"/>
    <n v="1045"/>
    <n v="121"/>
    <n v="0"/>
    <s v="Small"/>
    <x v="11"/>
    <s v="Neutral"/>
    <n v="13084"/>
    <s v="http://blocgame.com/stats.php?id=60789"/>
    <n v="0"/>
    <n v="0"/>
    <n v="10459"/>
    <n v="12.520574162679425"/>
  </r>
  <r>
    <s v="Sulon Grande"/>
    <s v="Sulon the Defiler"/>
    <x v="1"/>
    <n v="19"/>
    <n v="0"/>
    <s v="First World War surplus"/>
    <s v="Nice"/>
    <n v="0"/>
    <s v="Good"/>
    <n v="29"/>
    <n v="4"/>
    <n v="2"/>
    <s v="Central Planning"/>
    <n v="1039"/>
    <n v="2741"/>
    <s v="Untapped"/>
    <s v="Somewhat Large"/>
    <x v="10"/>
    <s v="Neutral"/>
    <n v="11231"/>
    <s v="http://blocgame.com/stats.php?id=61038"/>
    <n v="0"/>
    <n v="0"/>
    <n v="8981"/>
    <n v="10.809432146294514"/>
  </r>
  <r>
    <s v="Bahai"/>
    <s v="Farquad"/>
    <x v="0"/>
    <n v="99"/>
    <n v="4"/>
    <s v="Second World War surplus"/>
    <s v="Gandhi-like"/>
    <n v="2"/>
    <s v="Elite"/>
    <n v="0"/>
    <n v="18"/>
    <n v="8"/>
    <s v="Mixed Economy"/>
    <n v="1036"/>
    <n v="820"/>
    <s v="Untapped"/>
    <s v="Somewhat Large"/>
    <x v="8"/>
    <s v="United States"/>
    <n v="42859"/>
    <s v="http://blocgame.com/stats.php?id=64246"/>
    <n v="0"/>
    <n v="0"/>
    <n v="31609"/>
    <n v="41.369691119691119"/>
  </r>
  <r>
    <s v="publika"/>
    <s v="Gladiator"/>
    <x v="11"/>
    <n v="9"/>
    <n v="0"/>
    <s v="First World War surplus"/>
    <s v="Nice"/>
    <n v="1"/>
    <s v="Undisciplined Rabble"/>
    <n v="70"/>
    <n v="4"/>
    <n v="3"/>
    <s v="Central Planning"/>
    <n v="1035"/>
    <n v="3"/>
    <s v="Untapped"/>
    <s v="Meagre"/>
    <x v="8"/>
    <s v="Neutral"/>
    <n v="5364"/>
    <s v="http://blocgame.com/stats.php?id=62345"/>
    <n v="0"/>
    <n v="0"/>
    <n v="1989"/>
    <n v="5.1826086956521742"/>
  </r>
  <r>
    <s v="DZ Djeich"/>
    <s v="StratoDZ"/>
    <x v="13"/>
    <n v="15"/>
    <n v="0"/>
    <s v="First World War surplus"/>
    <s v="Good"/>
    <n v="0"/>
    <s v="Elite"/>
    <n v="14"/>
    <n v="13"/>
    <n v="10"/>
    <s v="Mixed Economy"/>
    <n v="1034"/>
    <n v="1955"/>
    <n v="0"/>
    <s v="Small"/>
    <x v="10"/>
    <s v="Soviet Union"/>
    <n v="11060"/>
    <s v="http://blocgame.com/stats.php?id=61408"/>
    <n v="0"/>
    <n v="0"/>
    <n v="2435"/>
    <n v="10.696324951644101"/>
  </r>
  <r>
    <s v="Chaos county"/>
    <s v="Chavo"/>
    <x v="10"/>
    <n v="58"/>
    <n v="0"/>
    <s v="Second World War surplus"/>
    <s v="Gandhi-like"/>
    <n v="1"/>
    <s v="Elite"/>
    <n v="0"/>
    <n v="12"/>
    <n v="9"/>
    <s v="Mixed Economy"/>
    <n v="1033"/>
    <n v="7966"/>
    <s v="Untapped"/>
    <s v="Large"/>
    <x v="10"/>
    <s v="United States"/>
    <n v="20000"/>
    <s v="http://blocgame.com/stats.php?id=49736"/>
    <n v="0"/>
    <n v="0"/>
    <n v="11375"/>
    <n v="19.361084220716361"/>
  </r>
  <r>
    <s v="Nsntra"/>
    <s v="Ahmad Maselan"/>
    <x v="0"/>
    <n v="60"/>
    <n v="0"/>
    <s v="First World War surplus"/>
    <s v="Gandhi-like"/>
    <n v="1"/>
    <s v="Poor"/>
    <n v="50"/>
    <n v="5"/>
    <n v="1"/>
    <s v="Central Planning"/>
    <n v="1033"/>
    <n v="49"/>
    <s v="Untapped"/>
    <s v="Meagre"/>
    <x v="8"/>
    <s v="United States"/>
    <n v="16335"/>
    <s v="http://blocgame.com/stats.php?id=61896"/>
    <n v="0"/>
    <n v="0"/>
    <n v="13335"/>
    <n v="15.813165537270088"/>
  </r>
  <r>
    <s v="Neu-Berlin"/>
    <s v="JewWithCoins"/>
    <x v="0"/>
    <n v="49"/>
    <n v="6"/>
    <s v="Second World War surplus"/>
    <s v="Gandhi-like"/>
    <n v="2"/>
    <s v="Standard"/>
    <n v="12"/>
    <n v="18"/>
    <n v="11"/>
    <s v="Central Planning"/>
    <n v="1033"/>
    <n v="576"/>
    <s v="Untapped"/>
    <s v="Large"/>
    <x v="14"/>
    <s v="Soviet Union"/>
    <n v="30574"/>
    <s v="http://blocgame.com/stats.php?id=63504"/>
    <n v="0"/>
    <n v="0"/>
    <n v="18199"/>
    <n v="29.5972894482091"/>
  </r>
  <r>
    <s v="Utopiastan"/>
    <s v="SilmAlpha"/>
    <x v="0"/>
    <n v="101"/>
    <n v="1"/>
    <s v="Second World War surplus"/>
    <s v="Gandhi-like"/>
    <n v="2"/>
    <s v="Good"/>
    <n v="6"/>
    <n v="56"/>
    <n v="2"/>
    <s v="Central Planning"/>
    <n v="1028"/>
    <n v="1721"/>
    <s v="Untapped"/>
    <s v="Large"/>
    <x v="12"/>
    <s v="Soviet Union"/>
    <n v="47449"/>
    <s v="http://blocgame.com/stats.php?id=56876"/>
    <n v="0"/>
    <n v="0"/>
    <n v="24199"/>
    <n v="46.156614785992218"/>
  </r>
  <r>
    <s v="ZumbaZumbi"/>
    <s v="PakuPakis"/>
    <x v="11"/>
    <n v="8"/>
    <n v="0"/>
    <s v="Second World War surplus"/>
    <s v="Gandhi-like"/>
    <n v="0"/>
    <s v="Undisciplined Rabble"/>
    <n v="16"/>
    <n v="7"/>
    <n v="2"/>
    <s v="Free Market"/>
    <n v="1028"/>
    <n v="29"/>
    <n v="0"/>
    <s v="Large"/>
    <x v="16"/>
    <s v="United States"/>
    <n v="2867"/>
    <s v="http://blocgame.com/stats.php?id=61482"/>
    <n v="0"/>
    <n v="0"/>
    <n v="-508"/>
    <n v="2.7889105058365757"/>
  </r>
  <r>
    <s v="Honesty"/>
    <s v="Fury"/>
    <x v="11"/>
    <n v="10"/>
    <n v="0"/>
    <s v="Finest of the 19th century"/>
    <s v="Normal"/>
    <n v="0"/>
    <s v="Undisciplined Rabble"/>
    <n v="5"/>
    <n v="11"/>
    <n v="0"/>
    <s v="Mixed Economy"/>
    <n v="1028"/>
    <n v="0"/>
    <s v="Untapped"/>
    <s v="None"/>
    <x v="0"/>
    <s v="Neutral"/>
    <n v="3651"/>
    <s v="http://blocgame.com/stats.php?id=62094"/>
    <n v="0"/>
    <n v="0"/>
    <n v="-474"/>
    <n v="3.5515564202334629"/>
  </r>
  <r>
    <s v="Razgriskm"/>
    <s v="Tordus Stahl"/>
    <x v="3"/>
    <n v="18"/>
    <n v="0"/>
    <s v="Second World War surplus"/>
    <s v="Good"/>
    <n v="2"/>
    <s v="Elite"/>
    <n v="2"/>
    <n v="15"/>
    <n v="4"/>
    <s v="Mixed Economy"/>
    <n v="1026"/>
    <n v="135"/>
    <s v="Near Depletion"/>
    <s v="Mediocre"/>
    <x v="19"/>
    <s v="Soviet Union"/>
    <n v="25077"/>
    <s v="http://blocgame.com/stats.php?id=63117"/>
    <n v="0"/>
    <n v="0"/>
    <n v="16452"/>
    <n v="24.441520467836256"/>
  </r>
  <r>
    <s v="Viktoria"/>
    <s v="gracious leader skylar"/>
    <x v="0"/>
    <n v="48"/>
    <n v="0"/>
    <s v="Korean War surplus"/>
    <s v="Gandhi-like"/>
    <n v="0"/>
    <s v="Good"/>
    <n v="9"/>
    <n v="10"/>
    <n v="4"/>
    <s v="Central Planning"/>
    <n v="1024"/>
    <n v="381"/>
    <s v="Untapped"/>
    <s v="Very Powerful"/>
    <x v="8"/>
    <s v="Soviet Union"/>
    <n v="26899"/>
    <s v="http://blocgame.com/stats.php?id=40188"/>
    <n v="0"/>
    <n v="0"/>
    <n v="21649"/>
    <n v="26.2685546875"/>
  </r>
  <r>
    <s v="SPNR"/>
    <s v="Stefan Stamenkovic"/>
    <x v="5"/>
    <n v="19"/>
    <n v="0"/>
    <s v="Second World War surplus"/>
    <s v="Gandhi-like"/>
    <n v="1"/>
    <s v="Elite"/>
    <n v="6"/>
    <n v="10"/>
    <n v="4"/>
    <s v="Mixed Economy"/>
    <n v="1023"/>
    <n v="138"/>
    <s v="Near Depletion"/>
    <s v="None"/>
    <x v="6"/>
    <s v="Soviet Union"/>
    <n v="12209"/>
    <s v="http://blocgame.com/stats.php?id=51722"/>
    <n v="0"/>
    <n v="0"/>
    <n v="6209"/>
    <n v="11.934506353861192"/>
  </r>
  <r>
    <s v="FORECASTLE"/>
    <s v="syafiq88sudin"/>
    <x v="11"/>
    <n v="39"/>
    <n v="0"/>
    <s v="First World War surplus"/>
    <s v="Gandhi-like"/>
    <n v="1"/>
    <s v="Good"/>
    <n v="21"/>
    <n v="14"/>
    <n v="5"/>
    <s v="Mixed Economy"/>
    <n v="1022"/>
    <n v="96"/>
    <n v="0"/>
    <s v="Large"/>
    <x v="8"/>
    <s v="Soviet Union"/>
    <n v="21614"/>
    <s v="http://blocgame.com/stats.php?id=62894"/>
    <n v="0"/>
    <n v="0"/>
    <n v="13739"/>
    <n v="21.148727984344422"/>
  </r>
  <r>
    <s v="Senglia"/>
    <s v="mreid2112"/>
    <x v="21"/>
    <n v="8"/>
    <n v="0"/>
    <s v="Second World War surplus"/>
    <s v="Good"/>
    <n v="1"/>
    <s v="Poor"/>
    <n v="133"/>
    <n v="4"/>
    <n v="2"/>
    <s v="Mixed Economy"/>
    <n v="1018"/>
    <n v="2"/>
    <s v="Untapped"/>
    <s v="Meagre"/>
    <x v="6"/>
    <s v="Neutral"/>
    <n v="4227"/>
    <s v="http://blocgame.com/stats.php?id=62920"/>
    <n v="0"/>
    <n v="0"/>
    <n v="1227"/>
    <n v="4.1522593320235757"/>
  </r>
  <r>
    <s v="Apokalyptom"/>
    <s v="Luakoo"/>
    <x v="11"/>
    <n v="5"/>
    <n v="0"/>
    <s v="First World War surplus"/>
    <s v="Normal"/>
    <n v="0"/>
    <s v="Undisciplined Rabble"/>
    <n v="83"/>
    <n v="2"/>
    <n v="0"/>
    <s v="Mixed Economy"/>
    <n v="1015"/>
    <n v="0"/>
    <s v="Untapped"/>
    <s v="None"/>
    <x v="8"/>
    <s v="Neutral"/>
    <n v="3074"/>
    <s v="http://blocgame.com/stats.php?id=58585"/>
    <n v="0"/>
    <n v="0"/>
    <n v="2324"/>
    <n v="3.0285714285714285"/>
  </r>
  <r>
    <s v="Prometheus"/>
    <s v="Jefferson"/>
    <x v="3"/>
    <n v="59"/>
    <n v="2"/>
    <s v="Second World War surplus"/>
    <s v="Gandhi-like"/>
    <n v="2"/>
    <s v="Elite"/>
    <n v="1"/>
    <n v="23"/>
    <n v="3"/>
    <s v="Free Market"/>
    <n v="1011"/>
    <n v="307"/>
    <s v="Near Depletion"/>
    <s v="Mediocre"/>
    <x v="2"/>
    <s v="United States"/>
    <n v="30381"/>
    <s v="http://blocgame.com/stats.php?id=56022"/>
    <n v="0"/>
    <n v="0"/>
    <n v="19131"/>
    <n v="30.050445103857566"/>
  </r>
  <r>
    <s v="Osia"/>
    <s v="Chairman Nippon"/>
    <x v="1"/>
    <n v="60"/>
    <n v="0"/>
    <s v="Second World War surplus"/>
    <s v="Gandhi-like"/>
    <n v="3"/>
    <s v="Good"/>
    <n v="3"/>
    <n v="12"/>
    <n v="6"/>
    <s v="Central Planning"/>
    <n v="1009"/>
    <n v="321"/>
    <s v="Untapped"/>
    <s v="Large"/>
    <x v="14"/>
    <s v="Soviet Union"/>
    <n v="33770"/>
    <s v="http://blocgame.com/stats.php?id=40431"/>
    <n v="0"/>
    <n v="0"/>
    <n v="24770"/>
    <n v="33.468780971258674"/>
  </r>
  <r>
    <s v="Sumchakastan"/>
    <s v="eddik0lol"/>
    <x v="13"/>
    <n v="8"/>
    <n v="0"/>
    <s v="Second World War surplus"/>
    <s v="Gandhi-like"/>
    <n v="1"/>
    <s v="Good"/>
    <n v="5"/>
    <n v="12"/>
    <n v="6"/>
    <s v="Mixed Economy"/>
    <n v="1008"/>
    <n v="2864"/>
    <n v="0"/>
    <s v="Meagre"/>
    <x v="3"/>
    <s v="Neutral"/>
    <n v="12947"/>
    <s v="http://blocgame.com/stats.php?id=41444"/>
    <n v="0"/>
    <n v="0"/>
    <n v="5447"/>
    <n v="12.844246031746032"/>
  </r>
  <r>
    <s v="Sana"/>
    <s v="twiceleader"/>
    <x v="0"/>
    <n v="34"/>
    <n v="0"/>
    <s v="Second World War surplus"/>
    <s v="Gandhi-like"/>
    <n v="1"/>
    <s v="Good"/>
    <n v="25"/>
    <n v="4"/>
    <n v="2"/>
    <s v="Central Planning"/>
    <n v="1008"/>
    <n v="32"/>
    <s v="Untapped"/>
    <s v="Small"/>
    <x v="14"/>
    <s v="Neutral"/>
    <n v="22732"/>
    <s v="http://blocgame.com/stats.php?id=60262"/>
    <n v="0"/>
    <n v="0"/>
    <n v="19732"/>
    <n v="22.551587301587301"/>
  </r>
  <r>
    <s v="SrpskaRepublika"/>
    <s v="Enoch Powell"/>
    <x v="0"/>
    <n v="79"/>
    <n v="0"/>
    <s v="Second World War surplus"/>
    <s v="Gandhi-like"/>
    <n v="2"/>
    <s v="Good"/>
    <n v="3"/>
    <n v="13"/>
    <n v="6"/>
    <s v="Mixed Economy"/>
    <n v="1008"/>
    <n v="199"/>
    <n v="0"/>
    <s v="Mediocre"/>
    <x v="16"/>
    <s v="Neutral"/>
    <n v="23436"/>
    <s v="http://blocgame.com/stats.php?id=63541"/>
    <n v="0"/>
    <n v="0"/>
    <n v="14811"/>
    <n v="23.25"/>
  </r>
  <r>
    <s v="Bantersciz"/>
    <s v="Banterscnizzle Cuperpatch"/>
    <x v="18"/>
    <n v="4"/>
    <n v="0"/>
    <s v="First World War surplus"/>
    <s v="Normal"/>
    <n v="0"/>
    <s v="Undisciplined Rabble"/>
    <n v="7"/>
    <n v="4"/>
    <n v="3"/>
    <s v="Mixed Economy"/>
    <n v="1007"/>
    <n v="314"/>
    <n v="0"/>
    <s v="None"/>
    <x v="16"/>
    <s v="Neutral"/>
    <n v="5430"/>
    <s v="http://blocgame.com/stats.php?id=63604"/>
    <n v="0"/>
    <n v="0"/>
    <n v="2805"/>
    <n v="5.3922542204568025"/>
  </r>
  <r>
    <s v="Ballzinga"/>
    <s v="Carejo"/>
    <x v="0"/>
    <n v="79"/>
    <n v="1"/>
    <s v="Second World War surplus"/>
    <s v="Gandhi-like"/>
    <n v="3"/>
    <s v="Elite"/>
    <n v="0"/>
    <n v="37"/>
    <n v="13"/>
    <s v="Central Planning"/>
    <n v="1006"/>
    <n v="1319"/>
    <s v="Untapped"/>
    <s v="Very Powerful"/>
    <x v="12"/>
    <s v="Soviet Union"/>
    <n v="44820"/>
    <s v="http://blocgame.com/stats.php?id=63397"/>
    <n v="0"/>
    <n v="0"/>
    <n v="23820"/>
    <n v="44.55268389662028"/>
  </r>
  <r>
    <s v="kuci"/>
    <s v="kiki"/>
    <x v="11"/>
    <n v="8"/>
    <n v="0"/>
    <s v="First World War surplus"/>
    <s v="Gandhi-like"/>
    <n v="0"/>
    <s v="Elite"/>
    <n v="50"/>
    <n v="5"/>
    <n v="2"/>
    <s v="Mixed Economy"/>
    <n v="998"/>
    <n v="264"/>
    <s v="Untapped"/>
    <s v="None"/>
    <x v="7"/>
    <s v="Neutral"/>
    <n v="3014"/>
    <s v="http://blocgame.com/stats.php?id=63755"/>
    <n v="0"/>
    <n v="0"/>
    <n v="389"/>
    <n v="3.0200400801603204"/>
  </r>
  <r>
    <s v="Caballos"/>
    <s v="Tï¿½mas"/>
    <x v="4"/>
    <n v="57"/>
    <n v="0"/>
    <s v="First World War surplus"/>
    <s v="Gandhi-like"/>
    <n v="2"/>
    <s v="Good"/>
    <n v="0"/>
    <n v="6"/>
    <n v="5"/>
    <s v="Mixed Economy"/>
    <n v="993"/>
    <n v="210"/>
    <s v="Near Depletion"/>
    <s v="Mediocre"/>
    <x v="5"/>
    <s v="United States"/>
    <n v="26545"/>
    <s v="http://blocgame.com/stats.php?id=5261"/>
    <n v="0"/>
    <n v="0"/>
    <n v="20920"/>
    <n v="26.732124874118831"/>
  </r>
  <r>
    <s v="Awesomeria"/>
    <s v="killbodies"/>
    <x v="0"/>
    <n v="207"/>
    <n v="1"/>
    <s v="Second World War surplus"/>
    <s v="Gandhi-like"/>
    <n v="4"/>
    <s v="Standard"/>
    <n v="10"/>
    <n v="31"/>
    <n v="10"/>
    <s v="Central Planning"/>
    <n v="992"/>
    <n v="53"/>
    <s v="Untapped"/>
    <s v="Large"/>
    <x v="4"/>
    <s v="Soviet Union"/>
    <n v="42159"/>
    <s v="http://blocgame.com/stats.php?id=57755"/>
    <n v="0"/>
    <n v="0"/>
    <n v="23784"/>
    <n v="42.498991935483872"/>
  </r>
  <r>
    <s v="AtlasCorp"/>
    <s v="Sandreniner"/>
    <x v="1"/>
    <n v="51"/>
    <n v="0"/>
    <s v="Second World War surplus"/>
    <s v="Gandhi-like"/>
    <n v="2"/>
    <s v="Good"/>
    <n v="12"/>
    <n v="16"/>
    <n v="9"/>
    <s v="Central Planning"/>
    <n v="992"/>
    <n v="78"/>
    <s v="Untapped"/>
    <s v="Somewhat Large"/>
    <x v="2"/>
    <s v="Soviet Union"/>
    <n v="24020"/>
    <s v="http://blocgame.com/stats.php?id=63122"/>
    <n v="0"/>
    <n v="0"/>
    <n v="13145"/>
    <n v="24.213709677419356"/>
  </r>
  <r>
    <s v="Dromund Kaas"/>
    <s v="Arkahm"/>
    <x v="11"/>
    <n v="8"/>
    <n v="0"/>
    <s v="First World War surplus"/>
    <s v="Gandhi-like"/>
    <n v="0"/>
    <s v="Undisciplined Rabble"/>
    <n v="40"/>
    <n v="5"/>
    <n v="3"/>
    <s v="Central Planning"/>
    <n v="991"/>
    <n v="98"/>
    <s v="Plentiful"/>
    <s v="Mediocre"/>
    <x v="4"/>
    <s v="Neutral"/>
    <n v="6197"/>
    <s v="http://blocgame.com/stats.php?id=62191"/>
    <n v="0"/>
    <n v="0"/>
    <n v="3197"/>
    <n v="6.2532795156407666"/>
  </r>
  <r>
    <s v="Nigiria"/>
    <s v="Tripster60"/>
    <x v="10"/>
    <n v="42"/>
    <n v="0"/>
    <s v="Second World War surplus"/>
    <s v="Gandhi-like"/>
    <n v="1"/>
    <s v="Elite"/>
    <n v="28"/>
    <n v="12"/>
    <n v="5"/>
    <s v="Free Market"/>
    <n v="990"/>
    <n v="229"/>
    <s v="Near Depletion"/>
    <s v="Mediocre"/>
    <x v="19"/>
    <s v="United States"/>
    <n v="19066"/>
    <s v="http://blocgame.com/stats.php?id=46929"/>
    <n v="0"/>
    <n v="0"/>
    <n v="11941"/>
    <n v="19.25858585858586"/>
  </r>
  <r>
    <s v="Last Horn"/>
    <s v="Prince Charming"/>
    <x v="13"/>
    <n v="77"/>
    <n v="1"/>
    <s v="Second World War surplus"/>
    <s v="Gandhi-like"/>
    <n v="2"/>
    <s v="Poor"/>
    <n v="9"/>
    <n v="18"/>
    <n v="5"/>
    <s v="Central Planning"/>
    <n v="988"/>
    <n v="672"/>
    <s v="Untapped"/>
    <s v="Very Powerful"/>
    <x v="19"/>
    <s v="Soviet Union"/>
    <n v="33771"/>
    <s v="http://blocgame.com/stats.php?id=64043"/>
    <n v="0"/>
    <n v="0"/>
    <n v="23646"/>
    <n v="34.181174089068826"/>
  </r>
  <r>
    <s v="Bolshevikistan"/>
    <s v="S.D.Plessken"/>
    <x v="5"/>
    <n v="42"/>
    <n v="1"/>
    <s v="Finest of the 19th century"/>
    <s v="Gandhi-like"/>
    <n v="2"/>
    <s v="Elite"/>
    <n v="9"/>
    <n v="15"/>
    <n v="0"/>
    <s v="Central Planning"/>
    <n v="986"/>
    <n v="0"/>
    <s v="Near Depletion"/>
    <s v="Large"/>
    <x v="4"/>
    <s v="Soviet Union"/>
    <n v="16172"/>
    <s v="http://blocgame.com/stats.php?id=60189"/>
    <n v="0"/>
    <n v="0"/>
    <n v="9047"/>
    <n v="16.401622718052739"/>
  </r>
  <r>
    <s v="JIDF"/>
    <s v="Mort Goldstein"/>
    <x v="11"/>
    <n v="10"/>
    <n v="0"/>
    <s v="Second World War surplus"/>
    <s v="Angelic"/>
    <n v="1"/>
    <s v="Elite"/>
    <n v="3"/>
    <n v="0"/>
    <n v="0"/>
    <s v="Mixed Economy"/>
    <n v="985"/>
    <n v="40"/>
    <s v="Untapped"/>
    <s v="Mediocre"/>
    <x v="8"/>
    <s v="Soviet Union"/>
    <n v="6122"/>
    <s v="http://blocgame.com/stats.php?id=63700"/>
    <n v="0"/>
    <n v="0"/>
    <n v="5372"/>
    <n v="6.2152284263959388"/>
  </r>
  <r>
    <s v="OurTown"/>
    <s v="StarlightGlimmer"/>
    <x v="0"/>
    <n v="122"/>
    <n v="6"/>
    <s v="Korean War surplus"/>
    <s v="Gandhi-like"/>
    <n v="5"/>
    <s v="Elite"/>
    <n v="0"/>
    <n v="46"/>
    <n v="26"/>
    <s v="Central Planning"/>
    <n v="984"/>
    <n v="3320"/>
    <s v="Untapped"/>
    <s v="Very Powerful"/>
    <x v="1"/>
    <s v="Soviet Union"/>
    <n v="43125"/>
    <s v="http://blocgame.com/stats.php?id=51681"/>
    <n v="0"/>
    <n v="0"/>
    <n v="12375"/>
    <n v="43.826219512195124"/>
  </r>
  <r>
    <s v="Kem"/>
    <s v="KemKiller"/>
    <x v="11"/>
    <n v="7"/>
    <n v="0"/>
    <s v="Finest of the 19th century"/>
    <s v="Normal"/>
    <n v="0"/>
    <s v="Poor"/>
    <n v="148"/>
    <n v="2"/>
    <n v="0"/>
    <s v="Mixed Economy"/>
    <n v="981"/>
    <n v="0"/>
    <s v="Untapped"/>
    <s v="None"/>
    <x v="5"/>
    <s v="Neutral"/>
    <n v="9267"/>
    <s v="http://blocgame.com/stats.php?id=63212"/>
    <n v="0"/>
    <n v="0"/>
    <n v="8517"/>
    <n v="9.4464831804281353"/>
  </r>
  <r>
    <s v="Chagondowidi"/>
    <s v="Tom Spanks"/>
    <x v="11"/>
    <n v="9"/>
    <n v="0"/>
    <s v="Second World War surplus"/>
    <s v="Gandhi-like"/>
    <n v="0"/>
    <s v="Standard"/>
    <n v="38"/>
    <n v="5"/>
    <n v="0"/>
    <s v="Free Market"/>
    <n v="979"/>
    <n v="130"/>
    <s v="Untapped"/>
    <s v="Meagre"/>
    <x v="4"/>
    <s v="United States"/>
    <n v="6372"/>
    <s v="http://blocgame.com/stats.php?id=64136"/>
    <n v="0"/>
    <n v="0"/>
    <n v="4497"/>
    <n v="6.5086823289070477"/>
  </r>
  <r>
    <s v="Falamata"/>
    <s v="Hansfuergo"/>
    <x v="9"/>
    <n v="47"/>
    <n v="0"/>
    <s v="Second World War surplus"/>
    <s v="Gandhi-like"/>
    <n v="2"/>
    <s v="Poor"/>
    <n v="7"/>
    <n v="21"/>
    <n v="10"/>
    <s v="Central Planning"/>
    <n v="975"/>
    <n v="18"/>
    <s v="Untapped"/>
    <s v="Somewhat Large"/>
    <x v="13"/>
    <s v="Soviet Union"/>
    <n v="50180"/>
    <s v="http://blocgame.com/stats.php?id=62057"/>
    <n v="0"/>
    <n v="0"/>
    <n v="37055"/>
    <n v="51.466666666666669"/>
  </r>
  <r>
    <s v="Meviora"/>
    <s v="Mevius"/>
    <x v="2"/>
    <n v="40"/>
    <n v="0"/>
    <s v="Second World War surplus"/>
    <s v="Gandhi-like"/>
    <n v="1"/>
    <s v="Good"/>
    <n v="19"/>
    <n v="9"/>
    <n v="10"/>
    <s v="Central Planning"/>
    <n v="975"/>
    <n v="2039"/>
    <s v="Untapped"/>
    <s v="Large"/>
    <x v="1"/>
    <s v="Soviet Union"/>
    <n v="15035"/>
    <s v="http://blocgame.com/stats.php?id=62583"/>
    <n v="0"/>
    <n v="0"/>
    <n v="7160"/>
    <n v="15.420512820512821"/>
  </r>
  <r>
    <s v="Titiwangsa"/>
    <s v="Orga"/>
    <x v="2"/>
    <n v="72"/>
    <n v="0"/>
    <s v="First World War surplus"/>
    <s v="Gandhi-like"/>
    <n v="2"/>
    <s v="Elite"/>
    <n v="0"/>
    <n v="8"/>
    <n v="6"/>
    <s v="Free Market"/>
    <n v="974"/>
    <n v="96"/>
    <s v="Untapped"/>
    <s v="Large"/>
    <x v="7"/>
    <s v="United States"/>
    <n v="16773"/>
    <s v="http://blocgame.com/stats.php?id=61596"/>
    <n v="0"/>
    <n v="0"/>
    <n v="10023"/>
    <n v="17.220739219712527"/>
  </r>
  <r>
    <s v="Haaga"/>
    <s v="Belac2.0"/>
    <x v="9"/>
    <n v="31"/>
    <n v="0"/>
    <s v="Second World War surplus"/>
    <s v="Gandhi-like"/>
    <n v="0"/>
    <s v="Standard"/>
    <n v="4"/>
    <n v="11"/>
    <n v="4"/>
    <s v="Mixed Economy"/>
    <n v="970"/>
    <n v="440"/>
    <n v="0"/>
    <s v="None"/>
    <x v="2"/>
    <s v="United States"/>
    <n v="28412"/>
    <s v="http://blocgame.com/stats.php?id=64322"/>
    <n v="0"/>
    <n v="0"/>
    <n v="22787"/>
    <n v="29.290721649484535"/>
  </r>
  <r>
    <s v="British Egypt"/>
    <s v="Montgomery"/>
    <x v="1"/>
    <n v="50"/>
    <n v="0"/>
    <s v="Second World War surplus"/>
    <s v="Gandhi-like"/>
    <n v="0"/>
    <s v="Good"/>
    <n v="6"/>
    <n v="15"/>
    <n v="9"/>
    <s v="Central Planning"/>
    <n v="969"/>
    <n v="2029"/>
    <s v="Untapped"/>
    <s v="Powerful"/>
    <x v="9"/>
    <s v="Soviet Union"/>
    <n v="39781"/>
    <s v="http://blocgame.com/stats.php?id=45596"/>
    <n v="0"/>
    <n v="0"/>
    <n v="30781"/>
    <n v="41.053663570691434"/>
  </r>
  <r>
    <s v="Nahrin"/>
    <s v="Mahzuz Al-Qanun"/>
    <x v="2"/>
    <n v="34"/>
    <n v="0"/>
    <s v="Second World War surplus"/>
    <s v="Gandhi-like"/>
    <n v="0"/>
    <s v="Standard"/>
    <n v="4"/>
    <n v="3"/>
    <n v="2"/>
    <s v="Central Planning"/>
    <n v="968"/>
    <n v="103"/>
    <s v="Untapped"/>
    <s v="Mediocre"/>
    <x v="7"/>
    <s v="Soviet Union"/>
    <n v="19212"/>
    <s v="http://blocgame.com/stats.php?id=62160"/>
    <n v="0"/>
    <n v="0"/>
    <n v="17337"/>
    <n v="19.847107438016529"/>
  </r>
  <r>
    <s v="Androzia"/>
    <s v="Androz"/>
    <x v="10"/>
    <n v="11"/>
    <n v="0"/>
    <s v="Second World War surplus"/>
    <s v="Gandhi-like"/>
    <n v="0"/>
    <s v="Undisciplined Rabble"/>
    <n v="2"/>
    <n v="4"/>
    <n v="6"/>
    <s v="Free Market"/>
    <n v="964"/>
    <n v="4415"/>
    <s v="Near Depletion"/>
    <s v="Meagre"/>
    <x v="10"/>
    <s v="Soviet Union"/>
    <n v="20856"/>
    <s v="http://blocgame.com/stats.php?id=61584"/>
    <n v="0"/>
    <n v="0"/>
    <n v="17106"/>
    <n v="21.634854771784234"/>
  </r>
  <r>
    <s v="NationalFreedom"/>
    <s v="Muhammad Ali"/>
    <x v="1"/>
    <n v="7"/>
    <n v="0"/>
    <s v="First World War surplus"/>
    <s v="Isolated"/>
    <n v="1"/>
    <s v="Elite"/>
    <n v="5"/>
    <n v="10"/>
    <n v="0"/>
    <s v="Mixed Economy"/>
    <n v="962"/>
    <n v="205"/>
    <s v="Untapped"/>
    <s v="None"/>
    <x v="0"/>
    <s v="Neutral"/>
    <n v="10645"/>
    <s v="http://blocgame.com/stats.php?id=62085"/>
    <n v="0"/>
    <n v="0"/>
    <n v="6145"/>
    <n v="11.065488565488565"/>
  </r>
  <r>
    <s v="Ipoh"/>
    <s v="QiffahsyII"/>
    <x v="8"/>
    <n v="65"/>
    <n v="1"/>
    <s v="Second World War surplus"/>
    <s v="Gandhi-like"/>
    <n v="2"/>
    <s v="Standard"/>
    <n v="1"/>
    <n v="7"/>
    <n v="11"/>
    <s v="Central Planning"/>
    <n v="962"/>
    <n v="596"/>
    <s v="Untapped"/>
    <s v="Large"/>
    <x v="3"/>
    <s v="Soviet Union"/>
    <n v="31423"/>
    <s v="http://blocgame.com/stats.php?id=62127"/>
    <n v="0"/>
    <n v="0"/>
    <n v="23173"/>
    <n v="32.664241164241162"/>
  </r>
  <r>
    <s v="Angel"/>
    <s v="Archangel"/>
    <x v="14"/>
    <n v="6"/>
    <n v="0"/>
    <s v="First World War surplus"/>
    <s v="Normal"/>
    <n v="1"/>
    <s v="Poor"/>
    <n v="130"/>
    <n v="11"/>
    <n v="3"/>
    <s v="Mixed Economy"/>
    <n v="961"/>
    <n v="3"/>
    <n v="0"/>
    <s v="None"/>
    <x v="2"/>
    <s v="Neutral"/>
    <n v="7570"/>
    <s v="http://blocgame.com/stats.php?id=52640"/>
    <n v="0"/>
    <n v="0"/>
    <n v="1570"/>
    <n v="7.8772112382934445"/>
  </r>
  <r>
    <s v="Parsistan"/>
    <s v="PrinceOfPersia"/>
    <x v="15"/>
    <n v="7"/>
    <n v="0"/>
    <s v="First World War surplus"/>
    <s v="Gandhi-like"/>
    <n v="1"/>
    <s v="Good"/>
    <n v="122"/>
    <n v="4"/>
    <n v="8"/>
    <s v="Central Planning"/>
    <n v="960"/>
    <n v="3190"/>
    <s v="Untapped"/>
    <s v="None"/>
    <x v="1"/>
    <s v="Soviet Union"/>
    <n v="22915"/>
    <s v="http://blocgame.com/stats.php?id=58128"/>
    <n v="0"/>
    <n v="0"/>
    <n v="17665"/>
    <n v="23.869791666666668"/>
  </r>
  <r>
    <s v="Onstantinia"/>
    <s v="Thair"/>
    <x v="0"/>
    <n v="31"/>
    <n v="0"/>
    <s v="Second World War surplus"/>
    <s v="Gandhi-like"/>
    <n v="1"/>
    <s v="Elite"/>
    <n v="4"/>
    <n v="8"/>
    <n v="4"/>
    <s v="Central Planning"/>
    <n v="960"/>
    <n v="310"/>
    <s v="Untapped"/>
    <s v="Large"/>
    <x v="4"/>
    <s v="Soviet Union"/>
    <n v="19503"/>
    <s v="http://blocgame.com/stats.php?id=62513"/>
    <n v="0"/>
    <n v="0"/>
    <n v="14253"/>
    <n v="20.315625000000001"/>
  </r>
  <r>
    <s v="morelia"/>
    <s v="lemambanglemai8621"/>
    <x v="2"/>
    <n v="50"/>
    <n v="0"/>
    <s v="Second World War surplus"/>
    <s v="Gandhi-like"/>
    <n v="2"/>
    <s v="Good"/>
    <n v="19"/>
    <n v="14"/>
    <n v="8"/>
    <s v="Central Planning"/>
    <n v="959"/>
    <n v="225"/>
    <s v="Untapped"/>
    <s v="Large"/>
    <x v="2"/>
    <s v="Soviet Union"/>
    <n v="25327"/>
    <s v="http://blocgame.com/stats.php?id=61850"/>
    <n v="0"/>
    <n v="0"/>
    <n v="15577"/>
    <n v="26.409801876955161"/>
  </r>
  <r>
    <s v="Pooland"/>
    <s v="kurwa"/>
    <x v="1"/>
    <n v="72"/>
    <n v="1"/>
    <s v="Second World War surplus"/>
    <s v="Gandhi-like"/>
    <n v="2"/>
    <s v="Poor"/>
    <n v="12"/>
    <n v="29"/>
    <n v="13"/>
    <s v="Central Planning"/>
    <n v="957"/>
    <n v="2679"/>
    <s v="Untapped"/>
    <s v="Very Powerful"/>
    <x v="10"/>
    <s v="Soviet Union"/>
    <n v="43215"/>
    <s v="http://blocgame.com/stats.php?id=49295"/>
    <n v="0"/>
    <n v="0"/>
    <n v="25965"/>
    <n v="45.156739811912225"/>
  </r>
  <r>
    <s v="Mocha"/>
    <s v="dudearse"/>
    <x v="0"/>
    <n v="31"/>
    <n v="0"/>
    <s v="First World War surplus"/>
    <s v="Gandhi-like"/>
    <n v="1"/>
    <s v="Elite"/>
    <n v="2"/>
    <n v="14"/>
    <n v="3"/>
    <s v="Free Market"/>
    <n v="956"/>
    <n v="108"/>
    <s v="Near Depletion"/>
    <s v="Somewhat Large"/>
    <x v="6"/>
    <s v="United States"/>
    <n v="14056"/>
    <s v="http://blocgame.com/stats.php?id=61298"/>
    <n v="0"/>
    <n v="0"/>
    <n v="6931"/>
    <n v="14.702928870292887"/>
  </r>
  <r>
    <s v="Infebiousness"/>
    <s v="infebious"/>
    <x v="6"/>
    <n v="58"/>
    <n v="0"/>
    <s v="Second World War surplus"/>
    <s v="Gandhi-like"/>
    <n v="1"/>
    <s v="Elite"/>
    <n v="0"/>
    <n v="8"/>
    <n v="1"/>
    <s v="Free Market"/>
    <n v="955"/>
    <n v="274"/>
    <s v="Untapped"/>
    <s v="Powerful"/>
    <x v="16"/>
    <s v="United States"/>
    <n v="32590"/>
    <s v="http://blocgame.com/stats.php?id=40302"/>
    <n v="0"/>
    <n v="0"/>
    <n v="28465"/>
    <n v="34.125654450261777"/>
  </r>
  <r>
    <s v="SOAP"/>
    <s v="Dirt"/>
    <x v="0"/>
    <n v="89"/>
    <n v="1"/>
    <s v="Finest of the 19th century"/>
    <s v="Good"/>
    <n v="2"/>
    <s v="Elite"/>
    <n v="0"/>
    <n v="17"/>
    <n v="6"/>
    <s v="Central Planning"/>
    <n v="950"/>
    <n v="560"/>
    <s v="Plentiful"/>
    <s v="Somewhat Large"/>
    <x v="6"/>
    <s v="Soviet Union"/>
    <n v="41639"/>
    <s v="http://blocgame.com/stats.php?id=64572"/>
    <n v="0"/>
    <n v="0"/>
    <n v="31514"/>
    <n v="43.830526315789477"/>
  </r>
  <r>
    <s v="KelabuAsap"/>
    <s v="kelam"/>
    <x v="3"/>
    <n v="76"/>
    <n v="0"/>
    <s v="Second World War surplus"/>
    <s v="Gandhi-like"/>
    <n v="4"/>
    <s v="Standard"/>
    <n v="25"/>
    <n v="22"/>
    <n v="11"/>
    <s v="Central Planning"/>
    <n v="949"/>
    <n v="120"/>
    <s v="Untapped"/>
    <s v="Very Powerful"/>
    <x v="7"/>
    <s v="Soviet Union"/>
    <n v="27198"/>
    <s v="http://blocgame.com/stats.php?id=60664"/>
    <n v="0"/>
    <n v="0"/>
    <n v="11823"/>
    <n v="28.659641728134879"/>
  </r>
  <r>
    <s v="Fedorians"/>
    <s v="LeMemeMaster"/>
    <x v="16"/>
    <n v="9"/>
    <n v="0"/>
    <s v="First World War surplus"/>
    <s v="Gandhi-like"/>
    <n v="0"/>
    <s v="Standard"/>
    <n v="53"/>
    <n v="3"/>
    <n v="2"/>
    <s v="Mixed Economy"/>
    <n v="947"/>
    <n v="9"/>
    <s v="Untapped"/>
    <s v="Meagre"/>
    <x v="14"/>
    <s v="Soviet Union"/>
    <n v="16335"/>
    <s v="http://blocgame.com/stats.php?id=64028"/>
    <n v="0"/>
    <n v="0"/>
    <n v="14460"/>
    <n v="17.24920802534319"/>
  </r>
  <r>
    <s v="Cascoia"/>
    <s v="unioncomic"/>
    <x v="4"/>
    <n v="69"/>
    <n v="3"/>
    <s v="Second World War surplus"/>
    <s v="Gandhi-like"/>
    <n v="3"/>
    <s v="Good"/>
    <n v="2"/>
    <n v="34"/>
    <n v="14"/>
    <s v="Central Planning"/>
    <n v="943"/>
    <n v="5610"/>
    <s v="Plentiful"/>
    <s v="Large"/>
    <x v="3"/>
    <s v="United States"/>
    <n v="41171"/>
    <s v="http://blocgame.com/stats.php?id=54174"/>
    <n v="0"/>
    <n v="0"/>
    <n v="20921"/>
    <n v="43.659597030752913"/>
  </r>
  <r>
    <s v="Fuhrer"/>
    <s v="Heil Hitler"/>
    <x v="11"/>
    <n v="7"/>
    <n v="0"/>
    <s v="First World War surplus"/>
    <s v="Gandhi-like"/>
    <n v="1"/>
    <s v="Standard"/>
    <n v="85"/>
    <n v="4"/>
    <n v="2"/>
    <s v="Central Planning"/>
    <n v="939"/>
    <n v="1030"/>
    <s v="Untapped"/>
    <s v="Meagre"/>
    <x v="3"/>
    <s v="Soviet Union"/>
    <n v="13077"/>
    <s v="http://blocgame.com/stats.php?id=64260"/>
    <n v="0"/>
    <n v="0"/>
    <n v="10077"/>
    <n v="13.926517571884984"/>
  </r>
  <r>
    <s v="RumBumistan"/>
    <s v="Bite Me Rum Bum"/>
    <x v="11"/>
    <n v="1"/>
    <n v="0"/>
    <s v="Second World War surplus"/>
    <s v="Gandhi-like"/>
    <n v="1"/>
    <s v="Undisciplined Rabble"/>
    <n v="57"/>
    <n v="9"/>
    <n v="1"/>
    <s v="Free Market"/>
    <n v="938"/>
    <n v="60"/>
    <n v="0"/>
    <s v="Meagre"/>
    <x v="6"/>
    <s v="United States"/>
    <n v="7570"/>
    <s v="http://blocgame.com/stats.php?id=64055"/>
    <n v="0"/>
    <n v="0"/>
    <n v="3070"/>
    <n v="8.0703624733475472"/>
  </r>
  <r>
    <s v="Vanaheim"/>
    <s v="Nickius BigDickius"/>
    <x v="0"/>
    <n v="77"/>
    <n v="3"/>
    <s v="First World War surplus"/>
    <s v="Gandhi-like"/>
    <n v="2"/>
    <s v="Elite"/>
    <n v="1"/>
    <n v="26"/>
    <n v="3"/>
    <s v="Mixed Economy"/>
    <n v="937"/>
    <n v="77"/>
    <s v="Untapped"/>
    <s v="Powerful"/>
    <x v="16"/>
    <s v="United States"/>
    <n v="31087"/>
    <s v="http://blocgame.com/stats.php?id=63832"/>
    <n v="0"/>
    <n v="0"/>
    <n v="18712"/>
    <n v="33.17716115261473"/>
  </r>
  <r>
    <s v="Endau"/>
    <s v="Syazwanjalil"/>
    <x v="2"/>
    <n v="48"/>
    <n v="0"/>
    <s v="First World War surplus"/>
    <s v="Questionable"/>
    <n v="1"/>
    <s v="Undisciplined Rabble"/>
    <n v="4"/>
    <n v="14"/>
    <n v="8"/>
    <s v="Central Planning"/>
    <n v="935"/>
    <n v="71"/>
    <s v="Near Depletion"/>
    <s v="Small"/>
    <x v="7"/>
    <s v="Neutral"/>
    <n v="9151"/>
    <s v="http://blocgame.com/stats.php?id=61932"/>
    <n v="0"/>
    <n v="0"/>
    <n v="151"/>
    <n v="9.7871657754010695"/>
  </r>
  <r>
    <s v="Persona-Grata"/>
    <s v="syafiqsudin"/>
    <x v="2"/>
    <n v="24"/>
    <n v="3"/>
    <s v="Second World War surplus"/>
    <s v="Good"/>
    <n v="2"/>
    <s v="Good"/>
    <n v="21"/>
    <n v="21"/>
    <n v="8"/>
    <s v="Mixed Economy"/>
    <n v="933"/>
    <n v="216"/>
    <s v="Untapped"/>
    <s v="Large"/>
    <x v="7"/>
    <s v="Soviet Union"/>
    <n v="28891"/>
    <s v="http://blocgame.com/stats.php?id=60788"/>
    <n v="0"/>
    <n v="0"/>
    <n v="16516"/>
    <n v="30.965702036441588"/>
  </r>
  <r>
    <s v="Benus Prime"/>
    <s v="benmetcalfe8"/>
    <x v="8"/>
    <n v="55"/>
    <n v="0"/>
    <s v="Second World War surplus"/>
    <s v="Gandhi-like"/>
    <n v="1"/>
    <s v="Good"/>
    <n v="7"/>
    <n v="20"/>
    <n v="4"/>
    <s v="Free Market"/>
    <n v="928"/>
    <n v="325"/>
    <s v="Untapped"/>
    <s v="Mediocre"/>
    <x v="18"/>
    <s v="United States"/>
    <n v="24741"/>
    <s v="http://blocgame.com/stats.php?id=63643"/>
    <n v="0"/>
    <n v="0"/>
    <n v="14991"/>
    <n v="26.660560344827587"/>
  </r>
  <r>
    <s v="Malaysiastan"/>
    <s v="Pussiepounder"/>
    <x v="1"/>
    <n v="44"/>
    <n v="0"/>
    <s v="Second World War surplus"/>
    <s v="Gandhi-like"/>
    <n v="3"/>
    <s v="Good"/>
    <n v="9"/>
    <n v="19"/>
    <n v="5"/>
    <s v="Central Planning"/>
    <n v="927"/>
    <n v="45"/>
    <s v="Untapped"/>
    <s v="Large"/>
    <x v="6"/>
    <s v="Soviet Union"/>
    <n v="37164"/>
    <s v="http://blocgame.com/stats.php?id=60911"/>
    <n v="0"/>
    <n v="0"/>
    <n v="25914"/>
    <n v="40.090614886731395"/>
  </r>
  <r>
    <s v="Bubupooka"/>
    <s v="Princess Rahalia"/>
    <x v="0"/>
    <n v="59"/>
    <n v="0"/>
    <s v="Second World War surplus"/>
    <s v="Gandhi-like"/>
    <n v="1"/>
    <s v="Elite"/>
    <n v="21"/>
    <n v="15"/>
    <n v="3"/>
    <s v="Central Planning"/>
    <n v="924"/>
    <n v="3"/>
    <s v="Untapped"/>
    <s v="Very Powerful"/>
    <x v="16"/>
    <s v="Soviet Union"/>
    <n v="19837"/>
    <s v="http://blocgame.com/stats.php?id=44960"/>
    <n v="0"/>
    <n v="0"/>
    <n v="12337"/>
    <n v="21.46861471861472"/>
  </r>
  <r>
    <s v="Ausmasia"/>
    <s v="Harzan15"/>
    <x v="13"/>
    <n v="6"/>
    <n v="0"/>
    <s v="Second World War surplus"/>
    <s v="Questionable"/>
    <n v="0"/>
    <s v="Undisciplined Rabble"/>
    <n v="15"/>
    <n v="4"/>
    <n v="2"/>
    <s v="Mixed Economy"/>
    <n v="923"/>
    <n v="5"/>
    <s v="Untapped"/>
    <s v="Mediocre"/>
    <x v="6"/>
    <s v="Neutral"/>
    <n v="3345"/>
    <s v="http://blocgame.com/stats.php?id=61817"/>
    <n v="0"/>
    <n v="0"/>
    <n v="1095"/>
    <n v="3.6240520043336946"/>
  </r>
  <r>
    <s v="Dimaster"/>
    <s v="Urnerun"/>
    <x v="4"/>
    <n v="36"/>
    <n v="0"/>
    <s v="Second World War surplus"/>
    <s v="Good"/>
    <n v="1"/>
    <s v="Good"/>
    <n v="10"/>
    <n v="12"/>
    <n v="4"/>
    <s v="Mixed Economy"/>
    <n v="918"/>
    <n v="274"/>
    <s v="Untapped"/>
    <s v="Somewhat Large"/>
    <x v="2"/>
    <s v="Soviet Union"/>
    <n v="21814"/>
    <s v="http://blocgame.com/stats.php?id=49731"/>
    <n v="0"/>
    <n v="0"/>
    <n v="15064"/>
    <n v="23.762527233115467"/>
  </r>
  <r>
    <s v="Rockstead"/>
    <s v="ArMaGeDdOn"/>
    <x v="0"/>
    <n v="71"/>
    <n v="0"/>
    <s v="Second World War surplus"/>
    <s v="Gandhi-like"/>
    <n v="2"/>
    <s v="Good"/>
    <n v="18"/>
    <n v="20"/>
    <n v="8"/>
    <s v="Central Planning"/>
    <n v="915"/>
    <n v="117"/>
    <s v="Untapped"/>
    <s v="Large"/>
    <x v="8"/>
    <s v="Soviet Union"/>
    <n v="19602"/>
    <s v="http://blocgame.com/stats.php?id=62622"/>
    <n v="0"/>
    <n v="0"/>
    <n v="7602"/>
    <n v="21.422950819672131"/>
  </r>
  <r>
    <s v="tardass"/>
    <s v="euphone"/>
    <x v="11"/>
    <n v="32"/>
    <n v="0"/>
    <s v="Second World War surplus"/>
    <s v="Gandhi-like"/>
    <n v="1"/>
    <s v="Undisciplined Rabble"/>
    <n v="28"/>
    <n v="10"/>
    <n v="6"/>
    <s v="Central Planning"/>
    <n v="914"/>
    <n v="3272"/>
    <n v="0"/>
    <s v="Mediocre"/>
    <x v="1"/>
    <s v="Neutral"/>
    <n v="16661"/>
    <s v="http://blocgame.com/stats.php?id=63057"/>
    <n v="0"/>
    <n v="0"/>
    <n v="9911"/>
    <n v="18.228665207877462"/>
  </r>
  <r>
    <s v="Dragon Stone"/>
    <s v="Mannis"/>
    <x v="6"/>
    <n v="47"/>
    <n v="0"/>
    <s v="Korean War surplus"/>
    <s v="Gandhi-like"/>
    <n v="1"/>
    <s v="Elite"/>
    <n v="14"/>
    <n v="8"/>
    <n v="3"/>
    <s v="Central Planning"/>
    <n v="913"/>
    <n v="237"/>
    <s v="Untapped"/>
    <s v="Somewhat Large"/>
    <x v="5"/>
    <s v="Soviet Union"/>
    <n v="21814"/>
    <s v="http://blocgame.com/stats.php?id=54852"/>
    <n v="0"/>
    <n v="0"/>
    <n v="16939"/>
    <n v="23.892661555312159"/>
  </r>
  <r>
    <s v="Shiba"/>
    <s v="Dogtown33"/>
    <x v="0"/>
    <n v="90"/>
    <n v="0"/>
    <s v="Korean War surplus"/>
    <s v="Gandhi-like"/>
    <n v="2"/>
    <s v="Standard"/>
    <n v="6"/>
    <n v="18"/>
    <n v="10"/>
    <s v="Central Planning"/>
    <n v="912"/>
    <n v="234"/>
    <s v="Untapped"/>
    <s v="Mediocre"/>
    <x v="8"/>
    <s v="Soviet Union"/>
    <n v="22552"/>
    <s v="http://blocgame.com/stats.php?id=56250"/>
    <n v="0"/>
    <n v="0"/>
    <n v="10552"/>
    <n v="24.728070175438596"/>
  </r>
  <r>
    <s v="Jam"/>
    <s v="pbjam"/>
    <x v="1"/>
    <n v="61"/>
    <n v="0"/>
    <s v="Korean War surplus"/>
    <s v="Gandhi-like"/>
    <n v="1"/>
    <s v="Elite"/>
    <n v="12"/>
    <n v="15"/>
    <n v="1"/>
    <s v="Mixed Economy"/>
    <n v="912"/>
    <n v="482"/>
    <s v="Untapped"/>
    <s v="Large"/>
    <x v="7"/>
    <s v="Soviet Union"/>
    <n v="33399"/>
    <s v="http://blocgame.com/stats.php?id=56490"/>
    <n v="0"/>
    <n v="0"/>
    <n v="26649"/>
    <n v="36.621710526315788"/>
  </r>
  <r>
    <s v="Terra Predonum"/>
    <s v="roseclare0000"/>
    <x v="4"/>
    <n v="7"/>
    <n v="0"/>
    <s v="First World War surplus"/>
    <s v="Normal"/>
    <n v="1"/>
    <s v="Undisciplined Rabble"/>
    <n v="8"/>
    <n v="4"/>
    <n v="1"/>
    <s v="Central Planning"/>
    <n v="909"/>
    <n v="0"/>
    <s v="Untapped"/>
    <s v="None"/>
    <x v="13"/>
    <s v="United States"/>
    <n v="9267"/>
    <s v="http://blocgame.com/stats.php?id=62885"/>
    <n v="0"/>
    <n v="0"/>
    <n v="6642"/>
    <n v="10.194719471947195"/>
  </r>
  <r>
    <s v="Dirk-Dirkastan"/>
    <s v="Vyper"/>
    <x v="0"/>
    <n v="92"/>
    <n v="1"/>
    <s v="Second World War surplus"/>
    <s v="Gandhi-like"/>
    <n v="3"/>
    <s v="Good"/>
    <n v="8"/>
    <n v="26"/>
    <n v="12"/>
    <s v="Free Market"/>
    <n v="909"/>
    <n v="384"/>
    <s v="Untapped"/>
    <s v="Large"/>
    <x v="2"/>
    <s v="Soviet Union"/>
    <n v="39784"/>
    <s v="http://blocgame.com/stats.php?id=63936"/>
    <n v="0"/>
    <n v="0"/>
    <n v="23284"/>
    <n v="43.766776677667764"/>
  </r>
  <r>
    <s v="Liszonia"/>
    <s v="Liszon"/>
    <x v="5"/>
    <n v="46"/>
    <n v="1"/>
    <s v="Second World War surplus"/>
    <s v="Gandhi-like"/>
    <n v="2"/>
    <s v="Good"/>
    <n v="18"/>
    <n v="15"/>
    <n v="10"/>
    <s v="Mixed Economy"/>
    <n v="908"/>
    <n v="4455"/>
    <n v="0"/>
    <s v="Somewhat Large"/>
    <x v="10"/>
    <s v="Soviet Union"/>
    <n v="11475"/>
    <s v="http://blocgame.com/stats.php?id=62783"/>
    <n v="0"/>
    <n v="0"/>
    <n v="600"/>
    <n v="12.637665198237885"/>
  </r>
  <r>
    <s v="Eneficus"/>
    <s v="Eneficusian Firestar"/>
    <x v="11"/>
    <n v="7"/>
    <n v="0"/>
    <s v="First World War surplus"/>
    <s v="Gandhi-like"/>
    <n v="0"/>
    <s v="Poor"/>
    <n v="5"/>
    <n v="8"/>
    <n v="4"/>
    <s v="Central Planning"/>
    <n v="906"/>
    <n v="173"/>
    <s v="Untapped"/>
    <s v="Meagre"/>
    <x v="14"/>
    <s v="Neutral"/>
    <n v="7570"/>
    <s v="http://blocgame.com/stats.php?id=64046"/>
    <n v="0"/>
    <n v="0"/>
    <n v="3070"/>
    <n v="8.3554083885209707"/>
  </r>
  <r>
    <s v="qaiserazalea"/>
    <s v="mr.elz"/>
    <x v="11"/>
    <n v="7"/>
    <n v="0"/>
    <s v="First World War surplus"/>
    <s v="Gandhi-like"/>
    <n v="1"/>
    <s v="Poor"/>
    <n v="88"/>
    <n v="2"/>
    <n v="2"/>
    <s v="Central Planning"/>
    <n v="905"/>
    <n v="150"/>
    <s v="Untapped"/>
    <s v="Meagre"/>
    <x v="8"/>
    <s v="Soviet Union"/>
    <n v="13343"/>
    <s v="http://blocgame.com/stats.php?id=61763"/>
    <n v="0"/>
    <n v="0"/>
    <n v="11093"/>
    <n v="14.74364640883978"/>
  </r>
  <r>
    <s v="South Minnesota"/>
    <s v="Generalissimo Alpun"/>
    <x v="4"/>
    <n v="49"/>
    <n v="0"/>
    <s v="Second World War surplus"/>
    <s v="Gandhi-like"/>
    <n v="2"/>
    <s v="Good"/>
    <n v="46"/>
    <n v="8"/>
    <n v="5"/>
    <s v="Central Planning"/>
    <n v="905"/>
    <n v="396"/>
    <s v="Untapped"/>
    <s v="Mediocre"/>
    <x v="13"/>
    <s v="Soviet Union"/>
    <n v="10949"/>
    <s v="http://blocgame.com/stats.php?id=63460"/>
    <n v="0"/>
    <n v="0"/>
    <n v="4574"/>
    <n v="12.098342541436464"/>
  </r>
  <r>
    <s v="Carbonear"/>
    <s v="Wolfie"/>
    <x v="6"/>
    <n v="12"/>
    <n v="0"/>
    <s v="Second World War surplus"/>
    <s v="Questionable"/>
    <n v="2"/>
    <s v="Good"/>
    <n v="79"/>
    <n v="22"/>
    <n v="4"/>
    <s v="Mixed Economy"/>
    <n v="905"/>
    <n v="115"/>
    <s v="Untapped"/>
    <s v="Mediocre"/>
    <x v="19"/>
    <s v="Neutral"/>
    <n v="20716"/>
    <s v="http://blocgame.com/stats.php?id=63657"/>
    <n v="0"/>
    <n v="0"/>
    <n v="9466"/>
    <n v="22.890607734806629"/>
  </r>
  <r>
    <s v="subse7en"/>
    <s v="subse7en"/>
    <x v="0"/>
    <n v="70"/>
    <n v="3"/>
    <s v="Second World War surplus"/>
    <s v="Gandhi-like"/>
    <n v="3"/>
    <s v="Standard"/>
    <n v="0"/>
    <n v="20"/>
    <n v="11"/>
    <s v="Central Planning"/>
    <n v="904"/>
    <n v="307"/>
    <s v="Plentiful"/>
    <s v="Mediocre"/>
    <x v="8"/>
    <s v="Soviet Union"/>
    <n v="19039"/>
    <s v="http://blocgame.com/stats.php?id=61112"/>
    <n v="0"/>
    <n v="0"/>
    <n v="5164"/>
    <n v="21.060840707964601"/>
  </r>
  <r>
    <s v="Guerilla"/>
    <s v="mohdirfan"/>
    <x v="8"/>
    <n v="63"/>
    <n v="0"/>
    <s v="Second World War surplus"/>
    <s v="Gandhi-like"/>
    <n v="1"/>
    <s v="Poor"/>
    <n v="132"/>
    <n v="7"/>
    <n v="2"/>
    <s v="Central Planning"/>
    <n v="903"/>
    <n v="49"/>
    <s v="Untapped"/>
    <s v="None"/>
    <x v="7"/>
    <s v="Soviet Union"/>
    <n v="16335"/>
    <s v="http://blocgame.com/stats.php?id=61854"/>
    <n v="0"/>
    <n v="0"/>
    <n v="12210"/>
    <n v="18.089700996677742"/>
  </r>
  <r>
    <s v="KaleCepo"/>
    <s v="sultan lee"/>
    <x v="3"/>
    <n v="182"/>
    <n v="11"/>
    <s v="Korean War surplus"/>
    <s v="Gandhi-like"/>
    <n v="7"/>
    <s v="Elite"/>
    <n v="0"/>
    <n v="80"/>
    <n v="15"/>
    <s v="Free Market"/>
    <n v="902"/>
    <n v="569"/>
    <s v="Untapped"/>
    <s v="Very Powerful"/>
    <x v="7"/>
    <s v="United States"/>
    <n v="64233"/>
    <s v="http://blocgame.com/stats.php?id=60711"/>
    <n v="0"/>
    <n v="0"/>
    <n v="23358"/>
    <n v="71.211751662971182"/>
  </r>
  <r>
    <s v="ENdau 2"/>
    <s v="Syazwan90"/>
    <x v="2"/>
    <n v="66"/>
    <n v="0"/>
    <s v="First World War surplus"/>
    <s v="Gandhi-like"/>
    <n v="1"/>
    <s v="Standard"/>
    <n v="0"/>
    <n v="14"/>
    <n v="7"/>
    <s v="Central Planning"/>
    <n v="895"/>
    <n v="4484"/>
    <s v="Near Depletion"/>
    <s v="Somewhat Large"/>
    <x v="10"/>
    <s v="Soviet Union"/>
    <n v="32067"/>
    <s v="http://blocgame.com/stats.php?id=64213"/>
    <n v="0"/>
    <n v="0"/>
    <n v="23442"/>
    <n v="35.829050279329607"/>
  </r>
  <r>
    <s v="claytonG"/>
    <s v="clayton yidi"/>
    <x v="11"/>
    <n v="10"/>
    <n v="0"/>
    <s v="First World War surplus"/>
    <s v="Gandhi-like"/>
    <n v="1"/>
    <s v="Undisciplined Rabble"/>
    <n v="86"/>
    <n v="3"/>
    <n v="2"/>
    <s v="Central Planning"/>
    <n v="895"/>
    <n v="154"/>
    <s v="Untapped"/>
    <s v="Meagre"/>
    <x v="14"/>
    <s v="Soviet Union"/>
    <n v="13179"/>
    <s v="http://blocgame.com/stats.php?id=64428"/>
    <n v="0"/>
    <n v="0"/>
    <n v="10554"/>
    <n v="14.72513966480447"/>
  </r>
  <r>
    <s v="Karat"/>
    <s v="TankGun"/>
    <x v="9"/>
    <n v="16"/>
    <n v="0"/>
    <s v="Second World War surplus"/>
    <s v="Gandhi-like"/>
    <n v="1"/>
    <s v="Elite"/>
    <n v="6"/>
    <n v="6"/>
    <n v="0"/>
    <s v="Free Market"/>
    <n v="894"/>
    <n v="0"/>
    <n v="0"/>
    <s v="None"/>
    <x v="2"/>
    <s v="United States"/>
    <n v="25268"/>
    <s v="http://blocgame.com/stats.php?id=45853"/>
    <n v="0"/>
    <n v="0"/>
    <n v="22268"/>
    <n v="28.263982102908276"/>
  </r>
  <r>
    <s v="N'vear"/>
    <s v="Czar Jakola"/>
    <x v="11"/>
    <n v="9"/>
    <n v="0"/>
    <s v="Second World War surplus"/>
    <s v="Gandhi-like"/>
    <n v="0"/>
    <s v="Elite"/>
    <n v="131"/>
    <n v="3"/>
    <n v="2"/>
    <s v="Mixed Economy"/>
    <n v="892"/>
    <n v="329"/>
    <s v="Untapped"/>
    <s v="None"/>
    <x v="2"/>
    <s v="Soviet Union"/>
    <n v="9267"/>
    <s v="http://blocgame.com/stats.php?id=51690"/>
    <n v="0"/>
    <n v="0"/>
    <n v="7392"/>
    <n v="10.389013452914797"/>
  </r>
  <r>
    <s v="Formosa"/>
    <s v="Chen ya len"/>
    <x v="0"/>
    <n v="61"/>
    <n v="0"/>
    <s v="Second World War surplus"/>
    <s v="Gandhi-like"/>
    <n v="2"/>
    <s v="Good"/>
    <n v="13"/>
    <n v="10"/>
    <n v="6"/>
    <s v="Mixed Economy"/>
    <n v="889"/>
    <n v="294"/>
    <s v="Untapped"/>
    <s v="Large"/>
    <x v="8"/>
    <s v="United States"/>
    <n v="23990"/>
    <s v="http://blocgame.com/stats.php?id=41162"/>
    <n v="0"/>
    <n v="0"/>
    <n v="16490"/>
    <n v="26.985376827896513"/>
  </r>
  <r>
    <s v="Scrubistan"/>
    <s v="Fernando_Shiros"/>
    <x v="1"/>
    <n v="61"/>
    <n v="2"/>
    <s v="Second World War surplus"/>
    <s v="Gandhi-like"/>
    <n v="3"/>
    <s v="Good"/>
    <n v="1"/>
    <n v="38"/>
    <n v="20"/>
    <s v="Central Planning"/>
    <n v="884"/>
    <n v="7091"/>
    <n v="0"/>
    <s v="Large"/>
    <x v="1"/>
    <s v="Soviet Union"/>
    <n v="49387"/>
    <s v="http://blocgame.com/stats.php?id=59122"/>
    <n v="0"/>
    <n v="0"/>
    <n v="25387"/>
    <n v="55.867647058823529"/>
  </r>
  <r>
    <s v="Dank Weed"/>
    <s v="Pothead"/>
    <x v="3"/>
    <n v="45"/>
    <n v="0"/>
    <s v="First World War surplus"/>
    <s v="Gandhi-like"/>
    <n v="1"/>
    <s v="Standard"/>
    <n v="4"/>
    <n v="9"/>
    <n v="4"/>
    <s v="Free Market"/>
    <n v="881"/>
    <n v="410"/>
    <s v="Plentiful"/>
    <s v="Mediocre"/>
    <x v="2"/>
    <s v="United States"/>
    <n v="19590"/>
    <s v="http://blocgame.com/stats.php?id=63959"/>
    <n v="0"/>
    <n v="0"/>
    <n v="13965"/>
    <n v="22.236095346197501"/>
  </r>
  <r>
    <s v="Enggor Perak"/>
    <s v="meor"/>
    <x v="2"/>
    <n v="4"/>
    <n v="0"/>
    <s v="Second World War surplus"/>
    <s v="Normal"/>
    <n v="1"/>
    <s v="Elite"/>
    <n v="20"/>
    <n v="9"/>
    <n v="2"/>
    <s v="Mixed Economy"/>
    <n v="879"/>
    <n v="171"/>
    <n v="0"/>
    <s v="None"/>
    <x v="7"/>
    <s v="Neutral"/>
    <n v="11965"/>
    <s v="http://blocgame.com/stats.php?id=60674"/>
    <n v="0"/>
    <n v="0"/>
    <n v="7090"/>
    <n v="13.612059158134244"/>
  </r>
  <r>
    <s v="Black Pearl"/>
    <s v="Jacks Sparrows"/>
    <x v="2"/>
    <n v="30"/>
    <n v="0"/>
    <s v="Second World War surplus"/>
    <s v="Gandhi-like"/>
    <n v="1"/>
    <s v="Standard"/>
    <n v="14"/>
    <n v="10"/>
    <n v="8"/>
    <s v="Central Planning"/>
    <n v="878"/>
    <n v="107"/>
    <s v="Untapped"/>
    <s v="Large"/>
    <x v="15"/>
    <s v="Soviet Union"/>
    <n v="19700"/>
    <s v="http://blocgame.com/stats.php?id=63631"/>
    <n v="0"/>
    <n v="0"/>
    <n v="12200"/>
    <n v="22.437357630979498"/>
  </r>
  <r>
    <s v="Rudenia"/>
    <s v="Supreme Leader"/>
    <x v="3"/>
    <n v="34"/>
    <n v="0"/>
    <s v="First World War surplus"/>
    <s v="Good"/>
    <n v="2"/>
    <s v="Good"/>
    <n v="0"/>
    <n v="10"/>
    <n v="9"/>
    <s v="Mixed Economy"/>
    <n v="876"/>
    <n v="3050"/>
    <s v="Depleted"/>
    <s v="Meagre"/>
    <x v="3"/>
    <s v="Soviet Union"/>
    <n v="18646"/>
    <s v="http://blocgame.com/stats.php?id=47765"/>
    <n v="0"/>
    <n v="0"/>
    <n v="10021"/>
    <n v="21.285388127853881"/>
  </r>
  <r>
    <s v="gong badang"/>
    <s v="yusjimmy"/>
    <x v="2"/>
    <n v="99"/>
    <n v="5"/>
    <s v="Second World War surplus"/>
    <s v="Gandhi-like"/>
    <n v="3"/>
    <s v="Poor"/>
    <n v="4"/>
    <n v="27"/>
    <n v="22"/>
    <s v="Free Market"/>
    <n v="875"/>
    <n v="3124"/>
    <s v="Untapped"/>
    <s v="Powerful"/>
    <x v="3"/>
    <s v="United States"/>
    <n v="29850"/>
    <s v="http://blocgame.com/stats.php?id=61914"/>
    <n v="0"/>
    <n v="0"/>
    <n v="9225"/>
    <n v="34.114285714285714"/>
  </r>
  <r>
    <s v="Boro"/>
    <s v="Speedy13"/>
    <x v="0"/>
    <n v="50"/>
    <n v="3"/>
    <s v="First World War surplus"/>
    <s v="Gandhi-like"/>
    <n v="2"/>
    <s v="Good"/>
    <n v="9"/>
    <n v="12"/>
    <n v="7"/>
    <s v="Central Planning"/>
    <n v="874"/>
    <n v="202"/>
    <s v="Untapped"/>
    <s v="Large"/>
    <x v="2"/>
    <s v="United States"/>
    <n v="23642"/>
    <s v="http://blocgame.com/stats.php?id=59257"/>
    <n v="0"/>
    <n v="0"/>
    <n v="15017"/>
    <n v="27.050343249427918"/>
  </r>
  <r>
    <s v="RIPERINO"/>
    <s v="RIPERINO"/>
    <x v="11"/>
    <n v="6"/>
    <n v="0"/>
    <s v="First World War surplus"/>
    <s v="Nice"/>
    <n v="0"/>
    <s v="Poor"/>
    <n v="7"/>
    <n v="4"/>
    <n v="1"/>
    <s v="Central Planning"/>
    <n v="873"/>
    <n v="148"/>
    <s v="Untapped"/>
    <s v="Meagre"/>
    <x v="14"/>
    <s v="Neutral"/>
    <n v="6353"/>
    <s v="http://blocgame.com/stats.php?id=64163"/>
    <n v="0"/>
    <n v="0"/>
    <n v="4478"/>
    <n v="7.2772050400916379"/>
  </r>
  <r>
    <s v="Italica"/>
    <s v="Lord Potash"/>
    <x v="8"/>
    <n v="58"/>
    <n v="0"/>
    <s v="Second World War surplus"/>
    <s v="Gandhi-like"/>
    <n v="1"/>
    <s v="Good"/>
    <n v="1"/>
    <n v="12"/>
    <n v="8"/>
    <s v="Central Planning"/>
    <n v="871"/>
    <n v="1921"/>
    <n v="0"/>
    <s v="Large"/>
    <x v="9"/>
    <s v="Neutral"/>
    <n v="27233"/>
    <s v="http://blocgame.com/stats.php?id=63435"/>
    <n v="0"/>
    <n v="0"/>
    <n v="18983"/>
    <n v="31.266360505166475"/>
  </r>
  <r>
    <s v="Rhuer"/>
    <s v="Ha1000"/>
    <x v="11"/>
    <n v="7"/>
    <n v="0"/>
    <s v="Finest of the 19th century"/>
    <s v="Gandhi-like"/>
    <n v="1"/>
    <s v="Undisciplined Rabble"/>
    <n v="106"/>
    <n v="7"/>
    <n v="2"/>
    <s v="Mixed Economy"/>
    <n v="870"/>
    <n v="2106"/>
    <s v="Untapped"/>
    <s v="Meagre"/>
    <x v="3"/>
    <s v="Neutral"/>
    <n v="13078"/>
    <s v="http://blocgame.com/stats.php?id=63913"/>
    <n v="0"/>
    <n v="0"/>
    <n v="8953"/>
    <n v="15.032183908045978"/>
  </r>
  <r>
    <s v="VinyRuler"/>
    <s v="VinyTanker"/>
    <x v="11"/>
    <n v="4"/>
    <n v="0"/>
    <s v="First World War surplus"/>
    <s v="Questionable"/>
    <n v="0"/>
    <s v="Undisciplined Rabble"/>
    <n v="148"/>
    <n v="2"/>
    <n v="0"/>
    <s v="Mixed Economy"/>
    <n v="865"/>
    <n v="0"/>
    <s v="Untapped"/>
    <s v="None"/>
    <x v="6"/>
    <s v="Neutral"/>
    <n v="7801"/>
    <s v="http://blocgame.com/stats.php?id=59709"/>
    <n v="0"/>
    <n v="0"/>
    <n v="7051"/>
    <n v="9.0184971098265905"/>
  </r>
  <r>
    <s v="Mï¿½rg"/>
    <s v="albertps"/>
    <x v="10"/>
    <n v="16"/>
    <n v="7"/>
    <s v="Korean War surplus"/>
    <s v="Gandhi-like"/>
    <n v="3"/>
    <s v="Elite"/>
    <n v="16"/>
    <n v="29"/>
    <n v="10"/>
    <s v="Mixed Economy"/>
    <n v="862"/>
    <n v="10"/>
    <s v="Untapped"/>
    <s v="Very Powerful"/>
    <x v="7"/>
    <s v="Soviet Union"/>
    <n v="30728"/>
    <s v="http://blocgame.com/stats.php?id=58356"/>
    <n v="0"/>
    <n v="0"/>
    <n v="13853"/>
    <n v="35.647331786542921"/>
  </r>
  <r>
    <s v="Daphnestan"/>
    <s v="Daoapin"/>
    <x v="3"/>
    <n v="14"/>
    <n v="0"/>
    <s v="Second World War surplus"/>
    <s v="Gandhi-like"/>
    <n v="2"/>
    <s v="Elite"/>
    <n v="2"/>
    <n v="17"/>
    <n v="7"/>
    <s v="Central Planning"/>
    <n v="861"/>
    <n v="107"/>
    <s v="Plentiful"/>
    <s v="Meagre"/>
    <x v="7"/>
    <s v="Soviet Union"/>
    <n v="30116"/>
    <s v="http://blocgame.com/stats.php?id=59475"/>
    <n v="0"/>
    <n v="0"/>
    <n v="19616"/>
    <n v="34.97793263646922"/>
  </r>
  <r>
    <s v="Kota Tinggi"/>
    <s v="ainyzrul"/>
    <x v="4"/>
    <n v="62"/>
    <n v="0"/>
    <s v="Second World War surplus"/>
    <s v="Gandhi-like"/>
    <n v="1"/>
    <s v="Poor"/>
    <n v="11"/>
    <n v="11"/>
    <n v="2"/>
    <s v="Central Planning"/>
    <n v="860"/>
    <n v="228"/>
    <s v="Plentiful"/>
    <s v="Mediocre"/>
    <x v="2"/>
    <s v="Soviet Union"/>
    <n v="18031"/>
    <s v="http://blocgame.com/stats.php?id=63120"/>
    <n v="0"/>
    <n v="0"/>
    <n v="12406"/>
    <n v="20.966279069767442"/>
  </r>
  <r>
    <s v="natangape"/>
    <s v="tina"/>
    <x v="0"/>
    <n v="72"/>
    <n v="0"/>
    <s v="First World War surplus"/>
    <s v="Nice"/>
    <n v="1"/>
    <s v="Elite"/>
    <n v="2"/>
    <n v="5"/>
    <n v="3"/>
    <s v="Free Market"/>
    <n v="859"/>
    <n v="387"/>
    <s v="Untapped"/>
    <s v="Mediocre"/>
    <x v="7"/>
    <s v="United States"/>
    <n v="17503"/>
    <s v="http://blocgame.com/stats.php?id=61600"/>
    <n v="0"/>
    <n v="0"/>
    <n v="13753"/>
    <n v="20.376018626309662"/>
  </r>
  <r>
    <s v="Avarice"/>
    <s v="Plutus"/>
    <x v="4"/>
    <n v="191"/>
    <n v="6"/>
    <s v="Vietnam War surplus"/>
    <s v="Normal"/>
    <n v="5"/>
    <s v="Elite"/>
    <n v="0"/>
    <n v="59"/>
    <n v="19"/>
    <s v="Free Market"/>
    <n v="858"/>
    <n v="105"/>
    <s v="Untapped"/>
    <s v="Very Powerful"/>
    <x v="7"/>
    <s v="United States"/>
    <n v="64896"/>
    <s v="http://blocgame.com/stats.php?id=63966"/>
    <n v="0"/>
    <n v="0"/>
    <n v="31896"/>
    <n v="75.63636363636364"/>
  </r>
  <r>
    <s v="West Pacific"/>
    <s v="Thunder Eagle"/>
    <x v="13"/>
    <n v="7"/>
    <n v="0"/>
    <s v="First World War surplus"/>
    <s v="Gandhi-like"/>
    <n v="0"/>
    <s v="Elite"/>
    <n v="0"/>
    <n v="6"/>
    <n v="2"/>
    <s v="Central Planning"/>
    <n v="856"/>
    <n v="224"/>
    <n v="0"/>
    <s v="Somewhat Large"/>
    <x v="8"/>
    <s v="Neutral"/>
    <n v="8100"/>
    <s v="http://blocgame.com/stats.php?id=62429"/>
    <n v="0"/>
    <n v="0"/>
    <n v="5100"/>
    <n v="9.4626168224299061"/>
  </r>
  <r>
    <s v="Blackpearl"/>
    <s v="Ultraman"/>
    <x v="2"/>
    <n v="45"/>
    <n v="0"/>
    <s v="Second World War surplus"/>
    <s v="Gandhi-like"/>
    <n v="1"/>
    <s v="Standard"/>
    <n v="0"/>
    <n v="10"/>
    <n v="5"/>
    <s v="Central Planning"/>
    <n v="855"/>
    <n v="215"/>
    <s v="Untapped"/>
    <s v="Meagre"/>
    <x v="7"/>
    <s v="Soviet Union"/>
    <n v="30822"/>
    <s v="http://blocgame.com/stats.php?id=64309"/>
    <n v="0"/>
    <n v="0"/>
    <n v="24447"/>
    <n v="36.049122807017547"/>
  </r>
  <r>
    <s v="The Shitposters"/>
    <s v="The Pez"/>
    <x v="0"/>
    <n v="54"/>
    <n v="3"/>
    <s v="Second World War surplus"/>
    <s v="Gandhi-like"/>
    <n v="2"/>
    <s v="Elite"/>
    <n v="17"/>
    <n v="8"/>
    <n v="4"/>
    <s v="Central Planning"/>
    <n v="854"/>
    <n v="244"/>
    <s v="Untapped"/>
    <s v="Very Powerful"/>
    <x v="2"/>
    <s v="Soviet Union"/>
    <n v="29068"/>
    <s v="http://blocgame.com/stats.php?id=63636"/>
    <n v="0"/>
    <n v="0"/>
    <n v="23068"/>
    <n v="34.037470725995313"/>
  </r>
  <r>
    <s v="Gumbo"/>
    <s v="Gumbo954"/>
    <x v="4"/>
    <n v="37"/>
    <n v="0"/>
    <s v="First World War surplus"/>
    <s v="Questionable"/>
    <n v="1"/>
    <s v="Elite"/>
    <n v="5"/>
    <n v="7"/>
    <n v="6"/>
    <s v="Mixed Economy"/>
    <n v="853"/>
    <n v="133"/>
    <n v="0"/>
    <s v="Mediocre"/>
    <x v="2"/>
    <s v="United States"/>
    <n v="16361"/>
    <s v="http://blocgame.com/stats.php?id=64201"/>
    <n v="0"/>
    <n v="0"/>
    <n v="10736"/>
    <n v="19.180539273153574"/>
  </r>
  <r>
    <s v="Errvistan"/>
    <s v="ERRV2"/>
    <x v="0"/>
    <n v="48"/>
    <n v="0"/>
    <s v="First World War surplus"/>
    <s v="Gandhi-like"/>
    <n v="1"/>
    <s v="Good"/>
    <n v="16"/>
    <n v="7"/>
    <n v="2"/>
    <s v="Central Planning"/>
    <n v="849"/>
    <n v="170"/>
    <s v="Untapped"/>
    <s v="Meagre"/>
    <x v="13"/>
    <s v="Soviet Union"/>
    <n v="16500"/>
    <s v="http://blocgame.com/stats.php?id=64330"/>
    <n v="0"/>
    <n v="0"/>
    <n v="12375"/>
    <n v="19.434628975265017"/>
  </r>
  <r>
    <s v="Syraan"/>
    <s v="Desus"/>
    <x v="0"/>
    <n v="80"/>
    <n v="0"/>
    <s v="First World War surplus"/>
    <s v="Nice"/>
    <n v="1"/>
    <s v="Standard"/>
    <n v="13"/>
    <n v="9"/>
    <n v="7"/>
    <s v="Central Planning"/>
    <n v="848"/>
    <n v="2140"/>
    <s v="Untapped"/>
    <s v="Large"/>
    <x v="9"/>
    <s v="Soviet Union"/>
    <n v="16500"/>
    <s v="http://blocgame.com/stats.php?id=59870"/>
    <n v="0"/>
    <n v="0"/>
    <n v="9750"/>
    <n v="19.45754716981132"/>
  </r>
  <r>
    <s v="Chaz"/>
    <s v="Jack Urzak"/>
    <x v="0"/>
    <n v="77"/>
    <n v="2"/>
    <s v="Second World War surplus"/>
    <s v="Gandhi-like"/>
    <n v="2"/>
    <s v="Elite"/>
    <n v="0"/>
    <n v="18"/>
    <n v="6"/>
    <s v="Free Market"/>
    <n v="848"/>
    <n v="1050"/>
    <s v="Untapped"/>
    <s v="Mediocre"/>
    <x v="18"/>
    <s v="United States"/>
    <n v="36046"/>
    <s v="http://blocgame.com/stats.php?id=63326"/>
    <n v="0"/>
    <n v="0"/>
    <n v="25546"/>
    <n v="42.507075471698116"/>
  </r>
  <r>
    <s v="Khalifah"/>
    <s v="Appi jaafar"/>
    <x v="3"/>
    <n v="45"/>
    <n v="2"/>
    <s v="Second World War surplus"/>
    <s v="Questionable"/>
    <n v="2"/>
    <s v="Standard"/>
    <n v="18"/>
    <n v="10"/>
    <n v="6"/>
    <s v="Central Planning"/>
    <n v="844"/>
    <n v="599"/>
    <s v="Near Depletion"/>
    <s v="Large"/>
    <x v="8"/>
    <s v="Soviet Union"/>
    <n v="18844"/>
    <s v="http://blocgame.com/stats.php?id=62665"/>
    <n v="0"/>
    <n v="0"/>
    <n v="11344"/>
    <n v="22.327014218009477"/>
  </r>
  <r>
    <s v="Ira"/>
    <s v="TheCatOfTens"/>
    <x v="0"/>
    <n v="100"/>
    <n v="1"/>
    <s v="Second World War surplus"/>
    <s v="Angelic"/>
    <n v="3"/>
    <s v="Elite"/>
    <n v="0"/>
    <n v="53"/>
    <n v="16"/>
    <s v="Central Planning"/>
    <n v="843"/>
    <n v="6"/>
    <s v="Untapped"/>
    <s v="Very Powerful"/>
    <x v="4"/>
    <s v="United States"/>
    <n v="35705"/>
    <s v="http://blocgame.com/stats.php?id=62332"/>
    <n v="0"/>
    <n v="0"/>
    <n v="7580"/>
    <n v="42.354685646500592"/>
  </r>
  <r>
    <s v="Acirassi"/>
    <s v="Flexy"/>
    <x v="0"/>
    <n v="199"/>
    <n v="11"/>
    <s v="Korean War surplus"/>
    <s v="Gandhi-like"/>
    <n v="4"/>
    <s v="Elite"/>
    <n v="4"/>
    <n v="67"/>
    <n v="75"/>
    <s v="Free Market"/>
    <n v="842"/>
    <n v="8678"/>
    <s v="Untapped"/>
    <s v="Very Powerful"/>
    <x v="0"/>
    <s v="United States"/>
    <n v="10084"/>
    <s v="http://blocgame.com/stats.php?id=49805"/>
    <n v="0"/>
    <n v="0"/>
    <n v="-46166"/>
    <n v="11.976247030878859"/>
  </r>
  <r>
    <s v="Alorian"/>
    <s v="Azril91"/>
    <x v="11"/>
    <n v="9"/>
    <n v="0"/>
    <s v="Second World War surplus"/>
    <s v="Normal"/>
    <n v="0"/>
    <s v="Undisciplined Rabble"/>
    <n v="3"/>
    <n v="6"/>
    <n v="0"/>
    <s v="Mixed Economy"/>
    <n v="841"/>
    <n v="76"/>
    <s v="Untapped"/>
    <s v="Small"/>
    <x v="8"/>
    <s v="Neutral"/>
    <n v="2288"/>
    <s v="http://blocgame.com/stats.php?id=61749"/>
    <n v="0"/>
    <n v="0"/>
    <n v="38"/>
    <n v="2.7205707491082047"/>
  </r>
  <r>
    <s v="Spartang"/>
    <s v="Najib abdul razak"/>
    <x v="2"/>
    <n v="46"/>
    <n v="0"/>
    <s v="Second World War surplus"/>
    <s v="Gandhi-like"/>
    <n v="1"/>
    <s v="Standard"/>
    <n v="0"/>
    <n v="13"/>
    <n v="3"/>
    <s v="Central Planning"/>
    <n v="841"/>
    <n v="331"/>
    <n v="0"/>
    <s v="Small"/>
    <x v="2"/>
    <s v="Soviet Union"/>
    <n v="29511"/>
    <s v="http://blocgame.com/stats.php?id=64166"/>
    <n v="0"/>
    <n v="0"/>
    <n v="22761"/>
    <n v="35.090368608799047"/>
  </r>
  <r>
    <s v="Arabic Union"/>
    <s v="Comrade Izy"/>
    <x v="0"/>
    <n v="78"/>
    <n v="0"/>
    <s v="Second World War surplus"/>
    <s v="Gandhi-like"/>
    <n v="1"/>
    <s v="Standard"/>
    <n v="5"/>
    <n v="17"/>
    <n v="12"/>
    <s v="Central Planning"/>
    <n v="839"/>
    <n v="3398"/>
    <s v="Untapped"/>
    <s v="Mediocre"/>
    <x v="0"/>
    <s v="Soviet Union"/>
    <n v="39878"/>
    <s v="http://blocgame.com/stats.php?id=59855"/>
    <n v="0"/>
    <n v="0"/>
    <n v="28253"/>
    <n v="47.530393325387365"/>
  </r>
  <r>
    <s v="Funistan"/>
    <s v="Evequill"/>
    <x v="11"/>
    <n v="6"/>
    <n v="0"/>
    <s v="Second World War surplus"/>
    <s v="Gandhi-like"/>
    <n v="0"/>
    <s v="Undisciplined Rabble"/>
    <n v="37"/>
    <n v="7"/>
    <n v="6"/>
    <s v="Central Planning"/>
    <n v="838"/>
    <n v="6"/>
    <n v="0"/>
    <s v="None"/>
    <x v="5"/>
    <s v="Soviet Union"/>
    <n v="7200"/>
    <s v="http://blocgame.com/stats.php?id=8311"/>
    <n v="0"/>
    <n v="0"/>
    <n v="2325"/>
    <n v="8.591885441527447"/>
  </r>
  <r>
    <s v="Ghost"/>
    <s v="Kaali"/>
    <x v="0"/>
    <n v="62"/>
    <n v="0"/>
    <s v="Second World War surplus"/>
    <s v="Gandhi-like"/>
    <n v="2"/>
    <s v="Elite"/>
    <n v="3"/>
    <n v="22"/>
    <n v="10"/>
    <s v="Free Market"/>
    <n v="835"/>
    <n v="4728"/>
    <s v="Untapped"/>
    <s v="Large"/>
    <x v="3"/>
    <s v="United States"/>
    <n v="35337"/>
    <s v="http://blocgame.com/stats.php?id=63068"/>
    <n v="0"/>
    <n v="0"/>
    <n v="21837"/>
    <n v="42.319760479041918"/>
  </r>
  <r>
    <s v="honk honk"/>
    <s v="Space Hitler"/>
    <x v="13"/>
    <n v="25"/>
    <n v="2"/>
    <s v="Second World War surplus"/>
    <s v="Gandhi-like"/>
    <n v="2"/>
    <s v="Elite"/>
    <n v="0"/>
    <n v="15"/>
    <n v="9"/>
    <s v="Central Planning"/>
    <n v="835"/>
    <n v="3870"/>
    <s v="Plentiful"/>
    <s v="Somewhat Large"/>
    <x v="0"/>
    <s v="United States"/>
    <n v="30921"/>
    <s v="http://blocgame.com/stats.php?id=63623"/>
    <n v="0"/>
    <n v="0"/>
    <n v="20421"/>
    <n v="37.031137724550895"/>
  </r>
  <r>
    <s v="Entah"/>
    <s v="remtap"/>
    <x v="2"/>
    <n v="71"/>
    <n v="1"/>
    <s v="Second World War surplus"/>
    <s v="Gandhi-like"/>
    <n v="2"/>
    <s v="Good"/>
    <n v="0"/>
    <n v="9"/>
    <n v="5"/>
    <s v="Mixed Economy"/>
    <n v="834"/>
    <n v="4653"/>
    <s v="Plentiful"/>
    <s v="Large"/>
    <x v="10"/>
    <s v="Neutral"/>
    <n v="20064"/>
    <s v="http://blocgame.com/stats.php?id=60530"/>
    <n v="0"/>
    <n v="0"/>
    <n v="13314"/>
    <n v="24.057553956834532"/>
  </r>
  <r>
    <s v="Lesser China"/>
    <s v="Justin Trudeau"/>
    <x v="0"/>
    <n v="74"/>
    <n v="0"/>
    <s v="Second World War surplus"/>
    <s v="Gandhi-like"/>
    <n v="2"/>
    <s v="Standard"/>
    <n v="16"/>
    <n v="8"/>
    <n v="4"/>
    <s v="Free Market"/>
    <n v="833"/>
    <n v="189"/>
    <s v="Untapped"/>
    <s v="Powerful"/>
    <x v="14"/>
    <s v="United States"/>
    <n v="26609"/>
    <s v="http://blocgame.com/stats.php?id=62995"/>
    <n v="0"/>
    <n v="0"/>
    <n v="20609"/>
    <n v="31.94357743097239"/>
  </r>
  <r>
    <s v="Pink"/>
    <s v="Rosy Maple Moth"/>
    <x v="0"/>
    <n v="94"/>
    <n v="2"/>
    <s v="Korean War surplus"/>
    <s v="Normal"/>
    <n v="4"/>
    <s v="Good"/>
    <n v="1"/>
    <n v="66"/>
    <n v="4"/>
    <s v="Central Planning"/>
    <n v="828"/>
    <n v="505"/>
    <s v="Untapped"/>
    <s v="Large"/>
    <x v="17"/>
    <s v="Soviet Union"/>
    <n v="48044"/>
    <s v="http://blocgame.com/stats.php?id=46667"/>
    <n v="0"/>
    <n v="0"/>
    <n v="18794"/>
    <n v="58.024154589371982"/>
  </r>
  <r>
    <s v="Persifio"/>
    <s v="Muizzuddin"/>
    <x v="2"/>
    <n v="18"/>
    <n v="0"/>
    <s v="First World War surplus"/>
    <s v="Normal"/>
    <n v="1"/>
    <s v="Poor"/>
    <n v="0"/>
    <n v="8"/>
    <n v="5"/>
    <s v="Central Planning"/>
    <n v="828"/>
    <n v="315"/>
    <s v="Depleted"/>
    <s v="Mediocre"/>
    <x v="8"/>
    <s v="Soviet Union"/>
    <n v="9550"/>
    <s v="http://blocgame.com/stats.php?id=61664"/>
    <n v="0"/>
    <n v="0"/>
    <n v="3925"/>
    <n v="11.533816425120772"/>
  </r>
  <r>
    <s v="Cairobya"/>
    <s v="Garry Lorvathian"/>
    <x v="9"/>
    <n v="65"/>
    <n v="0"/>
    <s v="Second World War surplus"/>
    <s v="Gandhi-like"/>
    <n v="1"/>
    <s v="Good"/>
    <n v="13"/>
    <n v="8"/>
    <n v="7"/>
    <s v="Free Market"/>
    <n v="828"/>
    <n v="904"/>
    <s v="Untapped"/>
    <s v="Somewhat Large"/>
    <x v="9"/>
    <s v="United States"/>
    <n v="23245"/>
    <s v="http://blocgame.com/stats.php?id=64173"/>
    <n v="0"/>
    <n v="0"/>
    <n v="16870"/>
    <n v="28.073671497584542"/>
  </r>
  <r>
    <s v="Magna Bonom"/>
    <s v="Krull"/>
    <x v="1"/>
    <n v="59"/>
    <n v="3"/>
    <s v="Second World War surplus"/>
    <s v="Gandhi-like"/>
    <n v="2"/>
    <s v="Elite"/>
    <n v="7"/>
    <n v="22"/>
    <n v="13"/>
    <s v="Central Planning"/>
    <n v="826"/>
    <n v="5253"/>
    <s v="Untapped"/>
    <s v="Very Powerful"/>
    <x v="9"/>
    <s v="Soviet Union"/>
    <n v="39209"/>
    <s v="http://blocgame.com/stats.php?id=59435"/>
    <n v="0"/>
    <n v="0"/>
    <n v="24584"/>
    <n v="47.468523002421307"/>
  </r>
  <r>
    <s v="Keddinghausen"/>
    <s v="Crusder"/>
    <x v="11"/>
    <n v="10"/>
    <n v="0"/>
    <s v="First World War surplus"/>
    <s v="Gandhi-like"/>
    <n v="0"/>
    <s v="Standard"/>
    <n v="128"/>
    <n v="3"/>
    <n v="2"/>
    <s v="Central Planning"/>
    <n v="826"/>
    <n v="76"/>
    <s v="Untapped"/>
    <s v="None"/>
    <x v="18"/>
    <s v="Soviet Union"/>
    <n v="21761"/>
    <s v="http://blocgame.com/stats.php?id=64507"/>
    <n v="0"/>
    <n v="0"/>
    <n v="19886"/>
    <n v="26.345036319612589"/>
  </r>
  <r>
    <s v="Meiji"/>
    <s v="HiroShiro"/>
    <x v="0"/>
    <n v="86"/>
    <n v="0"/>
    <s v="Second World War surplus"/>
    <s v="Gandhi-like"/>
    <n v="2"/>
    <s v="Good"/>
    <n v="10"/>
    <n v="15"/>
    <n v="13"/>
    <s v="Central Planning"/>
    <n v="825"/>
    <n v="353"/>
    <s v="Untapped"/>
    <s v="Somewhat Large"/>
    <x v="8"/>
    <s v="Soviet Union"/>
    <n v="20000"/>
    <s v="http://blocgame.com/stats.php?id=63464"/>
    <n v="0"/>
    <n v="0"/>
    <n v="8000"/>
    <n v="24.242424242424242"/>
  </r>
  <r>
    <s v="Shatmapants"/>
    <s v="Penguin"/>
    <x v="4"/>
    <n v="36"/>
    <n v="1"/>
    <s v="Korean War surplus"/>
    <s v="Gandhi-like"/>
    <n v="1"/>
    <s v="Good"/>
    <n v="0"/>
    <n v="18"/>
    <n v="5"/>
    <s v="Central Planning"/>
    <n v="822"/>
    <n v="104"/>
    <s v="Plentiful"/>
    <s v="Somewhat Large"/>
    <x v="2"/>
    <s v="Soviet Union"/>
    <n v="26808"/>
    <s v="http://blocgame.com/stats.php?id=58425"/>
    <n v="0"/>
    <n v="0"/>
    <n v="17433"/>
    <n v="32.613138686131386"/>
  </r>
  <r>
    <s v="Markoviakia"/>
    <s v="Luako"/>
    <x v="11"/>
    <n v="4"/>
    <n v="0"/>
    <s v="First World War surplus"/>
    <s v="Normal"/>
    <n v="0"/>
    <s v="Undisciplined Rabble"/>
    <n v="83"/>
    <n v="2"/>
    <n v="0"/>
    <s v="Mixed Economy"/>
    <n v="821"/>
    <n v="0"/>
    <s v="Untapped"/>
    <s v="None"/>
    <x v="19"/>
    <s v="Neutral"/>
    <n v="3075"/>
    <s v="http://blocgame.com/stats.php?id=57239"/>
    <n v="0"/>
    <n v="0"/>
    <n v="2325"/>
    <n v="3.7454323995127892"/>
  </r>
  <r>
    <s v="Chrome"/>
    <s v="edmfan"/>
    <x v="3"/>
    <n v="35"/>
    <n v="0"/>
    <s v="Korean War surplus"/>
    <s v="Isolated"/>
    <n v="0"/>
    <s v="Good"/>
    <n v="0"/>
    <n v="35"/>
    <n v="20"/>
    <s v="Central Planning"/>
    <n v="821"/>
    <n v="2967"/>
    <n v="0"/>
    <s v="Large"/>
    <x v="3"/>
    <s v="Soviet Union"/>
    <n v="42217"/>
    <s v="http://blocgame.com/stats.php?id=62534"/>
    <n v="0"/>
    <n v="0"/>
    <n v="21592"/>
    <n v="51.421437271619979"/>
  </r>
  <r>
    <s v="Mongolstan"/>
    <s v="Khan"/>
    <x v="0"/>
    <n v="96"/>
    <n v="0"/>
    <s v="Second World War surplus"/>
    <s v="Gandhi-like"/>
    <n v="3"/>
    <s v="Good"/>
    <n v="10"/>
    <n v="35"/>
    <n v="5"/>
    <s v="Central Planning"/>
    <n v="820"/>
    <n v="440"/>
    <s v="Untapped"/>
    <s v="Very Powerful"/>
    <x v="14"/>
    <s v="Soviet Union"/>
    <n v="49380"/>
    <s v="http://blocgame.com/stats.php?id=47945"/>
    <n v="0"/>
    <n v="0"/>
    <n v="32130"/>
    <n v="60.219512195121951"/>
  </r>
  <r>
    <s v="Borderia"/>
    <s v="OmegaAslan"/>
    <x v="10"/>
    <n v="5"/>
    <n v="0"/>
    <s v="First World War surplus"/>
    <s v="Angelic"/>
    <n v="0"/>
    <s v="Undisciplined Rabble"/>
    <n v="32"/>
    <n v="1"/>
    <n v="1"/>
    <s v="Mixed Economy"/>
    <n v="820"/>
    <n v="1425"/>
    <s v="Untapped"/>
    <s v="None"/>
    <x v="1"/>
    <s v="Neutral"/>
    <n v="13048"/>
    <s v="http://blocgame.com/stats.php?id=63992"/>
    <n v="0"/>
    <n v="0"/>
    <n v="12298"/>
    <n v="15.912195121951219"/>
  </r>
  <r>
    <s v="MembumiHangus"/>
    <s v="Hambikko"/>
    <x v="2"/>
    <n v="41"/>
    <n v="0"/>
    <s v="First World War surplus"/>
    <s v="Gandhi-like"/>
    <n v="2"/>
    <s v="Good"/>
    <n v="1"/>
    <n v="15"/>
    <n v="8"/>
    <s v="Central Planning"/>
    <n v="816"/>
    <n v="2457"/>
    <s v="Near Depletion"/>
    <s v="Somewhat Large"/>
    <x v="10"/>
    <s v="Neutral"/>
    <n v="16420"/>
    <s v="http://blocgame.com/stats.php?id=62424"/>
    <n v="0"/>
    <n v="0"/>
    <n v="6295"/>
    <n v="20.122549019607842"/>
  </r>
  <r>
    <s v="Baghdad Iraqi"/>
    <s v="As-Shaheed Saddam Hussein"/>
    <x v="3"/>
    <n v="63"/>
    <n v="0"/>
    <s v="Korean War surplus"/>
    <s v="Gandhi-like"/>
    <n v="2"/>
    <s v="Elite"/>
    <n v="11"/>
    <n v="3"/>
    <n v="17"/>
    <s v="Central Planning"/>
    <n v="813"/>
    <n v="4284"/>
    <s v="Untapped"/>
    <s v="Powerful"/>
    <x v="0"/>
    <s v="Soviet Union"/>
    <n v="41587"/>
    <s v="http://blocgame.com/stats.php?id=61172"/>
    <n v="0"/>
    <n v="0"/>
    <n v="32587"/>
    <n v="51.152521525215249"/>
  </r>
  <r>
    <s v="epf"/>
    <s v="kwsp"/>
    <x v="9"/>
    <n v="127"/>
    <n v="0"/>
    <s v="Second World War surplus"/>
    <s v="Gandhi-like"/>
    <n v="4"/>
    <s v="Elite"/>
    <n v="0"/>
    <n v="45"/>
    <n v="10"/>
    <s v="Free Market"/>
    <n v="810"/>
    <n v="180"/>
    <n v="0"/>
    <s v="Large"/>
    <x v="7"/>
    <s v="United States"/>
    <n v="44026"/>
    <s v="http://blocgame.com/stats.php?id=63191"/>
    <n v="0"/>
    <n v="0"/>
    <n v="20401"/>
    <n v="54.353086419753083"/>
  </r>
  <r>
    <s v="Gulam"/>
    <s v="Galak"/>
    <x v="2"/>
    <n v="6"/>
    <n v="3"/>
    <s v="Second World War surplus"/>
    <s v="Good"/>
    <n v="2"/>
    <s v="Elite"/>
    <n v="0"/>
    <n v="12"/>
    <n v="5"/>
    <s v="Free Market"/>
    <n v="808"/>
    <n v="249"/>
    <s v="Depleted"/>
    <s v="Small"/>
    <x v="8"/>
    <s v="United States"/>
    <n v="19989"/>
    <s v="http://blocgame.com/stats.php?id=63645"/>
    <n v="0"/>
    <n v="0"/>
    <n v="12114"/>
    <n v="24.738861386138613"/>
  </r>
  <r>
    <s v="Honduras"/>
    <s v="Inferno666"/>
    <x v="3"/>
    <n v="43"/>
    <n v="0"/>
    <s v="Second World War surplus"/>
    <s v="Gandhi-like"/>
    <n v="1"/>
    <s v="Good"/>
    <n v="11"/>
    <n v="12"/>
    <n v="6"/>
    <s v="Central Planning"/>
    <n v="807"/>
    <n v="286"/>
    <s v="Untapped"/>
    <s v="Somewhat Large"/>
    <x v="11"/>
    <s v="Soviet Union"/>
    <n v="33245"/>
    <s v="http://blocgame.com/stats.php?id=60291"/>
    <n v="0"/>
    <n v="0"/>
    <n v="25745"/>
    <n v="41.195786864931847"/>
  </r>
  <r>
    <s v="Kitt"/>
    <s v="cici"/>
    <x v="2"/>
    <n v="24"/>
    <n v="0"/>
    <s v="Second World War surplus"/>
    <s v="Gandhi-like"/>
    <n v="1"/>
    <s v="Good"/>
    <n v="4"/>
    <n v="6"/>
    <n v="3"/>
    <s v="Free Market"/>
    <n v="805"/>
    <n v="66"/>
    <s v="Untapped"/>
    <s v="Somewhat Large"/>
    <x v="6"/>
    <s v="Soviet Union"/>
    <n v="20000"/>
    <s v="http://blocgame.com/stats.php?id=64247"/>
    <n v="0"/>
    <n v="0"/>
    <n v="15875"/>
    <n v="24.844720496894411"/>
  </r>
  <r>
    <s v="Aroucia"/>
    <s v="Pleeb"/>
    <x v="11"/>
    <n v="5"/>
    <n v="0"/>
    <s v="First World War surplus"/>
    <s v="Questionable"/>
    <n v="0"/>
    <s v="Undisciplined Rabble"/>
    <n v="13"/>
    <n v="2"/>
    <n v="1"/>
    <s v="Mixed Economy"/>
    <n v="804"/>
    <n v="99"/>
    <s v="Untapped"/>
    <s v="None"/>
    <x v="11"/>
    <s v="Neutral"/>
    <n v="3801"/>
    <s v="http://blocgame.com/stats.php?id=59585"/>
    <n v="0"/>
    <n v="0"/>
    <n v="2676"/>
    <n v="4.7276119402985071"/>
  </r>
  <r>
    <s v="Pahang Power"/>
    <s v="Kerol"/>
    <x v="2"/>
    <n v="76"/>
    <n v="1"/>
    <s v="Second World War surplus"/>
    <s v="Gandhi-like"/>
    <n v="3"/>
    <s v="Undisciplined Rabble"/>
    <n v="1"/>
    <n v="13"/>
    <n v="6"/>
    <s v="Free Market"/>
    <n v="802"/>
    <n v="163"/>
    <n v="0"/>
    <s v="Powerful"/>
    <x v="7"/>
    <s v="United States"/>
    <n v="29442"/>
    <s v="http://blocgame.com/stats.php?id=60578"/>
    <n v="0"/>
    <n v="0"/>
    <n v="20067"/>
    <n v="36.710723192019948"/>
  </r>
  <r>
    <s v="mzymz"/>
    <s v="mzymz79"/>
    <x v="0"/>
    <n v="62"/>
    <n v="1"/>
    <s v="Second World War surplus"/>
    <s v="Gandhi-like"/>
    <n v="2"/>
    <s v="Poor"/>
    <n v="4"/>
    <n v="27"/>
    <n v="6"/>
    <s v="Central Planning"/>
    <n v="802"/>
    <n v="246"/>
    <s v="Untapped"/>
    <s v="Very Powerful"/>
    <x v="2"/>
    <s v="Soviet Union"/>
    <n v="38235"/>
    <s v="http://blocgame.com/stats.php?id=62580"/>
    <n v="0"/>
    <n v="0"/>
    <n v="24360"/>
    <n v="47.674563591022441"/>
  </r>
  <r>
    <s v="Sector 6"/>
    <s v="porkcannon"/>
    <x v="0"/>
    <n v="59"/>
    <n v="2"/>
    <s v="Second World War surplus"/>
    <s v="Gandhi-like"/>
    <n v="2"/>
    <s v="Good"/>
    <n v="78"/>
    <n v="9"/>
    <n v="4"/>
    <s v="Mixed Economy"/>
    <n v="801"/>
    <n v="522"/>
    <s v="Untapped"/>
    <s v="Powerful"/>
    <x v="8"/>
    <s v="Neutral"/>
    <n v="30482"/>
    <s v="http://blocgame.com/stats.php?id=63362"/>
    <n v="0"/>
    <n v="0"/>
    <n v="24107"/>
    <n v="38.054931335830211"/>
  </r>
  <r>
    <s v="Tanus"/>
    <s v="Hoovytaurus"/>
    <x v="1"/>
    <n v="49"/>
    <n v="0"/>
    <s v="Second World War surplus"/>
    <s v="Gandhi-like"/>
    <n v="1"/>
    <s v="Elite"/>
    <n v="8"/>
    <n v="7"/>
    <n v="2"/>
    <s v="Free Market"/>
    <n v="800"/>
    <n v="69"/>
    <s v="Untapped"/>
    <s v="Powerful"/>
    <x v="2"/>
    <s v="United States"/>
    <n v="37584"/>
    <s v="http://blocgame.com/stats.php?id=61059"/>
    <n v="0"/>
    <n v="0"/>
    <n v="33459"/>
    <n v="46.98"/>
  </r>
  <r>
    <s v="Kersumsos"/>
    <s v="Kersumsos"/>
    <x v="0"/>
    <n v="85"/>
    <n v="0"/>
    <s v="Korean War surplus"/>
    <s v="Gandhi-like"/>
    <n v="3"/>
    <s v="Standard"/>
    <n v="9"/>
    <n v="30"/>
    <n v="31"/>
    <s v="Central Planning"/>
    <n v="799"/>
    <n v="5843"/>
    <s v="Untapped"/>
    <s v="Very Powerful"/>
    <x v="9"/>
    <s v="Soviet Union"/>
    <n v="40640"/>
    <s v="http://blocgame.com/stats.php?id=46317"/>
    <n v="0"/>
    <n v="0"/>
    <n v="15515"/>
    <n v="50.863579474342927"/>
  </r>
  <r>
    <s v="Bosniastan"/>
    <s v="JosipBroz"/>
    <x v="5"/>
    <n v="63"/>
    <n v="0"/>
    <s v="Second World War surplus"/>
    <s v="Angelic"/>
    <n v="2"/>
    <s v="Elite"/>
    <n v="2"/>
    <n v="16"/>
    <n v="18"/>
    <s v="Central Planning"/>
    <n v="798"/>
    <n v="3212"/>
    <n v="0"/>
    <s v="Somewhat Large"/>
    <x v="3"/>
    <s v="Soviet Union"/>
    <n v="22453"/>
    <s v="http://blocgame.com/stats.php?id=64305"/>
    <n v="0"/>
    <n v="0"/>
    <n v="8203"/>
    <n v="28.13659147869674"/>
  </r>
  <r>
    <s v="New Granada"/>
    <s v="Huey Long"/>
    <x v="0"/>
    <n v="96"/>
    <n v="0"/>
    <s v="Second World War surplus"/>
    <s v="Gandhi-like"/>
    <n v="2"/>
    <s v="Good"/>
    <n v="2"/>
    <n v="17"/>
    <n v="5"/>
    <s v="Free Market"/>
    <n v="797"/>
    <n v="181"/>
    <s v="Untapped"/>
    <s v="Very Powerful"/>
    <x v="15"/>
    <s v="United States"/>
    <n v="29677"/>
    <s v="http://blocgame.com/stats.php?id=63401"/>
    <n v="0"/>
    <n v="0"/>
    <n v="19927"/>
    <n v="37.235884567126725"/>
  </r>
  <r>
    <s v="Shanghai"/>
    <s v="Lon Dyo"/>
    <x v="4"/>
    <n v="53"/>
    <n v="0"/>
    <s v="First World War surplus"/>
    <s v="Gandhi-like"/>
    <n v="1"/>
    <s v="Good"/>
    <n v="8"/>
    <n v="19"/>
    <n v="6"/>
    <s v="Central Planning"/>
    <n v="794"/>
    <n v="231"/>
    <s v="Untapped"/>
    <s v="Somewhat Large"/>
    <x v="14"/>
    <s v="Soviet Union"/>
    <n v="42064"/>
    <s v="http://blocgame.com/stats.php?id=63118"/>
    <n v="0"/>
    <n v="0"/>
    <n v="31939"/>
    <n v="52.977329974811084"/>
  </r>
  <r>
    <s v="Samsayum"/>
    <s v="Kadetdeen86"/>
    <x v="0"/>
    <n v="53"/>
    <n v="1"/>
    <s v="First World War surplus"/>
    <s v="Gandhi-like"/>
    <n v="2"/>
    <s v="Poor"/>
    <n v="16"/>
    <n v="12"/>
    <n v="7"/>
    <s v="Central Planning"/>
    <n v="792"/>
    <n v="105"/>
    <s v="Untapped"/>
    <s v="Somewhat Large"/>
    <x v="7"/>
    <s v="Soviet Union"/>
    <n v="21977"/>
    <s v="http://blocgame.com/stats.php?id=63640"/>
    <n v="0"/>
    <n v="0"/>
    <n v="13352"/>
    <n v="27.748737373737374"/>
  </r>
  <r>
    <s v="Yar"/>
    <s v="Johnny Depth"/>
    <x v="11"/>
    <n v="5"/>
    <n v="0"/>
    <s v="Second World War surplus"/>
    <s v="Normal"/>
    <n v="0"/>
    <s v="Undisciplined Rabble"/>
    <n v="1"/>
    <n v="6"/>
    <n v="1"/>
    <s v="Mixed Economy"/>
    <n v="791"/>
    <n v="19"/>
    <n v="0"/>
    <s v="None"/>
    <x v="7"/>
    <s v="Neutral"/>
    <n v="3044"/>
    <s v="http://blocgame.com/stats.php?id=62769"/>
    <n v="0"/>
    <n v="0"/>
    <n v="419"/>
    <n v="3.8482932996207331"/>
  </r>
  <r>
    <s v="GWNP"/>
    <s v="brody1337"/>
    <x v="11"/>
    <n v="8"/>
    <n v="0"/>
    <s v="Second World War surplus"/>
    <s v="Gandhi-like"/>
    <n v="0"/>
    <s v="Poor"/>
    <n v="77"/>
    <n v="9"/>
    <n v="2"/>
    <s v="Central Planning"/>
    <n v="791"/>
    <n v="93"/>
    <s v="Untapped"/>
    <s v="None"/>
    <x v="19"/>
    <s v="Neutral"/>
    <n v="11121"/>
    <s v="http://blocgame.com/stats.php?id=64007"/>
    <n v="0"/>
    <n v="0"/>
    <n v="6996"/>
    <n v="14.059418457648546"/>
  </r>
  <r>
    <s v="Messer"/>
    <s v="Arathis"/>
    <x v="0"/>
    <n v="49"/>
    <n v="0"/>
    <s v="Second World War surplus"/>
    <s v="Gandhi-like"/>
    <n v="2"/>
    <s v="Good"/>
    <n v="0"/>
    <n v="12"/>
    <n v="4"/>
    <s v="Central Planning"/>
    <n v="790"/>
    <n v="136"/>
    <s v="Untapped"/>
    <s v="Somewhat Large"/>
    <x v="7"/>
    <s v="Soviet Union"/>
    <n v="26552"/>
    <s v="http://blocgame.com/stats.php?id=52483"/>
    <n v="0"/>
    <n v="0"/>
    <n v="19052"/>
    <n v="33.610126582278482"/>
  </r>
  <r>
    <s v="FlySoGood"/>
    <s v="ycheez"/>
    <x v="3"/>
    <n v="61"/>
    <n v="3"/>
    <s v="Second World War surplus"/>
    <s v="Gandhi-like"/>
    <n v="3"/>
    <s v="Good"/>
    <n v="3"/>
    <n v="27"/>
    <n v="17"/>
    <s v="Free Market"/>
    <n v="790"/>
    <n v="2020"/>
    <s v="Untapped"/>
    <s v="Somewhat Large"/>
    <x v="10"/>
    <s v="United States"/>
    <n v="39020"/>
    <s v="http://blocgame.com/stats.php?id=54541"/>
    <n v="0"/>
    <n v="0"/>
    <n v="20270"/>
    <n v="49.392405063291136"/>
  </r>
  <r>
    <s v="Arganava"/>
    <s v="Abdul Hamid Muhammad"/>
    <x v="11"/>
    <n v="8"/>
    <n v="0"/>
    <s v="First World War surplus"/>
    <s v="Questionable"/>
    <n v="0"/>
    <s v="Undisciplined Rabble"/>
    <n v="29"/>
    <n v="3"/>
    <n v="1"/>
    <s v="Mixed Economy"/>
    <n v="789"/>
    <n v="24"/>
    <s v="Untapped"/>
    <s v="Meagre"/>
    <x v="7"/>
    <s v="Neutral"/>
    <n v="8903"/>
    <s v="http://blocgame.com/stats.php?id=62223"/>
    <n v="0"/>
    <n v="0"/>
    <n v="7403"/>
    <n v="11.283903675538657"/>
  </r>
  <r>
    <s v="Kazilers Shoil"/>
    <s v="Haroni Ismaelist"/>
    <x v="1"/>
    <n v="46"/>
    <n v="0"/>
    <s v="First World War surplus"/>
    <s v="Gandhi-like"/>
    <n v="0"/>
    <s v="Standard"/>
    <n v="72"/>
    <n v="5"/>
    <n v="2"/>
    <s v="Central Planning"/>
    <n v="787"/>
    <n v="345"/>
    <s v="Untapped"/>
    <s v="Somewhat Large"/>
    <x v="11"/>
    <s v="United States"/>
    <n v="26695"/>
    <s v="http://blocgame.com/stats.php?id=60641"/>
    <n v="0"/>
    <n v="0"/>
    <n v="24070"/>
    <n v="33.919949174078781"/>
  </r>
  <r>
    <s v="Swedeinstan"/>
    <s v="The_Real_Taylor_Swift"/>
    <x v="11"/>
    <n v="48"/>
    <n v="0"/>
    <s v="Second World War surplus"/>
    <s v="Normal"/>
    <n v="0"/>
    <s v="Poor"/>
    <n v="0"/>
    <n v="2"/>
    <n v="3"/>
    <s v="Free Market"/>
    <n v="783"/>
    <n v="3382"/>
    <s v="Near Depletion"/>
    <s v="Meagre"/>
    <x v="3"/>
    <s v="Neutral"/>
    <n v="3688"/>
    <s v="http://blocgame.com/stats.php?id=39005"/>
    <n v="0"/>
    <n v="0"/>
    <n v="1813"/>
    <n v="4.7100893997445725"/>
  </r>
  <r>
    <s v="MyKingdom"/>
    <s v="General"/>
    <x v="2"/>
    <n v="68"/>
    <n v="2"/>
    <s v="First World War surplus"/>
    <s v="Gandhi-like"/>
    <n v="2"/>
    <s v="Good"/>
    <n v="0"/>
    <n v="14"/>
    <n v="6"/>
    <s v="Central Planning"/>
    <n v="780"/>
    <n v="259"/>
    <s v="Untapped"/>
    <s v="Large"/>
    <x v="7"/>
    <s v="Soviet Union"/>
    <n v="36424"/>
    <s v="http://blocgame.com/stats.php?id=60728"/>
    <n v="0"/>
    <n v="0"/>
    <n v="27424"/>
    <n v="46.697435897435895"/>
  </r>
  <r>
    <s v="Black Gold"/>
    <s v="SIEG_HEIL"/>
    <x v="0"/>
    <n v="26"/>
    <n v="0"/>
    <s v="Second World War surplus"/>
    <s v="Gandhi-like"/>
    <n v="1"/>
    <s v="Good"/>
    <n v="35"/>
    <n v="7"/>
    <n v="11"/>
    <s v="Central Planning"/>
    <n v="780"/>
    <n v="6653"/>
    <s v="Untapped"/>
    <s v="Large"/>
    <x v="9"/>
    <s v="Soviet Union"/>
    <n v="38304"/>
    <s v="http://blocgame.com/stats.php?id=64027"/>
    <n v="0"/>
    <n v="0"/>
    <n v="30804"/>
    <n v="49.107692307692311"/>
  </r>
  <r>
    <s v="ThePonyslayers"/>
    <s v="TheManHanoi"/>
    <x v="0"/>
    <n v="33"/>
    <n v="0"/>
    <s v="Second World War surplus"/>
    <s v="Gandhi-like"/>
    <n v="1"/>
    <s v="Good"/>
    <n v="12"/>
    <n v="26"/>
    <n v="3"/>
    <s v="Central Planning"/>
    <n v="774"/>
    <n v="163"/>
    <s v="Untapped"/>
    <s v="Mediocre"/>
    <x v="16"/>
    <s v="Soviet Union"/>
    <n v="19254"/>
    <s v="http://blocgame.com/stats.php?id=54547"/>
    <n v="0"/>
    <n v="0"/>
    <n v="7629"/>
    <n v="24.875968992248062"/>
  </r>
  <r>
    <s v="Lamerique"/>
    <s v="Jamie Lopez"/>
    <x v="11"/>
    <n v="9"/>
    <n v="0"/>
    <s v="First World War surplus"/>
    <s v="Gandhi-like"/>
    <n v="0"/>
    <s v="Poor"/>
    <n v="37"/>
    <n v="4"/>
    <n v="1"/>
    <s v="Mixed Economy"/>
    <n v="774"/>
    <n v="0"/>
    <s v="Untapped"/>
    <s v="None"/>
    <x v="2"/>
    <s v="Neutral"/>
    <n v="9360"/>
    <s v="http://blocgame.com/stats.php?id=64104"/>
    <n v="0"/>
    <n v="0"/>
    <n v="7485"/>
    <n v="12.093023255813954"/>
  </r>
  <r>
    <s v="new shekelstan"/>
    <s v="mrluxx0"/>
    <x v="1"/>
    <n v="78"/>
    <n v="0"/>
    <s v="Second World War surplus"/>
    <s v="Gandhi-like"/>
    <n v="1"/>
    <s v="Good"/>
    <n v="11"/>
    <n v="16"/>
    <n v="11"/>
    <s v="Central Planning"/>
    <n v="772"/>
    <n v="2686"/>
    <s v="Untapped"/>
    <s v="Large"/>
    <x v="3"/>
    <s v="Soviet Union"/>
    <n v="16335"/>
    <s v="http://blocgame.com/stats.php?id=46292"/>
    <n v="0"/>
    <n v="0"/>
    <n v="5460"/>
    <n v="21.159326424870468"/>
  </r>
  <r>
    <s v="Smoking Bandit"/>
    <s v="RENTAKA"/>
    <x v="11"/>
    <n v="7"/>
    <n v="0"/>
    <s v="First World War surplus"/>
    <s v="Questionable"/>
    <n v="0"/>
    <s v="Undisciplined Rabble"/>
    <n v="129"/>
    <n v="4"/>
    <n v="6"/>
    <s v="Mixed Economy"/>
    <n v="771"/>
    <n v="740"/>
    <s v="Untapped"/>
    <s v="Somewhat Large"/>
    <x v="9"/>
    <s v="Neutral"/>
    <n v="6957"/>
    <s v="http://blocgame.com/stats.php?id=60611"/>
    <n v="0"/>
    <n v="0"/>
    <n v="3207"/>
    <n v="9.0233463035019454"/>
  </r>
  <r>
    <s v="semerah padi"/>
    <s v="azrilahm"/>
    <x v="2"/>
    <n v="36"/>
    <n v="0"/>
    <s v="Second World War surplus"/>
    <s v="Gandhi-like"/>
    <n v="1"/>
    <s v="Good"/>
    <n v="23"/>
    <n v="10"/>
    <n v="3"/>
    <s v="Central Planning"/>
    <n v="771"/>
    <n v="193"/>
    <s v="Untapped"/>
    <s v="Large"/>
    <x v="6"/>
    <s v="Neutral"/>
    <n v="20000"/>
    <s v="http://blocgame.com/stats.php?id=62389"/>
    <n v="0"/>
    <n v="0"/>
    <n v="14375"/>
    <n v="25.940337224383917"/>
  </r>
  <r>
    <s v="Petrovistan"/>
    <s v="JMHOLM"/>
    <x v="9"/>
    <n v="31"/>
    <n v="0"/>
    <s v="Second World War surplus"/>
    <s v="Gandhi-like"/>
    <n v="0"/>
    <s v="Good"/>
    <n v="14"/>
    <n v="5"/>
    <n v="5"/>
    <s v="Mixed Economy"/>
    <n v="770"/>
    <n v="2953"/>
    <s v="Near Depletion"/>
    <s v="Small"/>
    <x v="0"/>
    <s v="United States"/>
    <n v="10827"/>
    <s v="http://blocgame.com/stats.php?id=64147"/>
    <n v="0"/>
    <n v="0"/>
    <n v="7077"/>
    <n v="14.06103896103896"/>
  </r>
  <r>
    <s v="Abel"/>
    <s v="ProtoGoomba"/>
    <x v="11"/>
    <n v="19"/>
    <n v="0"/>
    <s v="Second World War surplus"/>
    <s v="Gandhi-like"/>
    <n v="0"/>
    <s v="Elite"/>
    <n v="11"/>
    <n v="8"/>
    <n v="5"/>
    <s v="Central Planning"/>
    <n v="770"/>
    <n v="3933"/>
    <s v="Plentiful"/>
    <s v="Mediocre"/>
    <x v="10"/>
    <s v="Soviet Union"/>
    <n v="19837"/>
    <s v="http://blocgame.com/stats.php?id=64248"/>
    <n v="0"/>
    <n v="0"/>
    <n v="14962"/>
    <n v="25.762337662337661"/>
  </r>
  <r>
    <s v="Rats"/>
    <s v="Banjax"/>
    <x v="3"/>
    <n v="42"/>
    <n v="0"/>
    <s v="First World War surplus"/>
    <s v="Angelic"/>
    <n v="1"/>
    <s v="Standard"/>
    <n v="22"/>
    <n v="20"/>
    <n v="8"/>
    <s v="Free Market"/>
    <n v="770"/>
    <n v="374"/>
    <s v="Near Depletion"/>
    <s v="Mediocre"/>
    <x v="17"/>
    <s v="United States"/>
    <n v="25310"/>
    <s v="http://blocgame.com/stats.php?id=64509"/>
    <n v="0"/>
    <n v="0"/>
    <n v="14060"/>
    <n v="32.870129870129873"/>
  </r>
  <r>
    <s v="Ketroyla"/>
    <s v="Erolvant"/>
    <x v="0"/>
    <n v="70"/>
    <n v="0"/>
    <s v="Second World War surplus"/>
    <s v="Angelic"/>
    <n v="1"/>
    <s v="Standard"/>
    <n v="13"/>
    <n v="7"/>
    <n v="2"/>
    <s v="Mixed Economy"/>
    <n v="767"/>
    <n v="448"/>
    <s v="Untapped"/>
    <s v="Mediocre"/>
    <x v="6"/>
    <s v="Soviet Union"/>
    <n v="29482"/>
    <s v="http://blocgame.com/stats.php?id=55951"/>
    <n v="0"/>
    <n v="0"/>
    <n v="25357"/>
    <n v="38.438070404172102"/>
  </r>
  <r>
    <s v="KOHREA"/>
    <s v="Kim Jong Ill"/>
    <x v="11"/>
    <n v="48"/>
    <n v="0"/>
    <s v="Second World War surplus"/>
    <s v="Gandhi-like"/>
    <n v="2"/>
    <s v="Standard"/>
    <n v="39"/>
    <n v="13"/>
    <n v="4"/>
    <s v="Mixed Economy"/>
    <n v="766"/>
    <n v="498"/>
    <s v="Untapped"/>
    <s v="Mediocre"/>
    <x v="14"/>
    <s v="Soviet Union"/>
    <n v="23828"/>
    <s v="http://blocgame.com/stats.php?id=63926"/>
    <n v="0"/>
    <n v="0"/>
    <n v="15953"/>
    <n v="31.107049608355091"/>
  </r>
  <r>
    <s v="Ambon"/>
    <s v="Chalkface"/>
    <x v="0"/>
    <n v="99"/>
    <n v="1"/>
    <s v="Korean War surplus"/>
    <s v="Gandhi-like"/>
    <n v="2"/>
    <s v="Good"/>
    <n v="7"/>
    <n v="20"/>
    <n v="5"/>
    <s v="Central Planning"/>
    <n v="765"/>
    <n v="391"/>
    <s v="Untapped"/>
    <s v="Large"/>
    <x v="8"/>
    <s v="Soviet Union"/>
    <n v="35612"/>
    <s v="http://blocgame.com/stats.php?id=42744"/>
    <n v="0"/>
    <n v="0"/>
    <n v="24737"/>
    <n v="46.551633986928103"/>
  </r>
  <r>
    <s v="Free Persia"/>
    <s v="Trump"/>
    <x v="8"/>
    <n v="8"/>
    <n v="0"/>
    <s v="Second World War surplus"/>
    <s v="Gandhi-like"/>
    <n v="0"/>
    <s v="Undisciplined Rabble"/>
    <n v="11"/>
    <n v="2"/>
    <n v="2"/>
    <s v="Central Planning"/>
    <n v="765"/>
    <n v="1448"/>
    <s v="Untapped"/>
    <s v="None"/>
    <x v="1"/>
    <s v="United States"/>
    <n v="10304"/>
    <s v="http://blocgame.com/stats.php?id=62875"/>
    <n v="0"/>
    <n v="0"/>
    <n v="8804"/>
    <n v="13.469281045751634"/>
  </r>
  <r>
    <s v="The Boer"/>
    <s v="Joe Soap"/>
    <x v="0"/>
    <n v="53"/>
    <n v="0"/>
    <s v="Second World War surplus"/>
    <s v="Gandhi-like"/>
    <n v="1"/>
    <s v="Elite"/>
    <n v="3"/>
    <n v="12"/>
    <n v="4"/>
    <s v="Free Market"/>
    <n v="764"/>
    <n v="801"/>
    <s v="Untapped"/>
    <s v="Powerful"/>
    <x v="16"/>
    <s v="United States"/>
    <n v="19800"/>
    <s v="http://blocgame.com/stats.php?id=55355"/>
    <n v="0"/>
    <n v="0"/>
    <n v="13050"/>
    <n v="25.916230366492147"/>
  </r>
  <r>
    <s v="Vierte Reich"/>
    <s v="Silver_Sr71"/>
    <x v="3"/>
    <n v="88"/>
    <n v="0"/>
    <s v="Second World War surplus"/>
    <s v="Gandhi-like"/>
    <n v="1"/>
    <s v="Elite"/>
    <n v="35"/>
    <n v="7"/>
    <n v="2"/>
    <s v="Central Planning"/>
    <n v="764"/>
    <n v="286"/>
    <n v="0"/>
    <s v="Large"/>
    <x v="16"/>
    <s v="Soviet Union"/>
    <n v="26883"/>
    <s v="http://blocgame.com/stats.php?id=59580"/>
    <n v="0"/>
    <n v="0"/>
    <n v="22758"/>
    <n v="35.187172774869111"/>
  </r>
  <r>
    <s v="Darkplace"/>
    <s v="BlackAngel"/>
    <x v="11"/>
    <n v="8"/>
    <n v="0"/>
    <s v="First World War surplus"/>
    <s v="Nice"/>
    <n v="0"/>
    <s v="Elite"/>
    <n v="5"/>
    <n v="6"/>
    <n v="0"/>
    <s v="Mixed Economy"/>
    <n v="764"/>
    <n v="0"/>
    <s v="Untapped"/>
    <s v="None"/>
    <x v="3"/>
    <s v="United States"/>
    <n v="2439"/>
    <s v="http://blocgame.com/stats.php?id=62234"/>
    <n v="0"/>
    <n v="0"/>
    <n v="189"/>
    <n v="3.1924083769633507"/>
  </r>
  <r>
    <s v="Kamikazie"/>
    <s v="kamikazie"/>
    <x v="2"/>
    <n v="88"/>
    <n v="1"/>
    <s v="Second World War surplus"/>
    <s v="Gandhi-like"/>
    <n v="2"/>
    <s v="Good"/>
    <n v="0"/>
    <n v="22"/>
    <n v="22"/>
    <s v="Free Market"/>
    <n v="762"/>
    <n v="6718"/>
    <n v="0"/>
    <s v="Powerful"/>
    <x v="9"/>
    <s v="United States"/>
    <n v="39733"/>
    <s v="http://blocgame.com/stats.php?id=61783"/>
    <n v="0"/>
    <n v="0"/>
    <n v="21733"/>
    <n v="52.143044619422575"/>
  </r>
  <r>
    <s v="Ultios"/>
    <s v="Noctis"/>
    <x v="0"/>
    <n v="86"/>
    <n v="1"/>
    <s v="Korean War surplus"/>
    <s v="Angelic"/>
    <n v="3"/>
    <s v="Good"/>
    <n v="0"/>
    <n v="30"/>
    <n v="12"/>
    <s v="Free Market"/>
    <n v="761"/>
    <n v="251"/>
    <s v="Untapped"/>
    <s v="Powerful"/>
    <x v="8"/>
    <s v="United States"/>
    <n v="35183"/>
    <s v="http://blocgame.com/stats.php?id=59917"/>
    <n v="0"/>
    <n v="0"/>
    <n v="17183"/>
    <n v="46.232588699080161"/>
  </r>
  <r>
    <s v="Reality"/>
    <s v="fujisyugi"/>
    <x v="0"/>
    <n v="65"/>
    <n v="0"/>
    <s v="Korean War surplus"/>
    <s v="Gandhi-like"/>
    <n v="2"/>
    <s v="Good"/>
    <n v="6"/>
    <n v="17"/>
    <n v="10"/>
    <s v="Central Planning"/>
    <n v="759"/>
    <n v="363"/>
    <s v="Plentiful"/>
    <s v="Mediocre"/>
    <x v="16"/>
    <s v="Soviet Union"/>
    <n v="28493"/>
    <s v="http://blocgame.com/stats.php?id=53029"/>
    <n v="0"/>
    <n v="0"/>
    <n v="16868"/>
    <n v="37.54018445322793"/>
  </r>
  <r>
    <s v="Tok Jembal"/>
    <s v="Lady H"/>
    <x v="0"/>
    <n v="70"/>
    <n v="0"/>
    <s v="Second World War surplus"/>
    <s v="Gandhi-like"/>
    <n v="2"/>
    <s v="Poor"/>
    <n v="0"/>
    <n v="15"/>
    <n v="14"/>
    <s v="Mixed Economy"/>
    <n v="759"/>
    <n v="1714"/>
    <s v="Untapped"/>
    <s v="Powerful"/>
    <x v="3"/>
    <s v="Neutral"/>
    <n v="26627"/>
    <s v="http://blocgame.com/stats.php?id=60840"/>
    <n v="0"/>
    <n v="0"/>
    <n v="14252"/>
    <n v="35.081686429512516"/>
  </r>
  <r>
    <s v="Mont Blanc"/>
    <s v="Tesco"/>
    <x v="11"/>
    <n v="4"/>
    <n v="0"/>
    <s v="Second World War surplus"/>
    <s v="Questionable"/>
    <n v="0"/>
    <s v="Good"/>
    <n v="3"/>
    <n v="0"/>
    <n v="0"/>
    <s v="Mixed Economy"/>
    <n v="759"/>
    <n v="261"/>
    <n v="0"/>
    <s v="None"/>
    <x v="3"/>
    <s v="Neutral"/>
    <n v="933"/>
    <s v="http://blocgame.com/stats.php?id=62644"/>
    <n v="0"/>
    <n v="0"/>
    <n v="933"/>
    <n v="1.2292490118577075"/>
  </r>
  <r>
    <s v="Spratly"/>
    <s v="asy_syakir"/>
    <x v="11"/>
    <n v="15"/>
    <n v="0"/>
    <s v="First World War surplus"/>
    <s v="Questionable"/>
    <n v="0"/>
    <s v="Elite"/>
    <n v="6"/>
    <n v="5"/>
    <n v="2"/>
    <s v="Mixed Economy"/>
    <n v="758"/>
    <n v="251"/>
    <s v="Plentiful"/>
    <s v="Somewhat Large"/>
    <x v="1"/>
    <s v="Neutral"/>
    <n v="13077"/>
    <s v="http://blocgame.com/stats.php?id=60451"/>
    <n v="0"/>
    <n v="0"/>
    <n v="10452"/>
    <n v="17.251978891820581"/>
  </r>
  <r>
    <s v="Lahanation"/>
    <s v="Sahanation"/>
    <x v="9"/>
    <n v="7"/>
    <n v="0"/>
    <s v="First World War surplus"/>
    <s v="Nice"/>
    <n v="0"/>
    <s v="Undisciplined Rabble"/>
    <n v="21"/>
    <n v="4"/>
    <n v="2"/>
    <s v="Mixed Economy"/>
    <n v="754"/>
    <n v="4"/>
    <s v="Untapped"/>
    <s v="Meagre"/>
    <x v="7"/>
    <s v="Neutral"/>
    <n v="7959"/>
    <s v="http://blocgame.com/stats.php?id=60391"/>
    <n v="0"/>
    <n v="0"/>
    <n v="5709"/>
    <n v="10.555702917771884"/>
  </r>
  <r>
    <s v="crocodile"/>
    <s v="Quadkencheng"/>
    <x v="6"/>
    <n v="19"/>
    <n v="0"/>
    <s v="Second World War surplus"/>
    <s v="Angelic"/>
    <n v="4"/>
    <s v="Good"/>
    <n v="27"/>
    <n v="17"/>
    <n v="12"/>
    <s v="Central Planning"/>
    <n v="752"/>
    <n v="297"/>
    <s v="Untapped"/>
    <s v="Large"/>
    <x v="7"/>
    <s v="Soviet Union"/>
    <n v="32090"/>
    <s v="http://blocgame.com/stats.php?id=60403"/>
    <n v="0"/>
    <n v="0"/>
    <n v="18215"/>
    <n v="42.672872340425535"/>
  </r>
  <r>
    <s v="Republic Malaya"/>
    <s v="gerilatimur"/>
    <x v="2"/>
    <n v="17"/>
    <n v="0"/>
    <s v="Second World War surplus"/>
    <s v="Gandhi-like"/>
    <n v="0"/>
    <s v="Elite"/>
    <n v="51"/>
    <n v="3"/>
    <n v="3"/>
    <s v="Central Planning"/>
    <n v="752"/>
    <n v="206"/>
    <s v="Untapped"/>
    <s v="Very Powerful"/>
    <x v="7"/>
    <s v="Neutral"/>
    <n v="12818"/>
    <s v="http://blocgame.com/stats.php?id=61889"/>
    <n v="0"/>
    <n v="0"/>
    <n v="10568"/>
    <n v="17.045212765957448"/>
  </r>
  <r>
    <s v="zener diode"/>
    <s v="zdiode1"/>
    <x v="11"/>
    <n v="37"/>
    <n v="0"/>
    <s v="First World War surplus"/>
    <s v="Good"/>
    <n v="0"/>
    <s v="Undisciplined Rabble"/>
    <n v="11"/>
    <n v="2"/>
    <n v="0"/>
    <s v="Mixed Economy"/>
    <n v="751"/>
    <n v="0"/>
    <n v="0"/>
    <s v="None"/>
    <x v="14"/>
    <s v="Neutral"/>
    <n v="3585"/>
    <s v="http://blocgame.com/stats.php?id=61908"/>
    <n v="0"/>
    <n v="0"/>
    <n v="2835"/>
    <n v="4.7736351531291614"/>
  </r>
  <r>
    <s v="West-Korea"/>
    <s v="Chang Kai-Shrek"/>
    <x v="4"/>
    <n v="21"/>
    <n v="0"/>
    <s v="First World War surplus"/>
    <s v="Angelic"/>
    <n v="1"/>
    <s v="Good"/>
    <n v="10"/>
    <n v="3"/>
    <n v="0"/>
    <s v="Free Market"/>
    <n v="749"/>
    <n v="287"/>
    <s v="Untapped"/>
    <s v="Meagre"/>
    <x v="14"/>
    <s v="United States"/>
    <n v="16417"/>
    <s v="http://blocgame.com/stats.php?id=64148"/>
    <n v="0"/>
    <n v="0"/>
    <n v="14542"/>
    <n v="21.918558077436582"/>
  </r>
  <r>
    <s v="Polskim"/>
    <s v="SelectBrony"/>
    <x v="11"/>
    <n v="9"/>
    <n v="0"/>
    <s v="First World War surplus"/>
    <s v="Gandhi-like"/>
    <n v="1"/>
    <s v="Elite"/>
    <n v="108"/>
    <n v="3"/>
    <n v="2"/>
    <s v="Free Market"/>
    <n v="747"/>
    <n v="2650"/>
    <s v="Untapped"/>
    <s v="None"/>
    <x v="0"/>
    <s v="Neutral"/>
    <n v="9266"/>
    <s v="http://blocgame.com/stats.php?id=62207"/>
    <n v="0"/>
    <n v="0"/>
    <n v="6641"/>
    <n v="12.404283801874163"/>
  </r>
  <r>
    <s v="Reikland"/>
    <s v="Karl-Franz I"/>
    <x v="3"/>
    <n v="78"/>
    <n v="1"/>
    <s v="Second World War surplus"/>
    <s v="Gandhi-like"/>
    <n v="2"/>
    <s v="Good"/>
    <n v="4"/>
    <n v="17"/>
    <n v="22"/>
    <s v="Central Planning"/>
    <n v="746"/>
    <n v="7283"/>
    <s v="Untapped"/>
    <s v="Large"/>
    <x v="1"/>
    <s v="Soviet Union"/>
    <n v="32863"/>
    <s v="http://blocgame.com/stats.php?id=58781"/>
    <n v="0"/>
    <n v="0"/>
    <n v="16738"/>
    <n v="44.052278820375335"/>
  </r>
  <r>
    <s v="Spooktune"/>
    <s v="Spookwave"/>
    <x v="1"/>
    <n v="62"/>
    <n v="3"/>
    <s v="Korean War surplus"/>
    <s v="Gandhi-like"/>
    <n v="2"/>
    <s v="Good"/>
    <n v="8"/>
    <n v="11"/>
    <n v="7"/>
    <s v="Central Planning"/>
    <n v="746"/>
    <n v="278"/>
    <s v="Untapped"/>
    <s v="Very Powerful"/>
    <x v="14"/>
    <s v="Soviet Union"/>
    <n v="33957"/>
    <s v="http://blocgame.com/stats.php?id=62983"/>
    <n v="0"/>
    <n v="0"/>
    <n v="25707"/>
    <n v="45.518766756032171"/>
  </r>
  <r>
    <s v="Bruce Man"/>
    <s v="Bat Wayn"/>
    <x v="3"/>
    <n v="61"/>
    <n v="2"/>
    <s v="Second World War surplus"/>
    <s v="Gandhi-like"/>
    <n v="2"/>
    <s v="Elite"/>
    <n v="15"/>
    <n v="9"/>
    <n v="18"/>
    <s v="Central Planning"/>
    <n v="741"/>
    <n v="6795"/>
    <s v="Untapped"/>
    <s v="Very Powerful"/>
    <x v="3"/>
    <s v="Soviet Union"/>
    <n v="41912"/>
    <s v="http://blocgame.com/stats.php?id=59564"/>
    <n v="0"/>
    <n v="0"/>
    <n v="30287"/>
    <n v="56.561403508771932"/>
  </r>
  <r>
    <s v="AA"/>
    <s v="syljays89"/>
    <x v="2"/>
    <n v="37"/>
    <n v="0"/>
    <s v="First World War surplus"/>
    <s v="Gandhi-like"/>
    <n v="1"/>
    <s v="Standard"/>
    <n v="0"/>
    <n v="9"/>
    <n v="9"/>
    <s v="Central Planning"/>
    <n v="740"/>
    <n v="206"/>
    <s v="Untapped"/>
    <s v="Mediocre"/>
    <x v="8"/>
    <s v="Neutral"/>
    <n v="22561"/>
    <s v="http://blocgame.com/stats.php?id=64255"/>
    <n v="0"/>
    <n v="0"/>
    <n v="15061"/>
    <n v="30.487837837837837"/>
  </r>
  <r>
    <s v="WUBstep"/>
    <s v="WUBstep"/>
    <x v="1"/>
    <n v="60"/>
    <n v="1"/>
    <s v="Second World War surplus"/>
    <s v="Gandhi-like"/>
    <n v="2"/>
    <s v="Standard"/>
    <n v="0"/>
    <n v="36"/>
    <n v="20"/>
    <s v="Central Planning"/>
    <n v="738"/>
    <n v="4315"/>
    <s v="Untapped"/>
    <s v="Very Powerful"/>
    <x v="1"/>
    <s v="Soviet Union"/>
    <n v="42899"/>
    <s v="http://blocgame.com/stats.php?id=39023"/>
    <n v="0"/>
    <n v="0"/>
    <n v="20399"/>
    <n v="58.128726287262872"/>
  </r>
  <r>
    <s v="Saudi Arabia"/>
    <s v="Ayatollah Khajik"/>
    <x v="13"/>
    <n v="7"/>
    <n v="0"/>
    <s v="Second World War surplus"/>
    <s v="Gandhi-like"/>
    <n v="0"/>
    <s v="Undisciplined Rabble"/>
    <n v="33"/>
    <n v="14"/>
    <n v="4"/>
    <s v="Central Planning"/>
    <n v="738"/>
    <n v="1726"/>
    <s v="Untapped"/>
    <s v="Meagre"/>
    <x v="3"/>
    <s v="Soviet Union"/>
    <n v="18253"/>
    <s v="http://blocgame.com/stats.php?id=40653"/>
    <n v="0"/>
    <n v="0"/>
    <n v="11503"/>
    <n v="24.733062330623305"/>
  </r>
  <r>
    <s v="MalayaRaya"/>
    <s v="Kitul"/>
    <x v="2"/>
    <n v="54"/>
    <n v="0"/>
    <s v="Second World War surplus"/>
    <s v="Angelic"/>
    <n v="1"/>
    <s v="Elite"/>
    <n v="0"/>
    <n v="15"/>
    <n v="6"/>
    <s v="Free Market"/>
    <n v="738"/>
    <n v="2527"/>
    <s v="Untapped"/>
    <s v="Very Powerful"/>
    <x v="10"/>
    <s v="United States"/>
    <n v="26513"/>
    <s v="http://blocgame.com/stats.php?id=60388"/>
    <n v="0"/>
    <n v="0"/>
    <n v="17888"/>
    <n v="35.925474254742547"/>
  </r>
  <r>
    <s v="Trï¿½pico"/>
    <s v="rumsod"/>
    <x v="11"/>
    <n v="57"/>
    <n v="0"/>
    <s v="First World War surplus"/>
    <s v="Gandhi-like"/>
    <n v="1"/>
    <s v="Good"/>
    <n v="104"/>
    <n v="26"/>
    <n v="3"/>
    <s v="Central Planning"/>
    <n v="737"/>
    <n v="3"/>
    <s v="Untapped"/>
    <s v="Mediocre"/>
    <x v="2"/>
    <s v="Soviet Union"/>
    <n v="23396"/>
    <s v="http://blocgame.com/stats.php?id=1"/>
    <n v="0"/>
    <n v="0"/>
    <n v="11771"/>
    <n v="31.744911804613299"/>
  </r>
  <r>
    <s v="America"/>
    <s v="Superman"/>
    <x v="3"/>
    <n v="56"/>
    <n v="0"/>
    <s v="Second World War surplus"/>
    <s v="Gandhi-like"/>
    <n v="2"/>
    <s v="Good"/>
    <n v="9"/>
    <n v="8"/>
    <n v="3"/>
    <s v="Mixed Economy"/>
    <n v="735"/>
    <n v="322"/>
    <s v="Plentiful"/>
    <s v="Mediocre"/>
    <x v="19"/>
    <s v="United States"/>
    <n v="25902"/>
    <s v="http://blocgame.com/stats.php?id=40167"/>
    <n v="0"/>
    <n v="0"/>
    <n v="20277"/>
    <n v="35.240816326530613"/>
  </r>
  <r>
    <s v="bukitbendera98"/>
    <s v="myms7375"/>
    <x v="2"/>
    <n v="9"/>
    <n v="2"/>
    <s v="Second World War surplus"/>
    <s v="Gandhi-like"/>
    <n v="2"/>
    <s v="Undisciplined Rabble"/>
    <n v="0"/>
    <n v="10"/>
    <n v="5"/>
    <s v="Free Market"/>
    <n v="735"/>
    <n v="5538"/>
    <s v="Depleted"/>
    <s v="Meagre"/>
    <x v="3"/>
    <s v="United States"/>
    <n v="27418"/>
    <s v="http://blocgame.com/stats.php?id=62501"/>
    <n v="0"/>
    <n v="0"/>
    <n v="20293"/>
    <n v="37.303401360544221"/>
  </r>
  <r>
    <s v="AloqStaq"/>
    <s v="zulhasr39680"/>
    <x v="2"/>
    <n v="73"/>
    <n v="0"/>
    <s v="Second World War surplus"/>
    <s v="Gandhi-like"/>
    <n v="0"/>
    <s v="Standard"/>
    <n v="0"/>
    <n v="6"/>
    <n v="26"/>
    <s v="Central Planning"/>
    <n v="732"/>
    <n v="3380"/>
    <s v="Untapped"/>
    <s v="Very Powerful"/>
    <x v="10"/>
    <s v="Neutral"/>
    <n v="20000"/>
    <s v="http://blocgame.com/stats.php?id=62186"/>
    <n v="0"/>
    <n v="0"/>
    <n v="8000"/>
    <n v="27.3224043715847"/>
  </r>
  <r>
    <s v="Anfield"/>
    <s v="p0ssyb0ss"/>
    <x v="4"/>
    <n v="14"/>
    <n v="0"/>
    <s v="Finest of the 19th century"/>
    <s v="Gandhi-like"/>
    <n v="0"/>
    <s v="Undisciplined Rabble"/>
    <n v="10"/>
    <n v="2"/>
    <n v="0"/>
    <s v="Free Market"/>
    <n v="730"/>
    <n v="0"/>
    <s v="Untapped"/>
    <s v="None"/>
    <x v="14"/>
    <s v="United States"/>
    <n v="13890"/>
    <s v="http://blocgame.com/stats.php?id=64538"/>
    <n v="0"/>
    <n v="0"/>
    <n v="13140"/>
    <n v="19.027397260273972"/>
  </r>
  <r>
    <s v="Poundtown"/>
    <s v="FLAKT"/>
    <x v="1"/>
    <n v="50"/>
    <n v="0"/>
    <s v="Second World War surplus"/>
    <s v="Gandhi-like"/>
    <n v="1"/>
    <s v="Elite"/>
    <n v="5"/>
    <n v="10"/>
    <n v="4"/>
    <s v="Central Planning"/>
    <n v="728"/>
    <n v="488"/>
    <s v="Untapped"/>
    <s v="Large"/>
    <x v="18"/>
    <s v="Soviet Union"/>
    <n v="36755"/>
    <s v="http://blocgame.com/stats.php?id=39066"/>
    <n v="0"/>
    <n v="0"/>
    <n v="30755"/>
    <n v="50.487637362637365"/>
  </r>
  <r>
    <s v="Sannari"/>
    <s v="ButteryIcarus"/>
    <x v="8"/>
    <n v="2"/>
    <n v="0"/>
    <s v="Second World War surplus"/>
    <s v="Gandhi-like"/>
    <n v="1"/>
    <s v="Poor"/>
    <n v="64"/>
    <n v="7"/>
    <n v="2"/>
    <s v="Central Planning"/>
    <n v="728"/>
    <n v="70"/>
    <s v="Untapped"/>
    <s v="None"/>
    <x v="14"/>
    <s v="Neutral"/>
    <n v="27179"/>
    <s v="http://blocgame.com/stats.php?id=42940"/>
    <n v="0"/>
    <n v="0"/>
    <n v="23054"/>
    <n v="37.333791208791212"/>
  </r>
  <r>
    <s v="Ceylon"/>
    <s v="Durruti"/>
    <x v="11"/>
    <n v="1"/>
    <n v="0"/>
    <s v="First World War surplus"/>
    <s v="Normal"/>
    <n v="1"/>
    <s v="Standard"/>
    <n v="15"/>
    <n v="6"/>
    <n v="1"/>
    <s v="Mixed Economy"/>
    <n v="726"/>
    <n v="78"/>
    <s v="Near Depletion"/>
    <s v="None"/>
    <x v="5"/>
    <s v="Neutral"/>
    <n v="9015"/>
    <s v="http://blocgame.com/stats.php?id=63194"/>
    <n v="0"/>
    <n v="0"/>
    <n v="5640"/>
    <n v="12.417355371900827"/>
  </r>
  <r>
    <s v="Milano"/>
    <s v="Milanostrom"/>
    <x v="3"/>
    <n v="71"/>
    <n v="4"/>
    <s v="Second World War surplus"/>
    <s v="Gandhi-like"/>
    <n v="3"/>
    <s v="Standard"/>
    <n v="40"/>
    <n v="17"/>
    <n v="0"/>
    <s v="Central Planning"/>
    <n v="725"/>
    <n v="57"/>
    <s v="Untapped"/>
    <s v="Somewhat Large"/>
    <x v="8"/>
    <s v="Soviet Union"/>
    <n v="33696"/>
    <s v="http://blocgame.com/stats.php?id=63012"/>
    <n v="0"/>
    <n v="0"/>
    <n v="25071"/>
    <n v="46.477241379310342"/>
  </r>
  <r>
    <s v="qigong"/>
    <s v="Qigong"/>
    <x v="11"/>
    <n v="6"/>
    <n v="0"/>
    <s v="First World War surplus"/>
    <s v="Gandhi-like"/>
    <n v="0"/>
    <s v="Undisciplined Rabble"/>
    <n v="7"/>
    <n v="2"/>
    <n v="1"/>
    <s v="Free Market"/>
    <n v="723"/>
    <n v="224"/>
    <s v="Untapped"/>
    <s v="Meagre"/>
    <x v="14"/>
    <s v="United States"/>
    <n v="11120"/>
    <s v="http://blocgame.com/stats.php?id=64086"/>
    <n v="0"/>
    <n v="0"/>
    <n v="9995"/>
    <n v="15.380359612724758"/>
  </r>
  <r>
    <s v="Rimba Bara"/>
    <s v="hasnah53"/>
    <x v="13"/>
    <n v="70"/>
    <n v="0"/>
    <s v="Second World War surplus"/>
    <s v="Angelic"/>
    <n v="1"/>
    <s v="Good"/>
    <n v="1"/>
    <n v="7"/>
    <n v="2"/>
    <s v="Central Planning"/>
    <n v="721"/>
    <n v="70"/>
    <s v="Untapped"/>
    <s v="Large"/>
    <x v="7"/>
    <s v="Soviet Union"/>
    <n v="20584"/>
    <s v="http://blocgame.com/stats.php?id=61603"/>
    <n v="0"/>
    <n v="0"/>
    <n v="16459"/>
    <n v="28.549237170596395"/>
  </r>
  <r>
    <s v="WeWuz"/>
    <s v="OfficerDarrenWilson"/>
    <x v="8"/>
    <n v="7"/>
    <n v="0"/>
    <s v="First World War surplus"/>
    <s v="Good"/>
    <n v="1"/>
    <s v="Undisciplined Rabble"/>
    <n v="97"/>
    <n v="9"/>
    <n v="2"/>
    <s v="Mixed Economy"/>
    <n v="718"/>
    <n v="3719"/>
    <s v="Untapped"/>
    <s v="None"/>
    <x v="9"/>
    <s v="Neutral"/>
    <n v="16335"/>
    <s v="http://blocgame.com/stats.php?id=63547"/>
    <n v="0"/>
    <n v="0"/>
    <n v="11460"/>
    <n v="22.750696378830085"/>
  </r>
  <r>
    <s v="Ebryï¿½"/>
    <s v="Thaira"/>
    <x v="0"/>
    <n v="31"/>
    <n v="0"/>
    <s v="First World War surplus"/>
    <s v="Gandhi-like"/>
    <n v="0"/>
    <s v="Good"/>
    <n v="4"/>
    <n v="3"/>
    <n v="2"/>
    <s v="Central Planning"/>
    <n v="718"/>
    <n v="149"/>
    <s v="Untapped"/>
    <s v="Mediocre"/>
    <x v="4"/>
    <s v="Soviet Union"/>
    <n v="28767"/>
    <s v="http://blocgame.com/stats.php?id=64495"/>
    <n v="0"/>
    <n v="0"/>
    <n v="26892"/>
    <n v="40.065459610027858"/>
  </r>
  <r>
    <s v="Giggles"/>
    <s v="vladmgs"/>
    <x v="11"/>
    <n v="10"/>
    <n v="0"/>
    <s v="Finest of the 19th century"/>
    <s v="Gandhi-like"/>
    <n v="1"/>
    <s v="Standard"/>
    <n v="8"/>
    <n v="3"/>
    <n v="2"/>
    <s v="Free Market"/>
    <n v="718"/>
    <n v="118"/>
    <s v="Untapped"/>
    <s v="None"/>
    <x v="5"/>
    <s v="Soviet Union"/>
    <n v="16500"/>
    <s v="http://blocgame.com/stats.php?id=64511"/>
    <n v="0"/>
    <n v="0"/>
    <n v="13875"/>
    <n v="22.98050139275766"/>
  </r>
  <r>
    <s v="Subcarpathia"/>
    <s v="Munmen"/>
    <x v="3"/>
    <n v="65"/>
    <n v="0"/>
    <s v="Second World War surplus"/>
    <s v="Gandhi-like"/>
    <n v="1"/>
    <s v="Good"/>
    <n v="8"/>
    <n v="15"/>
    <n v="10"/>
    <s v="Free Market"/>
    <n v="717"/>
    <n v="3281"/>
    <s v="Untapped"/>
    <s v="Mediocre"/>
    <x v="3"/>
    <s v="United States"/>
    <n v="30140"/>
    <s v="http://blocgame.com/stats.php?id=63976"/>
    <n v="0"/>
    <n v="0"/>
    <n v="20015"/>
    <n v="42.036262203626222"/>
  </r>
  <r>
    <s v="Pemakan Dunia"/>
    <s v="P3M4k4N 2Nia"/>
    <x v="2"/>
    <n v="9"/>
    <n v="6"/>
    <s v="Second World War surplus"/>
    <s v="Gandhi-like"/>
    <n v="4"/>
    <s v="Elite"/>
    <n v="6"/>
    <n v="17"/>
    <n v="11"/>
    <s v="Mixed Economy"/>
    <n v="715"/>
    <n v="69"/>
    <n v="0"/>
    <s v="Large"/>
    <x v="7"/>
    <s v="Neutral"/>
    <n v="29523"/>
    <s v="http://blocgame.com/stats.php?id=61189"/>
    <n v="0"/>
    <n v="0"/>
    <n v="16023"/>
    <n v="41.290909090909089"/>
  </r>
  <r>
    <s v="Free Trade"/>
    <s v="InfernoVortex"/>
    <x v="6"/>
    <n v="39"/>
    <n v="0"/>
    <s v="Second World War surplus"/>
    <s v="Gandhi-like"/>
    <n v="1"/>
    <s v="Good"/>
    <n v="11"/>
    <n v="11"/>
    <n v="1"/>
    <s v="Central Planning"/>
    <n v="712"/>
    <n v="141"/>
    <s v="Untapped"/>
    <s v="Mediocre"/>
    <x v="2"/>
    <s v="Soviet Union"/>
    <n v="20000"/>
    <s v="http://blocgame.com/stats.php?id=55017"/>
    <n v="0"/>
    <n v="0"/>
    <n v="14750"/>
    <n v="28.089887640449437"/>
  </r>
  <r>
    <s v="Durmatagno"/>
    <s v="LordHamster"/>
    <x v="11"/>
    <n v="9"/>
    <n v="0"/>
    <s v="Second World War surplus"/>
    <s v="Angelic"/>
    <n v="1"/>
    <s v="Good"/>
    <n v="23"/>
    <n v="8"/>
    <n v="2"/>
    <s v="Mixed Economy"/>
    <n v="710"/>
    <n v="286"/>
    <n v="0"/>
    <s v="Meagre"/>
    <x v="6"/>
    <s v="United States"/>
    <n v="13078"/>
    <s v="http://blocgame.com/stats.php?id=57978"/>
    <n v="0"/>
    <n v="0"/>
    <n v="8578"/>
    <n v="18.419718309859157"/>
  </r>
  <r>
    <s v="The Joose"/>
    <s v="BomberJack"/>
    <x v="8"/>
    <n v="7"/>
    <n v="0"/>
    <s v="Second World War surplus"/>
    <s v="Gandhi-like"/>
    <n v="0"/>
    <s v="Poor"/>
    <n v="153"/>
    <n v="6"/>
    <n v="2"/>
    <s v="Mixed Economy"/>
    <n v="709"/>
    <n v="3078"/>
    <s v="Untapped"/>
    <s v="Large"/>
    <x v="9"/>
    <s v="Soviet Union"/>
    <n v="13343"/>
    <s v="http://blocgame.com/stats.php?id=48611"/>
    <n v="0"/>
    <n v="0"/>
    <n v="10343"/>
    <n v="18.819464033850494"/>
  </r>
  <r>
    <s v="Clearwater"/>
    <s v="Creedence"/>
    <x v="11"/>
    <n v="5"/>
    <n v="0"/>
    <s v="Second World War surplus"/>
    <s v="Gandhi-like"/>
    <n v="1"/>
    <s v="Undisciplined Rabble"/>
    <n v="57"/>
    <n v="10"/>
    <n v="0"/>
    <s v="Mixed Economy"/>
    <n v="708"/>
    <n v="0"/>
    <s v="Untapped"/>
    <s v="Meagre"/>
    <x v="6"/>
    <s v="Soviet Union"/>
    <n v="11120"/>
    <s v="http://blocgame.com/stats.php?id=64249"/>
    <n v="0"/>
    <n v="0"/>
    <n v="6620"/>
    <n v="15.706214689265536"/>
  </r>
  <r>
    <s v="Dengue"/>
    <s v="Kraken"/>
    <x v="13"/>
    <n v="54"/>
    <n v="0"/>
    <s v="Second World War surplus"/>
    <s v="Gandhi-like"/>
    <n v="0"/>
    <s v="Good"/>
    <n v="20"/>
    <n v="8"/>
    <n v="3"/>
    <s v="Central Planning"/>
    <n v="705"/>
    <n v="2493"/>
    <s v="Untapped"/>
    <s v="Large"/>
    <x v="0"/>
    <s v="Soviet Union"/>
    <n v="13210"/>
    <s v="http://blocgame.com/stats.php?id=64008"/>
    <n v="0"/>
    <n v="0"/>
    <n v="9085"/>
    <n v="18.73758865248227"/>
  </r>
  <r>
    <s v="Gandoria"/>
    <s v="zoneguy22"/>
    <x v="0"/>
    <n v="40"/>
    <n v="0"/>
    <s v="Second World War surplus"/>
    <s v="Gandhi-like"/>
    <n v="1"/>
    <s v="Elite"/>
    <n v="1"/>
    <n v="12"/>
    <n v="1"/>
    <s v="Central Planning"/>
    <n v="703"/>
    <n v="485"/>
    <s v="Untapped"/>
    <s v="None"/>
    <x v="13"/>
    <s v="Soviet Union"/>
    <n v="19406"/>
    <s v="http://blocgame.com/stats.php?id=50771"/>
    <n v="0"/>
    <n v="0"/>
    <n v="13781"/>
    <n v="27.604551920341393"/>
  </r>
  <r>
    <s v="TheDesertFox"/>
    <s v="DesertFox"/>
    <x v="3"/>
    <n v="8"/>
    <n v="0"/>
    <s v="Second World War surplus"/>
    <s v="Gandhi-like"/>
    <n v="1"/>
    <s v="Poor"/>
    <n v="20"/>
    <n v="8"/>
    <n v="5"/>
    <s v="Central Planning"/>
    <n v="701"/>
    <n v="247"/>
    <s v="Untapped"/>
    <s v="Very Powerful"/>
    <x v="8"/>
    <s v="Soviet Union"/>
    <n v="19681"/>
    <s v="http://blocgame.com/stats.php?id=52368"/>
    <n v="0"/>
    <n v="0"/>
    <n v="14056"/>
    <n v="28.075606276747504"/>
  </r>
  <r>
    <s v="Toron"/>
    <s v="Ragnar Gojie"/>
    <x v="11"/>
    <n v="9"/>
    <n v="0"/>
    <s v="First World War surplus"/>
    <s v="Isolated"/>
    <n v="0"/>
    <s v="Undisciplined Rabble"/>
    <n v="0"/>
    <n v="2"/>
    <n v="2"/>
    <s v="Mixed Economy"/>
    <n v="701"/>
    <n v="2"/>
    <n v="0"/>
    <s v="None"/>
    <x v="14"/>
    <s v="Neutral"/>
    <n v="1835"/>
    <s v="http://blocgame.com/stats.php?id=63275"/>
    <n v="0"/>
    <n v="0"/>
    <n v="335"/>
    <n v="2.6176890156918686"/>
  </r>
  <r>
    <s v="Carteles"/>
    <s v="Miss Senza"/>
    <x v="11"/>
    <n v="10"/>
    <n v="0"/>
    <s v="First World War surplus"/>
    <s v="Normal"/>
    <n v="0"/>
    <s v="Undisciplined Rabble"/>
    <n v="24"/>
    <n v="2"/>
    <n v="0"/>
    <s v="Mixed Economy"/>
    <n v="699"/>
    <n v="0"/>
    <s v="Untapped"/>
    <s v="None"/>
    <x v="11"/>
    <s v="Neutral"/>
    <n v="5417"/>
    <s v="http://blocgame.com/stats.php?id=63771"/>
    <n v="0"/>
    <n v="0"/>
    <n v="4667"/>
    <n v="7.7496423462088702"/>
  </r>
  <r>
    <s v="Langit7"/>
    <s v="Echa"/>
    <x v="1"/>
    <n v="58"/>
    <n v="0"/>
    <s v="Second World War surplus"/>
    <s v="Gandhi-like"/>
    <n v="1"/>
    <s v="Standard"/>
    <n v="0"/>
    <n v="12"/>
    <n v="11"/>
    <s v="Mixed Economy"/>
    <n v="698"/>
    <n v="1665"/>
    <s v="Untapped"/>
    <s v="Very Powerful"/>
    <x v="3"/>
    <s v="Neutral"/>
    <n v="19799"/>
    <s v="http://blocgame.com/stats.php?id=61131"/>
    <n v="0"/>
    <n v="0"/>
    <n v="10424"/>
    <n v="28.365329512893982"/>
  </r>
  <r>
    <s v="Free Vietnam"/>
    <s v="dragonexis99"/>
    <x v="9"/>
    <n v="9"/>
    <n v="0"/>
    <s v="Second World War surplus"/>
    <s v="Gandhi-like"/>
    <n v="0"/>
    <s v="Good"/>
    <n v="16"/>
    <n v="13"/>
    <n v="8"/>
    <s v="Central Planning"/>
    <n v="697"/>
    <n v="71"/>
    <n v="0"/>
    <s v="Meagre"/>
    <x v="6"/>
    <s v="Neutral"/>
    <n v="12263"/>
    <s v="http://blocgame.com/stats.php?id=60426"/>
    <n v="0"/>
    <n v="0"/>
    <n v="4388"/>
    <n v="17.593974175035868"/>
  </r>
  <r>
    <s v="awanghitam"/>
    <s v="awanghitam"/>
    <x v="3"/>
    <n v="3"/>
    <n v="0"/>
    <s v="Second World War surplus"/>
    <s v="Gandhi-like"/>
    <n v="0"/>
    <s v="Undisciplined Rabble"/>
    <n v="5"/>
    <n v="27"/>
    <n v="1"/>
    <s v="Central Planning"/>
    <n v="697"/>
    <n v="15"/>
    <n v="0"/>
    <s v="None"/>
    <x v="7"/>
    <s v="Soviet Union"/>
    <n v="16459"/>
    <s v="http://blocgame.com/stats.php?id=60739"/>
    <n v="0"/>
    <n v="0"/>
    <n v="5959"/>
    <n v="23.614060258249641"/>
  </r>
  <r>
    <s v="Daricia"/>
    <s v="Luisinian"/>
    <x v="11"/>
    <n v="1"/>
    <n v="0"/>
    <s v="First World War surplus"/>
    <s v="Gandhi-like"/>
    <n v="0"/>
    <s v="Good"/>
    <n v="13"/>
    <n v="2"/>
    <n v="1"/>
    <s v="Central Planning"/>
    <n v="697"/>
    <n v="3057"/>
    <s v="Untapped"/>
    <s v="Meagre"/>
    <x v="0"/>
    <s v="Soviet Union"/>
    <n v="16172"/>
    <s v="http://blocgame.com/stats.php?id=64185"/>
    <n v="0"/>
    <n v="0"/>
    <n v="15047"/>
    <n v="23.202295552367289"/>
  </r>
  <r>
    <s v="oliverhard"/>
    <s v="oliver hardwick"/>
    <x v="3"/>
    <n v="31"/>
    <n v="0"/>
    <s v="Second World War surplus"/>
    <s v="Gandhi-like"/>
    <n v="3"/>
    <s v="Standard"/>
    <n v="12"/>
    <n v="24"/>
    <n v="13"/>
    <s v="Central Planning"/>
    <n v="696"/>
    <n v="3006"/>
    <s v="Untapped"/>
    <s v="Mediocre"/>
    <x v="1"/>
    <s v="Soviet Union"/>
    <n v="32039"/>
    <s v="http://blocgame.com/stats.php?id=53822"/>
    <n v="0"/>
    <n v="0"/>
    <n v="15914"/>
    <n v="46.033045977011497"/>
  </r>
  <r>
    <s v="woosha"/>
    <s v="blaatje"/>
    <x v="10"/>
    <n v="3"/>
    <n v="0"/>
    <s v="First World War surplus"/>
    <s v="Questionable"/>
    <n v="1"/>
    <s v="Poor"/>
    <n v="1"/>
    <n v="8"/>
    <n v="11"/>
    <s v="Mixed Economy"/>
    <n v="696"/>
    <n v="670"/>
    <s v="Untapped"/>
    <s v="None"/>
    <x v="9"/>
    <s v="Neutral"/>
    <n v="11345"/>
    <s v="http://blocgame.com/stats.php?id=58158"/>
    <n v="0"/>
    <n v="0"/>
    <n v="3470"/>
    <n v="16.300287356321839"/>
  </r>
  <r>
    <s v="Compost"/>
    <s v="Colop"/>
    <x v="0"/>
    <n v="48"/>
    <n v="0"/>
    <s v="Second World War surplus"/>
    <s v="Questionable"/>
    <n v="2"/>
    <s v="Elite"/>
    <n v="0"/>
    <n v="27"/>
    <n v="2"/>
    <s v="Central Planning"/>
    <n v="696"/>
    <n v="586"/>
    <s v="Untapped"/>
    <s v="Mediocre"/>
    <x v="15"/>
    <s v="Soviet Union"/>
    <n v="41478"/>
    <s v="http://blocgame.com/stats.php?id=62506"/>
    <n v="0"/>
    <n v="0"/>
    <n v="29103"/>
    <n v="59.594827586206897"/>
  </r>
  <r>
    <s v="Black Money"/>
    <s v="Babe"/>
    <x v="11"/>
    <n v="28"/>
    <n v="0"/>
    <s v="First World War surplus"/>
    <s v="Gandhi-like"/>
    <n v="0"/>
    <s v="Elite"/>
    <n v="7"/>
    <n v="5"/>
    <n v="5"/>
    <s v="Central Planning"/>
    <n v="696"/>
    <n v="1139"/>
    <s v="Untapped"/>
    <s v="Small"/>
    <x v="10"/>
    <s v="Neutral"/>
    <n v="13550"/>
    <s v="http://blocgame.com/stats.php?id=64241"/>
    <n v="0"/>
    <n v="0"/>
    <n v="9800"/>
    <n v="19.4683908045977"/>
  </r>
  <r>
    <s v="Qaramur"/>
    <s v="Qaram"/>
    <x v="0"/>
    <n v="19"/>
    <n v="0"/>
    <s v="First World War surplus"/>
    <s v="Gandhi-like"/>
    <n v="0"/>
    <s v="Good"/>
    <n v="11"/>
    <n v="6"/>
    <n v="0"/>
    <s v="Free Market"/>
    <n v="692"/>
    <n v="0"/>
    <s v="Near Depletion"/>
    <s v="Small"/>
    <x v="5"/>
    <s v="Neutral"/>
    <n v="11369"/>
    <s v="http://blocgame.com/stats.php?id=62861"/>
    <n v="0"/>
    <n v="0"/>
    <n v="9119"/>
    <n v="16.429190751445088"/>
  </r>
  <r>
    <s v="Jitra"/>
    <s v="feemerrkoll"/>
    <x v="0"/>
    <n v="29"/>
    <n v="0"/>
    <s v="Second World War surplus"/>
    <s v="Gandhi-like"/>
    <n v="1"/>
    <s v="Poor"/>
    <n v="1"/>
    <n v="19"/>
    <n v="3"/>
    <s v="Central Planning"/>
    <n v="691"/>
    <n v="267"/>
    <s v="Plentiful"/>
    <s v="Meagre"/>
    <x v="18"/>
    <s v="Soviet Union"/>
    <n v="20000"/>
    <s v="http://blocgame.com/stats.php?id=62661"/>
    <n v="0"/>
    <n v="0"/>
    <n v="11000"/>
    <n v="28.943560057887119"/>
  </r>
  <r>
    <s v="IBabylonl"/>
    <s v="Ipyromaniacl"/>
    <x v="11"/>
    <n v="9"/>
    <n v="0"/>
    <s v="Second World War surplus"/>
    <s v="Gandhi-like"/>
    <n v="0"/>
    <s v="Poor"/>
    <n v="71"/>
    <n v="9"/>
    <n v="5"/>
    <s v="Central Planning"/>
    <n v="690"/>
    <n v="5"/>
    <s v="Untapped"/>
    <s v="Meagre"/>
    <x v="11"/>
    <s v="Soviet Union"/>
    <n v="13343"/>
    <s v="http://blocgame.com/stats.php?id=63227"/>
    <n v="0"/>
    <n v="0"/>
    <n v="8093"/>
    <n v="19.337681159420288"/>
  </r>
  <r>
    <s v="Afpakistan"/>
    <s v="WolfyTheAlpha"/>
    <x v="4"/>
    <n v="53"/>
    <n v="0"/>
    <s v="First World War surplus"/>
    <s v="Gandhi-like"/>
    <n v="1"/>
    <s v="Good"/>
    <n v="11"/>
    <n v="11"/>
    <n v="7"/>
    <s v="Mixed Economy"/>
    <n v="690"/>
    <n v="1497"/>
    <s v="Untapped"/>
    <s v="Meagre"/>
    <x v="10"/>
    <s v="Soviet Union"/>
    <n v="20000"/>
    <s v="http://blocgame.com/stats.php?id=64497"/>
    <n v="0"/>
    <n v="0"/>
    <n v="12500"/>
    <n v="28.985507246376812"/>
  </r>
  <r>
    <s v="Iraqghanistan"/>
    <s v="an unwashed arab."/>
    <x v="13"/>
    <n v="5"/>
    <n v="0"/>
    <s v="Second World War surplus"/>
    <s v="Angelic"/>
    <n v="1"/>
    <s v="Undisciplined Rabble"/>
    <n v="0"/>
    <n v="9"/>
    <n v="4"/>
    <s v="Central Planning"/>
    <n v="687"/>
    <n v="1260"/>
    <s v="Plentiful"/>
    <s v="Small"/>
    <x v="9"/>
    <s v="Soviet Union"/>
    <n v="13888"/>
    <s v="http://blocgame.com/stats.php?id=64180"/>
    <n v="0"/>
    <n v="0"/>
    <n v="8263"/>
    <n v="20.215429403202329"/>
  </r>
  <r>
    <s v="Chaouenne"/>
    <s v="pyrignis"/>
    <x v="3"/>
    <n v="54"/>
    <n v="2"/>
    <s v="First World War surplus"/>
    <s v="Gandhi-like"/>
    <n v="2"/>
    <s v="Standard"/>
    <n v="17"/>
    <n v="12"/>
    <n v="8"/>
    <s v="Central Planning"/>
    <n v="686"/>
    <n v="3920"/>
    <s v="Untapped"/>
    <s v="Powerful"/>
    <x v="10"/>
    <s v="Soviet Union"/>
    <n v="37099"/>
    <s v="http://blocgame.com/stats.php?id=42019"/>
    <n v="0"/>
    <n v="0"/>
    <n v="28099"/>
    <n v="54.080174927113703"/>
  </r>
  <r>
    <s v="MayMay"/>
    <s v="MayMay"/>
    <x v="11"/>
    <n v="8"/>
    <n v="0"/>
    <s v="Second World War surplus"/>
    <s v="Questionable"/>
    <n v="0"/>
    <s v="Undisciplined Rabble"/>
    <n v="12"/>
    <n v="2"/>
    <n v="0"/>
    <s v="Mixed Economy"/>
    <n v="684"/>
    <n v="0"/>
    <s v="Untapped"/>
    <s v="None"/>
    <x v="6"/>
    <s v="Soviet Union"/>
    <n v="3059"/>
    <s v="http://blocgame.com/stats.php?id=63712"/>
    <n v="0"/>
    <n v="0"/>
    <n v="2309"/>
    <n v="4.4722222222222223"/>
  </r>
  <r>
    <s v="Octobia"/>
    <s v="Octo"/>
    <x v="9"/>
    <n v="51"/>
    <n v="0"/>
    <s v="Second World War surplus"/>
    <s v="Gandhi-like"/>
    <n v="0"/>
    <s v="Good"/>
    <n v="11"/>
    <n v="6"/>
    <n v="11"/>
    <s v="Central Planning"/>
    <n v="680"/>
    <n v="4039"/>
    <s v="Untapped"/>
    <s v="Mediocre"/>
    <x v="3"/>
    <s v="Soviet Union"/>
    <n v="45968"/>
    <s v="http://blocgame.com/stats.php?id=61272"/>
    <n v="0"/>
    <n v="0"/>
    <n v="39593"/>
    <n v="67.599999999999994"/>
  </r>
  <r>
    <s v="Austone"/>
    <s v="iAustin"/>
    <x v="11"/>
    <n v="10"/>
    <n v="0"/>
    <s v="Finest of the 19th century"/>
    <s v="Gandhi-like"/>
    <n v="0"/>
    <s v="Undisciplined Rabble"/>
    <n v="24"/>
    <n v="3"/>
    <n v="0"/>
    <s v="Central Planning"/>
    <n v="679"/>
    <n v="147"/>
    <s v="Untapped"/>
    <s v="None"/>
    <x v="2"/>
    <s v="Neutral"/>
    <n v="9455"/>
    <s v="http://blocgame.com/stats.php?id=53733"/>
    <n v="0"/>
    <n v="0"/>
    <n v="8330"/>
    <n v="13.924889543446245"/>
  </r>
  <r>
    <s v="fishball"/>
    <s v="fishballfish6"/>
    <x v="11"/>
    <n v="4"/>
    <n v="0"/>
    <s v="First World War surplus"/>
    <s v="Questionable"/>
    <n v="0"/>
    <s v="Undisciplined Rabble"/>
    <n v="11"/>
    <n v="3"/>
    <n v="2"/>
    <s v="Mixed Economy"/>
    <n v="676"/>
    <n v="18"/>
    <n v="0"/>
    <s v="None"/>
    <x v="8"/>
    <s v="Neutral"/>
    <n v="4574"/>
    <s v="http://blocgame.com/stats.php?id=61050"/>
    <n v="0"/>
    <n v="0"/>
    <n v="2699"/>
    <n v="6.7662721893491122"/>
  </r>
  <r>
    <s v="Thiepia"/>
    <s v="RulerKing"/>
    <x v="11"/>
    <n v="1"/>
    <n v="0"/>
    <s v="First World War surplus"/>
    <s v="Angelic"/>
    <n v="0"/>
    <s v="Undisciplined Rabble"/>
    <n v="12"/>
    <n v="2"/>
    <n v="0"/>
    <s v="Mixed Economy"/>
    <n v="676"/>
    <n v="0"/>
    <s v="Untapped"/>
    <s v="None"/>
    <x v="6"/>
    <s v="Neutral"/>
    <n v="5593"/>
    <s v="http://blocgame.com/stats.php?id=63846"/>
    <n v="0"/>
    <n v="0"/>
    <n v="4843"/>
    <n v="8.2736686390532537"/>
  </r>
  <r>
    <s v="The Jar"/>
    <s v="Mr.Pickles"/>
    <x v="0"/>
    <n v="47"/>
    <n v="0"/>
    <s v="Second World War surplus"/>
    <s v="Gandhi-like"/>
    <n v="1"/>
    <s v="Good"/>
    <n v="10"/>
    <n v="13"/>
    <n v="5"/>
    <s v="Central Planning"/>
    <n v="674"/>
    <n v="618"/>
    <s v="Untapped"/>
    <s v="Very Powerful"/>
    <x v="12"/>
    <s v="Neutral"/>
    <n v="17701"/>
    <s v="http://blocgame.com/stats.php?id=60355"/>
    <n v="0"/>
    <n v="0"/>
    <n v="10201"/>
    <n v="26.262611275964392"/>
  </r>
  <r>
    <s v="lobai91"/>
    <s v="tokarab"/>
    <x v="2"/>
    <n v="55"/>
    <n v="1"/>
    <s v="First World War surplus"/>
    <s v="Gandhi-like"/>
    <n v="2"/>
    <s v="Elite"/>
    <n v="22"/>
    <n v="16"/>
    <n v="8"/>
    <s v="Central Planning"/>
    <n v="674"/>
    <n v="261"/>
    <s v="Untapped"/>
    <s v="Meagre"/>
    <x v="2"/>
    <s v="United States"/>
    <n v="20000"/>
    <s v="http://blocgame.com/stats.php?id=63061"/>
    <n v="0"/>
    <n v="0"/>
    <n v="9500"/>
    <n v="29.673590504451038"/>
  </r>
  <r>
    <s v="Mys glory"/>
    <s v="Mhanes27"/>
    <x v="0"/>
    <n v="78"/>
    <n v="4"/>
    <s v="Second World War surplus"/>
    <s v="Gandhi-like"/>
    <n v="2"/>
    <s v="Elite"/>
    <n v="0"/>
    <n v="25"/>
    <n v="8"/>
    <s v="Central Planning"/>
    <n v="670"/>
    <n v="130"/>
    <s v="Untapped"/>
    <s v="Very Powerful"/>
    <x v="8"/>
    <s v="Soviet Union"/>
    <n v="20470"/>
    <s v="http://blocgame.com/stats.php?id=62396"/>
    <n v="0"/>
    <n v="0"/>
    <n v="6595"/>
    <n v="30.552238805970148"/>
  </r>
  <r>
    <s v="Niggatopia"/>
    <s v="Supreme Nigger"/>
    <x v="4"/>
    <n v="50"/>
    <n v="0"/>
    <s v="Finest of the 19th century"/>
    <s v="Isolated"/>
    <n v="1"/>
    <s v="Good"/>
    <n v="7"/>
    <n v="9"/>
    <n v="6"/>
    <s v="Free Market"/>
    <n v="668"/>
    <n v="315"/>
    <s v="Untapped"/>
    <s v="Meagre"/>
    <x v="13"/>
    <s v="United States"/>
    <n v="29564"/>
    <s v="http://blocgame.com/stats.php?id=64672"/>
    <n v="0"/>
    <n v="0"/>
    <n v="23189"/>
    <n v="44.257485029940121"/>
  </r>
  <r>
    <s v="Shinjukus"/>
    <s v="Lord Yaz"/>
    <x v="3"/>
    <n v="57"/>
    <n v="0"/>
    <s v="First World War surplus"/>
    <s v="Gandhi-like"/>
    <n v="1"/>
    <s v="Poor"/>
    <n v="3"/>
    <n v="19"/>
    <n v="4"/>
    <s v="Mixed Economy"/>
    <n v="667"/>
    <n v="184"/>
    <s v="Untapped"/>
    <s v="Large"/>
    <x v="8"/>
    <s v="United States"/>
    <n v="23665"/>
    <s v="http://blocgame.com/stats.php?id=64048"/>
    <n v="0"/>
    <n v="0"/>
    <n v="14290"/>
    <n v="35.479760119940032"/>
  </r>
  <r>
    <s v="Lewd Place"/>
    <s v="Cute Girl"/>
    <x v="7"/>
    <n v="59"/>
    <n v="1"/>
    <s v="Second World War surplus"/>
    <s v="Gandhi-like"/>
    <n v="2"/>
    <s v="Good"/>
    <n v="31"/>
    <n v="23"/>
    <n v="11"/>
    <s v="Mixed Economy"/>
    <n v="666"/>
    <n v="1048"/>
    <n v="0"/>
    <s v="Somewhat Large"/>
    <x v="2"/>
    <s v="Soviet Union"/>
    <n v="30807"/>
    <s v="http://blocgame.com/stats.php?id=61620"/>
    <n v="0"/>
    <n v="0"/>
    <n v="16557"/>
    <n v="46.256756756756758"/>
  </r>
  <r>
    <s v="Masterton East"/>
    <s v="Natedogg"/>
    <x v="6"/>
    <n v="59"/>
    <n v="0"/>
    <s v="Korean War surplus"/>
    <s v="Gandhi-like"/>
    <n v="0"/>
    <s v="Good"/>
    <n v="11"/>
    <n v="6"/>
    <n v="1"/>
    <s v="Free Market"/>
    <n v="664"/>
    <n v="96"/>
    <s v="Untapped"/>
    <s v="Large"/>
    <x v="8"/>
    <s v="United States"/>
    <n v="15535"/>
    <s v="http://blocgame.com/stats.php?id=58225"/>
    <n v="0"/>
    <n v="0"/>
    <n v="12910"/>
    <n v="23.396084337349397"/>
  </r>
  <r>
    <s v="DickKickem"/>
    <s v="SirReginaldDickface"/>
    <x v="0"/>
    <n v="35"/>
    <n v="0"/>
    <s v="First World War surplus"/>
    <s v="Gandhi-like"/>
    <n v="0"/>
    <s v="Poor"/>
    <n v="31"/>
    <n v="3"/>
    <n v="2"/>
    <s v="Mixed Economy"/>
    <n v="663"/>
    <n v="99"/>
    <s v="Untapped"/>
    <s v="Small"/>
    <x v="8"/>
    <s v="Neutral"/>
    <n v="20000"/>
    <s v="http://blocgame.com/stats.php?id=59772"/>
    <n v="0"/>
    <n v="0"/>
    <n v="18125"/>
    <n v="30.165912518853695"/>
  </r>
  <r>
    <s v="korea____one"/>
    <s v="clark510"/>
    <x v="11"/>
    <n v="3"/>
    <n v="0"/>
    <s v="Second World War surplus"/>
    <s v="Gandhi-like"/>
    <n v="1"/>
    <s v="Standard"/>
    <n v="39"/>
    <n v="5"/>
    <n v="5"/>
    <s v="Central Planning"/>
    <n v="662"/>
    <n v="1790"/>
    <n v="0"/>
    <s v="Somewhat Large"/>
    <x v="3"/>
    <s v="Soviet Union"/>
    <n v="15537"/>
    <s v="http://blocgame.com/stats.php?id=63941"/>
    <n v="0"/>
    <n v="0"/>
    <n v="11037"/>
    <n v="23.469788519637461"/>
  </r>
  <r>
    <s v="11Bgde Para"/>
    <s v="Pak Cik Kordi"/>
    <x v="2"/>
    <n v="50"/>
    <n v="0"/>
    <s v="Second World War surplus"/>
    <s v="Gandhi-like"/>
    <n v="2"/>
    <s v="Good"/>
    <n v="19"/>
    <n v="11"/>
    <n v="6"/>
    <s v="Central Planning"/>
    <n v="660"/>
    <n v="76"/>
    <s v="Untapped"/>
    <s v="Powerful"/>
    <x v="8"/>
    <s v="Soviet Union"/>
    <n v="26329"/>
    <s v="http://blocgame.com/stats.php?id=62652"/>
    <n v="0"/>
    <n v="0"/>
    <n v="18454"/>
    <n v="39.892424242424241"/>
  </r>
  <r>
    <s v="Soviet Kekbodia"/>
    <s v="Wojak Stalin"/>
    <x v="11"/>
    <n v="9"/>
    <n v="0"/>
    <s v="First World War surplus"/>
    <s v="Normal"/>
    <n v="0"/>
    <s v="Elite"/>
    <n v="28"/>
    <n v="3"/>
    <n v="0"/>
    <s v="Mixed Economy"/>
    <n v="655"/>
    <n v="0"/>
    <s v="Untapped"/>
    <s v="None"/>
    <x v="8"/>
    <s v="Neutral"/>
    <n v="5418"/>
    <s v="http://blocgame.com/stats.php?id=63380"/>
    <n v="0"/>
    <n v="0"/>
    <n v="4293"/>
    <n v="8.2717557251908396"/>
  </r>
  <r>
    <s v="CLASSIFIED"/>
    <s v="unidentified"/>
    <x v="2"/>
    <n v="45"/>
    <n v="1"/>
    <s v="Second World War surplus"/>
    <s v="Good"/>
    <n v="2"/>
    <s v="Good"/>
    <n v="13"/>
    <n v="9"/>
    <n v="8"/>
    <s v="Mixed Economy"/>
    <n v="655"/>
    <n v="345"/>
    <s v="Untapped"/>
    <s v="Mediocre"/>
    <x v="7"/>
    <s v="United States"/>
    <n v="25938"/>
    <s v="http://blocgame.com/stats.php?id=64604"/>
    <n v="0"/>
    <n v="0"/>
    <n v="18063"/>
    <n v="39.6"/>
  </r>
  <r>
    <s v="Rararaland"/>
    <s v="Whiskertoes"/>
    <x v="3"/>
    <n v="58"/>
    <n v="0"/>
    <s v="Second World War surplus"/>
    <s v="Gandhi-like"/>
    <n v="2"/>
    <s v="Good"/>
    <n v="1"/>
    <n v="15"/>
    <n v="10"/>
    <s v="Central Planning"/>
    <n v="653"/>
    <n v="5202"/>
    <s v="Untapped"/>
    <s v="Large"/>
    <x v="3"/>
    <s v="Soviet Union"/>
    <n v="32560"/>
    <s v="http://blocgame.com/stats.php?id=49272"/>
    <n v="0"/>
    <n v="0"/>
    <n v="21685"/>
    <n v="49.862174578866771"/>
  </r>
  <r>
    <s v="San Vincente"/>
    <s v="Manuelo Alberto"/>
    <x v="11"/>
    <n v="10"/>
    <n v="0"/>
    <s v="First World War surplus"/>
    <s v="Gandhi-like"/>
    <n v="1"/>
    <s v="Good"/>
    <n v="150"/>
    <n v="4"/>
    <n v="3"/>
    <s v="Central Planning"/>
    <n v="652"/>
    <n v="136"/>
    <s v="Untapped"/>
    <s v="Small"/>
    <x v="2"/>
    <s v="Soviet Union"/>
    <n v="16500"/>
    <s v="http://blocgame.com/stats.php?id=55217"/>
    <n v="0"/>
    <n v="0"/>
    <n v="13125"/>
    <n v="25.30674846625767"/>
  </r>
  <r>
    <s v="ileristanistan"/>
    <s v="TheLongFootOfTheLaw"/>
    <x v="0"/>
    <n v="141"/>
    <n v="3"/>
    <s v="Second World War surplus"/>
    <s v="Angelic"/>
    <n v="3"/>
    <s v="Good"/>
    <n v="8"/>
    <n v="42"/>
    <n v="8"/>
    <s v="Central Planning"/>
    <n v="652"/>
    <n v="417"/>
    <s v="Untapped"/>
    <s v="Very Powerful"/>
    <x v="14"/>
    <s v="Soviet Union"/>
    <n v="40091"/>
    <s v="http://blocgame.com/stats.php?id=63622"/>
    <n v="0"/>
    <n v="0"/>
    <n v="19091"/>
    <n v="61.489263803680984"/>
  </r>
  <r>
    <s v="Kampung Dusun"/>
    <s v="Sarip Dol"/>
    <x v="2"/>
    <n v="40"/>
    <n v="0"/>
    <s v="Second World War surplus"/>
    <s v="Gandhi-like"/>
    <n v="2"/>
    <s v="Good"/>
    <n v="19"/>
    <n v="12"/>
    <n v="7"/>
    <s v="Central Planning"/>
    <n v="651"/>
    <n v="127"/>
    <s v="Untapped"/>
    <s v="Large"/>
    <x v="8"/>
    <s v="Soviet Union"/>
    <n v="24001"/>
    <s v="http://blocgame.com/stats.php?id=62351"/>
    <n v="0"/>
    <n v="0"/>
    <n v="15376"/>
    <n v="36.867895545314902"/>
  </r>
  <r>
    <s v="Adrianopolis"/>
    <s v="XAdrianT"/>
    <x v="0"/>
    <n v="119"/>
    <n v="0"/>
    <s v="Second World War surplus"/>
    <s v="Gandhi-like"/>
    <n v="1"/>
    <s v="Poor"/>
    <n v="18"/>
    <n v="31"/>
    <n v="9"/>
    <s v="Free Market"/>
    <n v="650"/>
    <n v="3834"/>
    <s v="Untapped"/>
    <s v="Powerful"/>
    <x v="3"/>
    <s v="United States"/>
    <n v="35794"/>
    <s v="http://blocgame.com/stats.php?id=55912"/>
    <n v="0"/>
    <n v="0"/>
    <n v="20044"/>
    <n v="55.067692307692305"/>
  </r>
  <r>
    <s v="Kalashstan"/>
    <s v="Kalashstan"/>
    <x v="11"/>
    <n v="5"/>
    <n v="0"/>
    <s v="First World War surplus"/>
    <s v="Questionable"/>
    <n v="0"/>
    <s v="Good"/>
    <n v="9"/>
    <n v="2"/>
    <n v="0"/>
    <s v="Mixed Economy"/>
    <n v="647"/>
    <n v="0"/>
    <s v="Untapped"/>
    <s v="None"/>
    <x v="14"/>
    <s v="Neutral"/>
    <n v="16335"/>
    <s v="http://blocgame.com/stats.php?id=64289"/>
    <n v="0"/>
    <n v="0"/>
    <n v="15585"/>
    <n v="25.247295208655331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46"/>
    <n v="174"/>
    <s v="Untapped"/>
    <s v="Small"/>
    <x v="17"/>
    <s v="United States"/>
    <n v="26996"/>
    <s v="http://blocgame.com/stats.php?id=63135"/>
    <n v="0"/>
    <n v="0"/>
    <n v="24746"/>
    <n v="41.789473684210527"/>
  </r>
  <r>
    <s v="Kotasinga"/>
    <s v="Stalin VI"/>
    <x v="0"/>
    <n v="44"/>
    <n v="0"/>
    <s v="Second World War surplus"/>
    <s v="Gandhi-like"/>
    <n v="1"/>
    <s v="Good"/>
    <n v="49"/>
    <n v="13"/>
    <n v="3"/>
    <s v="Central Planning"/>
    <n v="642"/>
    <n v="323"/>
    <s v="Untapped"/>
    <s v="Large"/>
    <x v="4"/>
    <s v="Soviet Union"/>
    <n v="29709"/>
    <s v="http://blocgame.com/stats.php?id=60448"/>
    <n v="0"/>
    <n v="0"/>
    <n v="22959"/>
    <n v="46.27570093457944"/>
  </r>
  <r>
    <s v="Chinese Empire"/>
    <s v="Chairman Mao Zedong"/>
    <x v="3"/>
    <n v="51"/>
    <n v="0"/>
    <s v="Second World War surplus"/>
    <s v="Gandhi-like"/>
    <n v="2"/>
    <s v="Elite"/>
    <n v="21"/>
    <n v="9"/>
    <n v="5"/>
    <s v="Central Planning"/>
    <n v="641"/>
    <n v="68"/>
    <s v="Untapped"/>
    <s v="Mediocre"/>
    <x v="14"/>
    <s v="Soviet Union"/>
    <n v="32479"/>
    <s v="http://blocgame.com/stats.php?id=54448"/>
    <n v="0"/>
    <n v="0"/>
    <n v="25729"/>
    <n v="50.669266770670824"/>
  </r>
  <r>
    <s v="Marigold"/>
    <s v="Guadian Cancer"/>
    <x v="11"/>
    <n v="26"/>
    <n v="0"/>
    <s v="First World War surplus"/>
    <s v="Gandhi-like"/>
    <n v="1"/>
    <s v="Good"/>
    <n v="54"/>
    <n v="5"/>
    <n v="2"/>
    <s v="Free Market"/>
    <n v="640"/>
    <n v="38"/>
    <s v="Untapped"/>
    <s v="Mediocre"/>
    <x v="4"/>
    <s v="United States"/>
    <n v="22924"/>
    <s v="http://blocgame.com/stats.php?id=64393"/>
    <n v="0"/>
    <n v="0"/>
    <n v="19549"/>
    <n v="35.818750000000001"/>
  </r>
  <r>
    <s v="Golden Woods"/>
    <s v="Celeborn002"/>
    <x v="11"/>
    <n v="8"/>
    <n v="0"/>
    <s v="Finest of the 19th century"/>
    <s v="Gandhi-like"/>
    <n v="0"/>
    <s v="Undisciplined Rabble"/>
    <n v="16"/>
    <n v="2"/>
    <n v="2"/>
    <s v="Free Market"/>
    <n v="638"/>
    <n v="2667"/>
    <s v="Untapped"/>
    <s v="None"/>
    <x v="10"/>
    <s v="United States"/>
    <n v="11045"/>
    <s v="http://blocgame.com/stats.php?id=64192"/>
    <n v="0"/>
    <n v="0"/>
    <n v="9545"/>
    <n v="17.311912225705328"/>
  </r>
  <r>
    <s v="TheDankLight"/>
    <s v="TheDankDark"/>
    <x v="3"/>
    <n v="30"/>
    <n v="0"/>
    <s v="First World War surplus"/>
    <s v="Gandhi-like"/>
    <n v="0"/>
    <s v="Good"/>
    <n v="6"/>
    <n v="11"/>
    <n v="6"/>
    <s v="Mixed Economy"/>
    <n v="635"/>
    <n v="3543"/>
    <s v="Untapped"/>
    <s v="Mediocre"/>
    <x v="1"/>
    <s v="Soviet Union"/>
    <n v="20000"/>
    <s v="http://blocgame.com/stats.php?id=60950"/>
    <n v="0"/>
    <n v="0"/>
    <n v="13625"/>
    <n v="31.496062992125985"/>
  </r>
  <r>
    <s v="Jurestist"/>
    <s v="truenova"/>
    <x v="11"/>
    <n v="5"/>
    <n v="0"/>
    <s v="Second World War surplus"/>
    <s v="Gandhi-like"/>
    <n v="0"/>
    <s v="Good"/>
    <n v="33"/>
    <n v="4"/>
    <n v="2"/>
    <s v="Free Market"/>
    <n v="633"/>
    <n v="0"/>
    <s v="Untapped"/>
    <s v="None"/>
    <x v="7"/>
    <s v="Neutral"/>
    <n v="15536"/>
    <s v="http://blocgame.com/stats.php?id=59705"/>
    <n v="0"/>
    <n v="0"/>
    <n v="13286"/>
    <n v="24.543443917851501"/>
  </r>
  <r>
    <s v="Ishtar"/>
    <s v="Magnus Magnus"/>
    <x v="1"/>
    <n v="59"/>
    <n v="2"/>
    <s v="Second World War surplus"/>
    <s v="Gandhi-like"/>
    <n v="2"/>
    <s v="Good"/>
    <n v="7"/>
    <n v="20"/>
    <n v="11"/>
    <s v="Central Planning"/>
    <n v="632"/>
    <n v="4711"/>
    <s v="Untapped"/>
    <s v="Very Powerful"/>
    <x v="0"/>
    <s v="Soviet Union"/>
    <n v="31191"/>
    <s v="http://blocgame.com/stats.php?id=55882"/>
    <n v="0"/>
    <n v="0"/>
    <n v="18066"/>
    <n v="49.35284810126582"/>
  </r>
  <r>
    <s v="Esmair"/>
    <s v="muffjin"/>
    <x v="0"/>
    <n v="60"/>
    <n v="0"/>
    <s v="Second World War surplus"/>
    <s v="Gandhi-like"/>
    <n v="1"/>
    <s v="Standard"/>
    <n v="2"/>
    <n v="8"/>
    <n v="2"/>
    <s v="Free Market"/>
    <n v="631"/>
    <n v="295"/>
    <s v="Untapped"/>
    <s v="Mediocre"/>
    <x v="6"/>
    <s v="Neutral"/>
    <n v="22822"/>
    <s v="http://blocgame.com/stats.php?id=40882"/>
    <n v="0"/>
    <n v="0"/>
    <n v="18322"/>
    <n v="36.167987321711571"/>
  </r>
  <r>
    <s v="Courlandia"/>
    <s v="Tzar Simeon III"/>
    <x v="0"/>
    <n v="4"/>
    <n v="0"/>
    <s v="Second World War surplus"/>
    <s v="Gandhi-like"/>
    <n v="1"/>
    <s v="Good"/>
    <n v="6"/>
    <n v="9"/>
    <n v="5"/>
    <s v="Mixed Economy"/>
    <n v="629"/>
    <n v="56"/>
    <s v="Plentiful"/>
    <s v="Meagre"/>
    <x v="12"/>
    <s v="Soviet Union"/>
    <n v="19266"/>
    <s v="http://blocgame.com/stats.php?id=64264"/>
    <n v="0"/>
    <n v="0"/>
    <n v="13266"/>
    <n v="30.629570747217805"/>
  </r>
  <r>
    <s v="Histalaxia"/>
    <s v="Sir William the First"/>
    <x v="0"/>
    <n v="59"/>
    <n v="0"/>
    <s v="Second World War surplus"/>
    <s v="Gandhi-like"/>
    <n v="1"/>
    <s v="Good"/>
    <n v="5"/>
    <n v="5"/>
    <n v="4"/>
    <s v="Free Market"/>
    <n v="628"/>
    <n v="221"/>
    <s v="Untapped"/>
    <s v="Meagre"/>
    <x v="8"/>
    <s v="United States"/>
    <n v="20000"/>
    <s v="http://blocgame.com/stats.php?id=51506"/>
    <n v="0"/>
    <n v="0"/>
    <n v="15875"/>
    <n v="31.847133757961782"/>
  </r>
  <r>
    <s v="Warispeace"/>
    <s v="Warispeace"/>
    <x v="11"/>
    <n v="7"/>
    <n v="0"/>
    <s v="First World War surplus"/>
    <s v="Gandhi-like"/>
    <n v="0"/>
    <s v="Good"/>
    <n v="9"/>
    <n v="2"/>
    <n v="0"/>
    <s v="Central Planning"/>
    <n v="628"/>
    <n v="0"/>
    <s v="Untapped"/>
    <s v="None"/>
    <x v="14"/>
    <s v="Soviet Union"/>
    <n v="13613"/>
    <s v="http://blocgame.com/stats.php?id=64278"/>
    <n v="0"/>
    <n v="0"/>
    <n v="12863"/>
    <n v="21.676751592356688"/>
  </r>
  <r>
    <s v="Scorvia"/>
    <s v="ShadyWolf313"/>
    <x v="4"/>
    <n v="23"/>
    <n v="0"/>
    <s v="Second World War surplus"/>
    <s v="Nice"/>
    <n v="1"/>
    <s v="Standard"/>
    <n v="33"/>
    <n v="6"/>
    <n v="2"/>
    <s v="Central Planning"/>
    <n v="624"/>
    <n v="413"/>
    <s v="Near Depletion"/>
    <s v="Meagre"/>
    <x v="13"/>
    <s v="Soviet Union"/>
    <n v="15850"/>
    <s v="http://blocgame.com/stats.php?id=64062"/>
    <n v="0"/>
    <n v="0"/>
    <n v="12100"/>
    <n v="25.400641025641026"/>
  </r>
  <r>
    <s v="nerfprotoss"/>
    <s v="nerfprotoss"/>
    <x v="11"/>
    <n v="10"/>
    <n v="0"/>
    <s v="Finest of the 19th century"/>
    <s v="Gandhi-like"/>
    <n v="0"/>
    <s v="Poor"/>
    <n v="17"/>
    <n v="2"/>
    <n v="2"/>
    <s v="Free Market"/>
    <n v="623"/>
    <n v="2769"/>
    <s v="Untapped"/>
    <s v="None"/>
    <x v="10"/>
    <s v="United States"/>
    <n v="13750"/>
    <s v="http://blocgame.com/stats.php?id=64362"/>
    <n v="0"/>
    <n v="0"/>
    <n v="12250"/>
    <n v="22.070626003210272"/>
  </r>
  <r>
    <s v="District21"/>
    <s v="Nizarudinjohari"/>
    <x v="2"/>
    <n v="3"/>
    <n v="0"/>
    <s v="Second World War surplus"/>
    <s v="Nice"/>
    <n v="1"/>
    <s v="Elite"/>
    <n v="0"/>
    <n v="4"/>
    <n v="5"/>
    <s v="Central Planning"/>
    <n v="619"/>
    <n v="720"/>
    <s v="Depleted"/>
    <s v="None"/>
    <x v="3"/>
    <s v="United States"/>
    <n v="8770"/>
    <s v="http://blocgame.com/stats.php?id=62938"/>
    <n v="0"/>
    <n v="0"/>
    <n v="4645"/>
    <n v="14.168012924071082"/>
  </r>
  <r>
    <s v="Ongcan"/>
    <s v="OngCan"/>
    <x v="11"/>
    <n v="10"/>
    <n v="0"/>
    <s v="First World War surplus"/>
    <s v="Gandhi-like"/>
    <n v="0"/>
    <s v="Standard"/>
    <n v="0"/>
    <n v="4"/>
    <n v="2"/>
    <s v="Central Planning"/>
    <n v="618"/>
    <n v="160"/>
    <s v="Untapped"/>
    <s v="Meagre"/>
    <x v="6"/>
    <s v="Neutral"/>
    <n v="13613"/>
    <s v="http://blocgame.com/stats.php?id=62393"/>
    <n v="0"/>
    <n v="0"/>
    <n v="11363"/>
    <n v="22.027508090614887"/>
  </r>
  <r>
    <s v="Cuttlefish"/>
    <s v="DruidOfDiscord"/>
    <x v="6"/>
    <n v="11"/>
    <n v="0"/>
    <s v="First World War surplus"/>
    <s v="Gandhi-like"/>
    <n v="0"/>
    <s v="Elite"/>
    <n v="33"/>
    <n v="3"/>
    <n v="2"/>
    <s v="Mixed Economy"/>
    <n v="616"/>
    <n v="254"/>
    <s v="Plentiful"/>
    <s v="Large"/>
    <x v="8"/>
    <s v="United States"/>
    <n v="26994"/>
    <s v="http://blocgame.com/stats.php?id=63884"/>
    <n v="0"/>
    <n v="0"/>
    <n v="25119"/>
    <n v="43.821428571428569"/>
  </r>
  <r>
    <s v="Karipuley"/>
    <s v="mapley"/>
    <x v="2"/>
    <n v="57"/>
    <n v="1"/>
    <s v="First World War surplus"/>
    <s v="Gandhi-like"/>
    <n v="2"/>
    <s v="Standard"/>
    <n v="2"/>
    <n v="9"/>
    <n v="5"/>
    <s v="Mixed Economy"/>
    <n v="615"/>
    <n v="368"/>
    <s v="Untapped"/>
    <s v="Mediocre"/>
    <x v="8"/>
    <s v="Neutral"/>
    <n v="30459"/>
    <s v="http://blocgame.com/stats.php?id=64454"/>
    <n v="0"/>
    <n v="0"/>
    <n v="23709"/>
    <n v="49.52682926829268"/>
  </r>
  <r>
    <s v="Hatmistan"/>
    <s v="Pertti II"/>
    <x v="15"/>
    <n v="10"/>
    <n v="0"/>
    <s v="Second World War surplus"/>
    <s v="Gandhi-like"/>
    <n v="1"/>
    <s v="Standard"/>
    <n v="130"/>
    <n v="5"/>
    <n v="3"/>
    <s v="Mixed Economy"/>
    <n v="613"/>
    <n v="1648"/>
    <s v="Untapped"/>
    <s v="Meagre"/>
    <x v="10"/>
    <s v="Soviet Union"/>
    <n v="25535"/>
    <s v="http://blocgame.com/stats.php?id=46162"/>
    <n v="0"/>
    <n v="0"/>
    <n v="21785"/>
    <n v="41.655791190864598"/>
  </r>
  <r>
    <s v="kitts"/>
    <s v="kids"/>
    <x v="2"/>
    <n v="30"/>
    <n v="0"/>
    <s v="Second World War surplus"/>
    <s v="Gandhi-like"/>
    <n v="1"/>
    <s v="Elite"/>
    <n v="4"/>
    <n v="5"/>
    <n v="4"/>
    <s v="Mixed Economy"/>
    <n v="613"/>
    <n v="356"/>
    <s v="Untapped"/>
    <s v="Mediocre"/>
    <x v="14"/>
    <s v="Neutral"/>
    <n v="20000"/>
    <s v="http://blocgame.com/stats.php?id=64269"/>
    <n v="0"/>
    <n v="0"/>
    <n v="15875"/>
    <n v="32.626427406199021"/>
  </r>
  <r>
    <s v="Invasion Nation"/>
    <s v="Chinese Republican"/>
    <x v="4"/>
    <n v="31"/>
    <n v="0"/>
    <s v="First World War surplus"/>
    <s v="Gandhi-like"/>
    <n v="1"/>
    <s v="Elite"/>
    <n v="10"/>
    <n v="5"/>
    <n v="4"/>
    <s v="Central Planning"/>
    <n v="613"/>
    <n v="111"/>
    <s v="Untapped"/>
    <s v="Meagre"/>
    <x v="14"/>
    <s v="United States"/>
    <n v="16500"/>
    <s v="http://blocgame.com/stats.php?id=64541"/>
    <n v="0"/>
    <n v="0"/>
    <n v="12375"/>
    <n v="26.916802610114193"/>
  </r>
  <r>
    <s v="UzFuckIstan"/>
    <s v="JoeMama"/>
    <x v="11"/>
    <n v="1"/>
    <n v="0"/>
    <s v="First World War surplus"/>
    <s v="Angelic"/>
    <n v="0"/>
    <s v="Undisciplined Rabble"/>
    <n v="79"/>
    <n v="2"/>
    <n v="0"/>
    <s v="Mixed Economy"/>
    <n v="607"/>
    <n v="0"/>
    <s v="Untapped"/>
    <s v="None"/>
    <x v="2"/>
    <s v="Neutral"/>
    <n v="7456"/>
    <s v="http://blocgame.com/stats.php?id=63492"/>
    <n v="0"/>
    <n v="0"/>
    <n v="6706"/>
    <n v="12.283360790774299"/>
  </r>
  <r>
    <s v="cancerpls"/>
    <s v="cancerpls"/>
    <x v="11"/>
    <n v="7"/>
    <n v="0"/>
    <s v="First World War surplus"/>
    <s v="Gandhi-like"/>
    <n v="0"/>
    <s v="Good"/>
    <n v="9"/>
    <n v="2"/>
    <n v="0"/>
    <s v="Central Planning"/>
    <n v="607"/>
    <n v="0"/>
    <s v="Untapped"/>
    <s v="None"/>
    <x v="14"/>
    <s v="Soviet Union"/>
    <n v="13613"/>
    <s v="http://blocgame.com/stats.php?id=64297"/>
    <n v="0"/>
    <n v="0"/>
    <n v="12863"/>
    <n v="22.426688632619438"/>
  </r>
  <r>
    <s v="Dissapointment"/>
    <s v="El Jefe 2.0"/>
    <x v="0"/>
    <n v="56"/>
    <n v="0"/>
    <s v="First World War surplus"/>
    <s v="Gandhi-like"/>
    <n v="1"/>
    <s v="Undisciplined Rabble"/>
    <n v="59"/>
    <n v="3"/>
    <n v="2"/>
    <s v="Mixed Economy"/>
    <n v="606"/>
    <n v="168"/>
    <n v="0"/>
    <s v="None"/>
    <x v="7"/>
    <s v="Soviet Union"/>
    <n v="16500"/>
    <s v="http://blocgame.com/stats.php?id=64053"/>
    <n v="0"/>
    <n v="0"/>
    <n v="13875"/>
    <n v="27.227722772277229"/>
  </r>
  <r>
    <s v="Nueva Pilipinas"/>
    <s v="Angelo Manrique"/>
    <x v="3"/>
    <n v="65"/>
    <n v="0"/>
    <s v="Second World War surplus"/>
    <s v="Gandhi-like"/>
    <n v="2"/>
    <s v="Good"/>
    <n v="21"/>
    <n v="12"/>
    <n v="11"/>
    <s v="Central Planning"/>
    <n v="603"/>
    <n v="466"/>
    <s v="Untapped"/>
    <s v="Mediocre"/>
    <x v="8"/>
    <s v="Soviet Union"/>
    <n v="31799"/>
    <s v="http://blocgame.com/stats.php?id=53008"/>
    <n v="0"/>
    <n v="0"/>
    <n v="21674"/>
    <n v="52.734660033167494"/>
  </r>
  <r>
    <s v="HCLI COG Div"/>
    <s v="Silphiel"/>
    <x v="0"/>
    <n v="59"/>
    <n v="0"/>
    <s v="Second World War surplus"/>
    <s v="Gandhi-like"/>
    <n v="1"/>
    <s v="Good"/>
    <n v="9"/>
    <n v="13"/>
    <n v="2"/>
    <s v="Mixed Economy"/>
    <n v="602"/>
    <n v="211"/>
    <s v="Untapped"/>
    <s v="Large"/>
    <x v="4"/>
    <s v="Neutral"/>
    <n v="27061"/>
    <s v="http://blocgame.com/stats.php?id=54510"/>
    <n v="0"/>
    <n v="0"/>
    <n v="20686"/>
    <n v="44.951827242524914"/>
  </r>
  <r>
    <s v="Rafeal"/>
    <s v="Rafeal98"/>
    <x v="11"/>
    <n v="10"/>
    <n v="0"/>
    <s v="First World War surplus"/>
    <s v="Gandhi-like"/>
    <n v="0"/>
    <s v="Good"/>
    <n v="79"/>
    <n v="4"/>
    <n v="3"/>
    <s v="Free Market"/>
    <n v="600"/>
    <n v="3"/>
    <s v="Untapped"/>
    <s v="Small"/>
    <x v="17"/>
    <s v="United States"/>
    <n v="16500"/>
    <s v="http://blocgame.com/stats.php?id=64358"/>
    <n v="0"/>
    <n v="0"/>
    <n v="13875"/>
    <n v="27.5"/>
  </r>
  <r>
    <s v="Arabstan"/>
    <s v="AxanderTheGreat"/>
    <x v="8"/>
    <n v="7"/>
    <n v="0"/>
    <s v="Second World War surplus"/>
    <s v="Isolated"/>
    <n v="1"/>
    <s v="Elite"/>
    <n v="5"/>
    <n v="8"/>
    <n v="0"/>
    <s v="Free Market"/>
    <n v="597"/>
    <n v="0"/>
    <s v="Untapped"/>
    <s v="Mediocre"/>
    <x v="0"/>
    <s v="Neutral"/>
    <n v="16500"/>
    <s v="http://blocgame.com/stats.php?id=61659"/>
    <n v="0"/>
    <n v="0"/>
    <n v="12750"/>
    <n v="27.638190954773869"/>
  </r>
  <r>
    <s v="Bahavian"/>
    <s v="Captain LoveDucks"/>
    <x v="3"/>
    <n v="58"/>
    <n v="1"/>
    <s v="Second World War surplus"/>
    <s v="Gandhi-like"/>
    <n v="2"/>
    <s v="Standard"/>
    <n v="11"/>
    <n v="12"/>
    <n v="4"/>
    <s v="Central Planning"/>
    <n v="594"/>
    <n v="25"/>
    <s v="Untapped"/>
    <s v="Mediocre"/>
    <x v="5"/>
    <s v="Soviet Union"/>
    <n v="27428"/>
    <s v="http://blocgame.com/stats.php?id=54960"/>
    <n v="0"/>
    <n v="0"/>
    <n v="19928"/>
    <n v="46.175084175084173"/>
  </r>
  <r>
    <s v="icenation"/>
    <s v="icenation"/>
    <x v="11"/>
    <n v="6"/>
    <n v="0"/>
    <s v="Finest of the 19th century"/>
    <s v="Gandhi-like"/>
    <n v="0"/>
    <s v="Undisciplined Rabble"/>
    <n v="17"/>
    <n v="2"/>
    <n v="2"/>
    <s v="Free Market"/>
    <n v="593"/>
    <n v="1195"/>
    <s v="Untapped"/>
    <s v="None"/>
    <x v="10"/>
    <s v="United States"/>
    <n v="13613"/>
    <s v="http://blocgame.com/stats.php?id=64337"/>
    <n v="0"/>
    <n v="0"/>
    <n v="12113"/>
    <n v="22.956155143338954"/>
  </r>
  <r>
    <s v="La Federacion"/>
    <s v="Jose Raul Martinez"/>
    <x v="3"/>
    <n v="51"/>
    <n v="0"/>
    <s v="Second World War surplus"/>
    <s v="Good"/>
    <n v="1"/>
    <s v="Standard"/>
    <n v="3"/>
    <n v="5"/>
    <n v="1"/>
    <s v="Central Planning"/>
    <n v="592"/>
    <n v="298"/>
    <s v="Untapped"/>
    <s v="Large"/>
    <x v="11"/>
    <s v="Soviet Union"/>
    <n v="23965"/>
    <s v="http://blocgame.com/stats.php?id=64281"/>
    <n v="0"/>
    <n v="0"/>
    <n v="20965"/>
    <n v="40.481418918918919"/>
  </r>
  <r>
    <s v="BaniMelayu"/>
    <s v="PlayboyMelayu"/>
    <x v="11"/>
    <n v="22"/>
    <n v="0"/>
    <s v="First World War surplus"/>
    <s v="Normal"/>
    <n v="0"/>
    <s v="Undisciplined Rabble"/>
    <n v="0"/>
    <n v="2"/>
    <n v="3"/>
    <s v="Free Market"/>
    <n v="590"/>
    <n v="3"/>
    <s v="Depleted"/>
    <s v="None"/>
    <x v="5"/>
    <s v="Neutral"/>
    <n v="5409"/>
    <s v="http://blocgame.com/stats.php?id=61862"/>
    <n v="0"/>
    <n v="0"/>
    <n v="3534"/>
    <n v="9.167796610169491"/>
  </r>
  <r>
    <s v="Tendong"/>
    <s v="kijang"/>
    <x v="11"/>
    <n v="4"/>
    <n v="0"/>
    <s v="First World War surplus"/>
    <s v="Good"/>
    <n v="0"/>
    <s v="Standard"/>
    <n v="50"/>
    <n v="3"/>
    <n v="2"/>
    <s v="Mixed Economy"/>
    <n v="588"/>
    <n v="0"/>
    <s v="Untapped"/>
    <s v="None"/>
    <x v="8"/>
    <s v="Neutral"/>
    <n v="3369"/>
    <s v="http://blocgame.com/stats.php?id=62178"/>
    <n v="0"/>
    <n v="0"/>
    <n v="1494"/>
    <n v="5.7295918367346941"/>
  </r>
  <r>
    <s v="Kgkerambit"/>
    <s v="Mrqayyum"/>
    <x v="0"/>
    <n v="106"/>
    <n v="1"/>
    <s v="Second World War surplus"/>
    <s v="Gandhi-like"/>
    <n v="2"/>
    <s v="Good"/>
    <n v="12"/>
    <n v="32"/>
    <n v="11"/>
    <s v="Free Market"/>
    <n v="587"/>
    <n v="84"/>
    <s v="Untapped"/>
    <s v="Large"/>
    <x v="7"/>
    <s v="United States"/>
    <n v="37830"/>
    <s v="http://blocgame.com/stats.php?id=61014"/>
    <n v="0"/>
    <n v="0"/>
    <n v="20205"/>
    <n v="64.446337308347523"/>
  </r>
  <r>
    <s v="Giordano"/>
    <s v="MR. DaddyCool"/>
    <x v="8"/>
    <n v="7"/>
    <n v="0"/>
    <s v="First World War surplus"/>
    <s v="Gandhi-like"/>
    <n v="0"/>
    <s v="Standard"/>
    <n v="153"/>
    <n v="2"/>
    <n v="4"/>
    <s v="Central Planning"/>
    <n v="586"/>
    <n v="5659"/>
    <s v="Untapped"/>
    <s v="Large"/>
    <x v="3"/>
    <s v="Neutral"/>
    <n v="16172"/>
    <s v="http://blocgame.com/stats.php?id=62791"/>
    <n v="0"/>
    <n v="0"/>
    <n v="13922"/>
    <n v="27.597269624573379"/>
  </r>
  <r>
    <s v="Perullamas"/>
    <s v="Fernandocsv"/>
    <x v="4"/>
    <n v="24"/>
    <n v="0"/>
    <s v="First World War surplus"/>
    <s v="Gandhi-like"/>
    <n v="1"/>
    <s v="Good"/>
    <n v="11"/>
    <n v="5"/>
    <n v="3"/>
    <s v="Free Market"/>
    <n v="586"/>
    <n v="451"/>
    <s v="Untapped"/>
    <s v="Meagre"/>
    <x v="13"/>
    <s v="United States"/>
    <n v="22727"/>
    <s v="http://blocgame.com/stats.php?id=64461"/>
    <n v="0"/>
    <n v="0"/>
    <n v="18977"/>
    <n v="38.783276450511948"/>
  </r>
  <r>
    <s v="Mobique"/>
    <s v="Ebrya"/>
    <x v="11"/>
    <n v="20"/>
    <n v="0"/>
    <s v="First World War surplus"/>
    <s v="Gandhi-like"/>
    <n v="1"/>
    <s v="Elite"/>
    <n v="16"/>
    <n v="3"/>
    <n v="1"/>
    <s v="Mixed Economy"/>
    <n v="584"/>
    <n v="61"/>
    <s v="Untapped"/>
    <s v="Meagre"/>
    <x v="14"/>
    <s v="United States"/>
    <n v="16500"/>
    <s v="http://blocgame.com/stats.php?id=61587"/>
    <n v="0"/>
    <n v="0"/>
    <n v="14250"/>
    <n v="28.253424657534246"/>
  </r>
  <r>
    <s v="Disnomica"/>
    <s v="Chaad"/>
    <x v="3"/>
    <n v="91"/>
    <n v="1"/>
    <s v="Second World War surplus"/>
    <s v="Gandhi-like"/>
    <n v="2"/>
    <s v="Elite"/>
    <n v="0"/>
    <n v="10"/>
    <n v="13"/>
    <s v="Central Planning"/>
    <n v="582"/>
    <n v="3471"/>
    <s v="Near Depletion"/>
    <s v="Somewhat Large"/>
    <x v="3"/>
    <s v="Soviet Union"/>
    <n v="32947"/>
    <s v="http://blocgame.com/stats.php?id=60992"/>
    <n v="0"/>
    <n v="0"/>
    <n v="22822"/>
    <n v="56.609965635738831"/>
  </r>
  <r>
    <s v="bird land"/>
    <s v="birdjoseph"/>
    <x v="11"/>
    <n v="5"/>
    <n v="0"/>
    <s v="Finest of the 19th century"/>
    <s v="Normal"/>
    <n v="0"/>
    <s v="Elite"/>
    <n v="11"/>
    <n v="0"/>
    <n v="0"/>
    <s v="Free Market"/>
    <n v="582"/>
    <n v="343"/>
    <n v="0"/>
    <s v="None"/>
    <x v="14"/>
    <s v="Soviet Union"/>
    <n v="9038"/>
    <s v="http://blocgame.com/stats.php?id=61878"/>
    <n v="0"/>
    <n v="0"/>
    <n v="9038"/>
    <n v="15.529209621993127"/>
  </r>
  <r>
    <s v="NL-Indies"/>
    <s v="Aanv. De Vries"/>
    <x v="9"/>
    <n v="32"/>
    <n v="0"/>
    <s v="Second World War surplus"/>
    <s v="Gandhi-like"/>
    <n v="1"/>
    <s v="Elite"/>
    <n v="12"/>
    <n v="6"/>
    <n v="3"/>
    <s v="Free Market"/>
    <n v="582"/>
    <n v="255"/>
    <s v="Untapped"/>
    <s v="Large"/>
    <x v="7"/>
    <s v="United States"/>
    <n v="23267"/>
    <s v="http://blocgame.com/stats.php?id=63776"/>
    <n v="0"/>
    <n v="0"/>
    <n v="19142"/>
    <n v="39.977663230240552"/>
  </r>
  <r>
    <s v="Melengkar Alam"/>
    <s v="Raja dewata"/>
    <x v="3"/>
    <n v="66"/>
    <n v="0"/>
    <s v="Second World War surplus"/>
    <s v="Gandhi-like"/>
    <n v="4"/>
    <s v="Standard"/>
    <n v="0"/>
    <n v="27"/>
    <n v="13"/>
    <s v="Central Planning"/>
    <n v="581"/>
    <n v="4996"/>
    <s v="Untapped"/>
    <s v="Large"/>
    <x v="3"/>
    <s v="Soviet Union"/>
    <n v="28235"/>
    <s v="http://blocgame.com/stats.php?id=60554"/>
    <n v="0"/>
    <n v="0"/>
    <n v="10235"/>
    <n v="48.59724612736661"/>
  </r>
  <r>
    <s v="Tarsonis"/>
    <s v="Kalast"/>
    <x v="11"/>
    <n v="8"/>
    <n v="0"/>
    <s v="First World War surplus"/>
    <s v="Gandhi-like"/>
    <n v="1"/>
    <s v="Poor"/>
    <n v="40"/>
    <n v="6"/>
    <n v="2"/>
    <s v="Central Planning"/>
    <n v="581"/>
    <n v="306"/>
    <s v="Untapped"/>
    <s v="Mediocre"/>
    <x v="4"/>
    <s v="Neutral"/>
    <n v="12425"/>
    <s v="http://blocgame.com/stats.php?id=62868"/>
    <n v="0"/>
    <n v="0"/>
    <n v="8675"/>
    <n v="21.3855421686747"/>
  </r>
  <r>
    <s v="Leninstan"/>
    <s v="VladLenin1"/>
    <x v="11"/>
    <n v="8"/>
    <n v="0"/>
    <s v="Finest of the 19th century"/>
    <s v="Gandhi-like"/>
    <n v="0"/>
    <s v="Poor"/>
    <n v="32"/>
    <n v="2"/>
    <n v="0"/>
    <s v="Mixed Economy"/>
    <n v="579"/>
    <n v="0"/>
    <s v="Untapped"/>
    <s v="None"/>
    <x v="5"/>
    <s v="Neutral"/>
    <n v="16335"/>
    <s v="http://blocgame.com/stats.php?id=63142"/>
    <n v="0"/>
    <n v="0"/>
    <n v="15585"/>
    <n v="28.212435233160623"/>
  </r>
  <r>
    <s v="Gerik"/>
    <s v="SeaQuest"/>
    <x v="2"/>
    <n v="7"/>
    <n v="0"/>
    <s v="Second World War surplus"/>
    <s v="Questionable"/>
    <n v="1"/>
    <s v="Undisciplined Rabble"/>
    <n v="44"/>
    <n v="3"/>
    <n v="3"/>
    <s v="Mixed Economy"/>
    <n v="578"/>
    <n v="32"/>
    <n v="0"/>
    <s v="Meagre"/>
    <x v="8"/>
    <s v="Neutral"/>
    <n v="10683"/>
    <s v="http://blocgame.com/stats.php?id=62864"/>
    <n v="0"/>
    <n v="0"/>
    <n v="7683"/>
    <n v="18.482698961937718"/>
  </r>
  <r>
    <s v="rajallian"/>
    <s v="rajallian"/>
    <x v="11"/>
    <n v="9"/>
    <n v="0"/>
    <s v="First World War surplus"/>
    <s v="Gandhi-like"/>
    <n v="0"/>
    <s v="Undisciplined Rabble"/>
    <n v="13"/>
    <n v="2"/>
    <n v="9"/>
    <s v="Mixed Economy"/>
    <n v="578"/>
    <n v="1419"/>
    <n v="0"/>
    <s v="None"/>
    <x v="1"/>
    <s v="Neutral"/>
    <n v="8903"/>
    <s v="http://blocgame.com/stats.php?id=64144"/>
    <n v="0"/>
    <n v="0"/>
    <n v="4778"/>
    <n v="15.40311418685121"/>
  </r>
  <r>
    <s v="oreoxmonster"/>
    <s v="haramxjadah"/>
    <x v="3"/>
    <n v="61"/>
    <n v="0"/>
    <s v="First World War surplus"/>
    <s v="Gandhi-like"/>
    <n v="1"/>
    <s v="Standard"/>
    <n v="12"/>
    <n v="11"/>
    <n v="5"/>
    <s v="Free Market"/>
    <n v="577"/>
    <n v="4808"/>
    <s v="Near Depletion"/>
    <s v="Mediocre"/>
    <x v="1"/>
    <s v="United States"/>
    <n v="27185"/>
    <s v="http://blocgame.com/stats.php?id=64351"/>
    <n v="0"/>
    <n v="0"/>
    <n v="20435"/>
    <n v="47.114384748700175"/>
  </r>
  <r>
    <s v="Tanah Malaya"/>
    <s v="Syahmi1089"/>
    <x v="2"/>
    <n v="10"/>
    <n v="3"/>
    <s v="Second World War surplus"/>
    <s v="Normal"/>
    <n v="2"/>
    <s v="Standard"/>
    <n v="2"/>
    <n v="12"/>
    <n v="9"/>
    <s v="Free Market"/>
    <n v="576"/>
    <n v="1093"/>
    <s v="Untapped"/>
    <s v="Somewhat Large"/>
    <x v="3"/>
    <s v="United States"/>
    <n v="18230"/>
    <s v="http://blocgame.com/stats.php?id=60385"/>
    <n v="0"/>
    <n v="0"/>
    <n v="8855"/>
    <n v="31.649305555555557"/>
  </r>
  <r>
    <s v="siput sedut"/>
    <s v="Mr. President Aizat"/>
    <x v="3"/>
    <n v="155"/>
    <n v="1"/>
    <s v="Second World War surplus"/>
    <s v="Gandhi-like"/>
    <n v="3"/>
    <s v="Standard"/>
    <n v="23"/>
    <n v="22"/>
    <n v="13"/>
    <s v="Free Market"/>
    <n v="572"/>
    <n v="277"/>
    <s v="Untapped"/>
    <s v="Powerful"/>
    <x v="7"/>
    <s v="United States"/>
    <n v="37006"/>
    <s v="http://blocgame.com/stats.php?id=60552"/>
    <n v="0"/>
    <n v="0"/>
    <n v="21631"/>
    <n v="64.6958041958042"/>
  </r>
  <r>
    <s v="Crashlantis"/>
    <s v="The Great Crashimo"/>
    <x v="0"/>
    <n v="66"/>
    <n v="2"/>
    <s v="First World War surplus"/>
    <s v="Gandhi-like"/>
    <n v="2"/>
    <s v="Elite"/>
    <n v="3"/>
    <n v="16"/>
    <n v="10"/>
    <s v="Mixed Economy"/>
    <n v="571"/>
    <n v="2234"/>
    <s v="Untapped"/>
    <s v="Large"/>
    <x v="9"/>
    <s v="United States"/>
    <n v="38912"/>
    <s v="http://blocgame.com/stats.php?id=50932"/>
    <n v="0"/>
    <n v="0"/>
    <n v="27662"/>
    <n v="68.147110332749563"/>
  </r>
  <r>
    <s v="Hamshiretonland"/>
    <s v="Lord Hamshiretonburrough"/>
    <x v="1"/>
    <n v="44"/>
    <n v="0"/>
    <s v="Korean War surplus"/>
    <s v="Gandhi-like"/>
    <n v="1"/>
    <s v="Standard"/>
    <n v="3"/>
    <n v="8"/>
    <n v="2"/>
    <s v="Central Planning"/>
    <n v="571"/>
    <n v="244"/>
    <s v="Untapped"/>
    <s v="Somewhat Large"/>
    <x v="4"/>
    <s v="Soviet Union"/>
    <n v="20000"/>
    <s v="http://blocgame.com/stats.php?id=58470"/>
    <n v="0"/>
    <n v="0"/>
    <n v="15500"/>
    <n v="35.026269702276707"/>
  </r>
  <r>
    <s v="Remote"/>
    <s v="Burgerking"/>
    <x v="10"/>
    <n v="95"/>
    <n v="1"/>
    <s v="Second World War surplus"/>
    <s v="Angelic"/>
    <n v="2"/>
    <s v="Good"/>
    <n v="1"/>
    <n v="34"/>
    <n v="11"/>
    <s v="Free Market"/>
    <n v="571"/>
    <n v="72"/>
    <s v="Untapped"/>
    <s v="Large"/>
    <x v="8"/>
    <s v="United States"/>
    <n v="41523"/>
    <s v="http://blocgame.com/stats.php?id=61201"/>
    <n v="0"/>
    <n v="0"/>
    <n v="23148"/>
    <n v="72.719789842381786"/>
  </r>
  <r>
    <s v="balemu1987"/>
    <s v="balemu1987"/>
    <x v="11"/>
    <n v="41"/>
    <n v="0"/>
    <s v="First World War surplus"/>
    <s v="Gandhi-like"/>
    <n v="0"/>
    <s v="Undisciplined Rabble"/>
    <n v="11"/>
    <n v="2"/>
    <n v="1"/>
    <s v="Free Market"/>
    <n v="571"/>
    <n v="80"/>
    <s v="Near Depletion"/>
    <s v="None"/>
    <x v="6"/>
    <s v="Neutral"/>
    <n v="9067"/>
    <s v="http://blocgame.com/stats.php?id=63972"/>
    <n v="0"/>
    <n v="0"/>
    <n v="7942"/>
    <n v="15.879159369527146"/>
  </r>
  <r>
    <s v="militaryjunta"/>
    <s v="militaryjunta"/>
    <x v="11"/>
    <n v="10"/>
    <n v="0"/>
    <s v="First World War surplus"/>
    <s v="Gandhi-like"/>
    <n v="0"/>
    <s v="Good"/>
    <n v="9"/>
    <n v="2"/>
    <n v="0"/>
    <s v="Central Planning"/>
    <n v="567"/>
    <n v="0"/>
    <s v="Untapped"/>
    <s v="None"/>
    <x v="14"/>
    <s v="Soviet Union"/>
    <n v="16500"/>
    <s v="http://blocgame.com/stats.php?id=64290"/>
    <n v="0"/>
    <n v="0"/>
    <n v="15750"/>
    <n v="29.100529100529101"/>
  </r>
  <r>
    <s v="Casa del Nolano"/>
    <s v="jnolat09"/>
    <x v="0"/>
    <n v="52"/>
    <n v="0"/>
    <s v="Second World War surplus"/>
    <s v="Gandhi-like"/>
    <n v="1"/>
    <s v="Poor"/>
    <n v="39"/>
    <n v="4"/>
    <n v="4"/>
    <s v="Free Market"/>
    <n v="565"/>
    <n v="215"/>
    <s v="Untapped"/>
    <s v="None"/>
    <x v="7"/>
    <s v="Neutral"/>
    <n v="20000"/>
    <s v="http://blocgame.com/stats.php?id=45936"/>
    <n v="0"/>
    <n v="0"/>
    <n v="16250"/>
    <n v="35.398230088495573"/>
  </r>
  <r>
    <s v="Eralidor"/>
    <s v="Traror"/>
    <x v="11"/>
    <n v="7"/>
    <n v="0"/>
    <s v="First World War surplus"/>
    <s v="Gandhi-like"/>
    <n v="1"/>
    <s v="Undisciplined Rabble"/>
    <n v="134"/>
    <n v="4"/>
    <n v="2"/>
    <s v="Central Planning"/>
    <n v="565"/>
    <n v="1662"/>
    <s v="Untapped"/>
    <s v="Meagre"/>
    <x v="9"/>
    <s v="Soviet Union"/>
    <n v="15740"/>
    <s v="http://blocgame.com/stats.php?id=61304"/>
    <n v="0"/>
    <n v="0"/>
    <n v="12740"/>
    <n v="27.858407079646017"/>
  </r>
  <r>
    <s v="Vargr"/>
    <s v="NickiusBigDickius"/>
    <x v="11"/>
    <n v="5"/>
    <n v="0"/>
    <s v="First World War surplus"/>
    <s v="Good"/>
    <n v="0"/>
    <s v="Good"/>
    <n v="103"/>
    <n v="4"/>
    <n v="3"/>
    <s v="Mixed Economy"/>
    <n v="563"/>
    <n v="0"/>
    <s v="Untapped"/>
    <s v="Meagre"/>
    <x v="16"/>
    <s v="Neutral"/>
    <n v="7307"/>
    <s v="http://blocgame.com/stats.php?id=63524"/>
    <n v="0"/>
    <n v="0"/>
    <n v="4682"/>
    <n v="12.978685612788633"/>
  </r>
  <r>
    <s v="Corn God"/>
    <s v="gonzi"/>
    <x v="0"/>
    <n v="23"/>
    <n v="0"/>
    <s v="Finest of the 19th century"/>
    <s v="Isolated"/>
    <n v="1"/>
    <s v="Elite"/>
    <n v="38"/>
    <n v="4"/>
    <n v="1"/>
    <s v="Central Planning"/>
    <n v="563"/>
    <n v="36"/>
    <s v="Untapped"/>
    <s v="Meagre"/>
    <x v="17"/>
    <s v="Soviet Union"/>
    <n v="31023"/>
    <s v="http://blocgame.com/stats.php?id=64682"/>
    <n v="0"/>
    <n v="0"/>
    <n v="28398"/>
    <n v="55.103019538188278"/>
  </r>
  <r>
    <s v="Luskwood"/>
    <s v="HylerVolfhelm"/>
    <x v="0"/>
    <n v="99"/>
    <n v="2"/>
    <s v="Korean War surplus"/>
    <s v="Gandhi-like"/>
    <n v="2"/>
    <s v="Standard"/>
    <n v="0"/>
    <n v="21"/>
    <n v="8"/>
    <s v="Central Planning"/>
    <n v="562"/>
    <n v="505"/>
    <s v="Plentiful"/>
    <s v="Large"/>
    <x v="5"/>
    <s v="Soviet Union"/>
    <n v="36994"/>
    <s v="http://blocgame.com/stats.php?id=63171"/>
    <n v="0"/>
    <n v="0"/>
    <n v="24619"/>
    <n v="65.82562277580071"/>
  </r>
  <r>
    <s v="Tigner"/>
    <s v="atiah"/>
    <x v="0"/>
    <n v="36"/>
    <n v="0"/>
    <s v="First World War surplus"/>
    <s v="Gandhi-like"/>
    <n v="2"/>
    <s v="Good"/>
    <n v="5"/>
    <n v="17"/>
    <n v="4"/>
    <s v="Free Market"/>
    <n v="562"/>
    <n v="6153"/>
    <s v="Untapped"/>
    <s v="Large"/>
    <x v="9"/>
    <s v="United States"/>
    <n v="26820"/>
    <s v="http://blocgame.com/stats.php?id=64128"/>
    <n v="0"/>
    <n v="0"/>
    <n v="17445"/>
    <n v="47.722419928825623"/>
  </r>
  <r>
    <s v="Sttusau"/>
    <s v="someLeader1"/>
    <x v="11"/>
    <n v="6"/>
    <n v="0"/>
    <s v="Finest of the 19th century"/>
    <s v="Gandhi-like"/>
    <n v="0"/>
    <s v="Poor"/>
    <n v="74"/>
    <n v="3"/>
    <n v="1"/>
    <s v="Mixed Economy"/>
    <n v="560"/>
    <n v="71"/>
    <s v="Untapped"/>
    <s v="None"/>
    <x v="8"/>
    <s v="United States"/>
    <n v="13613"/>
    <s v="http://blocgame.com/stats.php?id=64382"/>
    <n v="0"/>
    <n v="0"/>
    <n v="12113"/>
    <n v="24.30892857142857"/>
  </r>
  <r>
    <s v="RATHKEALE"/>
    <s v="Rathkeale"/>
    <x v="11"/>
    <n v="18"/>
    <n v="0"/>
    <s v="First World War surplus"/>
    <s v="Gandhi-like"/>
    <n v="0"/>
    <s v="Elite"/>
    <n v="5"/>
    <n v="2"/>
    <n v="1"/>
    <s v="Central Planning"/>
    <n v="559"/>
    <n v="2971"/>
    <s v="Untapped"/>
    <s v="Mediocre"/>
    <x v="0"/>
    <s v="United States"/>
    <n v="20000"/>
    <s v="http://blocgame.com/stats.php?id=55636"/>
    <n v="0"/>
    <n v="0"/>
    <n v="18875"/>
    <n v="35.778175313059037"/>
  </r>
  <r>
    <s v="East Takistan"/>
    <s v="Sheepshagger"/>
    <x v="17"/>
    <n v="27"/>
    <n v="0"/>
    <s v="First World War surplus"/>
    <s v="Gandhi-like"/>
    <n v="1"/>
    <s v="Good"/>
    <n v="12"/>
    <n v="11"/>
    <n v="3"/>
    <s v="Central Planning"/>
    <n v="558"/>
    <n v="2824"/>
    <s v="Untapped"/>
    <s v="Meagre"/>
    <x v="3"/>
    <s v="Soviet Union"/>
    <n v="22561"/>
    <s v="http://blocgame.com/stats.php?id=58950"/>
    <n v="0"/>
    <n v="0"/>
    <n v="16561"/>
    <n v="40.431899641577061"/>
  </r>
  <r>
    <s v="Emberica"/>
    <s v="Whynamewhy"/>
    <x v="0"/>
    <n v="9"/>
    <n v="0"/>
    <s v="First World War surplus"/>
    <s v="Good"/>
    <n v="1"/>
    <s v="Standard"/>
    <n v="53"/>
    <n v="4"/>
    <n v="3"/>
    <s v="Mixed Economy"/>
    <n v="558"/>
    <n v="968"/>
    <s v="Plentiful"/>
    <s v="None"/>
    <x v="1"/>
    <s v="Neutral"/>
    <n v="11231"/>
    <s v="http://blocgame.com/stats.php?id=60147"/>
    <n v="0"/>
    <n v="0"/>
    <n v="7856"/>
    <n v="20.127240143369175"/>
  </r>
  <r>
    <s v="Genowia"/>
    <s v="ThePole"/>
    <x v="3"/>
    <n v="58"/>
    <n v="0"/>
    <s v="Second World War surplus"/>
    <s v="Gandhi-like"/>
    <n v="2"/>
    <s v="Poor"/>
    <n v="20"/>
    <n v="10"/>
    <n v="6"/>
    <s v="Central Planning"/>
    <n v="557"/>
    <n v="141"/>
    <s v="Untapped"/>
    <s v="Very Powerful"/>
    <x v="8"/>
    <s v="Soviet Union"/>
    <n v="31445"/>
    <s v="http://blocgame.com/stats.php?id=50839"/>
    <n v="0"/>
    <n v="0"/>
    <n v="23945"/>
    <n v="56.454219030520647"/>
  </r>
  <r>
    <s v="Somaliya"/>
    <s v="Al Somali"/>
    <x v="6"/>
    <n v="63"/>
    <n v="0"/>
    <s v="Second World War surplus"/>
    <s v="Gandhi-like"/>
    <n v="2"/>
    <s v="Standard"/>
    <n v="12"/>
    <n v="6"/>
    <n v="6"/>
    <s v="Central Planning"/>
    <n v="557"/>
    <n v="3907"/>
    <s v="Plentiful"/>
    <s v="Meagre"/>
    <x v="3"/>
    <s v="Soviet Union"/>
    <n v="28572"/>
    <s v="http://blocgame.com/stats.php?id=52569"/>
    <n v="0"/>
    <n v="0"/>
    <n v="22572"/>
    <n v="51.296229802513466"/>
  </r>
  <r>
    <s v="Agostino"/>
    <s v="Augusto"/>
    <x v="0"/>
    <n v="132"/>
    <n v="0"/>
    <s v="Second World War surplus"/>
    <s v="Gandhi-like"/>
    <n v="2"/>
    <s v="Poor"/>
    <n v="3"/>
    <n v="13"/>
    <n v="11"/>
    <s v="Mixed Economy"/>
    <n v="556"/>
    <n v="8175"/>
    <s v="Near Depletion"/>
    <s v="Somewhat Large"/>
    <x v="10"/>
    <s v="Neutral"/>
    <n v="30967"/>
    <s v="http://blocgame.com/stats.php?id=60229"/>
    <n v="0"/>
    <n v="0"/>
    <n v="20467"/>
    <n v="55.696043165467628"/>
  </r>
  <r>
    <s v="Yidi Gao"/>
    <s v="Clayton Gao"/>
    <x v="11"/>
    <n v="8"/>
    <n v="0"/>
    <s v="Finest of the 19th century"/>
    <s v="Gandhi-like"/>
    <n v="0"/>
    <s v="Undisciplined Rabble"/>
    <n v="86"/>
    <n v="2"/>
    <n v="0"/>
    <s v="Central Planning"/>
    <n v="556"/>
    <n v="0"/>
    <s v="Untapped"/>
    <s v="None"/>
    <x v="14"/>
    <s v="United States"/>
    <n v="13342"/>
    <s v="http://blocgame.com/stats.php?id=64426"/>
    <n v="0"/>
    <n v="0"/>
    <n v="12592"/>
    <n v="23.996402877697843"/>
  </r>
  <r>
    <s v="EthariousDrag"/>
    <s v="VynerBrook"/>
    <x v="4"/>
    <n v="30"/>
    <n v="0"/>
    <s v="Finest of the 19th century"/>
    <s v="Angelic"/>
    <n v="1"/>
    <s v="Good"/>
    <n v="4"/>
    <n v="10"/>
    <n v="7"/>
    <s v="Central Planning"/>
    <n v="556"/>
    <n v="5029"/>
    <s v="Untapped"/>
    <s v="Small"/>
    <x v="9"/>
    <s v="Soviet Union"/>
    <n v="30628"/>
    <s v="http://blocgame.com/stats.php?id=64596"/>
    <n v="0"/>
    <n v="0"/>
    <n v="23503"/>
    <n v="55.086330935251802"/>
  </r>
  <r>
    <s v="Serbija"/>
    <s v="Radovan Karadï¿½iï¿½"/>
    <x v="7"/>
    <n v="80"/>
    <n v="2"/>
    <s v="Second World War surplus"/>
    <s v="Gandhi-like"/>
    <n v="2"/>
    <s v="Standard"/>
    <n v="6"/>
    <n v="30"/>
    <n v="14"/>
    <s v="Central Planning"/>
    <n v="555"/>
    <n v="2417"/>
    <s v="Untapped"/>
    <s v="Very Powerful"/>
    <x v="10"/>
    <s v="Soviet Union"/>
    <n v="29377"/>
    <s v="http://blocgame.com/stats.php?id=62971"/>
    <n v="0"/>
    <n v="0"/>
    <n v="11377"/>
    <n v="52.931531531531533"/>
  </r>
  <r>
    <s v="Flower Hippies"/>
    <s v="Wolololo"/>
    <x v="4"/>
    <n v="38"/>
    <n v="0"/>
    <s v="First World War surplus"/>
    <s v="Gandhi-like"/>
    <n v="0"/>
    <s v="Good"/>
    <n v="2"/>
    <n v="7"/>
    <n v="3"/>
    <s v="Central Planning"/>
    <n v="555"/>
    <n v="296"/>
    <s v="Untapped"/>
    <s v="Mediocre"/>
    <x v="8"/>
    <s v="United States"/>
    <n v="26339"/>
    <s v="http://blocgame.com/stats.php?id=64563"/>
    <n v="0"/>
    <n v="0"/>
    <n v="22589"/>
    <n v="47.457657657657656"/>
  </r>
  <r>
    <s v="Sheym"/>
    <s v="Ooodin"/>
    <x v="11"/>
    <n v="6"/>
    <n v="0"/>
    <s v="First World War surplus"/>
    <s v="Gandhi-like"/>
    <n v="0"/>
    <s v="Standard"/>
    <n v="111"/>
    <n v="2"/>
    <n v="0"/>
    <s v="Mixed Economy"/>
    <n v="554"/>
    <n v="0"/>
    <s v="Untapped"/>
    <s v="None"/>
    <x v="9"/>
    <s v="Neutral"/>
    <n v="13077"/>
    <s v="http://blocgame.com/stats.php?id=61826"/>
    <n v="0"/>
    <n v="0"/>
    <n v="12327"/>
    <n v="23.604693140794225"/>
  </r>
  <r>
    <s v="BIOR KELANTOK"/>
    <s v="Krul"/>
    <x v="3"/>
    <n v="53"/>
    <n v="0"/>
    <s v="Second World War surplus"/>
    <s v="Gandhi-like"/>
    <n v="1"/>
    <s v="Undisciplined Rabble"/>
    <n v="1"/>
    <n v="10"/>
    <n v="3"/>
    <s v="Mixed Economy"/>
    <n v="552"/>
    <n v="260"/>
    <s v="Plentiful"/>
    <s v="Somewhat Large"/>
    <x v="8"/>
    <s v="United States"/>
    <n v="16172"/>
    <s v="http://blocgame.com/stats.php?id=61489"/>
    <n v="0"/>
    <n v="0"/>
    <n v="10547"/>
    <n v="29.297101449275363"/>
  </r>
  <r>
    <s v="pengkalan chepa"/>
    <s v="sultan pali"/>
    <x v="11"/>
    <n v="9"/>
    <n v="0"/>
    <s v="First World War surplus"/>
    <s v="Nice"/>
    <n v="0"/>
    <s v="Undisciplined Rabble"/>
    <n v="0"/>
    <n v="2"/>
    <n v="0"/>
    <s v="Mixed Economy"/>
    <n v="551"/>
    <n v="70"/>
    <n v="0"/>
    <s v="None"/>
    <x v="7"/>
    <s v="Neutral"/>
    <n v="4426"/>
    <s v="http://blocgame.com/stats.php?id=60742"/>
    <n v="0"/>
    <n v="0"/>
    <n v="3676"/>
    <n v="8.0326678765880217"/>
  </r>
  <r>
    <s v="melayuraya"/>
    <s v="bangsamelayu"/>
    <x v="11"/>
    <n v="94"/>
    <n v="0"/>
    <s v="Second World War surplus"/>
    <s v="Gandhi-like"/>
    <n v="3"/>
    <s v="Standard"/>
    <n v="9"/>
    <n v="8"/>
    <n v="8"/>
    <s v="Central Planning"/>
    <n v="551"/>
    <n v="98"/>
    <s v="Untapped"/>
    <s v="Mediocre"/>
    <x v="5"/>
    <s v="Neutral"/>
    <n v="24155"/>
    <s v="http://blocgame.com/stats.php?id=63546"/>
    <n v="0"/>
    <n v="0"/>
    <n v="15905"/>
    <n v="43.83847549909256"/>
  </r>
  <r>
    <s v="Buzir"/>
    <s v="Sir Ribuz"/>
    <x v="4"/>
    <n v="58"/>
    <n v="0"/>
    <s v="Second World War surplus"/>
    <s v="Gandhi-like"/>
    <n v="1"/>
    <s v="Poor"/>
    <n v="8"/>
    <n v="25"/>
    <n v="2"/>
    <s v="Mixed Economy"/>
    <n v="551"/>
    <n v="88"/>
    <s v="Untapped"/>
    <s v="Somewhat Large"/>
    <x v="15"/>
    <s v="United States"/>
    <n v="31413"/>
    <s v="http://blocgame.com/stats.php?id=64064"/>
    <n v="0"/>
    <n v="0"/>
    <n v="20538"/>
    <n v="57.010889292196005"/>
  </r>
  <r>
    <s v="Skhrimm"/>
    <s v="Ept24I5"/>
    <x v="4"/>
    <n v="40"/>
    <n v="0"/>
    <s v="Second World War surplus"/>
    <s v="Questionable"/>
    <n v="0"/>
    <s v="Standard"/>
    <n v="1"/>
    <n v="2"/>
    <n v="0"/>
    <s v="Mixed Economy"/>
    <n v="549"/>
    <n v="0"/>
    <s v="Untapped"/>
    <s v="None"/>
    <x v="14"/>
    <s v="Neutral"/>
    <n v="6435"/>
    <s v="http://blocgame.com/stats.php?id=54756"/>
    <n v="0"/>
    <n v="0"/>
    <n v="5685"/>
    <n v="11.721311475409836"/>
  </r>
  <r>
    <s v="KL Lanas"/>
    <s v="suwey90"/>
    <x v="2"/>
    <n v="61"/>
    <n v="0"/>
    <s v="Second World War surplus"/>
    <s v="Gandhi-like"/>
    <n v="1"/>
    <s v="Standard"/>
    <n v="2"/>
    <n v="6"/>
    <n v="5"/>
    <s v="Free Market"/>
    <n v="549"/>
    <n v="55"/>
    <s v="Untapped"/>
    <s v="Somewhat Large"/>
    <x v="7"/>
    <s v="United States"/>
    <n v="20000"/>
    <s v="http://blocgame.com/stats.php?id=60623"/>
    <n v="0"/>
    <n v="0"/>
    <n v="15125"/>
    <n v="36.429872495446268"/>
  </r>
  <r>
    <s v="Alpha"/>
    <s v="Ryguy1005"/>
    <x v="4"/>
    <n v="18"/>
    <n v="0"/>
    <s v="First World War surplus"/>
    <s v="Gandhi-like"/>
    <n v="0"/>
    <s v="Good"/>
    <n v="10"/>
    <n v="3"/>
    <n v="2"/>
    <s v="Mixed Economy"/>
    <n v="545"/>
    <n v="156"/>
    <s v="Untapped"/>
    <s v="Mediocre"/>
    <x v="13"/>
    <s v="United States"/>
    <n v="26339"/>
    <s v="http://blocgame.com/stats.php?id=64279"/>
    <n v="0"/>
    <n v="0"/>
    <n v="24464"/>
    <n v="48.32844036697248"/>
  </r>
  <r>
    <s v="Much War"/>
    <s v="Dan The Magic Man"/>
    <x v="0"/>
    <n v="49"/>
    <n v="0"/>
    <s v="Second World War surplus"/>
    <s v="Gandhi-like"/>
    <n v="2"/>
    <s v="Undisciplined Rabble"/>
    <n v="6"/>
    <n v="10"/>
    <n v="10"/>
    <s v="Central Planning"/>
    <n v="544"/>
    <n v="3663"/>
    <s v="Untapped"/>
    <s v="Large"/>
    <x v="0"/>
    <s v="Soviet Union"/>
    <n v="40406"/>
    <s v="http://blocgame.com/stats.php?id=61645"/>
    <n v="0"/>
    <n v="0"/>
    <n v="31406"/>
    <n v="74.275735294117652"/>
  </r>
  <r>
    <s v="landoffensive"/>
    <s v="landoffensive"/>
    <x v="11"/>
    <n v="9"/>
    <n v="0"/>
    <s v="First World War surplus"/>
    <s v="Gandhi-like"/>
    <n v="0"/>
    <s v="Poor"/>
    <n v="66"/>
    <n v="2"/>
    <n v="0"/>
    <s v="Central Planning"/>
    <n v="543"/>
    <n v="57"/>
    <s v="Untapped"/>
    <s v="Small"/>
    <x v="14"/>
    <s v="Soviet Union"/>
    <n v="18346"/>
    <s v="http://blocgame.com/stats.php?id=64291"/>
    <n v="0"/>
    <n v="0"/>
    <n v="17596"/>
    <n v="33.786372007366481"/>
  </r>
  <r>
    <s v="hokoo"/>
    <s v="ovaltine"/>
    <x v="1"/>
    <n v="97"/>
    <n v="1"/>
    <s v="Second World War surplus"/>
    <s v="Gandhi-like"/>
    <n v="2"/>
    <s v="Elite"/>
    <n v="1"/>
    <n v="23"/>
    <n v="29"/>
    <s v="Free Market"/>
    <n v="542"/>
    <n v="2396"/>
    <s v="Untapped"/>
    <s v="Powerful"/>
    <x v="3"/>
    <s v="United States"/>
    <n v="36996"/>
    <s v="http://blocgame.com/stats.php?id=61111"/>
    <n v="0"/>
    <n v="0"/>
    <n v="15996"/>
    <n v="68.258302583025824"/>
  </r>
  <r>
    <s v="Netland"/>
    <s v="netcode"/>
    <x v="0"/>
    <n v="40"/>
    <n v="0"/>
    <s v="First World War surplus"/>
    <s v="Gandhi-like"/>
    <n v="1"/>
    <s v="Good"/>
    <n v="0"/>
    <n v="13"/>
    <n v="2"/>
    <s v="Mixed Economy"/>
    <n v="539"/>
    <n v="39"/>
    <s v="Untapped"/>
    <s v="Mediocre"/>
    <x v="11"/>
    <s v="United States"/>
    <n v="27493"/>
    <s v="http://blocgame.com/stats.php?id=63148"/>
    <n v="0"/>
    <n v="0"/>
    <n v="21118"/>
    <n v="51.00742115027829"/>
  </r>
  <r>
    <s v="Le tits now"/>
    <s v="bake and shake"/>
    <x v="11"/>
    <n v="6"/>
    <n v="0"/>
    <s v="First World War surplus"/>
    <s v="Normal"/>
    <n v="0"/>
    <s v="Standard"/>
    <n v="11"/>
    <n v="5"/>
    <n v="0"/>
    <s v="Central Planning"/>
    <n v="538"/>
    <n v="194"/>
    <s v="Untapped"/>
    <s v="None"/>
    <x v="11"/>
    <s v="Soviet Union"/>
    <n v="19800"/>
    <s v="http://blocgame.com/stats.php?id=64023"/>
    <n v="0"/>
    <n v="0"/>
    <n v="17925"/>
    <n v="36.802973977695167"/>
  </r>
  <r>
    <s v="Carthya"/>
    <s v="Eckbert"/>
    <x v="11"/>
    <n v="2"/>
    <n v="0"/>
    <s v="Second World War surplus"/>
    <s v="Questionable"/>
    <n v="0"/>
    <s v="Undisciplined Rabble"/>
    <n v="41"/>
    <n v="3"/>
    <n v="1"/>
    <s v="Mixed Economy"/>
    <n v="537"/>
    <n v="1"/>
    <s v="Untapped"/>
    <s v="Meagre"/>
    <x v="11"/>
    <s v="Neutral"/>
    <n v="9210"/>
    <s v="http://blocgame.com/stats.php?id=63949"/>
    <n v="0"/>
    <n v="0"/>
    <n v="7710"/>
    <n v="17.150837988826815"/>
  </r>
  <r>
    <s v="Pasir Dua Butir"/>
    <s v="Rocky Malaya"/>
    <x v="0"/>
    <n v="68"/>
    <n v="0"/>
    <s v="Second World War surplus"/>
    <s v="Gandhi-like"/>
    <n v="1"/>
    <s v="Standard"/>
    <n v="38"/>
    <n v="9"/>
    <n v="6"/>
    <s v="Free Market"/>
    <n v="536"/>
    <n v="19"/>
    <s v="Untapped"/>
    <s v="Somewhat Large"/>
    <x v="7"/>
    <s v="United States"/>
    <n v="16500"/>
    <s v="http://blocgame.com/stats.php?id=60687"/>
    <n v="0"/>
    <n v="0"/>
    <n v="10125"/>
    <n v="30.78358208955224"/>
  </r>
  <r>
    <s v="kailam"/>
    <s v="kailam"/>
    <x v="3"/>
    <n v="77"/>
    <n v="0"/>
    <s v="First World War surplus"/>
    <s v="Nice"/>
    <n v="1"/>
    <s v="Elite"/>
    <n v="0"/>
    <n v="6"/>
    <n v="3"/>
    <s v="Central Planning"/>
    <n v="535"/>
    <n v="376"/>
    <s v="Untapped"/>
    <s v="Somewhat Large"/>
    <x v="7"/>
    <s v="Soviet Union"/>
    <n v="30961"/>
    <s v="http://blocgame.com/stats.php?id=61608"/>
    <n v="0"/>
    <n v="0"/>
    <n v="26836"/>
    <n v="57.871028037383176"/>
  </r>
  <r>
    <s v="Stings"/>
    <s v="Sting"/>
    <x v="9"/>
    <n v="68"/>
    <n v="1"/>
    <s v="Second World War surplus"/>
    <s v="Gandhi-like"/>
    <n v="2"/>
    <s v="Poor"/>
    <n v="9"/>
    <n v="16"/>
    <n v="11"/>
    <s v="Free Market"/>
    <n v="535"/>
    <n v="3723"/>
    <s v="Untapped"/>
    <s v="Very Powerful"/>
    <x v="0"/>
    <s v="United States"/>
    <n v="20165"/>
    <s v="http://blocgame.com/stats.php?id=62660"/>
    <n v="0"/>
    <n v="0"/>
    <n v="8540"/>
    <n v="37.691588785046726"/>
  </r>
  <r>
    <s v="Farm001"/>
    <s v="Farmer001"/>
    <x v="11"/>
    <n v="5"/>
    <n v="0"/>
    <s v="Finest of the 19th century"/>
    <s v="Questionable"/>
    <n v="0"/>
    <s v="Undisciplined Rabble"/>
    <n v="16"/>
    <n v="3"/>
    <n v="2"/>
    <s v="Mixed Economy"/>
    <n v="534"/>
    <n v="1720"/>
    <s v="Untapped"/>
    <s v="None"/>
    <x v="10"/>
    <s v="Neutral"/>
    <n v="11045"/>
    <s v="http://blocgame.com/stats.php?id=64270"/>
    <n v="0"/>
    <n v="0"/>
    <n v="9170"/>
    <n v="20.683520599250937"/>
  </r>
  <r>
    <s v="Azari"/>
    <s v="LOLDAROFL"/>
    <x v="11"/>
    <n v="13"/>
    <n v="0"/>
    <s v="Second World War surplus"/>
    <s v="Gandhi-like"/>
    <n v="0"/>
    <s v="Elite"/>
    <n v="33"/>
    <n v="2"/>
    <n v="1"/>
    <s v="Free Market"/>
    <n v="533"/>
    <n v="324"/>
    <s v="Untapped"/>
    <s v="Meagre"/>
    <x v="14"/>
    <s v="Neutral"/>
    <n v="16500"/>
    <s v="http://blocgame.com/stats.php?id=64199"/>
    <n v="0"/>
    <n v="0"/>
    <n v="15375"/>
    <n v="30.956848030018762"/>
  </r>
  <r>
    <s v="Beluncas War"/>
    <s v="RamaRama"/>
    <x v="2"/>
    <n v="30"/>
    <n v="0"/>
    <s v="Second World War surplus"/>
    <s v="Gandhi-like"/>
    <n v="3"/>
    <s v="Undisciplined Rabble"/>
    <n v="1"/>
    <n v="15"/>
    <n v="18"/>
    <s v="Free Market"/>
    <n v="531"/>
    <n v="18"/>
    <s v="Untapped"/>
    <s v="Large"/>
    <x v="8"/>
    <s v="United States"/>
    <n v="20398"/>
    <s v="http://blocgame.com/stats.php?id=61487"/>
    <n v="0"/>
    <n v="0"/>
    <n v="5773"/>
    <n v="38.41431261770245"/>
  </r>
  <r>
    <s v="Democrastan"/>
    <s v="Demochi"/>
    <x v="10"/>
    <n v="70"/>
    <n v="0"/>
    <s v="Second World War surplus"/>
    <s v="Gandhi-like"/>
    <n v="3"/>
    <s v="Undisciplined Rabble"/>
    <n v="17"/>
    <n v="14"/>
    <n v="9"/>
    <s v="Free Market"/>
    <n v="529"/>
    <n v="176"/>
    <s v="Untapped"/>
    <s v="Powerful"/>
    <x v="19"/>
    <s v="United States"/>
    <n v="20762"/>
    <s v="http://blocgame.com/stats.php?id=63132"/>
    <n v="0"/>
    <n v="0"/>
    <n v="9887"/>
    <n v="39.247637051039696"/>
  </r>
  <r>
    <s v="4g93"/>
    <s v="kadafi"/>
    <x v="0"/>
    <n v="79"/>
    <n v="0"/>
    <s v="Korean War surplus"/>
    <s v="Gandhi-like"/>
    <n v="2"/>
    <s v="Poor"/>
    <n v="4"/>
    <n v="13"/>
    <n v="5"/>
    <s v="Central Planning"/>
    <n v="527"/>
    <n v="390"/>
    <s v="Untapped"/>
    <s v="Somewhat Large"/>
    <x v="8"/>
    <s v="Soviet Union"/>
    <n v="20000"/>
    <s v="http://blocgame.com/stats.php?id=62122"/>
    <n v="0"/>
    <n v="0"/>
    <n v="11750"/>
    <n v="37.950664136622393"/>
  </r>
  <r>
    <s v="Roarspekistan"/>
    <s v="roar"/>
    <x v="14"/>
    <n v="35"/>
    <n v="0"/>
    <s v="First World War surplus"/>
    <s v="Nice"/>
    <n v="1"/>
    <s v="Standard"/>
    <n v="5"/>
    <n v="6"/>
    <n v="1"/>
    <s v="Central Planning"/>
    <n v="525"/>
    <n v="428"/>
    <s v="Untapped"/>
    <s v="Mediocre"/>
    <x v="13"/>
    <s v="Soviet Union"/>
    <n v="20000"/>
    <s v="http://blocgame.com/stats.php?id=59084"/>
    <n v="0"/>
    <n v="0"/>
    <n v="16625"/>
    <n v="38.095238095238095"/>
  </r>
  <r>
    <s v="Bernie_Sanders"/>
    <s v="Adolf_Mussolini"/>
    <x v="0"/>
    <n v="78"/>
    <n v="1"/>
    <s v="First World War surplus"/>
    <s v="Gandhi-like"/>
    <n v="2"/>
    <s v="Good"/>
    <n v="0"/>
    <n v="5"/>
    <n v="5"/>
    <s v="Central Planning"/>
    <n v="525"/>
    <n v="1744"/>
    <s v="Untapped"/>
    <s v="Very Powerful"/>
    <x v="3"/>
    <s v="Soviet Union"/>
    <n v="26923"/>
    <s v="http://blocgame.com/stats.php?id=63432"/>
    <n v="0"/>
    <n v="0"/>
    <n v="21673"/>
    <n v="51.281904761904762"/>
  </r>
  <r>
    <s v="deathtotyrants"/>
    <s v="deathtotyrants"/>
    <x v="11"/>
    <n v="5"/>
    <n v="0"/>
    <s v="Finest of the 19th century"/>
    <s v="Good"/>
    <n v="0"/>
    <s v="Undisciplined Rabble"/>
    <n v="17"/>
    <n v="2"/>
    <n v="2"/>
    <s v="Mixed Economy"/>
    <n v="525"/>
    <n v="2890"/>
    <s v="Untapped"/>
    <s v="None"/>
    <x v="10"/>
    <s v="Neutral"/>
    <n v="13613"/>
    <s v="http://blocgame.com/stats.php?id=64328"/>
    <n v="0"/>
    <n v="0"/>
    <n v="12113"/>
    <n v="25.929523809523811"/>
  </r>
  <r>
    <s v="Horgrif"/>
    <s v="roxim teaga"/>
    <x v="11"/>
    <n v="7"/>
    <n v="0"/>
    <s v="First World War surplus"/>
    <s v="Gandhi-like"/>
    <n v="0"/>
    <s v="Standard"/>
    <n v="128"/>
    <n v="5"/>
    <n v="1"/>
    <s v="Central Planning"/>
    <n v="523"/>
    <n v="1"/>
    <s v="Untapped"/>
    <s v="None"/>
    <x v="17"/>
    <s v="Neutral"/>
    <n v="13560"/>
    <s v="http://blocgame.com/stats.php?id=55571"/>
    <n v="0"/>
    <n v="0"/>
    <n v="11310"/>
    <n v="25.92734225621415"/>
  </r>
  <r>
    <s v="Qastury"/>
    <s v="kasturi"/>
    <x v="2"/>
    <n v="65"/>
    <n v="0"/>
    <s v="Second World War surplus"/>
    <s v="Gandhi-like"/>
    <n v="1"/>
    <s v="Poor"/>
    <n v="23"/>
    <n v="6"/>
    <n v="3"/>
    <s v="Central Planning"/>
    <n v="522"/>
    <n v="1139"/>
    <s v="Untapped"/>
    <s v="Mediocre"/>
    <x v="10"/>
    <s v="Neutral"/>
    <n v="13210"/>
    <s v="http://blocgame.com/stats.php?id=61699"/>
    <n v="0"/>
    <n v="0"/>
    <n v="9085"/>
    <n v="25.306513409961685"/>
  </r>
  <r>
    <s v="Peopleoil"/>
    <s v="newname"/>
    <x v="9"/>
    <n v="89"/>
    <n v="1"/>
    <s v="First World War surplus"/>
    <s v="Gandhi-like"/>
    <n v="2"/>
    <s v="Poor"/>
    <n v="6"/>
    <n v="10"/>
    <n v="6"/>
    <s v="Free Market"/>
    <n v="521"/>
    <n v="3678"/>
    <s v="Untapped"/>
    <s v="Very Powerful"/>
    <x v="9"/>
    <s v="United States"/>
    <n v="26458"/>
    <s v="http://blocgame.com/stats.php?id=59041"/>
    <n v="0"/>
    <n v="0"/>
    <n v="18958"/>
    <n v="50.783109404990405"/>
  </r>
  <r>
    <s v="Mechassn"/>
    <s v="President Baby"/>
    <x v="11"/>
    <n v="10"/>
    <n v="0"/>
    <s v="Finest of the 19th century"/>
    <s v="Gandhi-like"/>
    <n v="0"/>
    <s v="Poor"/>
    <n v="112"/>
    <n v="2"/>
    <n v="0"/>
    <s v="Mixed Economy"/>
    <n v="520"/>
    <n v="0"/>
    <s v="Untapped"/>
    <s v="None"/>
    <x v="8"/>
    <s v="Neutral"/>
    <n v="13613"/>
    <s v="http://blocgame.com/stats.php?id=61698"/>
    <n v="0"/>
    <n v="0"/>
    <n v="12863"/>
    <n v="26.178846153846155"/>
  </r>
  <r>
    <s v="melakar raya"/>
    <s v="coin"/>
    <x v="13"/>
    <n v="79"/>
    <n v="2"/>
    <s v="Second World War surplus"/>
    <s v="Gandhi-like"/>
    <n v="2"/>
    <s v="Standard"/>
    <n v="13"/>
    <n v="20"/>
    <n v="7"/>
    <s v="Central Planning"/>
    <n v="520"/>
    <n v="86"/>
    <s v="Untapped"/>
    <s v="Large"/>
    <x v="5"/>
    <s v="Soviet Union"/>
    <n v="20000"/>
    <s v="http://blocgame.com/stats.php?id=62446"/>
    <n v="0"/>
    <n v="0"/>
    <n v="8375"/>
    <n v="38.46153846153846"/>
  </r>
  <r>
    <s v="Strath"/>
    <s v="Finn Hunter"/>
    <x v="11"/>
    <n v="36"/>
    <n v="0"/>
    <s v="Second World War surplus"/>
    <s v="Gandhi-like"/>
    <n v="1"/>
    <s v="Good"/>
    <n v="7"/>
    <n v="19"/>
    <n v="5"/>
    <s v="Central Planning"/>
    <n v="519"/>
    <n v="220"/>
    <s v="Untapped"/>
    <s v="Small"/>
    <x v="15"/>
    <s v="Soviet Union"/>
    <n v="27330"/>
    <s v="http://blocgame.com/stats.php?id=61471"/>
    <n v="0"/>
    <n v="0"/>
    <n v="17580"/>
    <n v="52.658959537572251"/>
  </r>
  <r>
    <s v="BerkeVille"/>
    <s v="VintageTanker"/>
    <x v="11"/>
    <n v="4"/>
    <n v="0"/>
    <s v="First World War surplus"/>
    <s v="Questionable"/>
    <n v="0"/>
    <s v="Undisciplined Rabble"/>
    <n v="148"/>
    <n v="2"/>
    <n v="0"/>
    <s v="Mixed Economy"/>
    <n v="516"/>
    <n v="0"/>
    <s v="Untapped"/>
    <s v="None"/>
    <x v="16"/>
    <s v="Neutral"/>
    <n v="5026"/>
    <s v="http://blocgame.com/stats.php?id=59187"/>
    <n v="0"/>
    <n v="0"/>
    <n v="4276"/>
    <n v="9.7403100775193803"/>
  </r>
  <r>
    <s v="Zepplin"/>
    <s v="Hammer"/>
    <x v="11"/>
    <n v="20"/>
    <n v="0"/>
    <s v="First World War surplus"/>
    <s v="Gandhi-like"/>
    <n v="0"/>
    <s v="Good"/>
    <n v="1"/>
    <n v="4"/>
    <n v="3"/>
    <s v="Central Planning"/>
    <n v="516"/>
    <n v="2948"/>
    <s v="Untapped"/>
    <s v="None"/>
    <x v="1"/>
    <s v="Soviet Union"/>
    <n v="13613"/>
    <s v="http://blocgame.com/stats.php?id=64512"/>
    <n v="0"/>
    <n v="0"/>
    <n v="10988"/>
    <n v="26.381782945736433"/>
  </r>
  <r>
    <s v="Ireldan"/>
    <s v="QDAWG"/>
    <x v="11"/>
    <n v="1"/>
    <n v="0"/>
    <s v="First World War surplus"/>
    <s v="Questionable"/>
    <n v="0"/>
    <s v="Undisciplined Rabble"/>
    <n v="12"/>
    <n v="2"/>
    <n v="0"/>
    <s v="Central Planning"/>
    <n v="515"/>
    <n v="0"/>
    <s v="Plentiful"/>
    <s v="None"/>
    <x v="6"/>
    <s v="Neutral"/>
    <n v="8775"/>
    <s v="http://blocgame.com/stats.php?id=64011"/>
    <n v="0"/>
    <n v="0"/>
    <n v="8025"/>
    <n v="17.038834951456312"/>
  </r>
  <r>
    <s v="dendiface"/>
    <s v="dendiface"/>
    <x v="11"/>
    <n v="7"/>
    <n v="0"/>
    <s v="Finest of the 19th century"/>
    <s v="Good"/>
    <n v="0"/>
    <s v="Undisciplined Rabble"/>
    <n v="17"/>
    <n v="2"/>
    <n v="2"/>
    <s v="Mixed Economy"/>
    <n v="515"/>
    <n v="3057"/>
    <s v="Untapped"/>
    <s v="None"/>
    <x v="10"/>
    <s v="Neutral"/>
    <n v="16200"/>
    <s v="http://blocgame.com/stats.php?id=64319"/>
    <n v="0"/>
    <n v="0"/>
    <n v="14700"/>
    <n v="31.456310679611651"/>
  </r>
  <r>
    <s v="Antartica"/>
    <s v="X-DZ-X"/>
    <x v="13"/>
    <n v="53"/>
    <n v="0"/>
    <s v="First World War surplus"/>
    <s v="Nice"/>
    <n v="1"/>
    <s v="Standard"/>
    <n v="14"/>
    <n v="9"/>
    <n v="7"/>
    <s v="Central Planning"/>
    <n v="515"/>
    <n v="5536"/>
    <s v="Untapped"/>
    <s v="Small"/>
    <x v="10"/>
    <s v="Soviet Union"/>
    <n v="27600"/>
    <s v="http://blocgame.com/stats.php?id=64669"/>
    <n v="0"/>
    <n v="0"/>
    <n v="20850"/>
    <n v="53.592233009708735"/>
  </r>
  <r>
    <s v="deepfriedbutter"/>
    <s v="kittenSmasher"/>
    <x v="8"/>
    <n v="44"/>
    <n v="0"/>
    <s v="Finest of the 19th century"/>
    <s v="Gandhi-like"/>
    <n v="0"/>
    <s v="Undisciplined Rabble"/>
    <n v="129"/>
    <n v="6"/>
    <n v="2"/>
    <s v="Free Market"/>
    <n v="514"/>
    <n v="359"/>
    <s v="Untapped"/>
    <s v="None"/>
    <x v="19"/>
    <s v="United States"/>
    <n v="20000"/>
    <s v="http://blocgame.com/stats.php?id=44479"/>
    <n v="0"/>
    <n v="0"/>
    <n v="17000"/>
    <n v="38.910505836575872"/>
  </r>
  <r>
    <s v="Harlostia"/>
    <s v="Jeff Ishenoff"/>
    <x v="10"/>
    <n v="3"/>
    <n v="0"/>
    <s v="First World War surplus"/>
    <s v="Normal"/>
    <n v="1"/>
    <s v="Undisciplined Rabble"/>
    <n v="13"/>
    <n v="4"/>
    <n v="2"/>
    <s v="Mixed Economy"/>
    <n v="513"/>
    <n v="1717"/>
    <s v="Untapped"/>
    <s v="None"/>
    <x v="0"/>
    <s v="Neutral"/>
    <n v="7055"/>
    <s v="http://blocgame.com/stats.php?id=64003"/>
    <n v="0"/>
    <n v="0"/>
    <n v="4055"/>
    <n v="13.752436647173489"/>
  </r>
  <r>
    <s v="Blackwater Inc"/>
    <s v="Dark Tenno"/>
    <x v="2"/>
    <n v="81"/>
    <n v="1"/>
    <s v="Second World War surplus"/>
    <s v="Gandhi-like"/>
    <n v="2"/>
    <s v="Elite"/>
    <n v="3"/>
    <n v="13"/>
    <n v="0"/>
    <s v="Central Planning"/>
    <n v="513"/>
    <n v="60"/>
    <s v="Untapped"/>
    <s v="Very Powerful"/>
    <x v="7"/>
    <s v="Neutral"/>
    <n v="25248"/>
    <s v="http://blocgame.com/stats.php?id=64016"/>
    <n v="0"/>
    <n v="0"/>
    <n v="18873"/>
    <n v="49.216374269005847"/>
  </r>
  <r>
    <s v="Niorgana"/>
    <s v="Jorge Harzia"/>
    <x v="0"/>
    <n v="44"/>
    <n v="0"/>
    <s v="Second World War surplus"/>
    <s v="Gandhi-like"/>
    <n v="1"/>
    <s v="Good"/>
    <n v="33"/>
    <n v="4"/>
    <n v="2"/>
    <s v="Free Market"/>
    <n v="511"/>
    <n v="411"/>
    <s v="Untapped"/>
    <s v="Somewhat Large"/>
    <x v="2"/>
    <s v="United States"/>
    <n v="20000"/>
    <s v="http://blocgame.com/stats.php?id=63970"/>
    <n v="0"/>
    <n v="0"/>
    <n v="17000"/>
    <n v="39.138943248532293"/>
  </r>
  <r>
    <s v="Canantartica"/>
    <s v="El Chepo"/>
    <x v="4"/>
    <n v="15"/>
    <n v="0"/>
    <s v="First World War surplus"/>
    <s v="Questionable"/>
    <n v="1"/>
    <s v="Elite"/>
    <n v="30"/>
    <n v="6"/>
    <n v="2"/>
    <s v="Free Market"/>
    <n v="511"/>
    <n v="228"/>
    <s v="Untapped"/>
    <s v="Meagre"/>
    <x v="13"/>
    <s v="United States"/>
    <n v="20000"/>
    <s v="http://blocgame.com/stats.php?id=64445"/>
    <n v="0"/>
    <n v="0"/>
    <n v="16250"/>
    <n v="39.138943248532293"/>
  </r>
  <r>
    <s v="white shadow"/>
    <s v="White Shadow"/>
    <x v="3"/>
    <n v="10"/>
    <n v="2"/>
    <s v="Second World War surplus"/>
    <s v="Normal"/>
    <n v="2"/>
    <s v="Good"/>
    <n v="12"/>
    <n v="24"/>
    <n v="10"/>
    <s v="Free Market"/>
    <n v="510"/>
    <n v="2580"/>
    <n v="0"/>
    <s v="None"/>
    <x v="1"/>
    <s v="Neutral"/>
    <n v="28441"/>
    <s v="http://blocgame.com/stats.php?id=55012"/>
    <n v="0"/>
    <n v="0"/>
    <n v="14191"/>
    <n v="55.766666666666666"/>
  </r>
  <r>
    <s v="sixpool"/>
    <s v="sixpool"/>
    <x v="11"/>
    <n v="7"/>
    <n v="0"/>
    <s v="Finest of the 19th century"/>
    <s v="Good"/>
    <n v="0"/>
    <s v="Undisciplined Rabble"/>
    <n v="17"/>
    <n v="2"/>
    <n v="2"/>
    <s v="Mixed Economy"/>
    <n v="510"/>
    <n v="917"/>
    <s v="Untapped"/>
    <s v="None"/>
    <x v="10"/>
    <s v="United States"/>
    <n v="16500"/>
    <s v="http://blocgame.com/stats.php?id=64331"/>
    <n v="0"/>
    <n v="0"/>
    <n v="15000"/>
    <n v="32.352941176470587"/>
  </r>
  <r>
    <s v="Sanlucia"/>
    <s v="johnnylaw1990"/>
    <x v="8"/>
    <n v="40"/>
    <n v="0"/>
    <s v="Second World War surplus"/>
    <s v="Nice"/>
    <n v="1"/>
    <s v="Elite"/>
    <n v="4"/>
    <n v="5"/>
    <n v="9"/>
    <s v="Mixed Economy"/>
    <n v="509"/>
    <n v="4328"/>
    <s v="Untapped"/>
    <s v="Mediocre"/>
    <x v="3"/>
    <s v="Soviet Union"/>
    <n v="16335"/>
    <s v="http://blocgame.com/stats.php?id=59921"/>
    <n v="0"/>
    <n v="0"/>
    <n v="10335"/>
    <n v="32.092337917485267"/>
  </r>
  <r>
    <s v="Hezstallah"/>
    <s v="Stalinasrallah"/>
    <x v="15"/>
    <n v="7"/>
    <n v="0"/>
    <s v="First World War surplus"/>
    <s v="Good"/>
    <n v="1"/>
    <s v="Elite"/>
    <n v="36"/>
    <n v="7"/>
    <n v="6"/>
    <s v="Mixed Economy"/>
    <n v="509"/>
    <n v="1569"/>
    <n v="0"/>
    <s v="None"/>
    <x v="3"/>
    <s v="Neutral"/>
    <n v="10060"/>
    <s v="http://blocgame.com/stats.php?id=64096"/>
    <n v="0"/>
    <n v="0"/>
    <n v="4435"/>
    <n v="19.764243614931239"/>
  </r>
  <r>
    <s v="molo"/>
    <s v="Klovis"/>
    <x v="11"/>
    <n v="5"/>
    <n v="0"/>
    <s v="Finest of the 19th century"/>
    <s v="Good"/>
    <n v="0"/>
    <s v="Undisciplined Rabble"/>
    <n v="68"/>
    <n v="2"/>
    <n v="0"/>
    <s v="Mixed Economy"/>
    <n v="509"/>
    <n v="0"/>
    <s v="Untapped"/>
    <s v="None"/>
    <x v="17"/>
    <s v="Neutral"/>
    <n v="13640"/>
    <s v="http://blocgame.com/stats.php?id=64485"/>
    <n v="0"/>
    <n v="0"/>
    <n v="12890"/>
    <n v="26.797642436149314"/>
  </r>
  <r>
    <s v="Chanada"/>
    <s v="chad7405"/>
    <x v="11"/>
    <n v="38"/>
    <n v="0"/>
    <s v="First World War surplus"/>
    <s v="Gandhi-like"/>
    <n v="1"/>
    <s v="Standard"/>
    <n v="0"/>
    <n v="4"/>
    <n v="4"/>
    <s v="Free Market"/>
    <n v="506"/>
    <n v="3391"/>
    <s v="Untapped"/>
    <s v="Mediocre"/>
    <x v="3"/>
    <s v="United States"/>
    <n v="25230"/>
    <s v="http://blocgame.com/stats.php?id=58742"/>
    <n v="0"/>
    <n v="0"/>
    <n v="21480"/>
    <n v="49.861660079051383"/>
  </r>
  <r>
    <s v="\\\'Murica"/>
    <s v="Blob26"/>
    <x v="11"/>
    <n v="9"/>
    <n v="0"/>
    <s v="Second World War surplus"/>
    <s v="Good"/>
    <n v="0"/>
    <s v="Undisciplined Rabble"/>
    <n v="40"/>
    <n v="2"/>
    <n v="0"/>
    <s v="Mixed Economy"/>
    <n v="504"/>
    <n v="0"/>
    <s v="Untapped"/>
    <s v="None"/>
    <x v="2"/>
    <s v="Neutral"/>
    <n v="7880"/>
    <s v="http://blocgame.com/stats.php?id=59539"/>
    <n v="0"/>
    <n v="0"/>
    <n v="7130"/>
    <n v="15.634920634920634"/>
  </r>
  <r>
    <s v="qwertyuiop"/>
    <s v="rumsods mom"/>
    <x v="3"/>
    <n v="5"/>
    <n v="0"/>
    <s v="Second World War surplus"/>
    <s v="Nice"/>
    <n v="1"/>
    <s v="Poor"/>
    <n v="60"/>
    <n v="4"/>
    <n v="0"/>
    <s v="Central Planning"/>
    <n v="503"/>
    <n v="0"/>
    <s v="Untapped"/>
    <s v="None"/>
    <x v="3"/>
    <s v="Neutral"/>
    <n v="16662"/>
    <s v="http://blocgame.com/stats.php?id=59451"/>
    <n v="0"/>
    <n v="0"/>
    <n v="14412"/>
    <n v="33.125248508946321"/>
  </r>
  <r>
    <s v="Madurolandia"/>
    <s v="Nicolas Maduro"/>
    <x v="11"/>
    <n v="6"/>
    <n v="0"/>
    <s v="First World War surplus"/>
    <s v="Gandhi-like"/>
    <n v="0"/>
    <s v="Elite"/>
    <n v="10"/>
    <n v="2"/>
    <n v="3"/>
    <s v="Central Planning"/>
    <n v="503"/>
    <n v="2711"/>
    <s v="Untapped"/>
    <s v="Meagre"/>
    <x v="9"/>
    <s v="Neutral"/>
    <n v="16172"/>
    <s v="http://blocgame.com/stats.php?id=64366"/>
    <n v="0"/>
    <n v="0"/>
    <n v="14297"/>
    <n v="32.151093439363819"/>
  </r>
  <r>
    <s v="Pasir Dengung"/>
    <s v="Menteri Fasola"/>
    <x v="2"/>
    <n v="33"/>
    <n v="0"/>
    <s v="First World War surplus"/>
    <s v="Gandhi-like"/>
    <n v="1"/>
    <s v="Good"/>
    <n v="46"/>
    <n v="6"/>
    <n v="6"/>
    <s v="Mixed Economy"/>
    <n v="500"/>
    <n v="4472"/>
    <s v="Untapped"/>
    <s v="Somewhat Large"/>
    <x v="10"/>
    <s v="Neutral"/>
    <n v="19871"/>
    <s v="http://blocgame.com/stats.php?id=60712"/>
    <n v="0"/>
    <n v="0"/>
    <n v="14621"/>
    <n v="39.741999999999997"/>
  </r>
  <r>
    <s v="Peutschland"/>
    <s v="Pocci"/>
    <x v="0"/>
    <n v="71"/>
    <n v="0"/>
    <s v="Second World War surplus"/>
    <s v="Gandhi-like"/>
    <n v="1"/>
    <s v="Good"/>
    <n v="26"/>
    <n v="3"/>
    <n v="2"/>
    <s v="Free Market"/>
    <n v="500"/>
    <n v="4353"/>
    <s v="Untapped"/>
    <s v="Somewhat Large"/>
    <x v="1"/>
    <s v="Soviet Union"/>
    <n v="23990"/>
    <s v="http://blocgame.com/stats.php?id=63261"/>
    <n v="0"/>
    <n v="0"/>
    <n v="21365"/>
    <n v="47.98"/>
  </r>
  <r>
    <s v="East Tanzia"/>
    <s v="Lenini"/>
    <x v="11"/>
    <n v="31"/>
    <n v="0"/>
    <s v="First World War surplus"/>
    <s v="Gandhi-like"/>
    <n v="0"/>
    <s v="Standard"/>
    <n v="1"/>
    <n v="4"/>
    <n v="3"/>
    <s v="Central Planning"/>
    <n v="499"/>
    <n v="1444"/>
    <s v="Untapped"/>
    <s v="Meagre"/>
    <x v="0"/>
    <s v="Soviet Union"/>
    <n v="16500"/>
    <s v="http://blocgame.com/stats.php?id=64550"/>
    <n v="0"/>
    <n v="0"/>
    <n v="13875"/>
    <n v="33.06613226452906"/>
  </r>
  <r>
    <s v="eQna8"/>
    <s v="Dave_Smith"/>
    <x v="0"/>
    <n v="63"/>
    <n v="0"/>
    <s v="Korean War surplus"/>
    <s v="Gandhi-like"/>
    <n v="3"/>
    <s v="Good"/>
    <n v="2"/>
    <n v="36"/>
    <n v="0"/>
    <s v="Central Planning"/>
    <n v="497"/>
    <n v="109"/>
    <s v="Untapped"/>
    <s v="Mediocre"/>
    <x v="4"/>
    <s v="Soviet Union"/>
    <n v="44444"/>
    <s v="http://blocgame.com/stats.php?id=48695"/>
    <n v="0"/>
    <n v="0"/>
    <n v="28694"/>
    <n v="89.424547283702211"/>
  </r>
  <r>
    <s v="ï¿½bermensch"/>
    <s v="Fegelein"/>
    <x v="0"/>
    <n v="81"/>
    <n v="2"/>
    <s v="First World War surplus"/>
    <s v="Gandhi-like"/>
    <n v="2"/>
    <s v="Good"/>
    <n v="15"/>
    <n v="26"/>
    <n v="13"/>
    <s v="Free Market"/>
    <n v="493"/>
    <n v="3619"/>
    <s v="Untapped"/>
    <s v="Mediocre"/>
    <x v="10"/>
    <s v="United States"/>
    <n v="26552"/>
    <s v="http://blocgame.com/stats.php?id=52438"/>
    <n v="0"/>
    <n v="0"/>
    <n v="10427"/>
    <n v="53.858012170385393"/>
  </r>
  <r>
    <s v="Moshav"/>
    <s v="Moshe Dayan"/>
    <x v="3"/>
    <n v="7"/>
    <n v="0"/>
    <s v="Second World War surplus"/>
    <s v="Nice"/>
    <n v="1"/>
    <s v="Undisciplined Rabble"/>
    <n v="39"/>
    <n v="9"/>
    <n v="6"/>
    <s v="Central Planning"/>
    <n v="493"/>
    <n v="3242"/>
    <s v="Untapped"/>
    <s v="Mediocre"/>
    <x v="3"/>
    <s v="Soviet Union"/>
    <n v="24312"/>
    <s v="http://blocgame.com/stats.php?id=64593"/>
    <n v="0"/>
    <n v="0"/>
    <n v="17937"/>
    <n v="49.314401622718051"/>
  </r>
  <r>
    <s v="KaIfa"/>
    <s v="kaIfa"/>
    <x v="11"/>
    <n v="50"/>
    <n v="2"/>
    <s v="Second World War surplus"/>
    <s v="Angelic"/>
    <n v="2"/>
    <s v="Elite"/>
    <n v="0"/>
    <n v="11"/>
    <n v="8"/>
    <s v="Mixed Economy"/>
    <n v="492"/>
    <n v="109"/>
    <s v="Untapped"/>
    <s v="Mediocre"/>
    <x v="4"/>
    <s v="United States"/>
    <n v="27098"/>
    <s v="http://blocgame.com/stats.php?id=61737"/>
    <n v="0"/>
    <n v="0"/>
    <n v="18473"/>
    <n v="55.077235772357724"/>
  </r>
  <r>
    <s v="Cuckoldery"/>
    <s v="Taintednight"/>
    <x v="0"/>
    <n v="88"/>
    <n v="0"/>
    <s v="Second World War surplus"/>
    <s v="Angelic"/>
    <n v="2"/>
    <s v="Poor"/>
    <n v="8"/>
    <n v="33"/>
    <n v="21"/>
    <s v="Free Market"/>
    <n v="491"/>
    <n v="4691"/>
    <s v="Plentiful"/>
    <s v="Large"/>
    <x v="3"/>
    <s v="Soviet Union"/>
    <n v="36802"/>
    <s v="http://blocgame.com/stats.php?id=62700"/>
    <n v="0"/>
    <n v="0"/>
    <n v="15052"/>
    <n v="74.953156822810584"/>
  </r>
  <r>
    <s v="masterspy"/>
    <s v="masterspy"/>
    <x v="11"/>
    <n v="9"/>
    <n v="0"/>
    <s v="First World War surplus"/>
    <s v="Gandhi-like"/>
    <n v="0"/>
    <s v="Good"/>
    <n v="9"/>
    <n v="2"/>
    <n v="0"/>
    <s v="Mixed Economy"/>
    <n v="491"/>
    <n v="0"/>
    <s v="Untapped"/>
    <s v="Mediocre"/>
    <x v="14"/>
    <s v="Soviet Union"/>
    <n v="16500"/>
    <s v="http://blocgame.com/stats.php?id=64274"/>
    <n v="0"/>
    <n v="0"/>
    <n v="15750"/>
    <n v="33.604887983706718"/>
  </r>
  <r>
    <s v="donaldtrump2016"/>
    <s v="donaldtrump2016"/>
    <x v="11"/>
    <n v="9"/>
    <n v="0"/>
    <s v="First World War surplus"/>
    <s v="Gandhi-like"/>
    <n v="0"/>
    <s v="Good"/>
    <n v="9"/>
    <n v="2"/>
    <n v="0"/>
    <s v="Central Planning"/>
    <n v="489"/>
    <n v="0"/>
    <s v="Untapped"/>
    <s v="Mediocre"/>
    <x v="14"/>
    <s v="Soviet Union"/>
    <n v="19212"/>
    <s v="http://blocgame.com/stats.php?id=64293"/>
    <n v="0"/>
    <n v="0"/>
    <n v="18462"/>
    <n v="39.288343558282207"/>
  </r>
  <r>
    <s v="Lothlï¿½rien001"/>
    <s v="Galadriel001"/>
    <x v="11"/>
    <n v="8"/>
    <n v="0"/>
    <s v="Finest of the 19th century"/>
    <s v="Questionable"/>
    <n v="0"/>
    <s v="Undisciplined Rabble"/>
    <n v="17"/>
    <n v="3"/>
    <n v="3"/>
    <s v="Mixed Economy"/>
    <n v="488"/>
    <n v="1916"/>
    <s v="Untapped"/>
    <s v="None"/>
    <x v="10"/>
    <s v="Neutral"/>
    <n v="6830"/>
    <s v="http://blocgame.com/stats.php?id=64167"/>
    <n v="0"/>
    <n v="0"/>
    <n v="4580"/>
    <n v="13.995901639344263"/>
  </r>
  <r>
    <s v="jarheadwarriors"/>
    <s v="nexusraider"/>
    <x v="11"/>
    <n v="6"/>
    <n v="0"/>
    <s v="Finest of the 19th century"/>
    <s v="Good"/>
    <n v="2"/>
    <s v="Good"/>
    <n v="8"/>
    <n v="4"/>
    <n v="2"/>
    <s v="Mixed Economy"/>
    <n v="487"/>
    <n v="187"/>
    <s v="Untapped"/>
    <s v="None"/>
    <x v="16"/>
    <s v="Neutral"/>
    <n v="16117"/>
    <s v="http://blocgame.com/stats.php?id=64228"/>
    <n v="0"/>
    <n v="0"/>
    <n v="12367"/>
    <n v="33.094455852156059"/>
  </r>
  <r>
    <s v="Rerum"/>
    <s v="Rickard"/>
    <x v="11"/>
    <n v="5"/>
    <n v="0"/>
    <s v="Finest of the 19th century"/>
    <s v="Normal"/>
    <n v="0"/>
    <s v="Undisciplined Rabble"/>
    <n v="69"/>
    <n v="2"/>
    <n v="0"/>
    <s v="Mixed Economy"/>
    <n v="486"/>
    <n v="0"/>
    <s v="Untapped"/>
    <s v="None"/>
    <x v="13"/>
    <s v="Neutral"/>
    <n v="16367"/>
    <s v="http://blocgame.com/stats.php?id=64531"/>
    <n v="0"/>
    <n v="0"/>
    <n v="15617"/>
    <n v="33.676954732510289"/>
  </r>
  <r>
    <s v="Satan kingdom"/>
    <s v="alistan1987"/>
    <x v="11"/>
    <n v="7"/>
    <n v="0"/>
    <s v="First World War surplus"/>
    <s v="Questionable"/>
    <n v="0"/>
    <s v="Undisciplined Rabble"/>
    <n v="12"/>
    <n v="2"/>
    <n v="0"/>
    <s v="Mixed Economy"/>
    <n v="484"/>
    <n v="0"/>
    <n v="0"/>
    <s v="None"/>
    <x v="7"/>
    <s v="Neutral"/>
    <n v="2984"/>
    <s v="http://blocgame.com/stats.php?id=60809"/>
    <n v="0"/>
    <n v="0"/>
    <n v="2234"/>
    <n v="6.1652892561983474"/>
  </r>
  <r>
    <s v="Nanyang"/>
    <s v="Mister_N"/>
    <x v="0"/>
    <n v="49"/>
    <n v="0"/>
    <s v="First World War surplus"/>
    <s v="Gandhi-like"/>
    <n v="1"/>
    <s v="Standard"/>
    <n v="6"/>
    <n v="6"/>
    <n v="3"/>
    <s v="Central Planning"/>
    <n v="483"/>
    <n v="303"/>
    <s v="Untapped"/>
    <s v="Large"/>
    <x v="6"/>
    <s v="Neutral"/>
    <n v="20000"/>
    <s v="http://blocgame.com/stats.php?id=62916"/>
    <n v="0"/>
    <n v="0"/>
    <n v="15875"/>
    <n v="41.407867494824018"/>
  </r>
  <r>
    <s v="Velts"/>
    <s v="Melvin Potts"/>
    <x v="11"/>
    <n v="5"/>
    <n v="0"/>
    <s v="Finest of the 19th century"/>
    <s v="Gandhi-like"/>
    <n v="0"/>
    <s v="Undisciplined Rabble"/>
    <n v="41"/>
    <n v="2"/>
    <n v="0"/>
    <s v="Mixed Economy"/>
    <n v="482"/>
    <n v="0"/>
    <s v="Untapped"/>
    <s v="None"/>
    <x v="3"/>
    <s v="Neutral"/>
    <n v="7880"/>
    <s v="http://blocgame.com/stats.php?id=61389"/>
    <n v="0"/>
    <n v="0"/>
    <n v="7130"/>
    <n v="16.348547717842322"/>
  </r>
  <r>
    <s v="Glueyou"/>
    <s v="Soupcockporkpie"/>
    <x v="0"/>
    <n v="59"/>
    <n v="0"/>
    <s v="First World War surplus"/>
    <s v="Gandhi-like"/>
    <n v="1"/>
    <s v="Elite"/>
    <n v="5"/>
    <n v="7"/>
    <n v="2"/>
    <s v="Free Market"/>
    <n v="482"/>
    <n v="245"/>
    <s v="Untapped"/>
    <s v="Mediocre"/>
    <x v="8"/>
    <s v="United States"/>
    <n v="23990"/>
    <s v="http://blocgame.com/stats.php?id=63842"/>
    <n v="0"/>
    <n v="0"/>
    <n v="19865"/>
    <n v="49.771784232365142"/>
  </r>
  <r>
    <s v="Dredd\\\'s"/>
    <s v="Dredd"/>
    <x v="1"/>
    <n v="80"/>
    <n v="1"/>
    <s v="Second World War surplus"/>
    <s v="Gandhi-like"/>
    <n v="2"/>
    <s v="Undisciplined Rabble"/>
    <n v="9"/>
    <n v="14"/>
    <n v="12"/>
    <s v="Central Planning"/>
    <n v="480"/>
    <n v="2920"/>
    <s v="Untapped"/>
    <s v="Very Powerful"/>
    <x v="0"/>
    <s v="Soviet Union"/>
    <n v="27330"/>
    <s v="http://blocgame.com/stats.php?id=62798"/>
    <n v="0"/>
    <n v="0"/>
    <n v="16080"/>
    <n v="56.9375"/>
  </r>
  <r>
    <s v="Angles"/>
    <s v="Badman"/>
    <x v="8"/>
    <n v="10"/>
    <n v="0"/>
    <s v="Second World War surplus"/>
    <s v="Pariah"/>
    <n v="2"/>
    <s v="Elite"/>
    <n v="5"/>
    <n v="10"/>
    <n v="0"/>
    <s v="Free Market"/>
    <n v="479"/>
    <n v="0"/>
    <s v="Untapped"/>
    <s v="None"/>
    <x v="0"/>
    <s v="United States"/>
    <n v="19932"/>
    <s v="http://blocgame.com/stats.php?id=62095"/>
    <n v="0"/>
    <n v="0"/>
    <n v="14682"/>
    <n v="41.611691022964507"/>
  </r>
  <r>
    <s v="Orange Julius"/>
    <s v="5dollarcheezit"/>
    <x v="3"/>
    <n v="71"/>
    <n v="0"/>
    <s v="Second World War surplus"/>
    <s v="Gandhi-like"/>
    <n v="2"/>
    <s v="Standard"/>
    <n v="0"/>
    <n v="10"/>
    <n v="5"/>
    <s v="Central Planning"/>
    <n v="477"/>
    <n v="124"/>
    <s v="Untapped"/>
    <s v="Somewhat Large"/>
    <x v="18"/>
    <s v="United States"/>
    <n v="20000"/>
    <s v="http://blocgame.com/stats.php?id=46049"/>
    <n v="0"/>
    <n v="0"/>
    <n v="12875"/>
    <n v="41.928721174004195"/>
  </r>
  <r>
    <s v="Sri Mersing"/>
    <s v="Rafiqi12"/>
    <x v="2"/>
    <n v="77"/>
    <n v="5"/>
    <s v="Second World War surplus"/>
    <s v="Gandhi-like"/>
    <n v="3"/>
    <s v="Standard"/>
    <n v="0"/>
    <n v="12"/>
    <n v="8"/>
    <s v="Central Planning"/>
    <n v="477"/>
    <n v="426"/>
    <s v="Untapped"/>
    <s v="Mediocre"/>
    <x v="7"/>
    <s v="Soviet Union"/>
    <n v="33877"/>
    <s v="http://blocgame.com/stats.php?id=64413"/>
    <n v="0"/>
    <n v="0"/>
    <n v="24127"/>
    <n v="71.020964360587001"/>
  </r>
  <r>
    <s v="hollywoodundead"/>
    <s v="batmanthing2222"/>
    <x v="11"/>
    <n v="9"/>
    <n v="0"/>
    <s v="First World War surplus"/>
    <s v="Good"/>
    <n v="0"/>
    <s v="Undisciplined Rabble"/>
    <n v="57"/>
    <n v="6"/>
    <n v="3"/>
    <s v="Mixed Economy"/>
    <n v="474"/>
    <n v="2695"/>
    <s v="Untapped"/>
    <s v="None"/>
    <x v="3"/>
    <s v="Neutral"/>
    <n v="7646"/>
    <s v="http://blocgame.com/stats.php?id=59629"/>
    <n v="0"/>
    <n v="0"/>
    <n v="4271"/>
    <n v="16.130801687763714"/>
  </r>
  <r>
    <s v="Tesoro"/>
    <s v="Ughiur"/>
    <x v="11"/>
    <n v="2"/>
    <n v="0"/>
    <s v="Finest of the 19th century"/>
    <s v="Questionable"/>
    <n v="0"/>
    <s v="Undisciplined Rabble"/>
    <n v="69"/>
    <n v="2"/>
    <n v="0"/>
    <s v="Mixed Economy"/>
    <n v="473"/>
    <n v="0"/>
    <s v="Untapped"/>
    <s v="None"/>
    <x v="11"/>
    <s v="Neutral"/>
    <n v="19700"/>
    <s v="http://blocgame.com/stats.php?id=64524"/>
    <n v="0"/>
    <n v="0"/>
    <n v="18950"/>
    <n v="41.649048625792808"/>
  </r>
  <r>
    <s v="Tyblaland"/>
    <s v="Thairar"/>
    <x v="0"/>
    <n v="42"/>
    <n v="0"/>
    <s v="First World War surplus"/>
    <s v="Gandhi-like"/>
    <n v="0"/>
    <s v="Elite"/>
    <n v="16"/>
    <n v="6"/>
    <n v="4"/>
    <s v="Central Planning"/>
    <n v="473"/>
    <n v="351"/>
    <s v="Untapped"/>
    <s v="Mediocre"/>
    <x v="4"/>
    <s v="Soviet Union"/>
    <n v="23665"/>
    <s v="http://blocgame.com/stats.php?id=64548"/>
    <n v="0"/>
    <n v="0"/>
    <n v="19915"/>
    <n v="50.031712473572938"/>
  </r>
  <r>
    <s v="MumbosMountain"/>
    <s v="Mumbo Jumbo"/>
    <x v="11"/>
    <n v="67"/>
    <n v="1"/>
    <s v="Korean War surplus"/>
    <s v="Gandhi-like"/>
    <n v="2"/>
    <s v="Poor"/>
    <n v="2"/>
    <n v="17"/>
    <n v="3"/>
    <s v="Free Market"/>
    <n v="471"/>
    <n v="152"/>
    <s v="Plentiful"/>
    <s v="Mediocre"/>
    <x v="11"/>
    <s v="United States"/>
    <n v="30399"/>
    <s v="http://blocgame.com/stats.php?id=54444"/>
    <n v="0"/>
    <n v="0"/>
    <n v="21399"/>
    <n v="64.541401273885356"/>
  </r>
  <r>
    <s v="Krovator Land"/>
    <s v="Kassim Fuentes"/>
    <x v="3"/>
    <n v="42"/>
    <n v="0"/>
    <s v="Second World War surplus"/>
    <s v="Gandhi-like"/>
    <n v="0"/>
    <s v="Standard"/>
    <n v="72"/>
    <n v="8"/>
    <n v="3"/>
    <s v="Central Planning"/>
    <n v="469"/>
    <n v="216"/>
    <s v="Untapped"/>
    <s v="Somewhat Large"/>
    <x v="2"/>
    <s v="United States"/>
    <n v="26523"/>
    <s v="http://blocgame.com/stats.php?id=60722"/>
    <n v="0"/>
    <n v="0"/>
    <n v="22398"/>
    <n v="56.552238805970148"/>
  </r>
  <r>
    <s v="rendang"/>
    <s v="pokok"/>
    <x v="2"/>
    <n v="40"/>
    <n v="0"/>
    <s v="Finest of the 19th century"/>
    <s v="Nice"/>
    <n v="1"/>
    <s v="Elite"/>
    <n v="7"/>
    <n v="12"/>
    <n v="1"/>
    <s v="Free Market"/>
    <n v="468"/>
    <n v="155"/>
    <s v="Untapped"/>
    <s v="Small"/>
    <x v="14"/>
    <s v="United States"/>
    <n v="31393"/>
    <s v="http://blocgame.com/stats.php?id=64630"/>
    <n v="0"/>
    <n v="0"/>
    <n v="25768"/>
    <n v="67.07905982905983"/>
  </r>
  <r>
    <s v="Scavia"/>
    <s v="nike1155"/>
    <x v="0"/>
    <n v="77"/>
    <n v="0"/>
    <s v="First World War surplus"/>
    <s v="Gandhi-like"/>
    <n v="1"/>
    <s v="Undisciplined Rabble"/>
    <n v="0"/>
    <n v="8"/>
    <n v="2"/>
    <s v="Free Market"/>
    <n v="546"/>
    <n v="48"/>
    <s v="Plentiful"/>
    <s v="Large"/>
    <x v="6"/>
    <s v="United States"/>
    <n v="23692"/>
    <s v="http://blocgame.com/stats.php?id=52275"/>
    <n v="0"/>
    <n v="0"/>
    <n v="19192"/>
    <n v="43.391941391941394"/>
  </r>
  <r>
    <s v="Zama Regia"/>
    <s v="Mewlia"/>
    <x v="0"/>
    <n v="58"/>
    <n v="4"/>
    <s v="First World War surplus"/>
    <s v="Gandhi-like"/>
    <n v="2"/>
    <s v="Elite"/>
    <n v="0"/>
    <n v="9"/>
    <n v="5"/>
    <s v="Free Market"/>
    <n v="467"/>
    <n v="300"/>
    <s v="Untapped"/>
    <s v="Very Powerful"/>
    <x v="16"/>
    <s v="United States"/>
    <n v="27159"/>
    <s v="http://blocgame.com/stats.php?id=64126"/>
    <n v="0"/>
    <n v="0"/>
    <n v="20409"/>
    <n v="58.156316916488223"/>
  </r>
  <r>
    <s v="Military101"/>
    <s v="Militaryruler"/>
    <x v="11"/>
    <n v="35"/>
    <n v="0"/>
    <s v="First World War surplus"/>
    <s v="Gandhi-like"/>
    <n v="0"/>
    <s v="Standard"/>
    <n v="9"/>
    <n v="2"/>
    <n v="0"/>
    <s v="Central Planning"/>
    <n v="467"/>
    <n v="0"/>
    <s v="Untapped"/>
    <s v="None"/>
    <x v="10"/>
    <s v="Soviet Union"/>
    <n v="20000"/>
    <s v="http://blocgame.com/stats.php?id=64273"/>
    <n v="0"/>
    <n v="0"/>
    <n v="19250"/>
    <n v="42.826552462526763"/>
  </r>
  <r>
    <s v="Yannevia"/>
    <s v="Yannevitz"/>
    <x v="4"/>
    <n v="3"/>
    <n v="0"/>
    <s v="First World War surplus"/>
    <s v="Gandhi-like"/>
    <n v="0"/>
    <s v="Good"/>
    <n v="6"/>
    <n v="7"/>
    <n v="3"/>
    <s v="Free Market"/>
    <n v="466"/>
    <n v="457"/>
    <s v="Plentiful"/>
    <s v="Mediocre"/>
    <x v="13"/>
    <s v="Neutral"/>
    <n v="19602"/>
    <s v="http://blocgame.com/stats.php?id=62538"/>
    <n v="0"/>
    <n v="0"/>
    <n v="15852"/>
    <n v="42.064377682403432"/>
  </r>
  <r>
    <s v="Les"/>
    <s v="Rott"/>
    <x v="11"/>
    <n v="2"/>
    <n v="0"/>
    <s v="Finest of the 19th century"/>
    <s v="Questionable"/>
    <n v="0"/>
    <s v="Poor"/>
    <n v="68"/>
    <n v="2"/>
    <n v="0"/>
    <s v="Mixed Economy"/>
    <n v="466"/>
    <n v="0"/>
    <s v="Untapped"/>
    <s v="None"/>
    <x v="13"/>
    <s v="Neutral"/>
    <n v="19700"/>
    <s v="http://blocgame.com/stats.php?id=64486"/>
    <n v="0"/>
    <n v="0"/>
    <n v="18950"/>
    <n v="42.274678111587981"/>
  </r>
  <r>
    <s v="Nascour"/>
    <s v="POlos"/>
    <x v="11"/>
    <n v="2"/>
    <n v="0"/>
    <s v="Finest of the 19th century"/>
    <s v="Good"/>
    <n v="0"/>
    <s v="Undisciplined Rabble"/>
    <n v="69"/>
    <n v="2"/>
    <n v="0"/>
    <s v="Mixed Economy"/>
    <n v="466"/>
    <n v="0"/>
    <s v="Untapped"/>
    <s v="None"/>
    <x v="11"/>
    <s v="Neutral"/>
    <n v="19700"/>
    <s v="http://blocgame.com/stats.php?id=64525"/>
    <n v="0"/>
    <n v="0"/>
    <n v="18950"/>
    <n v="42.274678111587981"/>
  </r>
  <r>
    <s v="tony"/>
    <s v="sgtandrade2019"/>
    <x v="11"/>
    <n v="60"/>
    <n v="0"/>
    <s v="Second World War surplus"/>
    <s v="Gandhi-like"/>
    <n v="1"/>
    <s v="Undisciplined Rabble"/>
    <n v="29"/>
    <n v="2"/>
    <n v="1"/>
    <s v="Central Planning"/>
    <n v="464"/>
    <n v="401"/>
    <s v="Near Depletion"/>
    <s v="Mediocre"/>
    <x v="8"/>
    <s v="Soviet Union"/>
    <n v="16010"/>
    <s v="http://blocgame.com/stats.php?id=62876"/>
    <n v="0"/>
    <n v="0"/>
    <n v="14135"/>
    <n v="34.504310344827587"/>
  </r>
  <r>
    <s v="Amrans fans"/>
    <s v="apaiblues83"/>
    <x v="2"/>
    <n v="27"/>
    <n v="0"/>
    <s v="Second World War surplus"/>
    <s v="Gandhi-like"/>
    <n v="2"/>
    <s v="Good"/>
    <n v="19"/>
    <n v="14"/>
    <n v="7"/>
    <s v="Central Planning"/>
    <n v="460"/>
    <n v="199"/>
    <s v="Untapped"/>
    <s v="Somewhat Large"/>
    <x v="2"/>
    <s v="Soviet Union"/>
    <n v="26583"/>
    <s v="http://blocgame.com/stats.php?id=62203"/>
    <n v="0"/>
    <n v="0"/>
    <n v="17208"/>
    <n v="57.789130434782606"/>
  </r>
  <r>
    <s v="Obsrany Chlew"/>
    <s v="Janusz"/>
    <x v="7"/>
    <n v="81"/>
    <n v="3"/>
    <s v="Second World War surplus"/>
    <s v="Gandhi-like"/>
    <n v="2"/>
    <s v="Elite"/>
    <n v="6"/>
    <n v="42"/>
    <n v="3"/>
    <s v="Free Market"/>
    <n v="459"/>
    <n v="96"/>
    <s v="Untapped"/>
    <s v="Very Powerful"/>
    <x v="2"/>
    <s v="United States"/>
    <n v="30698"/>
    <s v="http://blocgame.com/stats.php?id=62973"/>
    <n v="0"/>
    <n v="0"/>
    <n v="12323"/>
    <n v="66.880174291938999"/>
  </r>
  <r>
    <s v="Necessidades"/>
    <s v="mae ana"/>
    <x v="4"/>
    <n v="10"/>
    <n v="0"/>
    <s v="First World War surplus"/>
    <s v="Gandhi-like"/>
    <n v="0"/>
    <s v="Standard"/>
    <n v="10"/>
    <n v="5"/>
    <n v="1"/>
    <s v="Central Planning"/>
    <n v="458"/>
    <n v="136"/>
    <s v="Untapped"/>
    <s v="None"/>
    <x v="2"/>
    <s v="Neutral"/>
    <n v="16417"/>
    <s v="http://blocgame.com/stats.php?id=63925"/>
    <n v="0"/>
    <n v="0"/>
    <n v="14167"/>
    <n v="35.844978165938862"/>
  </r>
  <r>
    <s v="Krajina"/>
    <s v="ï¿½eljko Raï¿½natoviï¿½"/>
    <x v="7"/>
    <n v="82"/>
    <n v="2"/>
    <s v="Second World War surplus"/>
    <s v="Gandhi-like"/>
    <n v="2"/>
    <s v="Standard"/>
    <n v="6"/>
    <n v="31"/>
    <n v="16"/>
    <s v="Central Planning"/>
    <n v="456"/>
    <n v="3626"/>
    <s v="Untapped"/>
    <s v="Very Powerful"/>
    <x v="0"/>
    <s v="Soviet Union"/>
    <n v="27165"/>
    <s v="http://blocgame.com/stats.php?id=62961"/>
    <n v="0"/>
    <n v="0"/>
    <n v="8040"/>
    <n v="59.57236842105263"/>
  </r>
  <r>
    <s v="Parit Sayang"/>
    <s v="Penghulu Seman"/>
    <x v="11"/>
    <n v="123"/>
    <n v="1"/>
    <s v="Second World War surplus"/>
    <s v="Gandhi-like"/>
    <n v="3"/>
    <s v="Elite"/>
    <n v="0"/>
    <n v="41"/>
    <n v="11"/>
    <s v="Free Market"/>
    <n v="455"/>
    <n v="11"/>
    <s v="Untapped"/>
    <s v="Large"/>
    <x v="7"/>
    <s v="United States"/>
    <n v="40552"/>
    <s v="http://blocgame.com/stats.php?id=60573"/>
    <n v="0"/>
    <n v="0"/>
    <n v="18802"/>
    <n v="89.125274725274721"/>
  </r>
  <r>
    <s v="South Colombia"/>
    <s v="Mavi"/>
    <x v="11"/>
    <n v="8"/>
    <n v="0"/>
    <s v="Finest of the 19th century"/>
    <s v="Questionable"/>
    <n v="0"/>
    <s v="Undisciplined Rabble"/>
    <n v="68"/>
    <n v="2"/>
    <n v="0"/>
    <s v="Mixed Economy"/>
    <n v="455"/>
    <n v="0"/>
    <s v="Untapped"/>
    <s v="None"/>
    <x v="13"/>
    <s v="Neutral"/>
    <n v="13640"/>
    <s v="http://blocgame.com/stats.php?id=64488"/>
    <n v="0"/>
    <n v="0"/>
    <n v="12890"/>
    <n v="29.978021978021978"/>
  </r>
  <r>
    <s v="Azhdahagate"/>
    <s v="Azhdaha_Panzer"/>
    <x v="1"/>
    <n v="45"/>
    <n v="2"/>
    <s v="Second World War surplus"/>
    <s v="Gandhi-like"/>
    <n v="3"/>
    <s v="Poor"/>
    <n v="7"/>
    <n v="22"/>
    <n v="10"/>
    <s v="Free Market"/>
    <n v="454"/>
    <n v="3892"/>
    <s v="Untapped"/>
    <s v="Mediocre"/>
    <x v="0"/>
    <s v="United States"/>
    <n v="37048"/>
    <s v="http://blocgame.com/stats.php?id=52422"/>
    <n v="0"/>
    <n v="0"/>
    <n v="22798"/>
    <n v="81.603524229074893"/>
  </r>
  <r>
    <s v="Butt Munch Land"/>
    <s v="Butt Munch"/>
    <x v="11"/>
    <n v="3"/>
    <n v="0"/>
    <s v="First World War surplus"/>
    <s v="Questionable"/>
    <n v="0"/>
    <s v="Undisciplined Rabble"/>
    <n v="13"/>
    <n v="4"/>
    <n v="2"/>
    <s v="Mixed Economy"/>
    <n v="454"/>
    <n v="2"/>
    <s v="Untapped"/>
    <s v="None"/>
    <x v="11"/>
    <s v="Neutral"/>
    <n v="6402"/>
    <s v="http://blocgame.com/stats.php?id=58540"/>
    <n v="0"/>
    <n v="0"/>
    <n v="4152"/>
    <n v="14.101321585903083"/>
  </r>
  <r>
    <s v="klapakistan"/>
    <s v="phoenix king"/>
    <x v="11"/>
    <n v="9"/>
    <n v="0"/>
    <s v="First World War surplus"/>
    <s v="Gandhi-like"/>
    <n v="0"/>
    <s v="Standard"/>
    <n v="158"/>
    <n v="2"/>
    <n v="0"/>
    <s v="Mixed Economy"/>
    <n v="454"/>
    <n v="0"/>
    <s v="Untapped"/>
    <s v="None"/>
    <x v="14"/>
    <s v="United States"/>
    <n v="16335"/>
    <s v="http://blocgame.com/stats.php?id=63047"/>
    <n v="0"/>
    <n v="0"/>
    <n v="15585"/>
    <n v="35.980176211453745"/>
  </r>
  <r>
    <s v="Ashbury"/>
    <s v="Mr.Southward"/>
    <x v="11"/>
    <n v="39"/>
    <n v="1"/>
    <s v="Second World War surplus"/>
    <s v="Good"/>
    <n v="2"/>
    <s v="Elite"/>
    <n v="7"/>
    <n v="10"/>
    <n v="4"/>
    <s v="Mixed Economy"/>
    <n v="454"/>
    <n v="162"/>
    <s v="Untapped"/>
    <s v="Small"/>
    <x v="8"/>
    <s v="United States"/>
    <n v="26659"/>
    <s v="http://blocgame.com/stats.php?id=64755"/>
    <n v="0"/>
    <n v="0"/>
    <n v="19909"/>
    <n v="58.720264317180614"/>
  </r>
  <r>
    <s v="basetrade"/>
    <s v="basetrade"/>
    <x v="11"/>
    <n v="10"/>
    <n v="0"/>
    <s v="Finest of the 19th century"/>
    <s v="Gandhi-like"/>
    <n v="0"/>
    <s v="Undisciplined Rabble"/>
    <n v="17"/>
    <n v="2"/>
    <n v="2"/>
    <s v="Free Market"/>
    <n v="453"/>
    <n v="831"/>
    <s v="Untapped"/>
    <s v="None"/>
    <x v="10"/>
    <s v="United States"/>
    <n v="16500"/>
    <s v="http://blocgame.com/stats.php?id=64329"/>
    <n v="0"/>
    <n v="0"/>
    <n v="15000"/>
    <n v="36.423841059602651"/>
  </r>
  <r>
    <s v="Tetsunoshima"/>
    <s v="Greyjoy"/>
    <x v="11"/>
    <n v="10"/>
    <n v="0"/>
    <s v="Second World War surplus"/>
    <s v="Gandhi-like"/>
    <n v="0"/>
    <s v="Good"/>
    <n v="8"/>
    <n v="10"/>
    <n v="2"/>
    <s v="Central Planning"/>
    <n v="452"/>
    <n v="220"/>
    <s v="Depleted"/>
    <s v="Mediocre"/>
    <x v="8"/>
    <s v="Neutral"/>
    <n v="20982"/>
    <s v="http://blocgame.com/stats.php?id=47444"/>
    <n v="0"/>
    <n v="0"/>
    <n v="16482"/>
    <n v="46.420353982300888"/>
  </r>
  <r>
    <s v="Thetarius"/>
    <s v="Thetarius"/>
    <x v="0"/>
    <n v="86"/>
    <n v="3"/>
    <s v="Second World War surplus"/>
    <s v="Gandhi-like"/>
    <n v="2"/>
    <s v="Standard"/>
    <n v="92"/>
    <n v="19"/>
    <n v="6"/>
    <s v="Free Market"/>
    <n v="452"/>
    <n v="199"/>
    <s v="Untapped"/>
    <s v="Mediocre"/>
    <x v="8"/>
    <s v="Neutral"/>
    <n v="20000"/>
    <s v="http://blocgame.com/stats.php?id=63340"/>
    <n v="0"/>
    <n v="0"/>
    <n v="9125"/>
    <n v="44.247787610619469"/>
  </r>
  <r>
    <s v="Deuss Vult"/>
    <s v="Jeremiah IX"/>
    <x v="0"/>
    <n v="33"/>
    <n v="0"/>
    <s v="First World War surplus"/>
    <s v="Angelic"/>
    <n v="1"/>
    <s v="Good"/>
    <n v="0"/>
    <n v="6"/>
    <n v="1"/>
    <s v="Mixed Economy"/>
    <n v="452"/>
    <n v="2252"/>
    <s v="Untapped"/>
    <s v="Small"/>
    <x v="3"/>
    <s v="United States"/>
    <n v="21575"/>
    <s v="http://blocgame.com/stats.php?id=64697"/>
    <n v="0"/>
    <n v="0"/>
    <n v="18200"/>
    <n v="47.732300884955755"/>
  </r>
  <r>
    <s v="Sungai batu"/>
    <s v="Ammarrusli"/>
    <x v="8"/>
    <n v="38"/>
    <n v="0"/>
    <s v="First World War surplus"/>
    <s v="Gandhi-like"/>
    <n v="1"/>
    <s v="Standard"/>
    <n v="14"/>
    <n v="7"/>
    <n v="3"/>
    <s v="Central Planning"/>
    <n v="450"/>
    <n v="222"/>
    <s v="Untapped"/>
    <s v="Meagre"/>
    <x v="7"/>
    <s v="Soviet Union"/>
    <n v="20000"/>
    <s v="http://blocgame.com/stats.php?id=64422"/>
    <n v="0"/>
    <n v="0"/>
    <n v="15500"/>
    <n v="44.444444444444443"/>
  </r>
  <r>
    <s v="Lopon"/>
    <s v="Olomg"/>
    <x v="11"/>
    <n v="2"/>
    <n v="0"/>
    <s v="First World War surplus"/>
    <s v="Good"/>
    <n v="0"/>
    <s v="Undisciplined Rabble"/>
    <n v="69"/>
    <n v="2"/>
    <n v="0"/>
    <s v="Mixed Economy"/>
    <n v="449"/>
    <n v="0"/>
    <s v="Untapped"/>
    <s v="None"/>
    <x v="17"/>
    <s v="Neutral"/>
    <n v="19503"/>
    <s v="http://blocgame.com/stats.php?id=64532"/>
    <n v="0"/>
    <n v="0"/>
    <n v="18753"/>
    <n v="43.43652561247216"/>
  </r>
  <r>
    <s v="tamarin"/>
    <s v="tamarin"/>
    <x v="11"/>
    <n v="8"/>
    <n v="0"/>
    <s v="Finest of the 19th century"/>
    <s v="Gandhi-like"/>
    <n v="0"/>
    <s v="Poor"/>
    <n v="38"/>
    <n v="2"/>
    <n v="0"/>
    <s v="Central Planning"/>
    <n v="447"/>
    <n v="0"/>
    <s v="Untapped"/>
    <s v="None"/>
    <x v="10"/>
    <s v="Neutral"/>
    <n v="16335"/>
    <s v="http://blocgame.com/stats.php?id=62859"/>
    <n v="0"/>
    <n v="0"/>
    <n v="15585"/>
    <n v="36.543624161073822"/>
  </r>
  <r>
    <s v="Al Khalifa"/>
    <s v="Abdul Khaleed al Saud"/>
    <x v="18"/>
    <n v="27"/>
    <n v="0"/>
    <s v="First World War surplus"/>
    <s v="Nice"/>
    <n v="1"/>
    <s v="Elite"/>
    <n v="0"/>
    <n v="5"/>
    <n v="4"/>
    <s v="Central Planning"/>
    <n v="447"/>
    <n v="3315"/>
    <s v="Untapped"/>
    <s v="Meagre"/>
    <x v="3"/>
    <s v="Soviet Union"/>
    <n v="27293"/>
    <s v="http://blocgame.com/stats.php?id=64736"/>
    <n v="0"/>
    <n v="0"/>
    <n v="23168"/>
    <n v="61.058165548098437"/>
  </r>
  <r>
    <s v="Bourbon Island"/>
    <s v="Gypsy Danger"/>
    <x v="6"/>
    <n v="49"/>
    <n v="0"/>
    <s v="Second World War surplus"/>
    <s v="Gandhi-like"/>
    <n v="2"/>
    <s v="Good"/>
    <n v="12"/>
    <n v="10"/>
    <n v="14"/>
    <s v="Central Planning"/>
    <n v="446"/>
    <n v="3417"/>
    <s v="Untapped"/>
    <s v="Large"/>
    <x v="9"/>
    <s v="Soviet Union"/>
    <n v="28368"/>
    <s v="http://blocgame.com/stats.php?id=41247"/>
    <n v="0"/>
    <n v="0"/>
    <n v="17868"/>
    <n v="63.605381165919283"/>
  </r>
  <r>
    <s v="S--19"/>
    <s v="CommandoPickleEU"/>
    <x v="11"/>
    <n v="23"/>
    <n v="0"/>
    <s v="First World War surplus"/>
    <s v="Gandhi-like"/>
    <n v="0"/>
    <s v="Undisciplined Rabble"/>
    <n v="19"/>
    <n v="2"/>
    <n v="4"/>
    <s v="Mixed Economy"/>
    <n v="446"/>
    <n v="870"/>
    <s v="Untapped"/>
    <s v="None"/>
    <x v="0"/>
    <s v="Neutral"/>
    <n v="16335"/>
    <s v="http://blocgame.com/stats.php?id=49255"/>
    <n v="0"/>
    <n v="0"/>
    <n v="14085"/>
    <n v="36.625560538116595"/>
  </r>
  <r>
    <s v="Global Empire"/>
    <s v="Blocemperor"/>
    <x v="13"/>
    <n v="24"/>
    <n v="0"/>
    <s v="First World War surplus"/>
    <s v="Questionable"/>
    <n v="0"/>
    <s v="Good"/>
    <n v="36"/>
    <n v="3"/>
    <n v="0"/>
    <s v="Mixed Economy"/>
    <n v="446"/>
    <n v="126"/>
    <s v="Plentiful"/>
    <s v="Powerful"/>
    <x v="16"/>
    <s v="Neutral"/>
    <n v="25144"/>
    <s v="http://blocgame.com/stats.php?id=63986"/>
    <n v="0"/>
    <n v="0"/>
    <n v="24019"/>
    <n v="56.376681614349778"/>
  </r>
  <r>
    <s v="Colony 9"/>
    <s v="Homs"/>
    <x v="11"/>
    <n v="2"/>
    <n v="0"/>
    <s v="Finest of the 19th century"/>
    <s v="Good"/>
    <n v="0"/>
    <s v="Undisciplined Rabble"/>
    <n v="69"/>
    <n v="2"/>
    <n v="0"/>
    <s v="Mixed Economy"/>
    <n v="446"/>
    <n v="0"/>
    <s v="Untapped"/>
    <s v="None"/>
    <x v="2"/>
    <s v="Neutral"/>
    <n v="19700"/>
    <s v="http://blocgame.com/stats.php?id=64493"/>
    <n v="0"/>
    <n v="0"/>
    <n v="18950"/>
    <n v="44.170403587443943"/>
  </r>
  <r>
    <s v="blanco"/>
    <s v="finalsolution"/>
    <x v="0"/>
    <n v="82"/>
    <n v="1"/>
    <s v="Second World War surplus"/>
    <s v="Gandhi-like"/>
    <n v="2"/>
    <s v="Elite"/>
    <n v="8"/>
    <n v="18"/>
    <n v="8"/>
    <s v="Central Planning"/>
    <n v="445"/>
    <n v="4771"/>
    <s v="Untapped"/>
    <s v="Powerful"/>
    <x v="3"/>
    <s v="Soviet Union"/>
    <n v="35071"/>
    <s v="http://blocgame.com/stats.php?id=63245"/>
    <n v="0"/>
    <n v="0"/>
    <n v="23821"/>
    <n v="78.811235955056176"/>
  </r>
  <r>
    <s v="dwan"/>
    <s v="kari"/>
    <x v="0"/>
    <n v="1"/>
    <n v="0"/>
    <s v="Finest of the 19th century"/>
    <s v="Gandhi-like"/>
    <n v="1"/>
    <s v="Good"/>
    <n v="3"/>
    <n v="8"/>
    <n v="3"/>
    <s v="Free Market"/>
    <n v="445"/>
    <n v="172"/>
    <n v="0"/>
    <s v="None"/>
    <x v="16"/>
    <s v="Soviet Union"/>
    <n v="26932"/>
    <s v="http://blocgame.com/stats.php?id=64598"/>
    <n v="0"/>
    <n v="0"/>
    <n v="22057"/>
    <n v="60.52134831460674"/>
  </r>
  <r>
    <s v="Ashoqa"/>
    <s v="Asoka"/>
    <x v="1"/>
    <n v="26"/>
    <n v="0"/>
    <s v="Second World War surplus"/>
    <s v="Gandhi-like"/>
    <n v="1"/>
    <s v="Good"/>
    <n v="14"/>
    <n v="3"/>
    <n v="2"/>
    <s v="Central Planning"/>
    <n v="444"/>
    <n v="2193"/>
    <n v="0"/>
    <s v="Meagre"/>
    <x v="0"/>
    <s v="Soviet Union"/>
    <n v="22585"/>
    <s v="http://blocgame.com/stats.php?id=61653"/>
    <n v="0"/>
    <n v="0"/>
    <n v="19960"/>
    <n v="50.867117117117118"/>
  </r>
  <r>
    <s v="Maos"/>
    <s v="alkaokaoakoako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3"/>
    <n v="0"/>
    <n v="0"/>
    <n v="18950"/>
    <n v="44.469525959367942"/>
  </r>
  <r>
    <s v="Lombar"/>
    <s v="Vanos"/>
    <x v="11"/>
    <n v="2"/>
    <n v="0"/>
    <s v="Finest of the 19th century"/>
    <s v="Good"/>
    <n v="0"/>
    <s v="Undisciplined Rabble"/>
    <n v="68"/>
    <n v="2"/>
    <n v="0"/>
    <s v="Mixed Economy"/>
    <n v="443"/>
    <n v="0"/>
    <s v="Untapped"/>
    <s v="None"/>
    <x v="11"/>
    <s v="Neutral"/>
    <n v="19700"/>
    <s v="http://blocgame.com/stats.php?id=64489"/>
    <n v="0"/>
    <n v="0"/>
    <n v="18950"/>
    <n v="44.469525959367942"/>
  </r>
  <r>
    <s v="La Cruz"/>
    <s v="Ghost"/>
    <x v="11"/>
    <n v="2"/>
    <n v="0"/>
    <s v="Finest of the 19th century"/>
    <s v="Good"/>
    <n v="0"/>
    <s v="Undisciplined Rabble"/>
    <n v="69"/>
    <n v="2"/>
    <n v="0"/>
    <s v="Mixed Economy"/>
    <n v="443"/>
    <n v="0"/>
    <s v="Untapped"/>
    <s v="None"/>
    <x v="15"/>
    <s v="Neutral"/>
    <n v="19700"/>
    <s v="http://blocgame.com/stats.php?id=64490"/>
    <n v="0"/>
    <n v="0"/>
    <n v="18950"/>
    <n v="44.469525959367942"/>
  </r>
  <r>
    <s v="whalekok"/>
    <s v="yuio"/>
    <x v="11"/>
    <n v="9"/>
    <n v="0"/>
    <s v="Finest of the 19th century"/>
    <s v="Nice"/>
    <n v="0"/>
    <s v="Standard"/>
    <n v="106"/>
    <n v="2"/>
    <n v="0"/>
    <s v="Mixed Economy"/>
    <n v="443"/>
    <n v="5"/>
    <s v="Untapped"/>
    <s v="None"/>
    <x v="4"/>
    <s v="Neutral"/>
    <n v="19609"/>
    <s v="http://blocgame.com/stats.php?id=64718"/>
    <n v="0"/>
    <n v="0"/>
    <n v="18859"/>
    <n v="44.264108352144468"/>
  </r>
  <r>
    <s v="Lanun johor"/>
    <s v="Aqildaniyal"/>
    <x v="3"/>
    <n v="39"/>
    <n v="0"/>
    <s v="Second World War surplus"/>
    <s v="Angelic"/>
    <n v="1"/>
    <s v="Poor"/>
    <n v="0"/>
    <n v="5"/>
    <n v="3"/>
    <s v="Mixed Economy"/>
    <n v="441"/>
    <n v="1150"/>
    <s v="Untapped"/>
    <s v="Mediocre"/>
    <x v="1"/>
    <s v="Soviet Union"/>
    <n v="19900"/>
    <s v="http://blocgame.com/stats.php?id=64514"/>
    <n v="0"/>
    <n v="0"/>
    <n v="16150"/>
    <n v="45.124716553287982"/>
  </r>
  <r>
    <s v="Maiden"/>
    <s v="Queens Revenge"/>
    <x v="0"/>
    <n v="61"/>
    <n v="0"/>
    <s v="Second World War surplus"/>
    <s v="Gandhi-like"/>
    <n v="1"/>
    <s v="Poor"/>
    <n v="9"/>
    <n v="9"/>
    <n v="6"/>
    <s v="Mixed Economy"/>
    <n v="440"/>
    <n v="2103"/>
    <s v="Untapped"/>
    <s v="Somewhat Large"/>
    <x v="0"/>
    <s v="United States"/>
    <n v="19800"/>
    <s v="http://blocgame.com/stats.php?id=64049"/>
    <n v="0"/>
    <n v="0"/>
    <n v="13425"/>
    <n v="45"/>
  </r>
  <r>
    <s v="Joseon"/>
    <s v="Techius"/>
    <x v="4"/>
    <n v="19"/>
    <n v="0"/>
    <s v="Finest of the 19th century"/>
    <s v="Gandhi-like"/>
    <n v="0"/>
    <s v="Poor"/>
    <n v="2"/>
    <n v="5"/>
    <n v="1"/>
    <s v="Central Planning"/>
    <n v="439"/>
    <n v="188"/>
    <s v="Untapped"/>
    <s v="None"/>
    <x v="8"/>
    <s v="Soviet Union"/>
    <n v="20000"/>
    <s v="http://blocgame.com/stats.php?id=64691"/>
    <n v="0"/>
    <n v="0"/>
    <n v="17750"/>
    <n v="45.558086560364465"/>
  </r>
  <r>
    <s v="yeeeet"/>
    <s v="yoloswaggins"/>
    <x v="11"/>
    <n v="12"/>
    <n v="0"/>
    <s v="Second World War surplus"/>
    <s v="Good"/>
    <n v="0"/>
    <s v="Poor"/>
    <n v="8"/>
    <n v="2"/>
    <n v="0"/>
    <s v="Mixed Economy"/>
    <n v="437"/>
    <n v="1980"/>
    <s v="Untapped"/>
    <s v="Meagre"/>
    <x v="9"/>
    <s v="Neutral"/>
    <n v="3105"/>
    <s v="http://blocgame.com/stats.php?id=59818"/>
    <n v="0"/>
    <n v="0"/>
    <n v="2355"/>
    <n v="7.1052631578947372"/>
  </r>
  <r>
    <s v="Galifrey"/>
    <s v="Eduardo lomeli"/>
    <x v="11"/>
    <n v="61"/>
    <n v="0"/>
    <s v="First World War surplus"/>
    <s v="Gandhi-like"/>
    <n v="0"/>
    <s v="Poor"/>
    <n v="7"/>
    <n v="2"/>
    <n v="1"/>
    <s v="Free Market"/>
    <n v="436"/>
    <n v="121"/>
    <n v="0"/>
    <s v="Meagre"/>
    <x v="19"/>
    <s v="Soviet Union"/>
    <n v="20000"/>
    <s v="http://blocgame.com/stats.php?id=51939"/>
    <n v="0"/>
    <n v="0"/>
    <n v="18875"/>
    <n v="45.871559633027523"/>
  </r>
  <r>
    <s v="Ussk"/>
    <s v="Sabariahhisham"/>
    <x v="2"/>
    <n v="95"/>
    <n v="0"/>
    <s v="Second World War surplus"/>
    <s v="Nice"/>
    <n v="1"/>
    <s v="Elite"/>
    <n v="0"/>
    <n v="7"/>
    <n v="6"/>
    <s v="Free Market"/>
    <n v="436"/>
    <n v="1261"/>
    <n v="0"/>
    <s v="Mediocre"/>
    <x v="3"/>
    <s v="United States"/>
    <n v="20205"/>
    <s v="http://blocgame.com/stats.php?id=62132"/>
    <n v="0"/>
    <n v="0"/>
    <n v="14580"/>
    <n v="46.341743119266056"/>
  </r>
  <r>
    <s v="ONE__KOREA"/>
    <s v="kleebo_2"/>
    <x v="0"/>
    <n v="89"/>
    <n v="0"/>
    <s v="Second World War surplus"/>
    <s v="Gandhi-like"/>
    <n v="3"/>
    <s v="Standard"/>
    <n v="11"/>
    <n v="13"/>
    <n v="8"/>
    <s v="Central Planning"/>
    <n v="436"/>
    <n v="381"/>
    <s v="Untapped"/>
    <s v="Somewhat Large"/>
    <x v="14"/>
    <s v="Soviet Union"/>
    <n v="20000"/>
    <s v="http://blocgame.com/stats.php?id=63934"/>
    <n v="0"/>
    <n v="0"/>
    <n v="9875"/>
    <n v="45.871559633027523"/>
  </r>
  <r>
    <s v="Novonia"/>
    <s v="Helms"/>
    <x v="11"/>
    <n v="6"/>
    <n v="0"/>
    <s v="Finest of the 19th century"/>
    <s v="Good"/>
    <n v="0"/>
    <s v="Undisciplined Rabble"/>
    <n v="69"/>
    <n v="2"/>
    <n v="0"/>
    <s v="Mixed Economy"/>
    <n v="433"/>
    <n v="0"/>
    <s v="Untapped"/>
    <s v="None"/>
    <x v="15"/>
    <s v="Neutral"/>
    <n v="19700"/>
    <s v="http://blocgame.com/stats.php?id=64536"/>
    <n v="0"/>
    <n v="0"/>
    <n v="18950"/>
    <n v="45.496535796766743"/>
  </r>
  <r>
    <s v="Holy"/>
    <s v="HolyZykr"/>
    <x v="11"/>
    <n v="6"/>
    <n v="0"/>
    <s v="First World War surplus"/>
    <s v="Gandhi-like"/>
    <n v="1"/>
    <s v="Good"/>
    <n v="9"/>
    <n v="4"/>
    <n v="1"/>
    <s v="Central Planning"/>
    <n v="431"/>
    <n v="314"/>
    <s v="Untapped"/>
    <s v="None"/>
    <x v="6"/>
    <s v="Neutral"/>
    <n v="16335"/>
    <s v="http://blocgame.com/stats.php?id=60569"/>
    <n v="0"/>
    <n v="0"/>
    <n v="13710"/>
    <n v="37.900232018561482"/>
  </r>
  <r>
    <s v="New Germany"/>
    <s v="TheWhiteCoons"/>
    <x v="0"/>
    <n v="32"/>
    <n v="0"/>
    <s v="First World War surplus"/>
    <s v="Gandhi-like"/>
    <n v="1"/>
    <s v="Standard"/>
    <n v="8"/>
    <n v="5"/>
    <n v="1"/>
    <s v="Mixed Economy"/>
    <n v="430"/>
    <n v="105"/>
    <s v="Untapped"/>
    <s v="Small"/>
    <x v="14"/>
    <s v="Soviet Union"/>
    <n v="23990"/>
    <s v="http://blocgame.com/stats.php?id=39025"/>
    <n v="0"/>
    <n v="0"/>
    <n v="20990"/>
    <n v="55.790697674418603"/>
  </r>
  <r>
    <s v="Boru"/>
    <s v="Skillet9!"/>
    <x v="10"/>
    <n v="7"/>
    <n v="0"/>
    <s v="First World War surplus"/>
    <s v="Normal"/>
    <n v="1"/>
    <s v="Good"/>
    <n v="129"/>
    <n v="4"/>
    <n v="4"/>
    <s v="Mixed Economy"/>
    <n v="430"/>
    <n v="0"/>
    <s v="Untapped"/>
    <s v="None"/>
    <x v="0"/>
    <s v="Neutral"/>
    <n v="16500"/>
    <s v="http://blocgame.com/stats.php?id=61318"/>
    <n v="0"/>
    <n v="0"/>
    <n v="12750"/>
    <n v="38.372093023255815"/>
  </r>
  <r>
    <s v="ARABOBIA"/>
    <s v="King Boobooboobsies"/>
    <x v="11"/>
    <n v="17"/>
    <n v="0"/>
    <s v="First World War surplus"/>
    <s v="Normal"/>
    <n v="0"/>
    <s v="Undisciplined Rabble"/>
    <n v="3"/>
    <n v="4"/>
    <n v="4"/>
    <s v="Mixed Economy"/>
    <n v="430"/>
    <n v="418"/>
    <n v="0"/>
    <s v="None"/>
    <x v="3"/>
    <s v="Neutral"/>
    <n v="5310"/>
    <s v="http://blocgame.com/stats.php?id=62683"/>
    <n v="0"/>
    <n v="0"/>
    <n v="2310"/>
    <n v="12.348837209302326"/>
  </r>
  <r>
    <s v="Belac"/>
    <s v="Belac"/>
    <x v="9"/>
    <n v="16"/>
    <n v="0"/>
    <s v="First World War surplus"/>
    <s v="Gandhi-like"/>
    <n v="0"/>
    <s v="Undisciplined Rabble"/>
    <n v="14"/>
    <n v="4"/>
    <n v="1"/>
    <s v="Mixed Economy"/>
    <n v="429"/>
    <n v="167"/>
    <n v="0"/>
    <s v="None"/>
    <x v="2"/>
    <s v="Neutral"/>
    <n v="13210"/>
    <s v="http://blocgame.com/stats.php?id=64183"/>
    <n v="0"/>
    <n v="0"/>
    <n v="11335"/>
    <n v="30.792540792540791"/>
  </r>
  <r>
    <s v="bosspizzpls"/>
    <s v="bosspizzpls"/>
    <x v="11"/>
    <n v="7"/>
    <n v="0"/>
    <s v="First World War surplus"/>
    <s v="Good"/>
    <n v="0"/>
    <s v="Good"/>
    <n v="9"/>
    <n v="2"/>
    <n v="0"/>
    <s v="Mixed Economy"/>
    <n v="426"/>
    <n v="0"/>
    <s v="Untapped"/>
    <s v="Meagre"/>
    <x v="14"/>
    <s v="Neutral"/>
    <n v="13750"/>
    <s v="http://blocgame.com/stats.php?id=64296"/>
    <n v="0"/>
    <n v="0"/>
    <n v="13000"/>
    <n v="32.27699530516432"/>
  </r>
  <r>
    <s v="gloriousleader1"/>
    <s v="gloriousleader1"/>
    <x v="11"/>
    <n v="4"/>
    <n v="0"/>
    <s v="First World War surplus"/>
    <s v="Good"/>
    <n v="0"/>
    <s v="Good"/>
    <n v="9"/>
    <n v="2"/>
    <n v="0"/>
    <s v="Mixed Economy"/>
    <n v="426"/>
    <n v="0"/>
    <s v="Untapped"/>
    <s v="None"/>
    <x v="14"/>
    <s v="Neutral"/>
    <n v="13613"/>
    <s v="http://blocgame.com/stats.php?id=64299"/>
    <n v="0"/>
    <n v="0"/>
    <n v="12863"/>
    <n v="31.955399061032864"/>
  </r>
  <r>
    <s v="Mata Helang"/>
    <s v="Mata Helang"/>
    <x v="2"/>
    <n v="30"/>
    <n v="0"/>
    <s v="Finest of the 19th century"/>
    <s v="Gandhi-like"/>
    <n v="3"/>
    <s v="Undisciplined Rabble"/>
    <n v="1"/>
    <n v="29"/>
    <n v="3"/>
    <s v="Mixed Economy"/>
    <n v="424"/>
    <n v="336"/>
    <s v="Untapped"/>
    <s v="Large"/>
    <x v="8"/>
    <s v="United States"/>
    <n v="20000"/>
    <s v="http://blocgame.com/stats.php?id=64412"/>
    <n v="0"/>
    <n v="0"/>
    <n v="5750"/>
    <n v="47.169811320754718"/>
  </r>
  <r>
    <s v="Nautique"/>
    <s v="wayneeconomist"/>
    <x v="3"/>
    <n v="104"/>
    <n v="0"/>
    <s v="Korean War surplus"/>
    <s v="Gandhi-like"/>
    <n v="0"/>
    <s v="Standard"/>
    <n v="3"/>
    <n v="16"/>
    <n v="2"/>
    <s v="Central Planning"/>
    <n v="423"/>
    <n v="420"/>
    <s v="Plentiful"/>
    <s v="Very Powerful"/>
    <x v="5"/>
    <s v="Soviet Union"/>
    <n v="26534"/>
    <s v="http://blocgame.com/stats.php?id=58443"/>
    <n v="0"/>
    <n v="0"/>
    <n v="19784"/>
    <n v="62.728132387706857"/>
  </r>
  <r>
    <s v="Picanninia"/>
    <s v="oppengrubenfuhrer"/>
    <x v="22"/>
    <n v="31"/>
    <n v="0"/>
    <s v="Finest of the 19th century"/>
    <s v="Angelic"/>
    <n v="1"/>
    <s v="Standard"/>
    <n v="1"/>
    <n v="12"/>
    <n v="3"/>
    <s v="Mixed Economy"/>
    <n v="423"/>
    <n v="0"/>
    <s v="Plentiful"/>
    <s v="None"/>
    <x v="18"/>
    <s v="Soviet Union"/>
    <n v="12196"/>
    <s v="http://blocgame.com/stats.php?id=64400"/>
    <n v="0"/>
    <n v="0"/>
    <n v="5821"/>
    <n v="28.832151300236408"/>
  </r>
  <r>
    <s v="WP Kuala Lumpur"/>
    <s v="Soeharto"/>
    <x v="9"/>
    <n v="7"/>
    <n v="0"/>
    <s v="Finest of the 19th century"/>
    <s v="Good"/>
    <n v="0"/>
    <s v="Undisciplined Rabble"/>
    <n v="21"/>
    <n v="2"/>
    <n v="0"/>
    <s v="Mixed Economy"/>
    <n v="422"/>
    <n v="0"/>
    <s v="Near Depletion"/>
    <s v="None"/>
    <x v="7"/>
    <s v="Neutral"/>
    <n v="9361"/>
    <s v="http://blocgame.com/stats.php?id=61633"/>
    <n v="0"/>
    <n v="0"/>
    <n v="8611"/>
    <n v="22.182464454976305"/>
  </r>
  <r>
    <s v="Lain"/>
    <s v="Red Terror"/>
    <x v="0"/>
    <n v="111"/>
    <n v="0"/>
    <s v="Korean War surplus"/>
    <s v="Gandhi-like"/>
    <n v="1"/>
    <s v="Undisciplined Rabble"/>
    <n v="24"/>
    <n v="31"/>
    <n v="13"/>
    <s v="Central Planning"/>
    <n v="421"/>
    <n v="6423"/>
    <s v="Near Depletion"/>
    <s v="Meagre"/>
    <x v="9"/>
    <s v="Soviet Union"/>
    <n v="27165"/>
    <s v="http://blocgame.com/stats.php?id=54938"/>
    <n v="0"/>
    <n v="0"/>
    <n v="9915"/>
    <n v="64.524940617577201"/>
  </r>
  <r>
    <s v="Weeabo Island"/>
    <s v="misterjohnson"/>
    <x v="3"/>
    <n v="82"/>
    <n v="0"/>
    <s v="Finest of the 19th century"/>
    <s v="Angelic"/>
    <n v="0"/>
    <s v="Good"/>
    <n v="0"/>
    <n v="7"/>
    <n v="6"/>
    <s v="Central Planning"/>
    <n v="421"/>
    <n v="3104"/>
    <s v="Plentiful"/>
    <s v="Somewhat Large"/>
    <x v="1"/>
    <s v="Soviet Union"/>
    <n v="23702"/>
    <s v="http://blocgame.com/stats.php?id=64179"/>
    <n v="0"/>
    <n v="0"/>
    <n v="18827"/>
    <n v="56.299287410926368"/>
  </r>
  <r>
    <s v="SomaliFarmers"/>
    <s v="dynastylord"/>
    <x v="11"/>
    <n v="6"/>
    <n v="0"/>
    <s v="First World War surplus"/>
    <s v="Good"/>
    <n v="0"/>
    <s v="Good"/>
    <n v="8"/>
    <n v="3"/>
    <n v="0"/>
    <s v="Mixed Economy"/>
    <n v="419"/>
    <n v="0"/>
    <s v="Untapped"/>
    <s v="None"/>
    <x v="4"/>
    <s v="Neutral"/>
    <n v="10475"/>
    <s v="http://blocgame.com/stats.php?id=64225"/>
    <n v="0"/>
    <n v="0"/>
    <n v="9350"/>
    <n v="25"/>
  </r>
  <r>
    <s v="Perez"/>
    <s v="Niola"/>
    <x v="11"/>
    <n v="1"/>
    <n v="0"/>
    <s v="Finest of the 19th century"/>
    <s v="Good"/>
    <n v="0"/>
    <s v="Undisciplined Rabble"/>
    <n v="69"/>
    <n v="2"/>
    <n v="0"/>
    <s v="Mixed Economy"/>
    <n v="419"/>
    <n v="0"/>
    <s v="Untapped"/>
    <s v="None"/>
    <x v="2"/>
    <s v="Neutral"/>
    <n v="19503"/>
    <s v="http://blocgame.com/stats.php?id=64527"/>
    <n v="0"/>
    <n v="0"/>
    <n v="18753"/>
    <n v="46.546539379474943"/>
  </r>
  <r>
    <s v="GayRights"/>
    <s v="CrazyFrog"/>
    <x v="1"/>
    <n v="7"/>
    <n v="0"/>
    <s v="First World War surplus"/>
    <s v="Gandhi-like"/>
    <n v="0"/>
    <s v="Poor"/>
    <n v="5"/>
    <n v="10"/>
    <n v="0"/>
    <s v="Free Market"/>
    <n v="417"/>
    <n v="0"/>
    <s v="Untapped"/>
    <s v="None"/>
    <x v="3"/>
    <s v="United States"/>
    <n v="16070"/>
    <s v="http://blocgame.com/stats.php?id=62099"/>
    <n v="0"/>
    <n v="0"/>
    <n v="12320"/>
    <n v="38.537170263788965"/>
  </r>
  <r>
    <s v="Korhal"/>
    <s v="LordArkahm"/>
    <x v="11"/>
    <n v="8"/>
    <n v="0"/>
    <s v="First World War surplus"/>
    <s v="Gandhi-like"/>
    <n v="1"/>
    <s v="Poor"/>
    <n v="63"/>
    <n v="3"/>
    <n v="0"/>
    <s v="Central Planning"/>
    <n v="416"/>
    <n v="686"/>
    <s v="Untapped"/>
    <s v="Mediocre"/>
    <x v="4"/>
    <s v="Neutral"/>
    <n v="16011"/>
    <s v="http://blocgame.com/stats.php?id=61310"/>
    <n v="0"/>
    <n v="0"/>
    <n v="14136"/>
    <n v="38.487980769230766"/>
  </r>
  <r>
    <s v="Colomba"/>
    <s v="Musol"/>
    <x v="11"/>
    <n v="12"/>
    <n v="0"/>
    <s v="Finest of the 19th century"/>
    <s v="Gandhi-like"/>
    <n v="0"/>
    <s v="Undisciplined Rabble"/>
    <n v="69"/>
    <n v="2"/>
    <n v="0"/>
    <s v="Mixed Economy"/>
    <n v="416"/>
    <n v="0"/>
    <s v="Untapped"/>
    <s v="None"/>
    <x v="13"/>
    <s v="Neutral"/>
    <n v="20000"/>
    <s v="http://blocgame.com/stats.php?id=64530"/>
    <n v="0"/>
    <n v="0"/>
    <n v="19250"/>
    <n v="48.07692307692308"/>
  </r>
  <r>
    <s v="damnbro"/>
    <s v="mpetersen3"/>
    <x v="11"/>
    <n v="5"/>
    <n v="0"/>
    <s v="Finest of the 19th century"/>
    <s v="Good"/>
    <n v="0"/>
    <s v="Standard"/>
    <n v="8"/>
    <n v="2"/>
    <n v="0"/>
    <s v="Mixed Economy"/>
    <n v="415"/>
    <n v="0"/>
    <s v="Untapped"/>
    <s v="None"/>
    <x v="16"/>
    <s v="Neutral"/>
    <n v="21634"/>
    <s v="http://blocgame.com/stats.php?id=64705"/>
    <n v="0"/>
    <n v="0"/>
    <n v="20884"/>
    <n v="52.130120481927712"/>
  </r>
  <r>
    <s v="switzerdouch"/>
    <s v="yaboimtndew"/>
    <x v="11"/>
    <n v="0"/>
    <n v="0"/>
    <s v="First World War surplus"/>
    <s v="Good"/>
    <n v="0"/>
    <s v="Undisciplined Rabble"/>
    <n v="4"/>
    <n v="2"/>
    <n v="0"/>
    <s v="Mixed Economy"/>
    <n v="414"/>
    <n v="145"/>
    <s v="Untapped"/>
    <s v="None"/>
    <x v="11"/>
    <s v="Neutral"/>
    <n v="6400"/>
    <s v="http://blocgame.com/stats.php?id=58997"/>
    <n v="0"/>
    <n v="0"/>
    <n v="5650"/>
    <n v="15.458937198067632"/>
  </r>
  <r>
    <s v="superpower"/>
    <s v="super"/>
    <x v="11"/>
    <n v="28"/>
    <n v="0"/>
    <s v="Second World War surplus"/>
    <s v="Gandhi-like"/>
    <n v="0"/>
    <s v="Good"/>
    <n v="11"/>
    <n v="16"/>
    <n v="10"/>
    <s v="Central Planning"/>
    <n v="414"/>
    <n v="2141"/>
    <s v="Depleted"/>
    <s v="Small"/>
    <x v="1"/>
    <s v="Soviet Union"/>
    <n v="13439"/>
    <s v="http://blocgame.com/stats.php?id=64012"/>
    <n v="0"/>
    <n v="0"/>
    <n v="3689"/>
    <n v="32.461352657004831"/>
  </r>
  <r>
    <s v="Monsanto"/>
    <s v="Yuris"/>
    <x v="11"/>
    <n v="0"/>
    <n v="0"/>
    <s v="Finest of the 19th century"/>
    <s v="Normal"/>
    <n v="0"/>
    <s v="Undisciplined Rabble"/>
    <n v="69"/>
    <n v="2"/>
    <n v="0"/>
    <s v="Mixed Economy"/>
    <n v="413"/>
    <n v="0"/>
    <s v="Untapped"/>
    <s v="None"/>
    <x v="2"/>
    <s v="Neutral"/>
    <n v="19700"/>
    <s v="http://blocgame.com/stats.php?id=64494"/>
    <n v="0"/>
    <n v="0"/>
    <n v="18950"/>
    <n v="47.699757869249396"/>
  </r>
  <r>
    <s v="hypocrates"/>
    <s v="sarah4424"/>
    <x v="1"/>
    <n v="28"/>
    <n v="0"/>
    <s v="First World War surplus"/>
    <s v="Gandhi-like"/>
    <n v="1"/>
    <s v="Poor"/>
    <n v="6"/>
    <n v="3"/>
    <n v="1"/>
    <s v="Central Planning"/>
    <n v="412"/>
    <n v="3048"/>
    <s v="Untapped"/>
    <s v="None"/>
    <x v="0"/>
    <s v="United States"/>
    <n v="20000"/>
    <s v="http://blocgame.com/stats.php?id=64450"/>
    <n v="0"/>
    <n v="0"/>
    <n v="17750"/>
    <n v="48.543689320388353"/>
  </r>
  <r>
    <s v="Leoprechting"/>
    <s v="Grand Commandant"/>
    <x v="11"/>
    <n v="10"/>
    <n v="0"/>
    <s v="Finest of the 19th century"/>
    <s v="Gandhi-like"/>
    <n v="0"/>
    <s v="Poor"/>
    <n v="164"/>
    <n v="2"/>
    <n v="0"/>
    <s v="Mixed Economy"/>
    <n v="411"/>
    <n v="0"/>
    <s v="Untapped"/>
    <s v="None"/>
    <x v="7"/>
    <s v="Neutral"/>
    <n v="16172"/>
    <s v="http://blocgame.com/stats.php?id=64638"/>
    <n v="0"/>
    <n v="0"/>
    <n v="15422"/>
    <n v="39.347931873479318"/>
  </r>
  <r>
    <s v="Abgmahdahmarah"/>
    <s v="Abgbesar"/>
    <x v="2"/>
    <n v="26"/>
    <n v="0"/>
    <s v="First World War surplus"/>
    <s v="Good"/>
    <n v="1"/>
    <s v="Elite"/>
    <n v="0"/>
    <n v="3"/>
    <n v="1"/>
    <s v="Mixed Economy"/>
    <n v="411"/>
    <n v="165"/>
    <s v="Untapped"/>
    <s v="Meagre"/>
    <x v="7"/>
    <s v="United States"/>
    <n v="20668"/>
    <s v="http://blocgame.com/stats.php?id=64851"/>
    <n v="0"/>
    <n v="0"/>
    <n v="18418"/>
    <n v="50.287104622871048"/>
  </r>
  <r>
    <s v="Qara Qoyunlu"/>
    <s v="Pole"/>
    <x v="11"/>
    <n v="0"/>
    <n v="0"/>
    <s v="Finest of the 19th century"/>
    <s v="Good"/>
    <n v="0"/>
    <s v="Undisciplined Rabble"/>
    <n v="68"/>
    <n v="2"/>
    <n v="0"/>
    <s v="Mixed Economy"/>
    <n v="410"/>
    <n v="0"/>
    <s v="Untapped"/>
    <s v="None"/>
    <x v="15"/>
    <s v="Neutral"/>
    <n v="19700"/>
    <s v="http://blocgame.com/stats.php?id=64487"/>
    <n v="0"/>
    <n v="0"/>
    <n v="18950"/>
    <n v="48.048780487804876"/>
  </r>
  <r>
    <s v="Morganna"/>
    <s v="rmullins005"/>
    <x v="23"/>
    <n v="20"/>
    <n v="0"/>
    <s v="Finest of the 19th century"/>
    <s v="Gandhi-like"/>
    <n v="0"/>
    <s v="Poor"/>
    <n v="87"/>
    <n v="2"/>
    <n v="0"/>
    <s v="Mixed Economy"/>
    <n v="409"/>
    <n v="0"/>
    <s v="Untapped"/>
    <s v="None"/>
    <x v="17"/>
    <s v="Soviet Union"/>
    <n v="20000"/>
    <s v="http://blocgame.com/stats.php?id=64321"/>
    <n v="0"/>
    <n v="0"/>
    <n v="19250"/>
    <n v="48.899755501222494"/>
  </r>
  <r>
    <s v="Lantany"/>
    <s v="Colchiz"/>
    <x v="11"/>
    <n v="5"/>
    <n v="0"/>
    <s v="Finest of the 19th century"/>
    <s v="Good"/>
    <n v="0"/>
    <s v="Undisciplined Rabble"/>
    <n v="69"/>
    <n v="2"/>
    <n v="0"/>
    <s v="Mixed Economy"/>
    <n v="409"/>
    <n v="0"/>
    <s v="Untapped"/>
    <s v="None"/>
    <x v="13"/>
    <s v="Neutral"/>
    <n v="16367"/>
    <s v="http://blocgame.com/stats.php?id=64529"/>
    <n v="0"/>
    <n v="0"/>
    <n v="15617"/>
    <n v="40.017114914425427"/>
  </r>
  <r>
    <s v="qwertyuioppp"/>
    <s v="qwertyuioppp"/>
    <x v="1"/>
    <n v="38"/>
    <n v="0"/>
    <s v="Second World War surplus"/>
    <s v="Gandhi-like"/>
    <n v="0"/>
    <s v="Standard"/>
    <n v="62"/>
    <n v="2"/>
    <n v="0"/>
    <s v="Central Planning"/>
    <n v="408"/>
    <n v="0"/>
    <n v="0"/>
    <s v="None"/>
    <x v="3"/>
    <s v="Neutral"/>
    <n v="20000"/>
    <s v="http://blocgame.com/stats.php?id=61873"/>
    <n v="0"/>
    <n v="0"/>
    <n v="19250"/>
    <n v="49.019607843137258"/>
  </r>
  <r>
    <s v="Rare_Pepes"/>
    <s v="Karl_M."/>
    <x v="11"/>
    <n v="63"/>
    <n v="0"/>
    <s v="First World War surplus"/>
    <s v="Gandhi-like"/>
    <n v="1"/>
    <s v="Standard"/>
    <n v="64"/>
    <n v="7"/>
    <n v="2"/>
    <s v="Free Market"/>
    <n v="406"/>
    <n v="207"/>
    <s v="Untapped"/>
    <s v="Mediocre"/>
    <x v="12"/>
    <s v="United States"/>
    <n v="27723"/>
    <s v="http://blocgame.com/stats.php?id=63313"/>
    <n v="0"/>
    <n v="0"/>
    <n v="23598"/>
    <n v="68.283251231527089"/>
  </r>
  <r>
    <s v="Lork"/>
    <s v="Naple"/>
    <x v="11"/>
    <n v="2"/>
    <n v="0"/>
    <s v="Finest of the 19th century"/>
    <s v="Good"/>
    <n v="0"/>
    <s v="Undisciplined Rabble"/>
    <n v="69"/>
    <n v="2"/>
    <n v="0"/>
    <s v="Mixed Economy"/>
    <n v="406"/>
    <n v="0"/>
    <s v="Untapped"/>
    <s v="None"/>
    <x v="2"/>
    <s v="Neutral"/>
    <n v="19700"/>
    <s v="http://blocgame.com/stats.php?id=64526"/>
    <n v="0"/>
    <n v="0"/>
    <n v="18950"/>
    <n v="48.522167487684726"/>
  </r>
  <r>
    <s v="kutu_babi"/>
    <s v="Kasspars"/>
    <x v="11"/>
    <n v="9"/>
    <n v="0"/>
    <s v="First World War surplus"/>
    <s v="Gandhi-like"/>
    <n v="1"/>
    <s v="Elite"/>
    <n v="0"/>
    <n v="3"/>
    <n v="1"/>
    <s v="Central Planning"/>
    <n v="406"/>
    <n v="242"/>
    <s v="Untapped"/>
    <s v="None"/>
    <x v="8"/>
    <s v="Neutral"/>
    <n v="19700"/>
    <s v="http://blocgame.com/stats.php?id=64636"/>
    <n v="0"/>
    <n v="0"/>
    <n v="17450"/>
    <n v="48.522167487684726"/>
  </r>
  <r>
    <s v="balancedgame"/>
    <s v="balancedgame"/>
    <x v="11"/>
    <n v="10"/>
    <n v="0"/>
    <s v="Finest of the 19th century"/>
    <s v="Gandhi-like"/>
    <n v="0"/>
    <s v="Poor"/>
    <n v="17"/>
    <n v="2"/>
    <n v="2"/>
    <s v="Free Market"/>
    <n v="404"/>
    <n v="2600"/>
    <s v="Untapped"/>
    <s v="None"/>
    <x v="10"/>
    <s v="United States"/>
    <n v="16500"/>
    <s v="http://blocgame.com/stats.php?id=64345"/>
    <n v="0"/>
    <n v="0"/>
    <n v="15000"/>
    <n v="40.841584158415841"/>
  </r>
  <r>
    <s v="Hussenia"/>
    <s v="Vilhalm"/>
    <x v="11"/>
    <n v="5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3"/>
    <s v="Neutral"/>
    <n v="16417"/>
    <s v="http://blocgame.com/stats.php?id=64528"/>
    <n v="0"/>
    <n v="0"/>
    <n v="15667"/>
    <n v="40.838308457711442"/>
  </r>
  <r>
    <s v="Treso"/>
    <s v="Jkrowl"/>
    <x v="11"/>
    <n v="7"/>
    <n v="0"/>
    <s v="Finest of the 19th century"/>
    <s v="Good"/>
    <n v="0"/>
    <s v="Undisciplined Rabble"/>
    <n v="69"/>
    <n v="2"/>
    <n v="0"/>
    <s v="Mixed Economy"/>
    <n v="402"/>
    <n v="0"/>
    <s v="Untapped"/>
    <s v="None"/>
    <x v="17"/>
    <s v="Neutral"/>
    <n v="16417"/>
    <s v="http://blocgame.com/stats.php?id=64534"/>
    <n v="0"/>
    <n v="0"/>
    <n v="15667"/>
    <n v="40.838308457711442"/>
  </r>
  <r>
    <s v="GRAVYPIPE"/>
    <s v="ElDeuce"/>
    <x v="8"/>
    <n v="30"/>
    <n v="0"/>
    <s v="First World War surplus"/>
    <s v="Angelic"/>
    <n v="0"/>
    <s v="Standard"/>
    <n v="1"/>
    <n v="4"/>
    <n v="5"/>
    <s v="Central Planning"/>
    <n v="402"/>
    <n v="8"/>
    <s v="Untapped"/>
    <s v="None"/>
    <x v="1"/>
    <s v="Soviet Union"/>
    <n v="20417"/>
    <s v="http://blocgame.com/stats.php?id=64560"/>
    <n v="0"/>
    <n v="0"/>
    <n v="17042"/>
    <n v="50.788557213930346"/>
  </r>
  <r>
    <s v="Cucumber Island"/>
    <s v="kamil"/>
    <x v="11"/>
    <n v="16"/>
    <n v="0"/>
    <s v="First World War surplus"/>
    <s v="Normal"/>
    <n v="1"/>
    <s v="Elite"/>
    <n v="0"/>
    <n v="4"/>
    <n v="3"/>
    <s v="Free Market"/>
    <n v="400"/>
    <n v="251"/>
    <s v="Plentiful"/>
    <s v="Small"/>
    <x v="7"/>
    <s v="United States"/>
    <n v="24063"/>
    <s v="http://blocgame.com/stats.php?id=64836"/>
    <n v="0"/>
    <n v="0"/>
    <n v="20688"/>
    <n v="60.157499999999999"/>
  </r>
  <r>
    <s v="Joseph Stalin"/>
    <s v="Yidi Gao"/>
    <x v="11"/>
    <n v="20"/>
    <n v="0"/>
    <s v="Finest of the 19th century"/>
    <s v="Gandhi-like"/>
    <n v="0"/>
    <s v="Poor"/>
    <n v="86"/>
    <n v="3"/>
    <n v="1"/>
    <s v="Mixed Economy"/>
    <n v="398"/>
    <n v="0"/>
    <s v="Untapped"/>
    <s v="None"/>
    <x v="8"/>
    <s v="United States"/>
    <n v="20000"/>
    <s v="http://blocgame.com/stats.php?id=64425"/>
    <n v="0"/>
    <n v="0"/>
    <n v="18500"/>
    <n v="50.251256281407038"/>
  </r>
  <r>
    <s v="Obaslavia"/>
    <s v="Zi Xuan Lee"/>
    <x v="11"/>
    <n v="7"/>
    <n v="0"/>
    <s v="Finest of the 19th century"/>
    <s v="Gandhi-like"/>
    <n v="0"/>
    <s v="Poor"/>
    <n v="100"/>
    <n v="2"/>
    <n v="0"/>
    <s v="Central Planning"/>
    <n v="331"/>
    <n v="93"/>
    <s v="Untapped"/>
    <s v="None"/>
    <x v="6"/>
    <s v="Neutral"/>
    <n v="16335"/>
    <s v="http://blocgame.com/stats.php?id=64594"/>
    <n v="0"/>
    <n v="0"/>
    <n v="15585"/>
    <n v="49.350453172205441"/>
  </r>
  <r>
    <s v="nbaworthy"/>
    <s v="nbaworthy"/>
    <x v="11"/>
    <n v="25"/>
    <n v="0"/>
    <s v="First World War surplus"/>
    <s v="Gandhi-like"/>
    <n v="0"/>
    <s v="Good"/>
    <n v="9"/>
    <n v="2"/>
    <n v="0"/>
    <s v="Central Planning"/>
    <n v="396"/>
    <n v="0"/>
    <s v="Untapped"/>
    <s v="Mediocre"/>
    <x v="14"/>
    <s v="Soviet Union"/>
    <n v="20000"/>
    <s v="http://blocgame.com/stats.php?id=64295"/>
    <n v="0"/>
    <n v="0"/>
    <n v="19250"/>
    <n v="50.505050505050505"/>
  </r>
  <r>
    <s v="Isla Grande"/>
    <s v="King Richard"/>
    <x v="2"/>
    <n v="73"/>
    <n v="0"/>
    <s v="Second World War surplus"/>
    <s v="Gandhi-like"/>
    <n v="2"/>
    <s v="Poor"/>
    <n v="5"/>
    <n v="15"/>
    <n v="2"/>
    <s v="Mixed Economy"/>
    <n v="395"/>
    <n v="151"/>
    <s v="Untapped"/>
    <s v="Mediocre"/>
    <x v="2"/>
    <s v="United States"/>
    <n v="20000"/>
    <s v="http://blocgame.com/stats.php?id=64171"/>
    <n v="0"/>
    <n v="0"/>
    <n v="12125"/>
    <n v="50.632911392405063"/>
  </r>
  <r>
    <s v="fuckbro"/>
    <s v="yguh"/>
    <x v="11"/>
    <n v="8"/>
    <n v="0"/>
    <s v="Finest of the 19th century"/>
    <s v="Nice"/>
    <n v="0"/>
    <s v="Standard"/>
    <n v="105"/>
    <n v="2"/>
    <n v="0"/>
    <s v="Mixed Economy"/>
    <n v="395"/>
    <n v="0"/>
    <s v="Untapped"/>
    <s v="None"/>
    <x v="16"/>
    <s v="Neutral"/>
    <n v="19687"/>
    <s v="http://blocgame.com/stats.php?id=64724"/>
    <n v="0"/>
    <n v="0"/>
    <n v="18937"/>
    <n v="49.840506329113921"/>
  </r>
  <r>
    <s v="Rolekia"/>
    <s v="ApexSean"/>
    <x v="24"/>
    <n v="21"/>
    <n v="0"/>
    <s v="Finest of the 19th century"/>
    <s v="Questionable"/>
    <n v="0"/>
    <s v="Undisciplined Rabble"/>
    <n v="37"/>
    <n v="3"/>
    <n v="0"/>
    <s v="Free Market"/>
    <n v="395"/>
    <n v="370"/>
    <s v="Untapped"/>
    <s v="Meagre"/>
    <x v="2"/>
    <s v="United States"/>
    <n v="23283"/>
    <s v="http://blocgame.com/stats.php?id=64821"/>
    <n v="0"/>
    <n v="0"/>
    <n v="22158"/>
    <n v="58.944303797468358"/>
  </r>
  <r>
    <s v="Davestan"/>
    <s v="DaveRock"/>
    <x v="11"/>
    <n v="6"/>
    <n v="0"/>
    <s v="Finest of the 19th century"/>
    <s v="Good"/>
    <n v="0"/>
    <s v="Undisciplined Rabble"/>
    <n v="69"/>
    <n v="2"/>
    <n v="0"/>
    <s v="Mixed Economy"/>
    <n v="394"/>
    <n v="0"/>
    <s v="Untapped"/>
    <s v="None"/>
    <x v="17"/>
    <s v="Neutral"/>
    <n v="19700"/>
    <s v="http://blocgame.com/stats.php?id=64491"/>
    <n v="0"/>
    <n v="0"/>
    <n v="18950"/>
    <n v="50"/>
  </r>
  <r>
    <s v="CivilRights"/>
    <s v="DorothyMays"/>
    <x v="3"/>
    <n v="18"/>
    <n v="0"/>
    <s v="Finest of the 19th century"/>
    <s v="Nice"/>
    <n v="0"/>
    <s v="Poor"/>
    <n v="12"/>
    <n v="4"/>
    <n v="1"/>
    <s v="Mixed Economy"/>
    <n v="394"/>
    <n v="198"/>
    <s v="Untapped"/>
    <s v="None"/>
    <x v="19"/>
    <s v="Neutral"/>
    <n v="20000"/>
    <s v="http://blocgame.com/stats.php?id=64740"/>
    <n v="0"/>
    <n v="0"/>
    <n v="18125"/>
    <n v="50.761421319796952"/>
  </r>
  <r>
    <s v="Vorose"/>
    <s v="Tellmo"/>
    <x v="11"/>
    <n v="6"/>
    <n v="0"/>
    <s v="Finest of the 19th century"/>
    <s v="Good"/>
    <n v="0"/>
    <s v="Undisciplined Rabble"/>
    <n v="69"/>
    <n v="2"/>
    <n v="0"/>
    <s v="Mixed Economy"/>
    <n v="392"/>
    <n v="0"/>
    <s v="Untapped"/>
    <s v="None"/>
    <x v="15"/>
    <s v="Neutral"/>
    <n v="16253"/>
    <s v="http://blocgame.com/stats.php?id=64535"/>
    <n v="0"/>
    <n v="0"/>
    <n v="15503"/>
    <n v="41.461734693877553"/>
  </r>
  <r>
    <s v="Snusers"/>
    <s v="Snuupy"/>
    <x v="0"/>
    <n v="196"/>
    <n v="13"/>
    <s v="Korean War surplus"/>
    <s v="Gandhi-like"/>
    <n v="6"/>
    <s v="Good"/>
    <n v="0"/>
    <n v="100"/>
    <n v="0"/>
    <s v="Free Market"/>
    <n v="391"/>
    <n v="5217"/>
    <n v="0"/>
    <s v="Very Powerful"/>
    <x v="5"/>
    <s v="United States"/>
    <n v="95232"/>
    <s v="http://blocgame.com/stats.php?id=58336"/>
    <n v="0"/>
    <n v="0"/>
    <n v="53232"/>
    <n v="243.56010230179029"/>
  </r>
  <r>
    <s v="arstaria"/>
    <s v="fcgv"/>
    <x v="11"/>
    <n v="7"/>
    <n v="0"/>
    <s v="Finest of the 19th century"/>
    <s v="Questionable"/>
    <n v="0"/>
    <s v="Standard"/>
    <n v="104"/>
    <n v="2"/>
    <n v="0"/>
    <s v="Mixed Economy"/>
    <n v="391"/>
    <n v="0"/>
    <s v="Untapped"/>
    <s v="None"/>
    <x v="16"/>
    <s v="Neutral"/>
    <n v="19686"/>
    <s v="http://blocgame.com/stats.php?id=64725"/>
    <n v="0"/>
    <n v="0"/>
    <n v="18936"/>
    <n v="50.347826086956523"/>
  </r>
  <r>
    <s v="Luce"/>
    <s v="Hopp"/>
    <x v="11"/>
    <n v="5"/>
    <n v="0"/>
    <s v="Finest of the 19th century"/>
    <s v="Normal"/>
    <n v="0"/>
    <s v="Undisciplined Rabble"/>
    <n v="69"/>
    <n v="2"/>
    <n v="0"/>
    <s v="Mixed Economy"/>
    <n v="389"/>
    <n v="0"/>
    <s v="Untapped"/>
    <s v="None"/>
    <x v="11"/>
    <s v="Neutral"/>
    <n v="16417"/>
    <s v="http://blocgame.com/stats.php?id=64492"/>
    <n v="0"/>
    <n v="0"/>
    <n v="15667"/>
    <n v="42.203084832904885"/>
  </r>
  <r>
    <s v="Croatia"/>
    <s v="Rofleta"/>
    <x v="11"/>
    <n v="28"/>
    <n v="0"/>
    <s v="Finest of the 19th century"/>
    <s v="Good"/>
    <n v="0"/>
    <s v="Standard"/>
    <n v="9"/>
    <n v="3"/>
    <n v="1"/>
    <s v="Mixed Economy"/>
    <n v="388"/>
    <n v="302"/>
    <s v="Untapped"/>
    <s v="None"/>
    <x v="14"/>
    <s v="Neutral"/>
    <n v="23333"/>
    <s v="http://blocgame.com/stats.php?id=40563"/>
    <n v="0"/>
    <n v="0"/>
    <n v="21833"/>
    <n v="60.136597938144327"/>
  </r>
  <r>
    <s v="Utopia"/>
    <s v="Ozymandias"/>
    <x v="0"/>
    <n v="158"/>
    <n v="1"/>
    <s v="Finest of the 19th century"/>
    <s v="Gandhi-like"/>
    <n v="2"/>
    <s v="Poor"/>
    <n v="5"/>
    <n v="46"/>
    <n v="40"/>
    <s v="Free Market"/>
    <n v="386"/>
    <n v="6199"/>
    <n v="0"/>
    <s v="Somewhat Large"/>
    <x v="3"/>
    <s v="United States"/>
    <n v="44506"/>
    <s v="http://blocgame.com/stats.php?id=40759"/>
    <n v="0"/>
    <n v="0"/>
    <n v="10756"/>
    <n v="115.30051813471502"/>
  </r>
  <r>
    <s v="Blake Island"/>
    <s v="Sir Jack Sparrow"/>
    <x v="2"/>
    <n v="54"/>
    <n v="0"/>
    <s v="Second World War surplus"/>
    <s v="Gandhi-like"/>
    <n v="1"/>
    <s v="Standard"/>
    <n v="8"/>
    <n v="22"/>
    <n v="4"/>
    <s v="Free Market"/>
    <n v="386"/>
    <n v="401"/>
    <s v="Untapped"/>
    <s v="Large"/>
    <x v="2"/>
    <s v="United States"/>
    <n v="20591"/>
    <s v="http://blocgame.com/stats.php?id=64105"/>
    <n v="0"/>
    <n v="0"/>
    <n v="10091"/>
    <n v="53.344559585492227"/>
  </r>
  <r>
    <s v="osfrog"/>
    <s v="osfrog"/>
    <x v="11"/>
    <n v="18"/>
    <n v="0"/>
    <s v="Finest of the 19th century"/>
    <s v="Gandhi-like"/>
    <n v="0"/>
    <s v="Undisciplined Rabble"/>
    <n v="17"/>
    <n v="2"/>
    <n v="2"/>
    <s v="Free Market"/>
    <n v="385"/>
    <n v="3097"/>
    <s v="Untapped"/>
    <s v="None"/>
    <x v="10"/>
    <s v="United States"/>
    <n v="20000"/>
    <s v="http://blocgame.com/stats.php?id=64344"/>
    <n v="0"/>
    <n v="0"/>
    <n v="18500"/>
    <n v="51.948051948051948"/>
  </r>
  <r>
    <s v="AmericaSun"/>
    <s v="Xulamba"/>
    <x v="4"/>
    <n v="18"/>
    <n v="0"/>
    <s v="First World War surplus"/>
    <s v="Gandhi-like"/>
    <n v="0"/>
    <s v="Poor"/>
    <n v="132"/>
    <n v="2"/>
    <n v="0"/>
    <s v="Free Market"/>
    <n v="385"/>
    <n v="0"/>
    <s v="Untapped"/>
    <s v="None"/>
    <x v="17"/>
    <s v="United States"/>
    <n v="20000"/>
    <s v="http://blocgame.com/stats.php?id=64544"/>
    <n v="0"/>
    <n v="0"/>
    <n v="19250"/>
    <n v="51.948051948051948"/>
  </r>
  <r>
    <s v="Wren"/>
    <s v="Caustic Wren"/>
    <x v="11"/>
    <n v="20"/>
    <n v="0"/>
    <s v="Finest of the 19th century"/>
    <s v="Gandhi-like"/>
    <n v="1"/>
    <s v="Poor"/>
    <n v="148"/>
    <n v="2"/>
    <n v="1"/>
    <s v="Mixed Economy"/>
    <n v="385"/>
    <n v="1"/>
    <s v="Untapped"/>
    <s v="None"/>
    <x v="19"/>
    <s v="Neutral"/>
    <n v="20000"/>
    <s v="http://blocgame.com/stats.php?id=64590"/>
    <n v="0"/>
    <n v="0"/>
    <n v="18125"/>
    <n v="51.948051948051948"/>
  </r>
  <r>
    <s v="Smegmolia"/>
    <s v="John Dell"/>
    <x v="8"/>
    <n v="24"/>
    <n v="0"/>
    <s v="Finest of the 19th century"/>
    <s v="Nice"/>
    <n v="0"/>
    <s v="Poor"/>
    <n v="102"/>
    <n v="3"/>
    <n v="0"/>
    <s v="Mixed Economy"/>
    <n v="384"/>
    <n v="363"/>
    <s v="Untapped"/>
    <s v="None"/>
    <x v="2"/>
    <s v="Soviet Union"/>
    <n v="20000"/>
    <s v="http://blocgame.com/stats.php?id=40273"/>
    <n v="0"/>
    <n v="0"/>
    <n v="18875"/>
    <n v="52.083333333333336"/>
  </r>
  <r>
    <s v="admiral haz"/>
    <s v="admiral haz"/>
    <x v="0"/>
    <n v="167"/>
    <n v="0"/>
    <s v="Second World War surplus"/>
    <s v="Angelic"/>
    <n v="1"/>
    <s v="Poor"/>
    <n v="7"/>
    <n v="8"/>
    <n v="4"/>
    <s v="Mixed Economy"/>
    <n v="382"/>
    <n v="112"/>
    <s v="Near Depletion"/>
    <s v="Mediocre"/>
    <x v="7"/>
    <s v="Soviet Union"/>
    <n v="23500"/>
    <s v="http://blocgame.com/stats.php?id=60473"/>
    <n v="0"/>
    <n v="0"/>
    <n v="18250"/>
    <n v="61.518324607329845"/>
  </r>
  <r>
    <s v="St Vendetta"/>
    <s v="Spero"/>
    <x v="11"/>
    <n v="20"/>
    <n v="0"/>
    <s v="Finest of the 19th century"/>
    <s v="Gandhi-like"/>
    <n v="0"/>
    <s v="Standard"/>
    <n v="130"/>
    <n v="3"/>
    <n v="0"/>
    <s v="Central Planning"/>
    <n v="382"/>
    <n v="0"/>
    <s v="Untapped"/>
    <s v="None"/>
    <x v="8"/>
    <s v="Neutral"/>
    <n v="20000"/>
    <s v="http://blocgame.com/stats.php?id=64652"/>
    <n v="0"/>
    <n v="0"/>
    <n v="18875"/>
    <n v="52.356020942408378"/>
  </r>
  <r>
    <s v="BrownPeople"/>
    <s v="Nightman"/>
    <x v="17"/>
    <n v="22"/>
    <n v="0"/>
    <s v="First World War surplus"/>
    <s v="Gandhi-like"/>
    <n v="1"/>
    <s v="Poor"/>
    <n v="1"/>
    <n v="10"/>
    <n v="0"/>
    <s v="Central Planning"/>
    <n v="381"/>
    <n v="0"/>
    <s v="Untapped"/>
    <s v="None"/>
    <x v="18"/>
    <s v="Soviet Union"/>
    <n v="12570"/>
    <s v="http://blocgame.com/stats.php?id=64484"/>
    <n v="0"/>
    <n v="0"/>
    <n v="8070"/>
    <n v="32.99212598425197"/>
  </r>
  <r>
    <s v="Sunbhistan"/>
    <s v="Le_Huck"/>
    <x v="1"/>
    <n v="34"/>
    <n v="0"/>
    <s v="First World War surplus"/>
    <s v="Good"/>
    <n v="1"/>
    <s v="Standard"/>
    <n v="18"/>
    <n v="3"/>
    <n v="2"/>
    <s v="Free Market"/>
    <n v="381"/>
    <n v="2287"/>
    <s v="Untapped"/>
    <s v="Meagre"/>
    <x v="3"/>
    <s v="United States"/>
    <n v="23333"/>
    <s v="http://blocgame.com/stats.php?id=64796"/>
    <n v="0"/>
    <n v="0"/>
    <n v="20708"/>
    <n v="61.241469816272968"/>
  </r>
  <r>
    <s v="Kryzikstan"/>
    <s v="Carl Barrett"/>
    <x v="5"/>
    <n v="30"/>
    <n v="0"/>
    <s v="First World War surplus"/>
    <s v="Normal"/>
    <n v="1"/>
    <s v="Good"/>
    <n v="1"/>
    <n v="5"/>
    <n v="5"/>
    <s v="Central Planning"/>
    <n v="377"/>
    <n v="4022"/>
    <s v="Untapped"/>
    <s v="Mediocre"/>
    <x v="9"/>
    <s v="Soviet Union"/>
    <n v="24628"/>
    <s v="http://blocgame.com/stats.php?id=64855"/>
    <n v="0"/>
    <n v="0"/>
    <n v="20128"/>
    <n v="65.326259946949605"/>
  </r>
  <r>
    <s v="North Kvasno"/>
    <s v="McChimp"/>
    <x v="11"/>
    <n v="25"/>
    <n v="0"/>
    <s v="First World War surplus"/>
    <s v="Gandhi-like"/>
    <n v="1"/>
    <s v="Elite"/>
    <n v="57"/>
    <n v="6"/>
    <n v="3"/>
    <s v="Mixed Economy"/>
    <n v="376"/>
    <n v="3"/>
    <s v="Untapped"/>
    <s v="None"/>
    <x v="14"/>
    <s v="Soviet Union"/>
    <n v="20000"/>
    <s v="http://blocgame.com/stats.php?id=52369"/>
    <n v="0"/>
    <n v="0"/>
    <n v="15875"/>
    <n v="53.191489361702125"/>
  </r>
  <r>
    <s v="Tsimshianland"/>
    <s v="Cole Anderson"/>
    <x v="11"/>
    <n v="16"/>
    <n v="0"/>
    <s v="First World War surplus"/>
    <s v="Pariah"/>
    <n v="1"/>
    <s v="Undisciplined Rabble"/>
    <n v="1"/>
    <n v="0"/>
    <n v="2"/>
    <s v="Mixed Economy"/>
    <n v="376"/>
    <n v="306"/>
    <s v="Untapped"/>
    <s v="Meagre"/>
    <x v="6"/>
    <s v="Soviet Union"/>
    <n v="16667"/>
    <s v="http://blocgame.com/stats.php?id=62854"/>
    <n v="0"/>
    <n v="0"/>
    <n v="15167"/>
    <n v="44.327127659574465"/>
  </r>
  <r>
    <s v="Zhongguo"/>
    <s v="Chairman Mao"/>
    <x v="0"/>
    <n v="118"/>
    <n v="0"/>
    <s v="Second World War surplus"/>
    <s v="Gandhi-like"/>
    <n v="2"/>
    <s v="Poor"/>
    <n v="12"/>
    <n v="11"/>
    <n v="5"/>
    <s v="Central Planning"/>
    <n v="376"/>
    <n v="249"/>
    <s v="Plentiful"/>
    <s v="Meagre"/>
    <x v="14"/>
    <s v="Soviet Union"/>
    <n v="20000"/>
    <s v="http://blocgame.com/stats.php?id=63425"/>
    <n v="0"/>
    <n v="0"/>
    <n v="12500"/>
    <n v="53.191489361702125"/>
  </r>
  <r>
    <s v="Babylon-Assyria"/>
    <s v="Ishtar"/>
    <x v="11"/>
    <n v="30"/>
    <n v="0"/>
    <s v="First World War surplus"/>
    <s v="Gandhi-like"/>
    <n v="0"/>
    <s v="Elite"/>
    <n v="0"/>
    <n v="7"/>
    <n v="2"/>
    <s v="Central Planning"/>
    <n v="376"/>
    <n v="1436"/>
    <s v="Untapped"/>
    <s v="Mediocre"/>
    <x v="0"/>
    <s v="Soviet Union"/>
    <n v="20000"/>
    <s v="http://blocgame.com/stats.php?id=64655"/>
    <n v="0"/>
    <n v="0"/>
    <n v="16625"/>
    <n v="53.191489361702125"/>
  </r>
  <r>
    <s v="The Core"/>
    <s v="BelSon"/>
    <x v="11"/>
    <n v="9"/>
    <n v="0"/>
    <s v="First World War surplus"/>
    <s v="Gandhi-like"/>
    <n v="1"/>
    <s v="Poor"/>
    <n v="3"/>
    <n v="4"/>
    <n v="1"/>
    <s v="Free Market"/>
    <n v="374"/>
    <n v="201"/>
    <s v="Untapped"/>
    <s v="None"/>
    <x v="8"/>
    <s v="Neutral"/>
    <n v="16500"/>
    <s v="http://blocgame.com/stats.php?id=64480"/>
    <n v="0"/>
    <n v="0"/>
    <n v="13875"/>
    <n v="44.117647058823529"/>
  </r>
  <r>
    <s v="Rostock"/>
    <s v="InnocentAce"/>
    <x v="11"/>
    <n v="49"/>
    <n v="0"/>
    <s v="Second World War surplus"/>
    <s v="Gandhi-like"/>
    <n v="1"/>
    <s v="Good"/>
    <n v="12"/>
    <n v="8"/>
    <n v="3"/>
    <s v="Central Planning"/>
    <n v="373"/>
    <n v="365"/>
    <s v="Untapped"/>
    <s v="Large"/>
    <x v="14"/>
    <s v="Soviet Union"/>
    <n v="23698"/>
    <s v="http://blocgame.com/stats.php?id=40376"/>
    <n v="0"/>
    <n v="0"/>
    <n v="18823"/>
    <n v="63.533512064343164"/>
  </r>
  <r>
    <s v="Iraq"/>
    <s v="Saddam Hussein"/>
    <x v="11"/>
    <n v="25"/>
    <n v="0"/>
    <s v="First World War surplus"/>
    <s v="Nice"/>
    <n v="0"/>
    <s v="Elite"/>
    <n v="18"/>
    <n v="4"/>
    <n v="1"/>
    <s v="Mixed Economy"/>
    <n v="373"/>
    <n v="0"/>
    <s v="Untapped"/>
    <s v="None"/>
    <x v="0"/>
    <s v="Neutral"/>
    <n v="20000"/>
    <s v="http://blocgame.com/stats.php?id=40446"/>
    <n v="0"/>
    <n v="0"/>
    <n v="18125"/>
    <n v="53.619302949061662"/>
  </r>
  <r>
    <s v="York Island"/>
    <s v="Sir York"/>
    <x v="2"/>
    <n v="48"/>
    <n v="0"/>
    <s v="Second World War surplus"/>
    <s v="Angelic"/>
    <n v="1"/>
    <s v="Standard"/>
    <n v="5"/>
    <n v="16"/>
    <n v="5"/>
    <s v="Free Market"/>
    <n v="372"/>
    <n v="423"/>
    <s v="Untapped"/>
    <s v="Somewhat Large"/>
    <x v="2"/>
    <s v="United States"/>
    <n v="23300"/>
    <s v="http://blocgame.com/stats.php?id=64122"/>
    <n v="0"/>
    <n v="0"/>
    <n v="14675"/>
    <n v="62.634408602150536"/>
  </r>
  <r>
    <s v="Skarro"/>
    <s v="downiem"/>
    <x v="11"/>
    <n v="20"/>
    <n v="0"/>
    <s v="Finest of the 19th century"/>
    <s v="Gandhi-like"/>
    <n v="0"/>
    <s v="Poor"/>
    <n v="137"/>
    <n v="2"/>
    <n v="1"/>
    <s v="Central Planning"/>
    <n v="371"/>
    <n v="311"/>
    <s v="Untapped"/>
    <s v="None"/>
    <x v="15"/>
    <s v="Neutral"/>
    <n v="20000"/>
    <s v="http://blocgame.com/stats.php?id=64670"/>
    <n v="0"/>
    <n v="0"/>
    <n v="18875"/>
    <n v="53.908355795148246"/>
  </r>
  <r>
    <s v="Mazov"/>
    <s v="Noiver"/>
    <x v="11"/>
    <n v="8"/>
    <n v="0"/>
    <s v="Finest of the 19th century"/>
    <s v="Gandhi-like"/>
    <n v="0"/>
    <s v="Undisciplined Rabble"/>
    <n v="69"/>
    <n v="2"/>
    <n v="0"/>
    <s v="Mixed Economy"/>
    <n v="370"/>
    <n v="0"/>
    <s v="Untapped"/>
    <s v="None"/>
    <x v="17"/>
    <s v="Neutral"/>
    <n v="20000"/>
    <s v="http://blocgame.com/stats.php?id=64533"/>
    <n v="0"/>
    <n v="0"/>
    <n v="19250"/>
    <n v="54.054054054054056"/>
  </r>
  <r>
    <s v="Whole Grain"/>
    <s v="Ben Carson"/>
    <x v="4"/>
    <n v="25"/>
    <n v="0"/>
    <s v="First World War surplus"/>
    <s v="Gandhi-like"/>
    <n v="1"/>
    <s v="Elite"/>
    <n v="32"/>
    <n v="5"/>
    <n v="1"/>
    <s v="Mixed Economy"/>
    <n v="370"/>
    <n v="1732"/>
    <s v="Untapped"/>
    <s v="None"/>
    <x v="9"/>
    <s v="Neutral"/>
    <n v="20000"/>
    <s v="http://blocgame.com/stats.php?id=64675"/>
    <n v="0"/>
    <n v="0"/>
    <n v="17000"/>
    <n v="54.054054054054056"/>
  </r>
  <r>
    <s v="santau"/>
    <s v="tujutuju"/>
    <x v="2"/>
    <n v="44"/>
    <n v="0"/>
    <s v="First World War surplus"/>
    <s v="Angelic"/>
    <n v="1"/>
    <s v="Good"/>
    <n v="12"/>
    <n v="14"/>
    <n v="5"/>
    <s v="Central Planning"/>
    <n v="369"/>
    <n v="4854"/>
    <s v="Untapped"/>
    <s v="Mediocre"/>
    <x v="0"/>
    <s v="Soviet Union"/>
    <n v="23664"/>
    <s v="http://blocgame.com/stats.php?id=64416"/>
    <n v="0"/>
    <n v="0"/>
    <n v="15789"/>
    <n v="64.130081300813004"/>
  </r>
  <r>
    <s v="empire hanafi"/>
    <s v="hanafi"/>
    <x v="11"/>
    <n v="7"/>
    <n v="0"/>
    <s v="Finest of the 19th century"/>
    <s v="Angelic"/>
    <n v="1"/>
    <s v="Standard"/>
    <n v="44"/>
    <n v="5"/>
    <n v="2"/>
    <s v="Central Planning"/>
    <n v="369"/>
    <n v="333"/>
    <s v="Untapped"/>
    <s v="Small"/>
    <x v="7"/>
    <s v="Soviet Union"/>
    <n v="22370"/>
    <s v="http://blocgame.com/stats.php?id=64663"/>
    <n v="0"/>
    <n v="0"/>
    <n v="18995"/>
    <n v="60.62330623306233"/>
  </r>
  <r>
    <s v="Zion"/>
    <s v="Zionist"/>
    <x v="10"/>
    <n v="26"/>
    <n v="0"/>
    <s v="First World War surplus"/>
    <s v="Questionable"/>
    <n v="1"/>
    <s v="Standard"/>
    <n v="11"/>
    <n v="10"/>
    <n v="14"/>
    <s v="Mixed Economy"/>
    <n v="368"/>
    <n v="8600"/>
    <s v="Untapped"/>
    <s v="Small"/>
    <x v="0"/>
    <s v="Neutral"/>
    <n v="24463"/>
    <s v="http://blocgame.com/stats.php?id=41496"/>
    <n v="0"/>
    <n v="0"/>
    <n v="14713"/>
    <n v="66.475543478260875"/>
  </r>
  <r>
    <s v="Kateriae"/>
    <s v="redsky"/>
    <x v="10"/>
    <n v="51"/>
    <n v="0"/>
    <s v="First World War surplus"/>
    <s v="Gandhi-like"/>
    <n v="0"/>
    <s v="Standard"/>
    <n v="36"/>
    <n v="3"/>
    <n v="0"/>
    <s v="Free Market"/>
    <n v="368"/>
    <n v="488"/>
    <s v="Untapped"/>
    <s v="Meagre"/>
    <x v="12"/>
    <s v="United States"/>
    <n v="22848"/>
    <s v="http://blocgame.com/stats.php?id=64503"/>
    <n v="0"/>
    <n v="0"/>
    <n v="21723"/>
    <n v="62.086956521739133"/>
  </r>
  <r>
    <s v="Pilipusa"/>
    <s v="Xeanon"/>
    <x v="11"/>
    <n v="9"/>
    <n v="0"/>
    <s v="Finest of the 19th century"/>
    <s v="Gandhi-like"/>
    <n v="0"/>
    <s v="Poor"/>
    <n v="164"/>
    <n v="2"/>
    <n v="0"/>
    <s v="Mixed Economy"/>
    <n v="368"/>
    <n v="0"/>
    <s v="Untapped"/>
    <s v="None"/>
    <x v="17"/>
    <s v="Neutral"/>
    <n v="16172"/>
    <s v="http://blocgame.com/stats.php?id=64639"/>
    <n v="0"/>
    <n v="0"/>
    <n v="15422"/>
    <n v="43.945652173913047"/>
  </r>
  <r>
    <s v="Fanboys"/>
    <s v="Steve Jobs"/>
    <x v="5"/>
    <n v="43"/>
    <n v="0"/>
    <s v="Second World War surplus"/>
    <s v="Gandhi-like"/>
    <n v="0"/>
    <s v="Undisciplined Rabble"/>
    <n v="11"/>
    <n v="3"/>
    <n v="6"/>
    <s v="Central Planning"/>
    <n v="367"/>
    <n v="1682"/>
    <s v="Near Depletion"/>
    <s v="None"/>
    <x v="9"/>
    <s v="Soviet Union"/>
    <n v="16667"/>
    <s v="http://blocgame.com/stats.php?id=64178"/>
    <n v="0"/>
    <n v="0"/>
    <n v="13292"/>
    <n v="45.414168937329698"/>
  </r>
  <r>
    <s v="New Britania"/>
    <s v="Shawn Knight"/>
    <x v="11"/>
    <n v="20"/>
    <n v="0"/>
    <s v="Finest of the 19th century"/>
    <s v="Nice"/>
    <n v="0"/>
    <s v="Poor"/>
    <n v="151"/>
    <n v="2"/>
    <n v="1"/>
    <s v="Central Planning"/>
    <n v="365"/>
    <n v="261"/>
    <s v="Untapped"/>
    <s v="None"/>
    <x v="2"/>
    <s v="Neutral"/>
    <n v="20000"/>
    <s v="http://blocgame.com/stats.php?id=64657"/>
    <n v="0"/>
    <n v="0"/>
    <n v="18875"/>
    <n v="54.794520547945204"/>
  </r>
  <r>
    <s v="mexicanwall"/>
    <s v="mexicanwall"/>
    <x v="11"/>
    <n v="5"/>
    <n v="0"/>
    <s v="First World War surplus"/>
    <s v="Good"/>
    <n v="0"/>
    <s v="Good"/>
    <n v="9"/>
    <n v="2"/>
    <n v="0"/>
    <s v="Mixed Economy"/>
    <n v="364"/>
    <n v="0"/>
    <s v="Untapped"/>
    <s v="None"/>
    <x v="14"/>
    <s v="Neutral"/>
    <n v="19602"/>
    <s v="http://blocgame.com/stats.php?id=64294"/>
    <n v="0"/>
    <n v="0"/>
    <n v="18852"/>
    <n v="53.85164835164835"/>
  </r>
  <r>
    <s v="qweds"/>
    <s v="poiu"/>
    <x v="11"/>
    <n v="9"/>
    <n v="0"/>
    <s v="Finest of the 19th century"/>
    <s v="Angelic"/>
    <n v="0"/>
    <s v="Standard"/>
    <n v="106"/>
    <n v="2"/>
    <n v="0"/>
    <s v="Central Planning"/>
    <n v="364"/>
    <n v="0"/>
    <s v="Untapped"/>
    <s v="None"/>
    <x v="4"/>
    <s v="Neutral"/>
    <n v="16851"/>
    <s v="http://blocgame.com/stats.php?id=64720"/>
    <n v="0"/>
    <n v="0"/>
    <n v="16101"/>
    <n v="46.293956043956044"/>
  </r>
  <r>
    <s v="4th Reich"/>
    <s v="amp987lawson"/>
    <x v="11"/>
    <n v="16"/>
    <n v="0"/>
    <s v="Finest of the 19th century"/>
    <s v="Angelic"/>
    <n v="0"/>
    <s v="Good"/>
    <n v="85"/>
    <n v="2"/>
    <n v="0"/>
    <s v="Central Planning"/>
    <n v="362"/>
    <n v="0"/>
    <s v="Untapped"/>
    <s v="None"/>
    <x v="16"/>
    <s v="Neutral"/>
    <n v="20000"/>
    <s v="http://blocgame.com/stats.php?id=64754"/>
    <n v="0"/>
    <n v="0"/>
    <n v="19250"/>
    <n v="55.248618784530386"/>
  </r>
  <r>
    <s v="Blaotho"/>
    <s v="Fredy M"/>
    <x v="4"/>
    <n v="8"/>
    <n v="0"/>
    <s v="Finest of the 19th century"/>
    <s v="Nice"/>
    <n v="0"/>
    <s v="Good"/>
    <n v="58"/>
    <n v="3"/>
    <n v="0"/>
    <s v="Free Market"/>
    <n v="362"/>
    <n v="395"/>
    <s v="Untapped"/>
    <s v="None"/>
    <x v="8"/>
    <s v="United States"/>
    <n v="20000"/>
    <s v="http://blocgame.com/stats.php?id=64768"/>
    <n v="0"/>
    <n v="0"/>
    <n v="18875"/>
    <n v="55.248618784530386"/>
  </r>
  <r>
    <s v="Apolosia"/>
    <s v="Myterius"/>
    <x v="0"/>
    <n v="29"/>
    <n v="0"/>
    <s v="First World War surplus"/>
    <s v="Questionable"/>
    <n v="0"/>
    <s v="Elite"/>
    <n v="5"/>
    <n v="3"/>
    <n v="0"/>
    <s v="Mixed Economy"/>
    <n v="361"/>
    <n v="163"/>
    <s v="Untapped"/>
    <s v="None"/>
    <x v="7"/>
    <s v="United States"/>
    <n v="22490"/>
    <s v="http://blocgame.com/stats.php?id=64900"/>
    <n v="0"/>
    <n v="0"/>
    <n v="21365"/>
    <n v="62.29916897506925"/>
  </r>
  <r>
    <s v="Sioux Nation"/>
    <s v="Crazy Horse"/>
    <x v="11"/>
    <n v="20"/>
    <n v="0"/>
    <s v="Finest of the 19th century"/>
    <s v="Gandhi-like"/>
    <n v="0"/>
    <s v="Poor"/>
    <n v="78"/>
    <n v="2"/>
    <n v="0"/>
    <s v="Mixed Economy"/>
    <n v="360"/>
    <n v="0"/>
    <s v="Untapped"/>
    <s v="None"/>
    <x v="11"/>
    <s v="Neutral"/>
    <n v="20000"/>
    <s v="http://blocgame.com/stats.php?id=48829"/>
    <n v="0"/>
    <n v="0"/>
    <n v="19250"/>
    <n v="55.555555555555557"/>
  </r>
  <r>
    <s v="New Hollywood"/>
    <s v="Mel Gibson"/>
    <x v="25"/>
    <n v="10"/>
    <n v="0"/>
    <s v="First World War surplus"/>
    <s v="Normal"/>
    <n v="0"/>
    <s v="Elite"/>
    <n v="1"/>
    <n v="6"/>
    <n v="2"/>
    <s v="Central Planning"/>
    <n v="360"/>
    <n v="285"/>
    <s v="Untapped"/>
    <s v="None"/>
    <x v="16"/>
    <s v="Soviet Union"/>
    <n v="20000"/>
    <s v="http://blocgame.com/stats.php?id=64747"/>
    <n v="0"/>
    <n v="0"/>
    <n v="17000"/>
    <n v="55.555555555555557"/>
  </r>
  <r>
    <s v="ismaillian"/>
    <s v="ismaillian"/>
    <x v="11"/>
    <n v="39"/>
    <n v="0"/>
    <s v="First World War surplus"/>
    <s v="Good"/>
    <n v="0"/>
    <s v="Undisciplined Rabble"/>
    <n v="11"/>
    <n v="2"/>
    <n v="8"/>
    <s v="Mixed Economy"/>
    <n v="359"/>
    <n v="2197"/>
    <s v="Near Depletion"/>
    <s v="None"/>
    <x v="3"/>
    <s v="Neutral"/>
    <n v="11232"/>
    <s v="http://blocgame.com/stats.php?id=64081"/>
    <n v="0"/>
    <n v="0"/>
    <n v="7482"/>
    <n v="31.286908077994429"/>
  </r>
  <r>
    <s v="Union Mech"/>
    <s v="Particleman"/>
    <x v="8"/>
    <n v="33"/>
    <n v="0"/>
    <s v="First World War surplus"/>
    <s v="Angelic"/>
    <n v="0"/>
    <s v="Poor"/>
    <n v="1"/>
    <n v="8"/>
    <n v="4"/>
    <s v="Central Planning"/>
    <n v="359"/>
    <n v="314"/>
    <s v="Untapped"/>
    <s v="Meagre"/>
    <x v="18"/>
    <s v="Soviet Union"/>
    <n v="26095"/>
    <s v="http://blocgame.com/stats.php?id=64591"/>
    <n v="0"/>
    <n v="0"/>
    <n v="21595"/>
    <n v="72.688022284122567"/>
  </r>
  <r>
    <s v="Zix"/>
    <s v="Zixances"/>
    <x v="11"/>
    <n v="25"/>
    <n v="0"/>
    <s v="First World War surplus"/>
    <s v="Angelic"/>
    <n v="0"/>
    <s v="Elite"/>
    <n v="88"/>
    <n v="2"/>
    <n v="0"/>
    <s v="Central Planning"/>
    <n v="358"/>
    <n v="0"/>
    <s v="Untapped"/>
    <s v="None"/>
    <x v="0"/>
    <s v="Neutral"/>
    <n v="20000"/>
    <s v="http://blocgame.com/stats.php?id=64744"/>
    <n v="0"/>
    <n v="0"/>
    <n v="19250"/>
    <n v="55.865921787709496"/>
  </r>
  <r>
    <s v="The Jihad"/>
    <s v="eddylane"/>
    <x v="11"/>
    <n v="17"/>
    <n v="0"/>
    <s v="First World War surplus"/>
    <s v="Angelic"/>
    <n v="0"/>
    <s v="Good"/>
    <n v="11"/>
    <n v="3"/>
    <n v="4"/>
    <s v="Mixed Economy"/>
    <n v="357"/>
    <n v="2791"/>
    <s v="Plentiful"/>
    <s v="None"/>
    <x v="9"/>
    <s v="United States"/>
    <n v="16335"/>
    <s v="http://blocgame.com/stats.php?id=53434"/>
    <n v="0"/>
    <n v="0"/>
    <n v="13710"/>
    <n v="45.756302521008401"/>
  </r>
  <r>
    <s v="Hidin"/>
    <s v="Hidin"/>
    <x v="11"/>
    <n v="5"/>
    <n v="0"/>
    <s v="First World War surplus"/>
    <s v="Normal"/>
    <n v="0"/>
    <s v="Undisciplined Rabble"/>
    <n v="17"/>
    <n v="1"/>
    <n v="1"/>
    <s v="Mixed Economy"/>
    <n v="357"/>
    <n v="139"/>
    <s v="Untapped"/>
    <s v="None"/>
    <x v="7"/>
    <s v="Neutral"/>
    <n v="5640"/>
    <s v="http://blocgame.com/stats.php?id=64108"/>
    <n v="0"/>
    <n v="0"/>
    <n v="4890"/>
    <n v="15.798319327731093"/>
  </r>
  <r>
    <s v="hatchblock"/>
    <s v="hatchblock"/>
    <x v="11"/>
    <n v="8"/>
    <n v="0"/>
    <s v="Finest of the 19th century"/>
    <s v="Gandhi-like"/>
    <n v="0"/>
    <s v="Poor"/>
    <n v="17"/>
    <n v="2"/>
    <n v="2"/>
    <s v="Free Market"/>
    <n v="357"/>
    <n v="2208"/>
    <s v="Untapped"/>
    <s v="None"/>
    <x v="10"/>
    <s v="United States"/>
    <n v="20000"/>
    <s v="http://blocgame.com/stats.php?id=64353"/>
    <n v="0"/>
    <n v="0"/>
    <n v="18500"/>
    <n v="56.022408963585434"/>
  </r>
  <r>
    <s v="wildestislands"/>
    <s v="wildestislands"/>
    <x v="11"/>
    <n v="18"/>
    <n v="0"/>
    <s v="Finest of the 19th century"/>
    <s v="Gandhi-like"/>
    <n v="0"/>
    <s v="Poor"/>
    <n v="17"/>
    <n v="2"/>
    <n v="2"/>
    <s v="Free Market"/>
    <n v="357"/>
    <n v="4891"/>
    <s v="Untapped"/>
    <s v="None"/>
    <x v="10"/>
    <s v="United States"/>
    <n v="20000"/>
    <s v="http://blocgame.com/stats.php?id=64354"/>
    <n v="0"/>
    <n v="0"/>
    <n v="18500"/>
    <n v="56.022408963585434"/>
  </r>
  <r>
    <s v="sexophones"/>
    <s v="whoitusedtobe"/>
    <x v="10"/>
    <n v="18"/>
    <n v="0"/>
    <s v="Finest of the 19th century"/>
    <s v="Gandhi-like"/>
    <n v="0"/>
    <s v="Undisciplined Rabble"/>
    <n v="111"/>
    <n v="5"/>
    <n v="0"/>
    <s v="Mixed Economy"/>
    <n v="355"/>
    <n v="0"/>
    <s v="Untapped"/>
    <s v="None"/>
    <x v="19"/>
    <s v="Neutral"/>
    <n v="20000"/>
    <s v="http://blocgame.com/stats.php?id=64660"/>
    <n v="0"/>
    <n v="0"/>
    <n v="18125"/>
    <n v="56.338028169014088"/>
  </r>
  <r>
    <s v="Redbats"/>
    <s v="bous"/>
    <x v="11"/>
    <n v="20"/>
    <n v="0"/>
    <s v="Finest of the 19th century"/>
    <s v="Gandhi-like"/>
    <n v="0"/>
    <s v="Poor"/>
    <n v="131"/>
    <n v="2"/>
    <n v="0"/>
    <s v="Mixed Economy"/>
    <n v="355"/>
    <n v="0"/>
    <s v="Untapped"/>
    <s v="None"/>
    <x v="16"/>
    <s v="Neutral"/>
    <n v="20000"/>
    <s v="http://blocgame.com/stats.php?id=64676"/>
    <n v="0"/>
    <n v="0"/>
    <n v="19250"/>
    <n v="56.338028169014088"/>
  </r>
  <r>
    <s v="Katroo"/>
    <s v="Blaise Tryce"/>
    <x v="11"/>
    <n v="20"/>
    <n v="0"/>
    <s v="Finest of the 19th century"/>
    <s v="Gandhi-like"/>
    <n v="0"/>
    <s v="Poor"/>
    <n v="130"/>
    <n v="2"/>
    <n v="0"/>
    <s v="Central Planning"/>
    <n v="355"/>
    <n v="0"/>
    <s v="Untapped"/>
    <s v="None"/>
    <x v="14"/>
    <s v="Neutral"/>
    <n v="20000"/>
    <s v="http://blocgame.com/stats.php?id=64679"/>
    <n v="0"/>
    <n v="0"/>
    <n v="19250"/>
    <n v="56.338028169014088"/>
  </r>
  <r>
    <s v="Kelvenia"/>
    <s v="Lance Adams"/>
    <x v="11"/>
    <n v="2"/>
    <n v="0"/>
    <s v="First World War surplus"/>
    <s v="Good"/>
    <n v="0"/>
    <s v="Undisciplined Rabble"/>
    <n v="42"/>
    <n v="2"/>
    <n v="0"/>
    <s v="Mixed Economy"/>
    <n v="353"/>
    <n v="0"/>
    <s v="Untapped"/>
    <s v="None"/>
    <x v="17"/>
    <s v="Neutral"/>
    <n v="16500"/>
    <s v="http://blocgame.com/stats.php?id=61410"/>
    <n v="0"/>
    <n v="0"/>
    <n v="15750"/>
    <n v="46.742209631728045"/>
  </r>
  <r>
    <s v="weebsunite"/>
    <s v="weebsunite"/>
    <x v="11"/>
    <n v="14"/>
    <n v="0"/>
    <s v="Finest of the 19th century"/>
    <s v="Good"/>
    <n v="0"/>
    <s v="Poor"/>
    <n v="17"/>
    <n v="2"/>
    <n v="2"/>
    <s v="Mixed Economy"/>
    <n v="352"/>
    <n v="2779"/>
    <s v="Untapped"/>
    <s v="None"/>
    <x v="10"/>
    <s v="Neutral"/>
    <n v="20000"/>
    <s v="http://blocgame.com/stats.php?id=64356"/>
    <n v="0"/>
    <n v="0"/>
    <n v="18500"/>
    <n v="56.81818181818182"/>
  </r>
  <r>
    <s v="Formula One"/>
    <s v="AyrtonSenna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2"/>
    <n v="0"/>
    <n v="0"/>
    <n v="19250"/>
    <n v="56.81818181818182"/>
  </r>
  <r>
    <s v="Type-Moon"/>
    <s v="NeroClaudius"/>
    <x v="11"/>
    <n v="18"/>
    <n v="0"/>
    <s v="Finest of the 19th century"/>
    <s v="Normal"/>
    <n v="0"/>
    <s v="Standard"/>
    <n v="10"/>
    <n v="2"/>
    <n v="0"/>
    <s v="Free Market"/>
    <n v="352"/>
    <n v="0"/>
    <s v="Untapped"/>
    <s v="None"/>
    <x v="5"/>
    <s v="Neutral"/>
    <n v="20000"/>
    <s v="http://blocgame.com/stats.php?id=64833"/>
    <n v="0"/>
    <n v="0"/>
    <n v="19250"/>
    <n v="56.81818181818182"/>
  </r>
  <r>
    <s v="Nigerian Scams"/>
    <s v="Alyusi Islassis"/>
    <x v="11"/>
    <n v="13"/>
    <n v="0"/>
    <s v="Finest of the 19th century"/>
    <s v="Gandhi-like"/>
    <n v="0"/>
    <s v="Undisciplined Rabble"/>
    <n v="153"/>
    <n v="2"/>
    <n v="0"/>
    <s v="Free Market"/>
    <n v="350"/>
    <n v="0"/>
    <s v="Untapped"/>
    <s v="None"/>
    <x v="19"/>
    <s v="Neutral"/>
    <n v="19800"/>
    <s v="http://blocgame.com/stats.php?id=62857"/>
    <n v="0"/>
    <n v="0"/>
    <n v="19050"/>
    <n v="56.571428571428569"/>
  </r>
  <r>
    <s v="Seixal"/>
    <s v="Erina Volevah"/>
    <x v="14"/>
    <n v="5"/>
    <n v="0"/>
    <s v="First World War surplus"/>
    <s v="Good"/>
    <n v="1"/>
    <s v="Standard"/>
    <n v="10"/>
    <n v="8"/>
    <n v="1"/>
    <s v="Central Planning"/>
    <n v="350"/>
    <n v="399"/>
    <s v="Untapped"/>
    <s v="None"/>
    <x v="2"/>
    <s v="Neutral"/>
    <n v="16500"/>
    <s v="http://blocgame.com/stats.php?id=64079"/>
    <n v="0"/>
    <n v="0"/>
    <n v="12375"/>
    <n v="47.142857142857146"/>
  </r>
  <r>
    <s v="fuckmejerry"/>
    <s v="basher6643"/>
    <x v="0"/>
    <n v="31"/>
    <n v="0"/>
    <s v="First World War surplus"/>
    <s v="Gandhi-like"/>
    <n v="0"/>
    <s v="Standard"/>
    <n v="12"/>
    <n v="3"/>
    <n v="1"/>
    <s v="Mixed Economy"/>
    <n v="350"/>
    <n v="2428"/>
    <s v="Untapped"/>
    <s v="None"/>
    <x v="9"/>
    <s v="Neutral"/>
    <n v="20002"/>
    <s v="http://blocgame.com/stats.php?id=64451"/>
    <n v="0"/>
    <n v="0"/>
    <n v="18502"/>
    <n v="57.148571428571429"/>
  </r>
  <r>
    <s v="Mexiga"/>
    <s v="Zuniga"/>
    <x v="11"/>
    <n v="8"/>
    <n v="0"/>
    <s v="First World War surplus"/>
    <s v="Gandhi-like"/>
    <n v="0"/>
    <s v="Undisciplined Rabble"/>
    <n v="14"/>
    <n v="6"/>
    <n v="3"/>
    <s v="Central Planning"/>
    <n v="350"/>
    <n v="77"/>
    <s v="Plentiful"/>
    <s v="Meagre"/>
    <x v="17"/>
    <s v="United States"/>
    <n v="16335"/>
    <s v="http://blocgame.com/stats.php?id=64627"/>
    <n v="0"/>
    <n v="0"/>
    <n v="12960"/>
    <n v="46.671428571428571"/>
  </r>
  <r>
    <s v="Elyun Khemet"/>
    <s v="God Rajaiel"/>
    <x v="11"/>
    <n v="20"/>
    <n v="0"/>
    <s v="Finest of the 19th century"/>
    <s v="Gandhi-like"/>
    <n v="0"/>
    <s v="Poor"/>
    <n v="119"/>
    <n v="3"/>
    <n v="1"/>
    <s v="Mixed Economy"/>
    <n v="350"/>
    <n v="2963"/>
    <s v="Untapped"/>
    <s v="None"/>
    <x v="9"/>
    <s v="Neutral"/>
    <n v="20000"/>
    <s v="http://blocgame.com/stats.php?id=64694"/>
    <n v="0"/>
    <n v="0"/>
    <n v="18500"/>
    <n v="57.142857142857146"/>
  </r>
  <r>
    <s v="Titaniam"/>
    <s v="kierenlf"/>
    <x v="11"/>
    <n v="7"/>
    <n v="0"/>
    <s v="Finest of the 19th century"/>
    <s v="Angelic"/>
    <n v="0"/>
    <s v="Standard"/>
    <n v="104"/>
    <n v="2"/>
    <n v="0"/>
    <s v="Free Market"/>
    <n v="350"/>
    <n v="0"/>
    <s v="Untapped"/>
    <s v="None"/>
    <x v="8"/>
    <s v="Neutral"/>
    <n v="16172"/>
    <s v="http://blocgame.com/stats.php?id=64727"/>
    <n v="0"/>
    <n v="0"/>
    <n v="15422"/>
    <n v="46.205714285714286"/>
  </r>
  <r>
    <s v="shoza"/>
    <s v="afi fateh"/>
    <x v="11"/>
    <n v="18"/>
    <n v="0"/>
    <s v="First World War surplus"/>
    <s v="Good"/>
    <n v="1"/>
    <s v="Undisciplined Rabble"/>
    <n v="0"/>
    <n v="3"/>
    <n v="1"/>
    <s v="Central Planning"/>
    <n v="350"/>
    <n v="0"/>
    <s v="Near Depletion"/>
    <s v="Meagre"/>
    <x v="7"/>
    <s v="Soviet Union"/>
    <n v="19602"/>
    <s v="http://blocgame.com/stats.php?id=64797"/>
    <n v="0"/>
    <n v="0"/>
    <n v="17352"/>
    <n v="56.005714285714284"/>
  </r>
  <r>
    <s v="Puddle of Mudd"/>
    <s v="Mr. Bossman"/>
    <x v="1"/>
    <n v="37"/>
    <n v="0"/>
    <s v="First World War surplus"/>
    <s v="Gandhi-like"/>
    <n v="0"/>
    <s v="Undisciplined Rabble"/>
    <n v="13"/>
    <n v="6"/>
    <n v="0"/>
    <s v="Free Market"/>
    <n v="349"/>
    <n v="214"/>
    <s v="Untapped"/>
    <s v="Large"/>
    <x v="3"/>
    <s v="Soviet Union"/>
    <n v="23508"/>
    <s v="http://blocgame.com/stats.php?id=64311"/>
    <n v="0"/>
    <n v="0"/>
    <n v="21258"/>
    <n v="67.358166189111742"/>
  </r>
  <r>
    <s v="Milania"/>
    <s v="BlueLeader"/>
    <x v="11"/>
    <n v="20"/>
    <n v="0"/>
    <s v="Finest of the 19th century"/>
    <s v="Nice"/>
    <n v="0"/>
    <s v="Standard"/>
    <n v="70"/>
    <n v="2"/>
    <n v="0"/>
    <s v="Mixed Economy"/>
    <n v="349"/>
    <n v="0"/>
    <s v="Untapped"/>
    <s v="None"/>
    <x v="10"/>
    <s v="Neutral"/>
    <n v="20000"/>
    <s v="http://blocgame.com/stats.php?id=64773"/>
    <n v="0"/>
    <n v="0"/>
    <n v="19250"/>
    <n v="57.306590257879655"/>
  </r>
  <r>
    <s v="Duplicity"/>
    <s v="Mammothballs"/>
    <x v="11"/>
    <n v="20"/>
    <n v="0"/>
    <s v="Finest of the 19th century"/>
    <s v="Nice"/>
    <n v="0"/>
    <s v="Poor"/>
    <n v="140"/>
    <n v="2"/>
    <n v="1"/>
    <s v="Mixed Economy"/>
    <n v="348"/>
    <n v="0"/>
    <s v="Untapped"/>
    <s v="None"/>
    <x v="2"/>
    <s v="Neutral"/>
    <n v="20000"/>
    <s v="http://blocgame.com/stats.php?id=45772"/>
    <n v="0"/>
    <n v="0"/>
    <n v="18875"/>
    <n v="57.47126436781609"/>
  </r>
  <r>
    <s v="Hail Me"/>
    <s v="getagrip1999"/>
    <x v="11"/>
    <n v="25"/>
    <n v="0"/>
    <s v="First World War surplus"/>
    <s v="Gandhi-like"/>
    <n v="0"/>
    <s v="Good"/>
    <n v="106"/>
    <n v="2"/>
    <n v="0"/>
    <s v="Central Planning"/>
    <n v="348"/>
    <n v="0"/>
    <s v="Untapped"/>
    <s v="None"/>
    <x v="8"/>
    <s v="Neutral"/>
    <n v="20000"/>
    <s v="http://blocgame.com/stats.php?id=64258"/>
    <n v="0"/>
    <n v="0"/>
    <n v="19250"/>
    <n v="57.47126436781609"/>
  </r>
  <r>
    <s v="Essrya"/>
    <s v="Koobish"/>
    <x v="11"/>
    <n v="6"/>
    <n v="0"/>
    <s v="Finest of the 19th century"/>
    <s v="Gandhi-like"/>
    <n v="1"/>
    <s v="Poor"/>
    <n v="54"/>
    <n v="3"/>
    <n v="0"/>
    <s v="Central Planning"/>
    <n v="348"/>
    <n v="0"/>
    <s v="Untapped"/>
    <s v="None"/>
    <x v="7"/>
    <s v="Neutral"/>
    <n v="16335"/>
    <s v="http://blocgame.com/stats.php?id=64621"/>
    <n v="0"/>
    <n v="0"/>
    <n v="14460"/>
    <n v="46.939655172413794"/>
  </r>
  <r>
    <s v="theonehundred"/>
    <s v="theonehundred"/>
    <x v="11"/>
    <n v="18"/>
    <n v="0"/>
    <s v="Finest of the 19th century"/>
    <s v="Gandhi-like"/>
    <n v="0"/>
    <s v="Undisciplined Rabble"/>
    <n v="17"/>
    <n v="2"/>
    <n v="2"/>
    <s v="Free Market"/>
    <n v="346"/>
    <n v="3037"/>
    <s v="Untapped"/>
    <s v="None"/>
    <x v="10"/>
    <s v="United States"/>
    <n v="20000"/>
    <s v="http://blocgame.com/stats.php?id=64336"/>
    <n v="0"/>
    <n v="0"/>
    <n v="18500"/>
    <n v="57.803468208092482"/>
  </r>
  <r>
    <s v="Chinkostan"/>
    <s v="jimmy_jungaz"/>
    <x v="0"/>
    <n v="46"/>
    <n v="0"/>
    <s v="First World War surplus"/>
    <s v="Gandhi-like"/>
    <n v="1"/>
    <s v="Elite"/>
    <n v="4"/>
    <n v="16"/>
    <n v="5"/>
    <s v="Free Market"/>
    <n v="346"/>
    <n v="366"/>
    <s v="Untapped"/>
    <s v="Mediocre"/>
    <x v="6"/>
    <s v="United States"/>
    <n v="20000"/>
    <s v="http://blocgame.com/stats.php?id=64521"/>
    <n v="0"/>
    <n v="0"/>
    <n v="11375"/>
    <n v="57.803468208092482"/>
  </r>
  <r>
    <s v="DaSanese"/>
    <s v="DaSa"/>
    <x v="0"/>
    <n v="43"/>
    <n v="0"/>
    <s v="First World War surplus"/>
    <s v="Isolated"/>
    <n v="1"/>
    <s v="Standard"/>
    <n v="13"/>
    <n v="5"/>
    <n v="1"/>
    <s v="Central Planning"/>
    <n v="345"/>
    <n v="425"/>
    <s v="Untapped"/>
    <s v="Mediocre"/>
    <x v="17"/>
    <s v="Soviet Union"/>
    <n v="20000"/>
    <s v="http://blocgame.com/stats.php?id=64610"/>
    <n v="0"/>
    <n v="0"/>
    <n v="17000"/>
    <n v="57.971014492753625"/>
  </r>
  <r>
    <s v="Recktopia"/>
    <s v="reckonerX"/>
    <x v="11"/>
    <n v="20"/>
    <n v="0"/>
    <s v="Finest of the 19th century"/>
    <s v="Angelic"/>
    <n v="0"/>
    <s v="Standard"/>
    <n v="108"/>
    <n v="2"/>
    <n v="0"/>
    <s v="Mixed Economy"/>
    <n v="345"/>
    <n v="0"/>
    <s v="Untapped"/>
    <s v="None"/>
    <x v="9"/>
    <s v="Neutral"/>
    <n v="20000"/>
    <s v="http://blocgame.com/stats.php?id=64702"/>
    <n v="0"/>
    <n v="0"/>
    <n v="19250"/>
    <n v="57.971014492753625"/>
  </r>
  <r>
    <s v="Arellia"/>
    <s v="CosmoZombie"/>
    <x v="11"/>
    <n v="20"/>
    <n v="0"/>
    <s v="Finest of the 19th century"/>
    <s v="Angelic"/>
    <n v="0"/>
    <s v="Standard"/>
    <n v="104"/>
    <n v="2"/>
    <n v="0"/>
    <s v="Mixed Economy"/>
    <n v="345"/>
    <n v="0"/>
    <s v="Untapped"/>
    <s v="None"/>
    <x v="3"/>
    <s v="Neutral"/>
    <n v="20000"/>
    <s v="http://blocgame.com/stats.php?id=64728"/>
    <n v="0"/>
    <n v="0"/>
    <n v="19250"/>
    <n v="57.971014492753625"/>
  </r>
  <r>
    <s v="Boer"/>
    <s v="vinmaias"/>
    <x v="11"/>
    <n v="20"/>
    <n v="0"/>
    <s v="Finest of the 19th century"/>
    <s v="Angelic"/>
    <n v="0"/>
    <s v="Standard"/>
    <n v="99"/>
    <n v="2"/>
    <n v="0"/>
    <s v="Free Market"/>
    <n v="345"/>
    <n v="0"/>
    <s v="Untapped"/>
    <s v="None"/>
    <x v="16"/>
    <s v="Neutral"/>
    <n v="20000"/>
    <s v="http://blocgame.com/stats.php?id=64738"/>
    <n v="0"/>
    <n v="0"/>
    <n v="19250"/>
    <n v="57.971014492753625"/>
  </r>
  <r>
    <s v="Porter"/>
    <s v="Porter"/>
    <x v="8"/>
    <n v="24"/>
    <n v="0"/>
    <s v="Finest of the 19th century"/>
    <s v="Nice"/>
    <n v="1"/>
    <s v="Standard"/>
    <n v="3"/>
    <n v="5"/>
    <n v="4"/>
    <s v="Mixed Economy"/>
    <n v="342"/>
    <n v="3726"/>
    <s v="Untapped"/>
    <s v="None"/>
    <x v="1"/>
    <s v="Neutral"/>
    <n v="20000"/>
    <s v="http://blocgame.com/stats.php?id=45939"/>
    <n v="0"/>
    <n v="0"/>
    <n v="15875"/>
    <n v="58.479532163742689"/>
  </r>
  <r>
    <s v="xoxo123"/>
    <s v="LeanOn"/>
    <x v="11"/>
    <n v="18"/>
    <n v="0"/>
    <s v="Finest of the 19th century"/>
    <s v="Gandhi-like"/>
    <n v="0"/>
    <s v="Undisciplined Rabble"/>
    <n v="111"/>
    <n v="4"/>
    <n v="0"/>
    <s v="Free Market"/>
    <n v="342"/>
    <n v="0"/>
    <s v="Untapped"/>
    <s v="None"/>
    <x v="15"/>
    <s v="Neutral"/>
    <n v="20000"/>
    <s v="http://blocgame.com/stats.php?id=64658"/>
    <n v="0"/>
    <n v="0"/>
    <n v="18500"/>
    <n v="58.479532163742689"/>
  </r>
  <r>
    <s v="Crossmaglen"/>
    <s v="Caolan"/>
    <x v="11"/>
    <n v="20"/>
    <n v="0"/>
    <s v="Finest of the 19th century"/>
    <s v="Nice"/>
    <n v="0"/>
    <s v="Standard"/>
    <n v="82"/>
    <n v="3"/>
    <n v="0"/>
    <s v="Free Market"/>
    <n v="342"/>
    <n v="323"/>
    <s v="Untapped"/>
    <s v="None"/>
    <x v="5"/>
    <s v="Neutral"/>
    <n v="20000"/>
    <s v="http://blocgame.com/stats.php?id=64759"/>
    <n v="0"/>
    <n v="0"/>
    <n v="18875"/>
    <n v="58.479532163742689"/>
  </r>
  <r>
    <s v="Australia Minor"/>
    <s v="[TACTIC]MasterBel2"/>
    <x v="11"/>
    <n v="18"/>
    <n v="0"/>
    <s v="Finest of the 19th century"/>
    <s v="Nice"/>
    <n v="0"/>
    <s v="Poor"/>
    <n v="2"/>
    <n v="6"/>
    <n v="1"/>
    <s v="Central Planning"/>
    <n v="342"/>
    <n v="164"/>
    <s v="Untapped"/>
    <s v="Meagre"/>
    <x v="15"/>
    <s v="Neutral"/>
    <n v="20000"/>
    <s v="http://blocgame.com/stats.php?id=64843"/>
    <n v="0"/>
    <n v="0"/>
    <n v="17375"/>
    <n v="58.479532163742689"/>
  </r>
  <r>
    <s v="New Gloryhole"/>
    <s v="Doctor Feng"/>
    <x v="11"/>
    <n v="17"/>
    <n v="0"/>
    <s v="First World War surplus"/>
    <s v="Questionable"/>
    <n v="0"/>
    <s v="Undisciplined Rabble"/>
    <n v="1"/>
    <n v="8"/>
    <n v="2"/>
    <s v="Central Planning"/>
    <n v="341"/>
    <n v="9"/>
    <s v="Plentiful"/>
    <s v="Meagre"/>
    <x v="18"/>
    <s v="Soviet Union"/>
    <n v="26611"/>
    <s v="http://blocgame.com/stats.php?id=64578"/>
    <n v="0"/>
    <n v="0"/>
    <n v="22861"/>
    <n v="78.038123167155419"/>
  </r>
  <r>
    <s v="Puerto Cagï¿½n"/>
    <s v="gabrielsn"/>
    <x v="11"/>
    <n v="25"/>
    <n v="0"/>
    <s v="First World War surplus"/>
    <s v="Gandhi-like"/>
    <n v="0"/>
    <s v="Elite"/>
    <n v="110"/>
    <n v="2"/>
    <n v="0"/>
    <s v="Mixed Economy"/>
    <n v="340"/>
    <n v="0"/>
    <s v="Untapped"/>
    <s v="None"/>
    <x v="2"/>
    <s v="Neutral"/>
    <n v="20000"/>
    <s v="http://blocgame.com/stats.php?id=64698"/>
    <n v="0"/>
    <n v="0"/>
    <n v="19250"/>
    <n v="58.823529411764703"/>
  </r>
  <r>
    <s v="laclippers"/>
    <s v="laclippers"/>
    <x v="11"/>
    <n v="18"/>
    <n v="0"/>
    <s v="Finest of the 19th century"/>
    <s v="Angelic"/>
    <n v="0"/>
    <s v="Standard"/>
    <n v="17"/>
    <n v="2"/>
    <n v="2"/>
    <s v="Free Market"/>
    <n v="340"/>
    <n v="2652"/>
    <s v="Untapped"/>
    <s v="None"/>
    <x v="10"/>
    <s v="United States"/>
    <n v="20000"/>
    <s v="http://blocgame.com/stats.php?id=64706"/>
    <n v="0"/>
    <n v="0"/>
    <n v="18500"/>
    <n v="58.823529411764703"/>
  </r>
  <r>
    <s v="outplayed"/>
    <s v="outplayed"/>
    <x v="11"/>
    <n v="18"/>
    <n v="0"/>
    <s v="Finest of the 19th century"/>
    <s v="Angelic"/>
    <n v="0"/>
    <s v="Standard"/>
    <n v="17"/>
    <n v="2"/>
    <n v="2"/>
    <s v="Free Market"/>
    <n v="340"/>
    <n v="2614"/>
    <s v="Untapped"/>
    <s v="None"/>
    <x v="10"/>
    <s v="United States"/>
    <n v="20000"/>
    <s v="http://blocgame.com/stats.php?id=64714"/>
    <n v="0"/>
    <n v="0"/>
    <n v="18500"/>
    <n v="58.823529411764703"/>
  </r>
  <r>
    <s v="supplyblock"/>
    <s v="supplyblock"/>
    <x v="11"/>
    <n v="18"/>
    <n v="0"/>
    <s v="Finest of the 19th century"/>
    <s v="Angelic"/>
    <n v="0"/>
    <s v="Standard"/>
    <n v="17"/>
    <n v="2"/>
    <n v="2"/>
    <s v="Free Market"/>
    <n v="340"/>
    <n v="3403"/>
    <s v="Untapped"/>
    <s v="None"/>
    <x v="10"/>
    <s v="United States"/>
    <n v="20000"/>
    <s v="http://blocgame.com/stats.php?id=64715"/>
    <n v="0"/>
    <n v="0"/>
    <n v="18500"/>
    <n v="58.823529411764703"/>
  </r>
  <r>
    <s v="ninjasinpyjamas"/>
    <s v="ninjasinpyjamas"/>
    <x v="11"/>
    <n v="18"/>
    <n v="0"/>
    <s v="Finest of the 19th century"/>
    <s v="Angelic"/>
    <n v="0"/>
    <s v="Standard"/>
    <n v="17"/>
    <n v="2"/>
    <n v="2"/>
    <s v="Free Market"/>
    <n v="340"/>
    <n v="3329"/>
    <s v="Untapped"/>
    <s v="None"/>
    <x v="10"/>
    <s v="United States"/>
    <n v="20000"/>
    <s v="http://blocgame.com/stats.php?id=64730"/>
    <n v="0"/>
    <n v="0"/>
    <n v="18500"/>
    <n v="58.823529411764703"/>
  </r>
  <r>
    <s v="ktrolster"/>
    <s v="ktrolster"/>
    <x v="11"/>
    <n v="8"/>
    <n v="0"/>
    <s v="Finest of the 19th century"/>
    <s v="Angelic"/>
    <n v="0"/>
    <s v="Standard"/>
    <n v="17"/>
    <n v="2"/>
    <n v="2"/>
    <s v="Free Market"/>
    <n v="340"/>
    <n v="3988"/>
    <s v="Untapped"/>
    <s v="None"/>
    <x v="10"/>
    <s v="United States"/>
    <n v="20000"/>
    <s v="http://blocgame.com/stats.php?id=64733"/>
    <n v="0"/>
    <n v="0"/>
    <n v="18500"/>
    <n v="58.823529411764703"/>
  </r>
  <r>
    <s v="cjentus"/>
    <s v="cjentus"/>
    <x v="11"/>
    <n v="8"/>
    <n v="0"/>
    <s v="Finest of the 19th century"/>
    <s v="Angelic"/>
    <n v="0"/>
    <s v="Standard"/>
    <n v="17"/>
    <n v="2"/>
    <n v="2"/>
    <s v="Free Market"/>
    <n v="340"/>
    <n v="3304"/>
    <s v="Untapped"/>
    <s v="None"/>
    <x v="10"/>
    <s v="United States"/>
    <n v="20000"/>
    <s v="http://blocgame.com/stats.php?id=64735"/>
    <n v="0"/>
    <n v="0"/>
    <n v="18500"/>
    <n v="58.823529411764703"/>
  </r>
  <r>
    <s v="\\\'Muricca"/>
    <s v="bobbytux"/>
    <x v="11"/>
    <n v="20"/>
    <n v="0"/>
    <s v="Finest of the 19th century"/>
    <s v="Angelic"/>
    <n v="0"/>
    <s v="Standard"/>
    <n v="85"/>
    <n v="3"/>
    <n v="1"/>
    <s v="Free Market"/>
    <n v="340"/>
    <n v="1"/>
    <s v="Untapped"/>
    <s v="None"/>
    <x v="14"/>
    <s v="Neutral"/>
    <n v="20000"/>
    <s v="http://blocgame.com/stats.php?id=64753"/>
    <n v="0"/>
    <n v="0"/>
    <n v="18500"/>
    <n v="58.823529411764703"/>
  </r>
  <r>
    <s v="Switzerstan"/>
    <s v="zlazer"/>
    <x v="11"/>
    <n v="20"/>
    <n v="0"/>
    <s v="Finest of the 19th century"/>
    <s v="Gandhi-like"/>
    <n v="0"/>
    <s v="Poor"/>
    <n v="101"/>
    <n v="3"/>
    <n v="2"/>
    <s v="Free Market"/>
    <n v="339"/>
    <n v="1159"/>
    <s v="Untapped"/>
    <s v="None"/>
    <x v="0"/>
    <s v="Neutral"/>
    <n v="20000"/>
    <s v="http://blocgame.com/stats.php?id=64693"/>
    <n v="0"/>
    <n v="0"/>
    <n v="18125"/>
    <n v="58.997050147492622"/>
  </r>
  <r>
    <s v="lolwuts"/>
    <s v="mpetersen2"/>
    <x v="11"/>
    <n v="3"/>
    <n v="0"/>
    <s v="Finest of the 19th century"/>
    <s v="Normal"/>
    <n v="0"/>
    <s v="Standard"/>
    <n v="8"/>
    <n v="2"/>
    <n v="0"/>
    <s v="Mixed Economy"/>
    <n v="339"/>
    <n v="35"/>
    <s v="Untapped"/>
    <s v="None"/>
    <x v="16"/>
    <s v="Neutral"/>
    <n v="18253"/>
    <s v="http://blocgame.com/stats.php?id=64704"/>
    <n v="0"/>
    <n v="0"/>
    <n v="17503"/>
    <n v="53.843657817109147"/>
  </r>
  <r>
    <s v="Hong Macau"/>
    <s v="Cloud"/>
    <x v="11"/>
    <n v="25"/>
    <n v="0"/>
    <s v="First World War surplus"/>
    <s v="Angelic"/>
    <n v="0"/>
    <s v="Elite"/>
    <n v="2"/>
    <n v="3"/>
    <n v="2"/>
    <s v="Free Market"/>
    <n v="338"/>
    <n v="0"/>
    <s v="Untapped"/>
    <s v="None"/>
    <x v="14"/>
    <s v="Neutral"/>
    <n v="20000"/>
    <s v="http://blocgame.com/stats.php?id=64729"/>
    <n v="0"/>
    <n v="0"/>
    <n v="18125"/>
    <n v="59.171597633136095"/>
  </r>
  <r>
    <s v="Glorious Power"/>
    <s v="The Supreme Ruler"/>
    <x v="11"/>
    <n v="16"/>
    <n v="0"/>
    <s v="Finest of the 19th century"/>
    <s v="Nice"/>
    <n v="0"/>
    <s v="Standard"/>
    <n v="82"/>
    <n v="2"/>
    <n v="0"/>
    <s v="Central Planning"/>
    <n v="338"/>
    <n v="0"/>
    <s v="Untapped"/>
    <s v="None"/>
    <x v="0"/>
    <s v="Soviet Union"/>
    <n v="20000"/>
    <s v="http://blocgame.com/stats.php?id=64765"/>
    <n v="0"/>
    <n v="0"/>
    <n v="19250"/>
    <n v="59.171597633136095"/>
  </r>
  <r>
    <s v="Ambra"/>
    <s v="Alfonso"/>
    <x v="11"/>
    <n v="20"/>
    <n v="0"/>
    <s v="Finest of the 19th century"/>
    <s v="Angelic"/>
    <n v="0"/>
    <s v="Standard"/>
    <n v="96"/>
    <n v="2"/>
    <n v="0"/>
    <s v="Mixed Economy"/>
    <n v="336"/>
    <n v="0"/>
    <s v="Untapped"/>
    <s v="None"/>
    <x v="17"/>
    <s v="Neutral"/>
    <n v="20000"/>
    <s v="http://blocgame.com/stats.php?id=46355"/>
    <n v="0"/>
    <n v="0"/>
    <n v="19250"/>
    <n v="59.523809523809526"/>
  </r>
  <r>
    <s v="Adventus"/>
    <s v="Grantzu"/>
    <x v="11"/>
    <n v="14"/>
    <n v="0"/>
    <s v="Finest of the 19th century"/>
    <s v="Nice"/>
    <n v="0"/>
    <s v="Standard"/>
    <n v="80"/>
    <n v="2"/>
    <n v="0"/>
    <s v="Mixed Economy"/>
    <n v="336"/>
    <n v="0"/>
    <s v="Untapped"/>
    <s v="None"/>
    <x v="2"/>
    <s v="Neutral"/>
    <n v="20000"/>
    <s v="http://blocgame.com/stats.php?id=47979"/>
    <n v="0"/>
    <n v="0"/>
    <n v="19250"/>
    <n v="59.523809523809526"/>
  </r>
  <r>
    <s v="deicide"/>
    <s v="THE AVENGER213"/>
    <x v="11"/>
    <n v="20"/>
    <n v="0"/>
    <s v="First World War surplus"/>
    <s v="Nice"/>
    <n v="0"/>
    <s v="Standard"/>
    <n v="33"/>
    <n v="2"/>
    <n v="2"/>
    <s v="Central Planning"/>
    <n v="336"/>
    <n v="1968"/>
    <s v="Untapped"/>
    <s v="None"/>
    <x v="1"/>
    <s v="Soviet Union"/>
    <n v="20000"/>
    <s v="http://blocgame.com/stats.php?id=64818"/>
    <n v="0"/>
    <n v="0"/>
    <n v="18500"/>
    <n v="59.523809523809526"/>
  </r>
  <r>
    <s v="sultallian"/>
    <s v="sultallian"/>
    <x v="11"/>
    <n v="43"/>
    <n v="0"/>
    <s v="Second World War surplus"/>
    <s v="Nice"/>
    <n v="0"/>
    <s v="Undisciplined Rabble"/>
    <n v="11"/>
    <n v="2"/>
    <n v="10"/>
    <s v="Mixed Economy"/>
    <n v="335"/>
    <n v="3358"/>
    <s v="Untapped"/>
    <s v="None"/>
    <x v="9"/>
    <s v="Neutral"/>
    <n v="20000"/>
    <s v="http://blocgame.com/stats.php?id=64119"/>
    <n v="0"/>
    <n v="0"/>
    <n v="15500"/>
    <n v="59.701492537313435"/>
  </r>
  <r>
    <s v="Candylandville"/>
    <s v="nikoamii"/>
    <x v="11"/>
    <n v="25"/>
    <n v="0"/>
    <s v="First World War surplus"/>
    <s v="Good"/>
    <n v="0"/>
    <s v="Elite"/>
    <n v="83"/>
    <n v="2"/>
    <n v="0"/>
    <s v="Mixed Economy"/>
    <n v="335"/>
    <n v="0"/>
    <s v="Untapped"/>
    <s v="None"/>
    <x v="8"/>
    <s v="Neutral"/>
    <n v="20000"/>
    <s v="http://blocgame.com/stats.php?id=64757"/>
    <n v="0"/>
    <n v="0"/>
    <n v="19250"/>
    <n v="59.701492537313435"/>
  </r>
  <r>
    <s v="Canson"/>
    <s v="Mart Konan"/>
    <x v="11"/>
    <n v="25"/>
    <n v="0"/>
    <s v="First World War surplus"/>
    <s v="Nice"/>
    <n v="0"/>
    <s v="Elite"/>
    <n v="80"/>
    <n v="3"/>
    <n v="0"/>
    <s v="Mixed Economy"/>
    <n v="335"/>
    <n v="0"/>
    <s v="Untapped"/>
    <s v="None"/>
    <x v="7"/>
    <s v="Neutral"/>
    <n v="20000"/>
    <s v="http://blocgame.com/stats.php?id=64772"/>
    <n v="0"/>
    <n v="0"/>
    <n v="18875"/>
    <n v="59.701492537313435"/>
  </r>
  <r>
    <s v="Conkordia"/>
    <s v="Tjbulldog11"/>
    <x v="11"/>
    <n v="20"/>
    <n v="0"/>
    <s v="Finest of the 19th century"/>
    <s v="Nice"/>
    <n v="0"/>
    <s v="Standard"/>
    <n v="79"/>
    <n v="2"/>
    <n v="0"/>
    <s v="Free Market"/>
    <n v="335"/>
    <n v="0"/>
    <s v="Untapped"/>
    <s v="None"/>
    <x v="6"/>
    <s v="Neutral"/>
    <n v="20000"/>
    <s v="http://blocgame.com/stats.php?id=64777"/>
    <n v="0"/>
    <n v="0"/>
    <n v="19250"/>
    <n v="59.701492537313435"/>
  </r>
  <r>
    <s v="Trumped"/>
    <s v="StanDaRippah"/>
    <x v="11"/>
    <n v="20"/>
    <n v="0"/>
    <s v="Finest of the 19th century"/>
    <s v="Nice"/>
    <n v="0"/>
    <s v="Standard"/>
    <n v="85"/>
    <n v="2"/>
    <n v="1"/>
    <s v="Central Planning"/>
    <n v="334"/>
    <n v="211"/>
    <s v="Untapped"/>
    <s v="None"/>
    <x v="16"/>
    <s v="Neutral"/>
    <n v="20000"/>
    <s v="http://blocgame.com/stats.php?id=64752"/>
    <n v="0"/>
    <n v="0"/>
    <n v="18875"/>
    <n v="59.880239520958085"/>
  </r>
  <r>
    <s v="WELFARE MOKEYS"/>
    <s v="Sloped Banana"/>
    <x v="11"/>
    <n v="7"/>
    <n v="0"/>
    <s v="Finest of the 19th century"/>
    <s v="Nice"/>
    <n v="0"/>
    <s v="Standard"/>
    <n v="82"/>
    <n v="2"/>
    <n v="0"/>
    <s v="Free Market"/>
    <n v="334"/>
    <n v="0"/>
    <s v="Untapped"/>
    <s v="None"/>
    <x v="3"/>
    <s v="Neutral"/>
    <n v="19800"/>
    <s v="http://blocgame.com/stats.php?id=64763"/>
    <n v="0"/>
    <n v="0"/>
    <n v="19050"/>
    <n v="59.281437125748504"/>
  </r>
  <r>
    <s v="Kung Fu Man"/>
    <s v="Kung Fu Man"/>
    <x v="11"/>
    <n v="25"/>
    <n v="0"/>
    <s v="First World War surplus"/>
    <s v="Nice"/>
    <n v="0"/>
    <s v="Elite"/>
    <n v="84"/>
    <n v="2"/>
    <n v="0"/>
    <s v="Mixed Economy"/>
    <n v="333"/>
    <n v="0"/>
    <s v="Untapped"/>
    <s v="None"/>
    <x v="14"/>
    <s v="Neutral"/>
    <n v="20000"/>
    <s v="http://blocgame.com/stats.php?id=53585"/>
    <n v="0"/>
    <n v="0"/>
    <n v="19250"/>
    <n v="60.06006006006006"/>
  </r>
  <r>
    <s v="The Red Empire"/>
    <s v="SpecialForces"/>
    <x v="11"/>
    <n v="20"/>
    <n v="0"/>
    <s v="Finest of the 19th century"/>
    <s v="Angelic"/>
    <n v="0"/>
    <s v="Standard"/>
    <n v="100"/>
    <n v="2"/>
    <n v="0"/>
    <s v="Central Planning"/>
    <n v="333"/>
    <n v="0"/>
    <s v="Untapped"/>
    <s v="None"/>
    <x v="1"/>
    <s v="Neutral"/>
    <n v="20000"/>
    <s v="http://blocgame.com/stats.php?id=59076"/>
    <n v="0"/>
    <n v="0"/>
    <n v="19250"/>
    <n v="60.06006006006006"/>
  </r>
  <r>
    <s v="Edinough"/>
    <s v="mga21"/>
    <x v="11"/>
    <n v="20"/>
    <n v="0"/>
    <s v="Finest of the 19th century"/>
    <s v="Angelic"/>
    <n v="0"/>
    <s v="Standard"/>
    <n v="105"/>
    <n v="2"/>
    <n v="0"/>
    <s v="Free Market"/>
    <n v="333"/>
    <n v="0"/>
    <s v="Untapped"/>
    <s v="None"/>
    <x v="2"/>
    <s v="Neutral"/>
    <n v="20000"/>
    <s v="http://blocgame.com/stats.php?id=64722"/>
    <n v="0"/>
    <n v="0"/>
    <n v="19250"/>
    <n v="60.06006006006006"/>
  </r>
  <r>
    <s v="Mardavia"/>
    <s v="Overlord Oskar"/>
    <x v="11"/>
    <n v="20"/>
    <n v="0"/>
    <s v="Finest of the 19th century"/>
    <s v="Nice"/>
    <n v="0"/>
    <s v="Standard"/>
    <n v="81"/>
    <n v="2"/>
    <n v="0"/>
    <s v="Central Planning"/>
    <n v="333"/>
    <n v="0"/>
    <s v="Untapped"/>
    <s v="None"/>
    <x v="14"/>
    <s v="Neutral"/>
    <n v="20000"/>
    <s v="http://blocgame.com/stats.php?id=64770"/>
    <n v="0"/>
    <n v="0"/>
    <n v="19250"/>
    <n v="60.06006006006006"/>
  </r>
  <r>
    <s v="Chaldea"/>
    <s v="Protector"/>
    <x v="11"/>
    <n v="20"/>
    <n v="0"/>
    <s v="First World War surplus"/>
    <s v="Nice"/>
    <n v="0"/>
    <s v="Standard"/>
    <n v="2"/>
    <n v="4"/>
    <n v="0"/>
    <s v="Free Market"/>
    <n v="333"/>
    <n v="4818"/>
    <s v="Untapped"/>
    <s v="None"/>
    <x v="0"/>
    <s v="United States"/>
    <n v="20000"/>
    <s v="http://blocgame.com/stats.php?id=64774"/>
    <n v="0"/>
    <n v="0"/>
    <n v="18500"/>
    <n v="60.06006006006006"/>
  </r>
  <r>
    <s v="Orcrinon"/>
    <s v="Michael McEachran"/>
    <x v="11"/>
    <n v="25"/>
    <n v="0"/>
    <s v="First World War surplus"/>
    <s v="Nice"/>
    <n v="0"/>
    <s v="Elite"/>
    <n v="77"/>
    <n v="2"/>
    <n v="0"/>
    <s v="Central Planning"/>
    <n v="333"/>
    <n v="0"/>
    <s v="Untapped"/>
    <s v="None"/>
    <x v="1"/>
    <s v="Neutral"/>
    <n v="20000"/>
    <s v="http://blocgame.com/stats.php?id=64783"/>
    <n v="0"/>
    <n v="0"/>
    <n v="19250"/>
    <n v="60.06006006006006"/>
  </r>
  <r>
    <s v="Ganthiger"/>
    <s v="Ganthiger"/>
    <x v="11"/>
    <n v="20"/>
    <n v="0"/>
    <s v="Finest of the 19th century"/>
    <s v="Nice"/>
    <n v="0"/>
    <s v="Standard"/>
    <n v="77"/>
    <n v="2"/>
    <n v="0"/>
    <s v="Mixed Economy"/>
    <n v="333"/>
    <n v="0"/>
    <s v="Untapped"/>
    <s v="None"/>
    <x v="11"/>
    <s v="Neutral"/>
    <n v="20000"/>
    <s v="http://blocgame.com/stats.php?id=64784"/>
    <n v="0"/>
    <n v="0"/>
    <n v="19250"/>
    <n v="60.06006006006006"/>
  </r>
  <r>
    <s v="TheWlo0orld"/>
    <s v="Celo0ol"/>
    <x v="26"/>
    <n v="20"/>
    <n v="0"/>
    <s v="Finest of the 19th century"/>
    <s v="Nice"/>
    <n v="0"/>
    <s v="Standard"/>
    <n v="76"/>
    <n v="2"/>
    <n v="0"/>
    <s v="Mixed Economy"/>
    <n v="333"/>
    <n v="0"/>
    <s v="Untapped"/>
    <s v="None"/>
    <x v="11"/>
    <s v="Neutral"/>
    <n v="20000"/>
    <s v="http://blocgame.com/stats.php?id=64787"/>
    <n v="0"/>
    <n v="0"/>
    <n v="19250"/>
    <n v="60.06006006006006"/>
  </r>
  <r>
    <s v="pimbalandia"/>
    <s v="pimbamaster"/>
    <x v="11"/>
    <n v="20"/>
    <n v="0"/>
    <s v="Finest of the 19th century"/>
    <s v="Nice"/>
    <n v="0"/>
    <s v="Standard"/>
    <n v="75"/>
    <n v="2"/>
    <n v="0"/>
    <s v="Central Planning"/>
    <n v="333"/>
    <n v="0"/>
    <s v="Untapped"/>
    <s v="None"/>
    <x v="17"/>
    <s v="Neutral"/>
    <n v="20000"/>
    <s v="http://blocgame.com/stats.php?id=64789"/>
    <n v="0"/>
    <n v="0"/>
    <n v="19250"/>
    <n v="60.06006006006006"/>
  </r>
  <r>
    <s v="Anglo-Hansa"/>
    <s v="Ritos"/>
    <x v="11"/>
    <n v="20"/>
    <n v="0"/>
    <s v="Finest of the 19th century"/>
    <s v="Nice"/>
    <n v="0"/>
    <s v="Standard"/>
    <n v="73"/>
    <n v="2"/>
    <n v="0"/>
    <s v="Mixed Economy"/>
    <n v="333"/>
    <n v="0"/>
    <s v="Untapped"/>
    <s v="None"/>
    <x v="19"/>
    <s v="Neutral"/>
    <n v="20000"/>
    <s v="http://blocgame.com/stats.php?id=64791"/>
    <n v="0"/>
    <n v="0"/>
    <n v="19250"/>
    <n v="60.06006006006006"/>
  </r>
  <r>
    <s v="Portland"/>
    <s v="Ellio98"/>
    <x v="11"/>
    <n v="22"/>
    <n v="0"/>
    <s v="First World War surplus"/>
    <s v="Nice"/>
    <n v="1"/>
    <s v="Good"/>
    <n v="7"/>
    <n v="4"/>
    <n v="1"/>
    <s v="Mixed Economy"/>
    <n v="332"/>
    <n v="418"/>
    <s v="Untapped"/>
    <s v="None"/>
    <x v="8"/>
    <s v="United States"/>
    <n v="20000"/>
    <s v="http://blocgame.com/stats.php?id=51583"/>
    <n v="0"/>
    <n v="0"/>
    <n v="17375"/>
    <n v="60.24096385542169"/>
  </r>
  <r>
    <s v="JapaneseMeme"/>
    <s v="Leonardotse"/>
    <x v="11"/>
    <n v="9"/>
    <n v="0"/>
    <s v="Finest of the 19th century"/>
    <s v="Gandhi-like"/>
    <n v="0"/>
    <s v="Poor"/>
    <n v="12"/>
    <n v="4"/>
    <n v="1"/>
    <s v="Mixed Economy"/>
    <n v="332"/>
    <n v="67"/>
    <s v="Plentiful"/>
    <s v="None"/>
    <x v="8"/>
    <s v="Neutral"/>
    <n v="13473"/>
    <s v="http://blocgame.com/stats.php?id=64540"/>
    <n v="0"/>
    <n v="0"/>
    <n v="11598"/>
    <n v="40.581325301204821"/>
  </r>
  <r>
    <s v="Reichtoria"/>
    <s v="Saint Raphael"/>
    <x v="11"/>
    <n v="10"/>
    <n v="0"/>
    <s v="Finest of the 19th century"/>
    <s v="Gandhi-like"/>
    <n v="0"/>
    <s v="Poor"/>
    <n v="108"/>
    <n v="2"/>
    <n v="0"/>
    <s v="Central Planning"/>
    <n v="332"/>
    <n v="0"/>
    <s v="Untapped"/>
    <s v="None"/>
    <x v="14"/>
    <s v="Neutral"/>
    <n v="16335"/>
    <s v="http://blocgame.com/stats.php?id=64700"/>
    <n v="0"/>
    <n v="0"/>
    <n v="15585"/>
    <n v="49.201807228915662"/>
  </r>
  <r>
    <s v="Nazi Empire"/>
    <s v="Fuhrer Stafford"/>
    <x v="11"/>
    <n v="29"/>
    <n v="0"/>
    <s v="First World War surplus"/>
    <s v="Nice"/>
    <n v="0"/>
    <s v="Good"/>
    <n v="18"/>
    <n v="3"/>
    <n v="1"/>
    <s v="Mixed Economy"/>
    <n v="332"/>
    <n v="327"/>
    <s v="Untapped"/>
    <s v="Small"/>
    <x v="2"/>
    <s v="Neutral"/>
    <n v="20000"/>
    <s v="http://blocgame.com/stats.php?id=64819"/>
    <n v="0"/>
    <n v="0"/>
    <n v="18500"/>
    <n v="60.24096385542169"/>
  </r>
  <r>
    <s v="bombingsymy"/>
    <s v="Tahla6969"/>
    <x v="11"/>
    <n v="7"/>
    <n v="0"/>
    <s v="First World War surplus"/>
    <s v="Normal"/>
    <n v="0"/>
    <s v="Undisciplined Rabble"/>
    <n v="12"/>
    <n v="3"/>
    <n v="1"/>
    <s v="Central Planning"/>
    <n v="331"/>
    <n v="317"/>
    <n v="0"/>
    <s v="None"/>
    <x v="8"/>
    <s v="Neutral"/>
    <n v="12556"/>
    <s v="http://blocgame.com/stats.php?id=64477"/>
    <n v="0"/>
    <n v="0"/>
    <n v="11056"/>
    <n v="37.933534743202415"/>
  </r>
  <r>
    <s v="TheTrueAsia"/>
    <s v="Vinney420"/>
    <x v="0"/>
    <n v="4"/>
    <n v="0"/>
    <s v="Finest of the 19th century"/>
    <s v="Isolated"/>
    <n v="1"/>
    <s v="Undisciplined Rabble"/>
    <n v="12"/>
    <n v="2"/>
    <n v="1"/>
    <s v="Mixed Economy"/>
    <n v="331"/>
    <n v="0"/>
    <s v="Untapped"/>
    <s v="None"/>
    <x v="8"/>
    <s v="Neutral"/>
    <n v="10519"/>
    <s v="http://blocgame.com/stats.php?id=64516"/>
    <n v="0"/>
    <n v="0"/>
    <n v="8644"/>
    <n v="31.779456193353475"/>
  </r>
  <r>
    <s v="lmaokai"/>
    <s v="Rairiku"/>
    <x v="11"/>
    <n v="25"/>
    <n v="0"/>
    <s v="First World War surplus"/>
    <s v="Angelic"/>
    <n v="0"/>
    <s v="Good"/>
    <n v="32"/>
    <n v="3"/>
    <n v="0"/>
    <s v="Central Planning"/>
    <n v="331"/>
    <n v="0"/>
    <s v="Untapped"/>
    <s v="None"/>
    <x v="19"/>
    <s v="Soviet Union"/>
    <n v="20000"/>
    <s v="http://blocgame.com/stats.php?id=64701"/>
    <n v="0"/>
    <n v="0"/>
    <n v="18875"/>
    <n v="60.422960725075527"/>
  </r>
  <r>
    <s v="marshawnlynch"/>
    <s v="marshawnlynch"/>
    <x v="11"/>
    <n v="18"/>
    <n v="0"/>
    <s v="Finest of the 19th century"/>
    <s v="Angelic"/>
    <n v="0"/>
    <s v="Standard"/>
    <n v="17"/>
    <n v="2"/>
    <n v="2"/>
    <s v="Free Market"/>
    <n v="331"/>
    <n v="3926"/>
    <s v="Untapped"/>
    <s v="None"/>
    <x v="10"/>
    <s v="United States"/>
    <n v="20000"/>
    <s v="http://blocgame.com/stats.php?id=64709"/>
    <n v="0"/>
    <n v="0"/>
    <n v="18500"/>
    <n v="60.422960725075527"/>
  </r>
  <r>
    <s v="richtexan"/>
    <s v="richtexan"/>
    <x v="11"/>
    <n v="18"/>
    <n v="0"/>
    <s v="Finest of the 19th century"/>
    <s v="Angelic"/>
    <n v="0"/>
    <s v="Standard"/>
    <n v="17"/>
    <n v="2"/>
    <n v="2"/>
    <s v="Free Market"/>
    <n v="331"/>
    <n v="4200"/>
    <s v="Untapped"/>
    <s v="None"/>
    <x v="10"/>
    <s v="United States"/>
    <n v="20000"/>
    <s v="http://blocgame.com/stats.php?id=64711"/>
    <n v="0"/>
    <n v="0"/>
    <n v="18500"/>
    <n v="60.422960725075527"/>
  </r>
  <r>
    <s v="teamsolomid"/>
    <s v="teamsolomid"/>
    <x v="11"/>
    <n v="18"/>
    <n v="0"/>
    <s v="Finest of the 19th century"/>
    <s v="Angelic"/>
    <n v="0"/>
    <s v="Standard"/>
    <n v="17"/>
    <n v="2"/>
    <n v="2"/>
    <s v="Free Market"/>
    <n v="331"/>
    <n v="2882"/>
    <s v="Untapped"/>
    <s v="None"/>
    <x v="10"/>
    <s v="United States"/>
    <n v="20000"/>
    <s v="http://blocgame.com/stats.php?id=64732"/>
    <n v="0"/>
    <n v="0"/>
    <n v="18500"/>
    <n v="60.422960725075527"/>
  </r>
  <r>
    <s v="afreecafreecs"/>
    <s v="afreecafreecs"/>
    <x v="11"/>
    <n v="8"/>
    <n v="0"/>
    <s v="Finest of the 19th century"/>
    <s v="Angelic"/>
    <n v="0"/>
    <s v="Standard"/>
    <n v="17"/>
    <n v="2"/>
    <n v="2"/>
    <s v="Free Market"/>
    <n v="331"/>
    <n v="4886"/>
    <s v="Untapped"/>
    <s v="None"/>
    <x v="10"/>
    <s v="United States"/>
    <n v="20000"/>
    <s v="http://blocgame.com/stats.php?id=64734"/>
    <n v="0"/>
    <n v="0"/>
    <n v="18500"/>
    <n v="60.422960725075527"/>
  </r>
  <r>
    <s v="Rojavayï¿½"/>
    <s v="Ocalan"/>
    <x v="17"/>
    <n v="27"/>
    <n v="0"/>
    <s v="First World War surplus"/>
    <s v="Nice"/>
    <n v="0"/>
    <s v="Elite"/>
    <n v="1"/>
    <n v="3"/>
    <n v="1"/>
    <s v="Mixed Economy"/>
    <n v="331"/>
    <n v="1784"/>
    <s v="Untapped"/>
    <s v="Meagre"/>
    <x v="0"/>
    <s v="Neutral"/>
    <n v="20398"/>
    <s v="http://blocgame.com/stats.php?id=64788"/>
    <n v="0"/>
    <n v="0"/>
    <n v="18898"/>
    <n v="61.625377643504528"/>
  </r>
  <r>
    <s v="Brightbay"/>
    <s v="Jaidev Sinha"/>
    <x v="11"/>
    <n v="5"/>
    <n v="0"/>
    <s v="Finest of the 19th century"/>
    <s v="Nice"/>
    <n v="0"/>
    <s v="Standard"/>
    <n v="62"/>
    <n v="2"/>
    <n v="0"/>
    <s v="Mixed Economy"/>
    <n v="331"/>
    <n v="0"/>
    <s v="Untapped"/>
    <s v="None"/>
    <x v="8"/>
    <s v="Neutral"/>
    <n v="19602"/>
    <s v="http://blocgame.com/stats.php?id=64817"/>
    <n v="0"/>
    <n v="0"/>
    <n v="18852"/>
    <n v="59.220543806646525"/>
  </r>
  <r>
    <s v="Kukimbia"/>
    <s v="Zyklon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4"/>
    <s v="Neutral"/>
    <n v="20000"/>
    <s v="http://blocgame.com/stats.php?id=40060"/>
    <n v="0"/>
    <n v="0"/>
    <n v="19250"/>
    <n v="60.606060606060609"/>
  </r>
  <r>
    <s v="Ruberduck"/>
    <s v="Gunsforpandas"/>
    <x v="27"/>
    <n v="25"/>
    <n v="0"/>
    <s v="First World War surplus"/>
    <s v="Gandhi-like"/>
    <n v="0"/>
    <s v="Elite"/>
    <n v="28"/>
    <n v="2"/>
    <n v="1"/>
    <s v="Free Market"/>
    <n v="330"/>
    <n v="2347"/>
    <s v="Untapped"/>
    <s v="Meagre"/>
    <x v="9"/>
    <s v="United States"/>
    <n v="20000"/>
    <s v="http://blocgame.com/stats.php?id=64662"/>
    <n v="0"/>
    <n v="0"/>
    <n v="18875"/>
    <n v="60.606060606060609"/>
  </r>
  <r>
    <s v="MarcoRubio"/>
    <s v="MarcoRubio"/>
    <x v="11"/>
    <n v="25"/>
    <n v="0"/>
    <s v="First World War surplus"/>
    <s v="Gandhi-like"/>
    <n v="0"/>
    <s v="Elite"/>
    <n v="107"/>
    <n v="2"/>
    <n v="0"/>
    <s v="Free Market"/>
    <n v="330"/>
    <n v="0"/>
    <s v="Untapped"/>
    <s v="None"/>
    <x v="0"/>
    <s v="Neutral"/>
    <n v="20000"/>
    <s v="http://blocgame.com/stats.php?id=64699"/>
    <n v="0"/>
    <n v="0"/>
    <n v="19250"/>
    <n v="60.606060606060609"/>
  </r>
  <r>
    <s v="Priuze"/>
    <s v="Mattholai Fischev"/>
    <x v="28"/>
    <n v="18"/>
    <n v="0"/>
    <s v="First World War surplus"/>
    <s v="Normal"/>
    <n v="0"/>
    <s v="Good"/>
    <n v="6"/>
    <n v="3"/>
    <n v="1"/>
    <s v="Central Planning"/>
    <n v="330"/>
    <n v="1"/>
    <s v="Untapped"/>
    <s v="Meagre"/>
    <x v="0"/>
    <s v="Soviet Union"/>
    <n v="20000"/>
    <s v="http://blocgame.com/stats.php?id=64742"/>
    <n v="0"/>
    <n v="0"/>
    <n v="18500"/>
    <n v="60.606060606060609"/>
  </r>
  <r>
    <s v="SarnYa"/>
    <s v="Sahar11"/>
    <x v="11"/>
    <n v="20"/>
    <n v="0"/>
    <s v="Finest of the 19th century"/>
    <s v="Nice"/>
    <n v="0"/>
    <s v="Standard"/>
    <n v="70"/>
    <n v="2"/>
    <n v="1"/>
    <s v="Free Market"/>
    <n v="330"/>
    <n v="137"/>
    <s v="Untapped"/>
    <s v="None"/>
    <x v="14"/>
    <s v="Neutral"/>
    <n v="20000"/>
    <s v="http://blocgame.com/stats.php?id=64793"/>
    <n v="0"/>
    <n v="0"/>
    <n v="18875"/>
    <n v="60.606060606060609"/>
  </r>
  <r>
    <s v="Tech-Land"/>
    <s v="Ry4nw2014"/>
    <x v="11"/>
    <n v="20"/>
    <n v="0"/>
    <s v="Finest of the 19th century"/>
    <s v="Nice"/>
    <n v="0"/>
    <s v="Standard"/>
    <n v="67"/>
    <n v="2"/>
    <n v="0"/>
    <s v="Mixed Economy"/>
    <n v="330"/>
    <n v="0"/>
    <s v="Untapped"/>
    <s v="None"/>
    <x v="2"/>
    <s v="Neutral"/>
    <n v="20000"/>
    <s v="http://blocgame.com/stats.php?id=64799"/>
    <n v="0"/>
    <n v="0"/>
    <n v="19250"/>
    <n v="60.606060606060609"/>
  </r>
  <r>
    <s v="Hogwr"/>
    <s v="Erebor"/>
    <x v="11"/>
    <n v="20"/>
    <n v="0"/>
    <s v="Finest of the 19th century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807"/>
    <n v="0"/>
    <n v="0"/>
    <n v="19250"/>
    <n v="60.606060606060609"/>
  </r>
  <r>
    <s v="Creamy Memes"/>
    <s v="Creamiest Meme"/>
    <x v="11"/>
    <n v="25"/>
    <n v="0"/>
    <s v="First World War surplus"/>
    <s v="Nice"/>
    <n v="0"/>
    <s v="Elite"/>
    <n v="62"/>
    <n v="2"/>
    <n v="0"/>
    <s v="Free Market"/>
    <n v="330"/>
    <n v="0"/>
    <s v="Untapped"/>
    <s v="None"/>
    <x v="6"/>
    <s v="Neutral"/>
    <n v="20000"/>
    <s v="http://blocgame.com/stats.php?id=64815"/>
    <n v="0"/>
    <n v="0"/>
    <n v="19250"/>
    <n v="60.606060606060609"/>
  </r>
  <r>
    <s v="UK Empire"/>
    <s v="Jordan Stfford"/>
    <x v="11"/>
    <n v="20"/>
    <n v="0"/>
    <s v="Finest of the 19th century"/>
    <s v="Nice"/>
    <n v="0"/>
    <s v="Standard"/>
    <n v="62"/>
    <n v="2"/>
    <n v="0"/>
    <s v="Mixed Economy"/>
    <n v="330"/>
    <n v="0"/>
    <s v="Untapped"/>
    <s v="None"/>
    <x v="2"/>
    <s v="Neutral"/>
    <n v="20000"/>
    <s v="http://blocgame.com/stats.php?id=64816"/>
    <n v="0"/>
    <n v="0"/>
    <n v="19250"/>
    <n v="60.606060606060609"/>
  </r>
  <r>
    <s v="Steins;Gate"/>
    <s v="Amane Suzuha"/>
    <x v="11"/>
    <n v="9"/>
    <n v="0"/>
    <s v="Finest of the 19th century"/>
    <s v="Normal"/>
    <n v="0"/>
    <s v="Poor"/>
    <n v="10"/>
    <n v="2"/>
    <n v="0"/>
    <s v="Free Market"/>
    <n v="329"/>
    <n v="119"/>
    <s v="Untapped"/>
    <s v="None"/>
    <x v="14"/>
    <s v="United States"/>
    <n v="16667"/>
    <s v="http://blocgame.com/stats.php?id=64828"/>
    <n v="0"/>
    <n v="0"/>
    <n v="15917"/>
    <n v="50.659574468085104"/>
  </r>
  <r>
    <s v="Wolfveiria"/>
    <s v="Sharuez"/>
    <x v="4"/>
    <n v="45"/>
    <n v="0"/>
    <s v="Second World War surplus"/>
    <s v="Gandhi-like"/>
    <n v="1"/>
    <s v="Undisciplined Rabble"/>
    <n v="12"/>
    <n v="7"/>
    <n v="2"/>
    <s v="Free Market"/>
    <n v="327"/>
    <n v="94"/>
    <s v="Untapped"/>
    <s v="Meagre"/>
    <x v="11"/>
    <s v="United States"/>
    <n v="20000"/>
    <s v="http://blocgame.com/stats.php?id=64523"/>
    <n v="0"/>
    <n v="0"/>
    <n v="15875"/>
    <n v="61.162079510703364"/>
  </r>
  <r>
    <s v="Great Meme"/>
    <s v="Meme Man"/>
    <x v="11"/>
    <n v="7"/>
    <n v="0"/>
    <s v="Finest of the 19th century"/>
    <s v="Angelic"/>
    <n v="0"/>
    <s v="Standard"/>
    <n v="107"/>
    <n v="3"/>
    <n v="1"/>
    <s v="Mixed Economy"/>
    <n v="327"/>
    <n v="1"/>
    <s v="Untapped"/>
    <s v="None"/>
    <x v="7"/>
    <s v="Neutral"/>
    <n v="16335"/>
    <s v="http://blocgame.com/stats.php?id=64712"/>
    <n v="0"/>
    <n v="0"/>
    <n v="14835"/>
    <n v="49.954128440366972"/>
  </r>
  <r>
    <s v="Bozzica"/>
    <s v="Bozzi"/>
    <x v="11"/>
    <n v="10"/>
    <n v="0"/>
    <s v="Finest of the 19th century"/>
    <s v="Good"/>
    <n v="0"/>
    <s v="Standard"/>
    <n v="53"/>
    <n v="2"/>
    <n v="1"/>
    <s v="Free Market"/>
    <n v="327"/>
    <n v="4375"/>
    <s v="Untapped"/>
    <s v="None"/>
    <x v="10"/>
    <s v="United States"/>
    <n v="19800"/>
    <s v="http://blocgame.com/stats.php?id=64837"/>
    <n v="0"/>
    <n v="0"/>
    <n v="18675"/>
    <n v="60.550458715596328"/>
  </r>
  <r>
    <s v="davidandgoliath"/>
    <s v="davidandgoliath"/>
    <x v="11"/>
    <n v="9"/>
    <n v="0"/>
    <s v="First World War surplus"/>
    <s v="Angelic"/>
    <n v="0"/>
    <s v="Elite"/>
    <n v="9"/>
    <n v="2"/>
    <n v="0"/>
    <s v="Central Planning"/>
    <n v="326"/>
    <n v="0"/>
    <s v="Untapped"/>
    <s v="None"/>
    <x v="14"/>
    <s v="Soviet Union"/>
    <n v="16500"/>
    <s v="http://blocgame.com/stats.php?id=64292"/>
    <n v="0"/>
    <n v="0"/>
    <n v="15750"/>
    <n v="50.613496932515339"/>
  </r>
  <r>
    <s v="ratdotabestdota"/>
    <s v="ratdotabestdota"/>
    <x v="11"/>
    <n v="14"/>
    <n v="0"/>
    <s v="Finest of the 19th century"/>
    <s v="Normal"/>
    <n v="0"/>
    <s v="Undisciplined Rabble"/>
    <n v="17"/>
    <n v="2"/>
    <n v="2"/>
    <s v="Mixed Economy"/>
    <n v="326"/>
    <n v="2131"/>
    <s v="Untapped"/>
    <s v="None"/>
    <x v="10"/>
    <s v="Neutral"/>
    <n v="19700"/>
    <s v="http://blocgame.com/stats.php?id=64316"/>
    <n v="0"/>
    <n v="0"/>
    <n v="18200"/>
    <n v="60.429447852760738"/>
  </r>
  <r>
    <s v="dbeedell"/>
    <s v="dbeedell"/>
    <x v="11"/>
    <n v="18"/>
    <n v="0"/>
    <s v="Finest of the 19th century"/>
    <s v="Nice"/>
    <n v="0"/>
    <s v="Standard"/>
    <n v="17"/>
    <n v="2"/>
    <n v="2"/>
    <s v="Free Market"/>
    <n v="326"/>
    <n v="2049"/>
    <s v="Untapped"/>
    <s v="None"/>
    <x v="9"/>
    <s v="United States"/>
    <n v="20000"/>
    <s v="http://blocgame.com/stats.php?id=64830"/>
    <n v="0"/>
    <n v="0"/>
    <n v="18500"/>
    <n v="61.349693251533743"/>
  </r>
  <r>
    <s v="jaydensmith"/>
    <s v="jaydensmith"/>
    <x v="11"/>
    <n v="18"/>
    <n v="0"/>
    <s v="Finest of the 19th century"/>
    <s v="Nice"/>
    <n v="0"/>
    <s v="Standard"/>
    <n v="17"/>
    <n v="2"/>
    <n v="2"/>
    <s v="Free Market"/>
    <n v="326"/>
    <n v="1730"/>
    <s v="Untapped"/>
    <s v="None"/>
    <x v="9"/>
    <s v="United States"/>
    <n v="20000"/>
    <s v="http://blocgame.com/stats.php?id=64831"/>
    <n v="0"/>
    <n v="0"/>
    <n v="18500"/>
    <n v="61.349693251533743"/>
  </r>
  <r>
    <s v="Strongburnz"/>
    <s v="SamzWater"/>
    <x v="11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4"/>
    <s v="Neutral"/>
    <n v="20000"/>
    <s v="http://blocgame.com/stats.php?id=59220"/>
    <n v="0"/>
    <n v="0"/>
    <n v="19250"/>
    <n v="61.53846153846154"/>
  </r>
  <r>
    <s v="Bacon Empire"/>
    <s v="Tyler J. Srail"/>
    <x v="11"/>
    <n v="25"/>
    <n v="0"/>
    <s v="First World War surplus"/>
    <s v="Gandhi-like"/>
    <n v="0"/>
    <s v="Elite"/>
    <n v="125"/>
    <n v="2"/>
    <n v="0"/>
    <s v="Central Planning"/>
    <n v="325"/>
    <n v="0"/>
    <s v="Untapped"/>
    <s v="None"/>
    <x v="8"/>
    <s v="Neutral"/>
    <n v="20000"/>
    <s v="http://blocgame.com/stats.php?id=64687"/>
    <n v="0"/>
    <n v="0"/>
    <n v="19250"/>
    <n v="61.53846153846154"/>
  </r>
  <r>
    <s v="Darken"/>
    <s v="Lorenzo Burnett"/>
    <x v="11"/>
    <n v="20"/>
    <n v="0"/>
    <s v="Finest of the 19th century"/>
    <s v="Nice"/>
    <n v="0"/>
    <s v="Standard"/>
    <n v="38"/>
    <n v="2"/>
    <n v="0"/>
    <s v="Free Market"/>
    <n v="325"/>
    <n v="0"/>
    <s v="Untapped"/>
    <s v="None"/>
    <x v="4"/>
    <s v="Neutral"/>
    <n v="20000"/>
    <s v="http://blocgame.com/stats.php?id=64823"/>
    <n v="0"/>
    <n v="0"/>
    <n v="19250"/>
    <n v="61.53846153846154"/>
  </r>
  <r>
    <s v="Vail"/>
    <s v="finner"/>
    <x v="11"/>
    <n v="25"/>
    <n v="0"/>
    <s v="First World War surplus"/>
    <s v="Nice"/>
    <n v="0"/>
    <s v="Elite"/>
    <n v="57"/>
    <n v="2"/>
    <n v="0"/>
    <s v="Free Market"/>
    <n v="325"/>
    <n v="0"/>
    <s v="Untapped"/>
    <s v="None"/>
    <x v="17"/>
    <s v="Neutral"/>
    <n v="20000"/>
    <s v="http://blocgame.com/stats.php?id=64826"/>
    <n v="0"/>
    <n v="0"/>
    <n v="19250"/>
    <n v="61.53846153846154"/>
  </r>
  <r>
    <s v="Radiation"/>
    <s v="SirAsian"/>
    <x v="11"/>
    <n v="20"/>
    <n v="0"/>
    <s v="Finest of the 19th century"/>
    <s v="Nice"/>
    <n v="0"/>
    <s v="Standard"/>
    <n v="52"/>
    <n v="2"/>
    <n v="0"/>
    <s v="Mixed Economy"/>
    <n v="325"/>
    <n v="0"/>
    <s v="Untapped"/>
    <s v="None"/>
    <x v="14"/>
    <s v="Neutral"/>
    <n v="20000"/>
    <s v="http://blocgame.com/stats.php?id=64839"/>
    <n v="0"/>
    <n v="0"/>
    <n v="19250"/>
    <n v="61.53846153846154"/>
  </r>
  <r>
    <s v="Jaymes"/>
    <s v="Jaymes1122"/>
    <x v="29"/>
    <n v="29"/>
    <n v="0"/>
    <s v="First World War surplus"/>
    <s v="Good"/>
    <n v="0"/>
    <s v="Good"/>
    <n v="9"/>
    <n v="3"/>
    <n v="1"/>
    <s v="Central Planning"/>
    <n v="324"/>
    <n v="74"/>
    <s v="Untapped"/>
    <s v="Meagre"/>
    <x v="5"/>
    <s v="United States"/>
    <n v="20980"/>
    <s v="http://blocgame.com/stats.php?id=64779"/>
    <n v="0"/>
    <n v="0"/>
    <n v="19480"/>
    <n v="64.753086419753089"/>
  </r>
  <r>
    <s v="Kolisnia"/>
    <s v="Oliver Tochev"/>
    <x v="28"/>
    <n v="24"/>
    <n v="0"/>
    <s v="First World War surplus"/>
    <s v="Good"/>
    <n v="0"/>
    <s v="Good"/>
    <n v="8"/>
    <n v="2"/>
    <n v="0"/>
    <s v="Central Planning"/>
    <n v="324"/>
    <n v="0"/>
    <s v="Untapped"/>
    <s v="Meagre"/>
    <x v="6"/>
    <s v="Soviet Union"/>
    <n v="20000"/>
    <s v="http://blocgame.com/stats.php?id=64822"/>
    <n v="0"/>
    <n v="0"/>
    <n v="19250"/>
    <n v="61.728395061728392"/>
  </r>
  <r>
    <s v="Tzanum"/>
    <s v="William Velar"/>
    <x v="11"/>
    <n v="20"/>
    <n v="0"/>
    <s v="Finest of the 19th century"/>
    <s v="Normal"/>
    <n v="0"/>
    <s v="Standard"/>
    <n v="81"/>
    <n v="2"/>
    <n v="1"/>
    <s v="Mixed Economy"/>
    <n v="323"/>
    <n v="1"/>
    <s v="Untapped"/>
    <s v="None"/>
    <x v="11"/>
    <s v="Soviet Union"/>
    <n v="20000"/>
    <s v="http://blocgame.com/stats.php?id=64771"/>
    <n v="0"/>
    <n v="0"/>
    <n v="18875"/>
    <n v="61.919504643962846"/>
  </r>
  <r>
    <s v="Vertaï¿½s"/>
    <s v="Autofelashio"/>
    <x v="11"/>
    <n v="12"/>
    <n v="0"/>
    <s v="Finest of the 19th century"/>
    <s v="Nice"/>
    <n v="0"/>
    <s v="Standard"/>
    <n v="58"/>
    <n v="2"/>
    <n v="0"/>
    <s v="Mixed Economy"/>
    <n v="323"/>
    <n v="0"/>
    <s v="Untapped"/>
    <s v="None"/>
    <x v="2"/>
    <s v="Neutral"/>
    <n v="19800"/>
    <s v="http://blocgame.com/stats.php?id=64824"/>
    <n v="0"/>
    <n v="0"/>
    <n v="19050"/>
    <n v="61.300309597523217"/>
  </r>
  <r>
    <s v="merlinidota"/>
    <s v="merlinidota"/>
    <x v="11"/>
    <n v="18"/>
    <n v="0"/>
    <s v="Finest of the 19th century"/>
    <s v="Good"/>
    <n v="0"/>
    <s v="Standard"/>
    <n v="16"/>
    <n v="2"/>
    <n v="2"/>
    <s v="Free Market"/>
    <n v="323"/>
    <n v="4623"/>
    <s v="Untapped"/>
    <s v="None"/>
    <x v="9"/>
    <s v="United States"/>
    <n v="20000"/>
    <s v="http://blocgame.com/stats.php?id=64846"/>
    <n v="0"/>
    <n v="0"/>
    <n v="18500"/>
    <n v="61.919504643962846"/>
  </r>
  <r>
    <s v="navifanboy"/>
    <s v="navifanboy"/>
    <x v="11"/>
    <n v="8"/>
    <n v="0"/>
    <s v="Finest of the 19th century"/>
    <s v="Good"/>
    <n v="0"/>
    <s v="Undisciplined Rabble"/>
    <n v="17"/>
    <n v="2"/>
    <n v="0"/>
    <s v="Mixed Economy"/>
    <n v="321"/>
    <n v="3092"/>
    <s v="Untapped"/>
    <s v="None"/>
    <x v="10"/>
    <s v="Neutral"/>
    <n v="16035"/>
    <s v="http://blocgame.com/stats.php?id=64317"/>
    <n v="0"/>
    <n v="0"/>
    <n v="15285"/>
    <n v="49.953271028037385"/>
  </r>
  <r>
    <s v="Chetzerland"/>
    <s v="Bad Chad"/>
    <x v="11"/>
    <n v="24"/>
    <n v="0"/>
    <s v="First World War surplus"/>
    <s v="Gandhi-like"/>
    <n v="1"/>
    <s v="Good"/>
    <n v="11"/>
    <n v="5"/>
    <n v="1"/>
    <s v="Free Market"/>
    <n v="321"/>
    <n v="224"/>
    <s v="Untapped"/>
    <s v="Small"/>
    <x v="15"/>
    <s v="United States"/>
    <n v="20000"/>
    <s v="http://blocgame.com/stats.php?id=64680"/>
    <n v="0"/>
    <n v="0"/>
    <n v="17000"/>
    <n v="62.305295950155767"/>
  </r>
  <r>
    <s v="bokunopico"/>
    <s v="bokunopico"/>
    <x v="11"/>
    <n v="18"/>
    <n v="0"/>
    <s v="Finest of the 19th century"/>
    <s v="Nice"/>
    <n v="0"/>
    <s v="Standard"/>
    <n v="17"/>
    <n v="2"/>
    <n v="2"/>
    <s v="Free Market"/>
    <n v="321"/>
    <n v="4210"/>
    <s v="Untapped"/>
    <s v="None"/>
    <x v="9"/>
    <s v="United States"/>
    <n v="20000"/>
    <s v="http://blocgame.com/stats.php?id=64827"/>
    <n v="0"/>
    <n v="0"/>
    <n v="18500"/>
    <n v="62.305295950155767"/>
  </r>
  <r>
    <s v="nadota"/>
    <s v="nadota"/>
    <x v="11"/>
    <n v="18"/>
    <n v="0"/>
    <s v="Finest of the 19th century"/>
    <s v="Nice"/>
    <n v="0"/>
    <s v="Standard"/>
    <n v="17"/>
    <n v="2"/>
    <n v="2"/>
    <s v="Free Market"/>
    <n v="321"/>
    <n v="2486"/>
    <s v="Untapped"/>
    <s v="None"/>
    <x v="9"/>
    <s v="United States"/>
    <n v="20000"/>
    <s v="http://blocgame.com/stats.php?id=64838"/>
    <n v="0"/>
    <n v="0"/>
    <n v="18500"/>
    <n v="62.305295950155767"/>
  </r>
  <r>
    <s v="thuglife"/>
    <s v="thuglife"/>
    <x v="11"/>
    <n v="18"/>
    <n v="0"/>
    <s v="Finest of the 19th century"/>
    <s v="Nice"/>
    <n v="0"/>
    <s v="Standard"/>
    <n v="17"/>
    <n v="2"/>
    <n v="2"/>
    <s v="Free Market"/>
    <n v="321"/>
    <n v="1711"/>
    <s v="Untapped"/>
    <s v="None"/>
    <x v="9"/>
    <s v="United States"/>
    <n v="20000"/>
    <s v="http://blocgame.com/stats.php?id=64840"/>
    <n v="0"/>
    <n v="0"/>
    <n v="18500"/>
    <n v="62.305295950155767"/>
  </r>
  <r>
    <s v="Brundenas"/>
    <s v="IronKing"/>
    <x v="11"/>
    <n v="4"/>
    <n v="0"/>
    <s v="Finest of the 19th century"/>
    <s v="Good"/>
    <n v="0"/>
    <s v="Standard"/>
    <n v="37"/>
    <n v="2"/>
    <n v="0"/>
    <s v="Free Market"/>
    <n v="321"/>
    <n v="0"/>
    <s v="Untapped"/>
    <s v="None"/>
    <x v="0"/>
    <s v="Neutral"/>
    <n v="19602"/>
    <s v="http://blocgame.com/stats.php?id=64857"/>
    <n v="0"/>
    <n v="0"/>
    <n v="18852"/>
    <n v="61.065420560747661"/>
  </r>
  <r>
    <s v="Haramia"/>
    <s v="HARAMNOTHALAL"/>
    <x v="11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3"/>
    <s v="Neutral"/>
    <n v="20000"/>
    <s v="http://blocgame.com/stats.php?id=52802"/>
    <n v="0"/>
    <n v="0"/>
    <n v="19250"/>
    <n v="62.5"/>
  </r>
  <r>
    <s v="Bluedenstone"/>
    <s v="Patelman"/>
    <x v="11"/>
    <n v="20"/>
    <n v="0"/>
    <s v="Finest of the 19th century"/>
    <s v="Normal"/>
    <n v="0"/>
    <s v="Standard"/>
    <n v="15"/>
    <n v="2"/>
    <n v="0"/>
    <s v="Central Planning"/>
    <n v="320"/>
    <n v="0"/>
    <s v="Untapped"/>
    <s v="None"/>
    <x v="2"/>
    <s v="United States"/>
    <n v="20000"/>
    <s v="http://blocgame.com/stats.php?id=58045"/>
    <n v="0"/>
    <n v="0"/>
    <n v="19250"/>
    <n v="62.5"/>
  </r>
  <r>
    <s v="teamliquid"/>
    <s v="teamliquid"/>
    <x v="11"/>
    <n v="18"/>
    <n v="0"/>
    <s v="Finest of the 19th century"/>
    <s v="Good"/>
    <n v="0"/>
    <s v="Standard"/>
    <n v="16"/>
    <n v="2"/>
    <n v="2"/>
    <s v="Free Market"/>
    <n v="320"/>
    <n v="3546"/>
    <s v="Untapped"/>
    <s v="None"/>
    <x v="9"/>
    <s v="United States"/>
    <n v="20000"/>
    <s v="http://blocgame.com/stats.php?id=64841"/>
    <n v="0"/>
    <n v="0"/>
    <n v="18500"/>
    <n v="62.5"/>
  </r>
  <r>
    <s v="Minnikonia"/>
    <s v="emily minnikin"/>
    <x v="3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17"/>
    <s v="Neutral"/>
    <n v="20000"/>
    <s v="http://blocgame.com/stats.php?id=64847"/>
    <n v="0"/>
    <n v="0"/>
    <n v="19250"/>
    <n v="62.5"/>
  </r>
  <r>
    <s v="notidehunter"/>
    <s v="notidehunter"/>
    <x v="11"/>
    <n v="18"/>
    <n v="0"/>
    <s v="Finest of the 19th century"/>
    <s v="Good"/>
    <n v="0"/>
    <s v="Standard"/>
    <n v="16"/>
    <n v="2"/>
    <n v="2"/>
    <s v="Free Market"/>
    <n v="320"/>
    <n v="1004"/>
    <s v="Untapped"/>
    <s v="None"/>
    <x v="9"/>
    <s v="United States"/>
    <n v="20000"/>
    <s v="http://blocgame.com/stats.php?id=64849"/>
    <n v="0"/>
    <n v="0"/>
    <n v="18500"/>
    <n v="62.5"/>
  </r>
  <r>
    <s v="Aristocria"/>
    <s v="Ashley"/>
    <x v="11"/>
    <n v="20"/>
    <n v="0"/>
    <s v="Finest of the 19th century"/>
    <s v="Good"/>
    <n v="0"/>
    <s v="Standard"/>
    <n v="6"/>
    <n v="3"/>
    <n v="1"/>
    <s v="Mixed Economy"/>
    <n v="320"/>
    <n v="1087"/>
    <s v="Untapped"/>
    <s v="None"/>
    <x v="3"/>
    <s v="Neutral"/>
    <n v="20000"/>
    <s v="http://blocgame.com/stats.php?id=64850"/>
    <n v="0"/>
    <n v="0"/>
    <n v="18500"/>
    <n v="62.5"/>
  </r>
  <r>
    <s v="tsmyellowstar"/>
    <s v="tsmyellowstar"/>
    <x v="11"/>
    <n v="18"/>
    <n v="0"/>
    <s v="Finest of the 19th century"/>
    <s v="Good"/>
    <n v="0"/>
    <s v="Standard"/>
    <n v="16"/>
    <n v="2"/>
    <n v="2"/>
    <s v="Free Market"/>
    <n v="320"/>
    <n v="4329"/>
    <s v="Untapped"/>
    <s v="None"/>
    <x v="9"/>
    <s v="United States"/>
    <n v="20000"/>
    <s v="http://blocgame.com/stats.php?id=64852"/>
    <n v="0"/>
    <n v="0"/>
    <n v="18500"/>
    <n v="62.5"/>
  </r>
  <r>
    <s v="Saimon"/>
    <s v="Drakce90"/>
    <x v="11"/>
    <n v="14"/>
    <n v="0"/>
    <s v="Finest of the 19th century"/>
    <s v="Good"/>
    <n v="0"/>
    <s v="Standard"/>
    <n v="38"/>
    <n v="2"/>
    <n v="0"/>
    <s v="Mixed Economy"/>
    <n v="320"/>
    <n v="0"/>
    <s v="Untapped"/>
    <s v="None"/>
    <x v="0"/>
    <s v="Neutral"/>
    <n v="19800"/>
    <s v="http://blocgame.com/stats.php?id=64856"/>
    <n v="0"/>
    <n v="0"/>
    <n v="19050"/>
    <n v="61.875"/>
  </r>
  <r>
    <s v="Rising Dawn"/>
    <s v="White Light"/>
    <x v="11"/>
    <n v="24"/>
    <n v="0"/>
    <s v="First World War surplus"/>
    <s v="Gandhi-like"/>
    <n v="0"/>
    <s v="Standard"/>
    <n v="3"/>
    <n v="4"/>
    <n v="2"/>
    <s v="Mixed Economy"/>
    <n v="319"/>
    <n v="407"/>
    <s v="Untapped"/>
    <s v="Meagre"/>
    <x v="15"/>
    <s v="United States"/>
    <n v="20000"/>
    <s v="http://blocgame.com/stats.php?id=64681"/>
    <n v="0"/>
    <n v="0"/>
    <n v="17750"/>
    <n v="62.695924764890279"/>
  </r>
  <r>
    <s v="FuckPussyStan"/>
    <s v="AutisticNigger"/>
    <x v="11"/>
    <n v="18"/>
    <n v="0"/>
    <s v="First World War surplus"/>
    <s v="Nice"/>
    <n v="0"/>
    <s v="Standard"/>
    <n v="12"/>
    <n v="3"/>
    <n v="3"/>
    <s v="Central Planning"/>
    <n v="319"/>
    <n v="3"/>
    <s v="Untapped"/>
    <s v="None"/>
    <x v="0"/>
    <s v="Soviet Union"/>
    <n v="20000"/>
    <s v="http://blocgame.com/stats.php?id=64781"/>
    <n v="0"/>
    <n v="0"/>
    <n v="17750"/>
    <n v="62.695924764890279"/>
  </r>
  <r>
    <s v="egsumail"/>
    <s v="egsumail"/>
    <x v="11"/>
    <n v="18"/>
    <n v="0"/>
    <s v="Finest of the 19th century"/>
    <s v="Good"/>
    <n v="0"/>
    <s v="Standard"/>
    <n v="16"/>
    <n v="2"/>
    <n v="2"/>
    <s v="Free Market"/>
    <n v="319"/>
    <n v="1156"/>
    <s v="Untapped"/>
    <s v="None"/>
    <x v="9"/>
    <s v="United States"/>
    <n v="20000"/>
    <s v="http://blocgame.com/stats.php?id=64848"/>
    <n v="0"/>
    <n v="0"/>
    <n v="18500"/>
    <n v="62.695924764890279"/>
  </r>
  <r>
    <s v="United Ireland"/>
    <s v="Sean ODempsey"/>
    <x v="11"/>
    <n v="20"/>
    <n v="0"/>
    <s v="Finest of the 19th century"/>
    <s v="Gandhi-like"/>
    <n v="0"/>
    <s v="Poor"/>
    <n v="141"/>
    <n v="2"/>
    <n v="0"/>
    <s v="Mixed Economy"/>
    <n v="318"/>
    <n v="0"/>
    <s v="Untapped"/>
    <s v="None"/>
    <x v="2"/>
    <s v="Neutral"/>
    <n v="20000"/>
    <s v="http://blocgame.com/stats.php?id=64668"/>
    <n v="0"/>
    <n v="0"/>
    <n v="19250"/>
    <n v="62.893081761006286"/>
  </r>
  <r>
    <s v="Conventry"/>
    <s v="EgmoCameron"/>
    <x v="11"/>
    <n v="20"/>
    <n v="0"/>
    <s v="Finest of the 19th century"/>
    <s v="Gandhi-like"/>
    <n v="0"/>
    <s v="Poor"/>
    <n v="133"/>
    <n v="2"/>
    <n v="0"/>
    <s v="Free Market"/>
    <n v="318"/>
    <n v="0"/>
    <s v="Untapped"/>
    <s v="None"/>
    <x v="14"/>
    <s v="Neutral"/>
    <n v="20000"/>
    <s v="http://blocgame.com/stats.php?id=64673"/>
    <n v="0"/>
    <n v="0"/>
    <n v="19250"/>
    <n v="62.893081761006286"/>
  </r>
  <r>
    <s v="Galliana"/>
    <s v="LittleJim"/>
    <x v="11"/>
    <n v="25"/>
    <n v="0"/>
    <s v="First World War surplus"/>
    <s v="Good"/>
    <n v="0"/>
    <s v="Elite"/>
    <n v="6"/>
    <n v="4"/>
    <n v="0"/>
    <s v="Central Planning"/>
    <n v="318"/>
    <n v="0"/>
    <s v="Untapped"/>
    <s v="None"/>
    <x v="8"/>
    <s v="Neutral"/>
    <n v="20000"/>
    <s v="http://blocgame.com/stats.php?id=64861"/>
    <n v="0"/>
    <n v="0"/>
    <n v="18500"/>
    <n v="62.893081761006286"/>
  </r>
  <r>
    <s v="Rexemus"/>
    <s v="RichytheKing13"/>
    <x v="11"/>
    <n v="19"/>
    <n v="0"/>
    <s v="First World War surplus"/>
    <s v="Good"/>
    <n v="0"/>
    <s v="Elite"/>
    <n v="32"/>
    <n v="3"/>
    <n v="1"/>
    <s v="Central Planning"/>
    <n v="318"/>
    <n v="1"/>
    <s v="Untapped"/>
    <s v="None"/>
    <x v="9"/>
    <s v="Soviet Union"/>
    <n v="20000"/>
    <s v="http://blocgame.com/stats.php?id=64864"/>
    <n v="0"/>
    <n v="0"/>
    <n v="18500"/>
    <n v="62.893081761006286"/>
  </r>
  <r>
    <s v="newbeerpg"/>
    <s v="newbeerpg"/>
    <x v="11"/>
    <n v="18"/>
    <n v="0"/>
    <s v="Finest of the 19th century"/>
    <s v="Good"/>
    <n v="0"/>
    <s v="Standard"/>
    <n v="9"/>
    <n v="2"/>
    <n v="2"/>
    <s v="Free Market"/>
    <n v="318"/>
    <n v="1429"/>
    <s v="Untapped"/>
    <s v="None"/>
    <x v="9"/>
    <s v="United States"/>
    <n v="20000"/>
    <s v="http://blocgame.com/stats.php?id=64880"/>
    <n v="0"/>
    <n v="0"/>
    <n v="18500"/>
    <n v="62.893081761006286"/>
  </r>
  <r>
    <s v="povertunion"/>
    <s v="joseph4424"/>
    <x v="0"/>
    <n v="26"/>
    <n v="0"/>
    <s v="First World War surplus"/>
    <s v="Gandhi-like"/>
    <n v="1"/>
    <s v="Poor"/>
    <n v="7"/>
    <n v="3"/>
    <n v="3"/>
    <s v="Mixed Economy"/>
    <n v="317"/>
    <n v="1321"/>
    <s v="Untapped"/>
    <s v="Small"/>
    <x v="1"/>
    <s v="Neutral"/>
    <n v="20201"/>
    <s v="http://blocgame.com/stats.php?id=64429"/>
    <n v="0"/>
    <n v="0"/>
    <n v="17201"/>
    <n v="63.725552050473183"/>
  </r>
  <r>
    <s v="Ichorka"/>
    <s v="bleb3"/>
    <x v="11"/>
    <n v="8"/>
    <n v="0"/>
    <s v="Finest of the 19th century"/>
    <s v="Gandhi-like"/>
    <n v="0"/>
    <s v="Poor"/>
    <n v="153"/>
    <n v="2"/>
    <n v="0"/>
    <s v="Central Planning"/>
    <n v="317"/>
    <n v="0"/>
    <s v="Untapped"/>
    <s v="None"/>
    <x v="6"/>
    <s v="Neutral"/>
    <n v="16335"/>
    <s v="http://blocgame.com/stats.php?id=64653"/>
    <n v="0"/>
    <n v="0"/>
    <n v="15585"/>
    <n v="51.529968454258672"/>
  </r>
  <r>
    <s v="Silveran"/>
    <s v="Zeahil"/>
    <x v="11"/>
    <n v="20"/>
    <n v="0"/>
    <s v="Finest of the 19th century"/>
    <s v="Good"/>
    <n v="0"/>
    <s v="Standard"/>
    <n v="29"/>
    <n v="3"/>
    <n v="1"/>
    <s v="Free Market"/>
    <n v="317"/>
    <n v="1"/>
    <s v="Untapped"/>
    <s v="None"/>
    <x v="6"/>
    <s v="Neutral"/>
    <n v="20000"/>
    <s v="http://blocgame.com/stats.php?id=64873"/>
    <n v="0"/>
    <n v="0"/>
    <n v="18500"/>
    <n v="63.09148264984227"/>
  </r>
  <r>
    <s v="identitiesys"/>
    <s v="Jason5555"/>
    <x v="11"/>
    <n v="4"/>
    <n v="0"/>
    <s v="Finest of the 19th century"/>
    <s v="Good"/>
    <n v="1"/>
    <s v="Poor"/>
    <n v="12"/>
    <n v="2"/>
    <n v="1"/>
    <s v="Central Planning"/>
    <n v="316"/>
    <n v="50"/>
    <s v="Untapped"/>
    <s v="None"/>
    <x v="8"/>
    <s v="Neutral"/>
    <n v="12506"/>
    <s v="http://blocgame.com/stats.php?id=64475"/>
    <n v="0"/>
    <n v="0"/>
    <n v="10631"/>
    <n v="39.575949367088604"/>
  </r>
  <r>
    <s v="Sg Api"/>
    <s v="Alienboy"/>
    <x v="11"/>
    <n v="25"/>
    <n v="0"/>
    <s v="First World War surplus"/>
    <s v="Nice"/>
    <n v="0"/>
    <s v="Elite"/>
    <n v="22"/>
    <n v="4"/>
    <n v="0"/>
    <s v="Central Planning"/>
    <n v="316"/>
    <n v="306"/>
    <s v="Untapped"/>
    <s v="Meagre"/>
    <x v="8"/>
    <s v="Soviet Union"/>
    <n v="20000"/>
    <s v="http://blocgame.com/stats.php?id=64798"/>
    <n v="0"/>
    <n v="0"/>
    <n v="18500"/>
    <n v="63.291139240506332"/>
  </r>
  <r>
    <s v="Sadanca"/>
    <s v="Deioncï¿½"/>
    <x v="29"/>
    <n v="23"/>
    <n v="0"/>
    <s v="First World War surplus"/>
    <s v="Nice"/>
    <n v="0"/>
    <s v="Elite"/>
    <n v="5"/>
    <n v="2"/>
    <n v="2"/>
    <s v="Mixed Economy"/>
    <n v="316"/>
    <n v="1275"/>
    <s v="Untapped"/>
    <s v="Meagre"/>
    <x v="1"/>
    <s v="United States"/>
    <n v="20000"/>
    <s v="http://blocgame.com/stats.php?id=64805"/>
    <n v="0"/>
    <n v="0"/>
    <n v="18500"/>
    <n v="63.291139240506332"/>
  </r>
  <r>
    <s v="Made of Beans"/>
    <s v="FAVsniper69"/>
    <x v="29"/>
    <n v="17"/>
    <n v="0"/>
    <s v="First World War surplus"/>
    <s v="Good"/>
    <n v="0"/>
    <s v="Elite"/>
    <n v="7"/>
    <n v="3"/>
    <n v="1"/>
    <s v="Central Planning"/>
    <n v="316"/>
    <n v="1"/>
    <s v="Untapped"/>
    <s v="None"/>
    <x v="14"/>
    <s v="United States"/>
    <n v="20500"/>
    <s v="http://blocgame.com/stats.php?id=64806"/>
    <n v="0"/>
    <n v="0"/>
    <n v="19000"/>
    <n v="64.87341772151899"/>
  </r>
  <r>
    <s v="pasemboq"/>
    <s v="DiDi29"/>
    <x v="2"/>
    <n v="25"/>
    <n v="0"/>
    <s v="First World War surplus"/>
    <s v="Good"/>
    <n v="0"/>
    <s v="Elite"/>
    <n v="5"/>
    <n v="3"/>
    <n v="0"/>
    <s v="Central Planning"/>
    <n v="316"/>
    <n v="96"/>
    <s v="Untapped"/>
    <s v="Meagre"/>
    <x v="8"/>
    <s v="Soviet Union"/>
    <n v="20000"/>
    <s v="http://blocgame.com/stats.php?id=64845"/>
    <n v="0"/>
    <n v="0"/>
    <n v="18875"/>
    <n v="63.291139240506332"/>
  </r>
  <r>
    <s v="Soviet Prussia"/>
    <s v="PrussNet"/>
    <x v="11"/>
    <n v="20"/>
    <n v="0"/>
    <s v="Finest of the 19th century"/>
    <s v="Good"/>
    <n v="0"/>
    <s v="Standard"/>
    <n v="11"/>
    <n v="3"/>
    <n v="2"/>
    <s v="Central Planning"/>
    <n v="316"/>
    <n v="2"/>
    <s v="Untapped"/>
    <s v="None"/>
    <x v="8"/>
    <s v="Soviet Union"/>
    <n v="20000"/>
    <s v="http://blocgame.com/stats.php?id=64882"/>
    <n v="0"/>
    <n v="0"/>
    <n v="18125"/>
    <n v="63.291139240506332"/>
  </r>
  <r>
    <s v="Sakajawia"/>
    <s v="Empoperking"/>
    <x v="11"/>
    <n v="20"/>
    <n v="0"/>
    <s v="Finest of the 19th century"/>
    <s v="Good"/>
    <n v="0"/>
    <s v="Standard"/>
    <n v="25"/>
    <n v="2"/>
    <n v="0"/>
    <s v="Central Planning"/>
    <n v="315"/>
    <n v="0"/>
    <s v="Untapped"/>
    <s v="None"/>
    <x v="2"/>
    <s v="Neutral"/>
    <n v="20000"/>
    <s v="http://blocgame.com/stats.php?id=52810"/>
    <n v="0"/>
    <n v="0"/>
    <n v="19250"/>
    <n v="63.492063492063494"/>
  </r>
  <r>
    <s v="Demolunatics"/>
    <s v="Hugh Jaynus"/>
    <x v="11"/>
    <n v="20"/>
    <n v="0"/>
    <s v="Finest of the 19th century"/>
    <s v="Good"/>
    <n v="0"/>
    <s v="Standard"/>
    <n v="34"/>
    <n v="2"/>
    <n v="0"/>
    <s v="Central Planning"/>
    <n v="315"/>
    <n v="0"/>
    <s v="Untapped"/>
    <s v="None"/>
    <x v="19"/>
    <s v="Neutral"/>
    <n v="20000"/>
    <s v="http://blocgame.com/stats.php?id=59515"/>
    <n v="0"/>
    <n v="0"/>
    <n v="19250"/>
    <n v="63.492063492063494"/>
  </r>
  <r>
    <s v="galapagos1"/>
    <s v="galapagos1"/>
    <x v="11"/>
    <n v="8"/>
    <n v="0"/>
    <s v="Finest of the 19th century"/>
    <s v="Normal"/>
    <n v="0"/>
    <s v="Poor"/>
    <n v="17"/>
    <n v="2"/>
    <n v="2"/>
    <s v="Mixed Economy"/>
    <n v="315"/>
    <n v="1556"/>
    <s v="Untapped"/>
    <s v="None"/>
    <x v="10"/>
    <s v="Neutral"/>
    <n v="16335"/>
    <s v="http://blocgame.com/stats.php?id=64361"/>
    <n v="0"/>
    <n v="0"/>
    <n v="14835"/>
    <n v="51.857142857142854"/>
  </r>
  <r>
    <s v="Rubio"/>
    <s v="David Cimento"/>
    <x v="11"/>
    <n v="22"/>
    <n v="0"/>
    <s v="Finest of the 19th century"/>
    <s v="Good"/>
    <n v="0"/>
    <s v="Poor"/>
    <n v="99"/>
    <n v="2"/>
    <n v="2"/>
    <s v="Free Market"/>
    <n v="315"/>
    <n v="0"/>
    <s v="Untapped"/>
    <s v="None"/>
    <x v="13"/>
    <s v="Soviet Union"/>
    <n v="20000"/>
    <s v="http://blocgame.com/stats.php?id=64737"/>
    <n v="0"/>
    <n v="0"/>
    <n v="18500"/>
    <n v="63.492063492063494"/>
  </r>
  <r>
    <s v="Ken"/>
    <s v="General_Ken_Kennison"/>
    <x v="11"/>
    <n v="20"/>
    <n v="0"/>
    <s v="Finest of the 19th century"/>
    <s v="Good"/>
    <n v="0"/>
    <s v="Standard"/>
    <n v="36"/>
    <n v="2"/>
    <n v="0"/>
    <s v="Central Planning"/>
    <n v="315"/>
    <n v="0"/>
    <s v="Untapped"/>
    <s v="None"/>
    <x v="6"/>
    <s v="Neutral"/>
    <n v="20000"/>
    <s v="http://blocgame.com/stats.php?id=64859"/>
    <n v="0"/>
    <n v="0"/>
    <n v="19250"/>
    <n v="63.492063492063494"/>
  </r>
  <r>
    <s v="Antiquia"/>
    <s v="alexort"/>
    <x v="11"/>
    <n v="20"/>
    <n v="0"/>
    <s v="Finest of the 19th century"/>
    <s v="Good"/>
    <n v="0"/>
    <s v="Standard"/>
    <n v="32"/>
    <n v="2"/>
    <n v="0"/>
    <s v="Mixed Economy"/>
    <n v="315"/>
    <n v="0"/>
    <s v="Untapped"/>
    <s v="None"/>
    <x v="13"/>
    <s v="Neutral"/>
    <n v="20000"/>
    <s v="http://blocgame.com/stats.php?id=64863"/>
    <n v="0"/>
    <n v="0"/>
    <n v="19250"/>
    <n v="63.492063492063494"/>
  </r>
  <r>
    <s v="Angola-Zaire"/>
    <s v="Jaeger WIllhelm"/>
    <x v="11"/>
    <n v="20"/>
    <n v="0"/>
    <s v="Finest of the 19th century"/>
    <s v="Good"/>
    <n v="0"/>
    <s v="Standard"/>
    <n v="32"/>
    <n v="2"/>
    <n v="0"/>
    <s v="Central Planning"/>
    <n v="315"/>
    <n v="0"/>
    <s v="Untapped"/>
    <s v="None"/>
    <x v="16"/>
    <s v="Neutral"/>
    <n v="20000"/>
    <s v="http://blocgame.com/stats.php?id=64865"/>
    <n v="0"/>
    <n v="0"/>
    <n v="19250"/>
    <n v="63.492063492063494"/>
  </r>
  <r>
    <s v="Egyptania"/>
    <s v="Gorbio Lenino"/>
    <x v="11"/>
    <n v="25"/>
    <n v="0"/>
    <s v="First World War surplus"/>
    <s v="Good"/>
    <n v="0"/>
    <s v="Elite"/>
    <n v="29"/>
    <n v="2"/>
    <n v="0"/>
    <s v="Free Market"/>
    <n v="315"/>
    <n v="0"/>
    <s v="Untapped"/>
    <s v="None"/>
    <x v="9"/>
    <s v="Neutral"/>
    <n v="20000"/>
    <s v="http://blocgame.com/stats.php?id=64866"/>
    <n v="0"/>
    <n v="0"/>
    <n v="19250"/>
    <n v="63.492063492063494"/>
  </r>
  <r>
    <s v="Trumperwave"/>
    <s v="VCPRChavez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8"/>
    <n v="0"/>
    <n v="0"/>
    <n v="19250"/>
    <n v="63.492063492063494"/>
  </r>
  <r>
    <s v="potrofic"/>
    <s v="landin"/>
    <x v="11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2"/>
    <s v="Neutral"/>
    <n v="20000"/>
    <s v="http://blocgame.com/stats.php?id=64869"/>
    <n v="0"/>
    <n v="0"/>
    <n v="19250"/>
    <n v="63.492063492063494"/>
  </r>
  <r>
    <s v="giff2gd"/>
    <s v="giff2gd"/>
    <x v="11"/>
    <n v="18"/>
    <n v="0"/>
    <s v="Finest of the 19th century"/>
    <s v="Good"/>
    <n v="0"/>
    <s v="Standard"/>
    <n v="9"/>
    <n v="2"/>
    <n v="2"/>
    <s v="Free Market"/>
    <n v="315"/>
    <n v="2946"/>
    <s v="Untapped"/>
    <s v="None"/>
    <x v="9"/>
    <s v="United States"/>
    <n v="20000"/>
    <s v="http://blocgame.com/stats.php?id=64878"/>
    <n v="0"/>
    <n v="0"/>
    <n v="18500"/>
    <n v="63.492063492063494"/>
  </r>
  <r>
    <s v="lennyface"/>
    <s v="lennyface"/>
    <x v="11"/>
    <n v="18"/>
    <n v="0"/>
    <s v="Finest of the 19th century"/>
    <s v="Good"/>
    <n v="0"/>
    <s v="Standard"/>
    <n v="9"/>
    <n v="2"/>
    <n v="2"/>
    <s v="Free Market"/>
    <n v="315"/>
    <n v="1343"/>
    <s v="Untapped"/>
    <s v="None"/>
    <x v="9"/>
    <s v="United States"/>
    <n v="20000"/>
    <s v="http://blocgame.com/stats.php?id=64879"/>
    <n v="0"/>
    <n v="0"/>
    <n v="18500"/>
    <n v="63.492063492063494"/>
  </r>
  <r>
    <s v="charlesxavier"/>
    <s v="charlesxavier"/>
    <x v="11"/>
    <n v="9"/>
    <n v="0"/>
    <s v="Finest of the 19th century"/>
    <s v="Gandhi-like"/>
    <n v="0"/>
    <s v="Poor"/>
    <n v="17"/>
    <n v="2"/>
    <n v="2"/>
    <s v="Free Market"/>
    <n v="314"/>
    <n v="1147"/>
    <s v="Untapped"/>
    <s v="None"/>
    <x v="10"/>
    <s v="United States"/>
    <n v="16500"/>
    <s v="http://blocgame.com/stats.php?id=64355"/>
    <n v="0"/>
    <n v="0"/>
    <n v="15000"/>
    <n v="52.547770700636946"/>
  </r>
  <r>
    <s v="Niggermania"/>
    <s v="Tom Shelly"/>
    <x v="11"/>
    <n v="6"/>
    <n v="0"/>
    <s v="First World War surplus"/>
    <s v="Nice"/>
    <n v="0"/>
    <s v="Standard"/>
    <n v="54"/>
    <n v="3"/>
    <n v="2"/>
    <s v="Free Market"/>
    <n v="314"/>
    <n v="3353"/>
    <s v="Untapped"/>
    <s v="Meagre"/>
    <x v="9"/>
    <s v="United States"/>
    <n v="16500"/>
    <s v="http://blocgame.com/stats.php?id=64748"/>
    <n v="0"/>
    <n v="0"/>
    <n v="14625"/>
    <n v="52.547770700636946"/>
  </r>
  <r>
    <s v="Shew Nation"/>
    <s v="Febrianaji26"/>
    <x v="11"/>
    <n v="22"/>
    <n v="0"/>
    <s v="Finest of the 19th century"/>
    <s v="Nice"/>
    <n v="0"/>
    <s v="Poor"/>
    <n v="70"/>
    <n v="2"/>
    <n v="0"/>
    <s v="Mixed Economy"/>
    <n v="314"/>
    <n v="0"/>
    <s v="Untapped"/>
    <s v="None"/>
    <x v="11"/>
    <s v="United States"/>
    <n v="20000"/>
    <s v="http://blocgame.com/stats.php?id=64794"/>
    <n v="0"/>
    <n v="0"/>
    <n v="19250"/>
    <n v="63.694267515923563"/>
  </r>
  <r>
    <s v="Casto Rico"/>
    <s v="Charles M Talleyrand"/>
    <x v="11"/>
    <n v="20"/>
    <n v="0"/>
    <s v="Finest of the 19th century"/>
    <s v="Normal"/>
    <n v="0"/>
    <s v="Good"/>
    <n v="10"/>
    <n v="2"/>
    <n v="0"/>
    <s v="Mixed Economy"/>
    <n v="314"/>
    <n v="0"/>
    <s v="Untapped"/>
    <s v="Meagre"/>
    <x v="2"/>
    <s v="Neutral"/>
    <n v="20000"/>
    <s v="http://blocgame.com/stats.php?id=64885"/>
    <n v="0"/>
    <n v="0"/>
    <n v="19250"/>
    <n v="63.694267515923563"/>
  </r>
  <r>
    <s v="sars"/>
    <s v="karjasohk"/>
    <x v="1"/>
    <n v="9"/>
    <n v="0"/>
    <s v="Finest of the 19th century"/>
    <s v="Gandhi-like"/>
    <n v="0"/>
    <s v="Undisciplined Rabble"/>
    <n v="111"/>
    <n v="4"/>
    <n v="2"/>
    <s v="Free Market"/>
    <n v="313"/>
    <n v="3004"/>
    <s v="Untapped"/>
    <s v="None"/>
    <x v="9"/>
    <s v="Neutral"/>
    <n v="16500"/>
    <s v="http://blocgame.com/stats.php?id=60258"/>
    <n v="0"/>
    <n v="0"/>
    <n v="14250"/>
    <n v="52.715654952076676"/>
  </r>
  <r>
    <s v="Vape"/>
    <s v="amira"/>
    <x v="11"/>
    <n v="39"/>
    <n v="0"/>
    <s v="Second World War surplus"/>
    <s v="Gandhi-like"/>
    <n v="1"/>
    <s v="Good"/>
    <n v="36"/>
    <n v="7"/>
    <n v="3"/>
    <s v="Central Planning"/>
    <n v="313"/>
    <n v="2951"/>
    <s v="Untapped"/>
    <s v="Powerful"/>
    <x v="3"/>
    <s v="Soviet Union"/>
    <n v="20000"/>
    <s v="http://blocgame.com/stats.php?id=62642"/>
    <n v="0"/>
    <n v="0"/>
    <n v="15500"/>
    <n v="63.897763578274763"/>
  </r>
  <r>
    <s v="beyondthesummit"/>
    <s v="beyondthesummit"/>
    <x v="11"/>
    <n v="10"/>
    <n v="0"/>
    <s v="Finest of the 19th century"/>
    <s v="Normal"/>
    <n v="0"/>
    <s v="Undisciplined Rabble"/>
    <n v="17"/>
    <n v="3"/>
    <n v="2"/>
    <s v="Mixed Economy"/>
    <n v="313"/>
    <n v="1663"/>
    <s v="Untapped"/>
    <s v="None"/>
    <x v="10"/>
    <s v="Neutral"/>
    <n v="20000"/>
    <s v="http://blocgame.com/stats.php?id=64320"/>
    <n v="0"/>
    <n v="0"/>
    <n v="18125"/>
    <n v="63.897763578274763"/>
  </r>
  <r>
    <s v="Carranza"/>
    <s v="AimeeC"/>
    <x v="11"/>
    <n v="20"/>
    <n v="0"/>
    <s v="Finest of the 19th century"/>
    <s v="Questionable"/>
    <n v="0"/>
    <s v="Standard"/>
    <n v="50"/>
    <n v="2"/>
    <n v="0"/>
    <s v="Free Market"/>
    <n v="313"/>
    <n v="114"/>
    <s v="Untapped"/>
    <s v="None"/>
    <x v="11"/>
    <s v="Soviet Union"/>
    <n v="20000"/>
    <s v="http://blocgame.com/stats.php?id=64842"/>
    <n v="0"/>
    <n v="0"/>
    <n v="19250"/>
    <n v="63.897763578274763"/>
  </r>
  <r>
    <s v="Butt"/>
    <s v="loliwut"/>
    <x v="11"/>
    <n v="31"/>
    <n v="0"/>
    <s v="First World War surplus"/>
    <s v="Nice"/>
    <n v="0"/>
    <s v="Good"/>
    <n v="77"/>
    <n v="3"/>
    <n v="1"/>
    <s v="Free Market"/>
    <n v="312"/>
    <n v="351"/>
    <s v="Untapped"/>
    <s v="None"/>
    <x v="5"/>
    <s v="Neutral"/>
    <n v="20000"/>
    <s v="http://blocgame.com/stats.php?id=58078"/>
    <n v="0"/>
    <n v="0"/>
    <n v="18500"/>
    <n v="64.102564102564102"/>
  </r>
  <r>
    <s v="Egypto"/>
    <s v="Omar Wagih"/>
    <x v="11"/>
    <n v="25"/>
    <n v="0"/>
    <s v="First World War surplus"/>
    <s v="Nice"/>
    <n v="0"/>
    <s v="Elite"/>
    <n v="65"/>
    <n v="2"/>
    <n v="0"/>
    <s v="Central Planning"/>
    <n v="312"/>
    <n v="0"/>
    <s v="Untapped"/>
    <s v="None"/>
    <x v="9"/>
    <s v="Soviet Union"/>
    <n v="20000"/>
    <s v="http://blocgame.com/stats.php?id=64802"/>
    <n v="0"/>
    <n v="0"/>
    <n v="19250"/>
    <n v="64.102564102564102"/>
  </r>
  <r>
    <s v="Svetia"/>
    <s v="VladyPut"/>
    <x v="11"/>
    <n v="25"/>
    <n v="0"/>
    <s v="First World War surplus"/>
    <s v="Good"/>
    <n v="0"/>
    <s v="Elite"/>
    <n v="2"/>
    <n v="3"/>
    <n v="0"/>
    <s v="Mixed Economy"/>
    <n v="312"/>
    <n v="0"/>
    <s v="Untapped"/>
    <s v="None"/>
    <x v="14"/>
    <s v="United States"/>
    <n v="20000"/>
    <s v="http://blocgame.com/stats.php?id=64876"/>
    <n v="0"/>
    <n v="0"/>
    <n v="18875"/>
    <n v="64.102564102564102"/>
  </r>
  <r>
    <s v="Sahuarita"/>
    <s v="Zoonigga"/>
    <x v="11"/>
    <n v="20"/>
    <n v="0"/>
    <s v="Finest of the 19th century"/>
    <s v="Normal"/>
    <n v="0"/>
    <s v="Standard"/>
    <n v="11"/>
    <n v="2"/>
    <n v="1"/>
    <s v="Central Planning"/>
    <n v="312"/>
    <n v="338"/>
    <s v="Untapped"/>
    <s v="None"/>
    <x v="11"/>
    <s v="United States"/>
    <n v="20000"/>
    <s v="http://blocgame.com/stats.php?id=64889"/>
    <n v="0"/>
    <n v="0"/>
    <n v="18875"/>
    <n v="64.102564102564102"/>
  </r>
  <r>
    <s v="Cologia"/>
    <s v="Pierre Ferruccio"/>
    <x v="11"/>
    <n v="18"/>
    <n v="0"/>
    <s v="Finest of the 19th century"/>
    <s v="Normal"/>
    <n v="0"/>
    <s v="Standard"/>
    <n v="5"/>
    <n v="3"/>
    <n v="1"/>
    <s v="Mixed Economy"/>
    <n v="312"/>
    <n v="209"/>
    <s v="Untapped"/>
    <s v="None"/>
    <x v="18"/>
    <s v="Neutral"/>
    <n v="20000"/>
    <s v="http://blocgame.com/stats.php?id=64890"/>
    <n v="0"/>
    <n v="0"/>
    <n v="18500"/>
    <n v="64.102564102564102"/>
  </r>
  <r>
    <s v="Oopday"/>
    <s v="BeigeBeard"/>
    <x v="11"/>
    <n v="6"/>
    <n v="0"/>
    <s v="Finest of the 19th century"/>
    <s v="Nice"/>
    <n v="0"/>
    <s v="Standard"/>
    <n v="55"/>
    <n v="2"/>
    <n v="0"/>
    <s v="Mixed Economy"/>
    <n v="311"/>
    <n v="0"/>
    <s v="Untapped"/>
    <s v="None"/>
    <x v="2"/>
    <s v="Soviet Union"/>
    <n v="19800"/>
    <s v="http://blocgame.com/stats.php?id=64835"/>
    <n v="0"/>
    <n v="0"/>
    <n v="19050"/>
    <n v="63.665594855305464"/>
  </r>
  <r>
    <s v="Panarasia"/>
    <s v="Talleyrand"/>
    <x v="11"/>
    <n v="24"/>
    <n v="0"/>
    <s v="Finest of the 19th century"/>
    <s v="Isolated"/>
    <n v="0"/>
    <s v="Standard"/>
    <n v="15"/>
    <n v="2"/>
    <n v="0"/>
    <s v="Mixed Economy"/>
    <n v="311"/>
    <n v="0"/>
    <s v="Untapped"/>
    <s v="None"/>
    <x v="2"/>
    <s v="United States"/>
    <n v="20000"/>
    <s v="http://blocgame.com/stats.php?id=64860"/>
    <n v="0"/>
    <n v="0"/>
    <n v="19250"/>
    <n v="64.308681672025727"/>
  </r>
  <r>
    <s v="patelstan"/>
    <s v="Patel2000"/>
    <x v="11"/>
    <n v="20"/>
    <n v="0"/>
    <s v="Finest of the 19th century"/>
    <s v="Normal"/>
    <n v="0"/>
    <s v="Standard"/>
    <n v="15"/>
    <n v="2"/>
    <n v="0"/>
    <s v="Central Planning"/>
    <n v="310"/>
    <n v="0"/>
    <s v="Untapped"/>
    <s v="None"/>
    <x v="9"/>
    <s v="Neutral"/>
    <n v="20000"/>
    <s v="http://blocgame.com/stats.php?id=58837"/>
    <n v="0"/>
    <n v="0"/>
    <n v="19250"/>
    <n v="64.516129032258064"/>
  </r>
  <r>
    <s v="Bratavia"/>
    <s v="Jack Calvin"/>
    <x v="11"/>
    <n v="4"/>
    <n v="0"/>
    <s v="Finest of the 19th century"/>
    <s v="Normal"/>
    <n v="0"/>
    <s v="Standard"/>
    <n v="5"/>
    <n v="2"/>
    <n v="0"/>
    <s v="Central Planning"/>
    <n v="310"/>
    <n v="0"/>
    <s v="Untapped"/>
    <s v="None"/>
    <x v="6"/>
    <s v="Neutral"/>
    <n v="20000"/>
    <s v="http://blocgame.com/stats.php?id=60351"/>
    <n v="0"/>
    <n v="0"/>
    <n v="19250"/>
    <n v="64.516129032258064"/>
  </r>
  <r>
    <s v="Gumniaki"/>
    <s v="Gumniak"/>
    <x v="11"/>
    <n v="25"/>
    <n v="0"/>
    <s v="First World War surplus"/>
    <s v="Normal"/>
    <n v="0"/>
    <s v="Elite"/>
    <n v="20"/>
    <n v="2"/>
    <n v="2"/>
    <s v="Central Planning"/>
    <n v="310"/>
    <n v="349"/>
    <s v="Untapped"/>
    <s v="None"/>
    <x v="17"/>
    <s v="Neutral"/>
    <n v="20000"/>
    <s v="http://blocgame.com/stats.php?id=61536"/>
    <n v="0"/>
    <n v="0"/>
    <n v="18500"/>
    <n v="64.516129032258064"/>
  </r>
  <r>
    <s v="amanandhiswife"/>
    <s v="gg123"/>
    <x v="11"/>
    <n v="8"/>
    <n v="0"/>
    <s v="Finest of the 19th century"/>
    <s v="Good"/>
    <n v="0"/>
    <s v="Standard"/>
    <n v="69"/>
    <n v="2"/>
    <n v="0"/>
    <s v="Mixed Economy"/>
    <n v="310"/>
    <n v="0"/>
    <s v="Untapped"/>
    <s v="None"/>
    <x v="8"/>
    <s v="Neutral"/>
    <n v="19800"/>
    <s v="http://blocgame.com/stats.php?id=64719"/>
    <n v="0"/>
    <n v="0"/>
    <n v="19050"/>
    <n v="63.87096774193548"/>
  </r>
  <r>
    <s v="Shekeltopia"/>
    <s v="Adolf Kekler"/>
    <x v="0"/>
    <n v="26"/>
    <n v="0"/>
    <s v="First World War surplus"/>
    <s v="Nice"/>
    <n v="2"/>
    <s v="Elite"/>
    <n v="3"/>
    <n v="9"/>
    <n v="8"/>
    <s v="Central Planning"/>
    <n v="310"/>
    <n v="403"/>
    <s v="Untapped"/>
    <s v="Small"/>
    <x v="8"/>
    <s v="Soviet Union"/>
    <n v="20000"/>
    <s v="http://blocgame.com/stats.php?id=64775"/>
    <n v="0"/>
    <n v="0"/>
    <n v="12125"/>
    <n v="64.516129032258064"/>
  </r>
  <r>
    <s v="Samgrad"/>
    <s v="Admiral Awesome"/>
    <x v="11"/>
    <n v="20"/>
    <n v="0"/>
    <s v="Finest of the 19th century"/>
    <s v="Good"/>
    <n v="0"/>
    <s v="Standard"/>
    <n v="45"/>
    <n v="2"/>
    <n v="0"/>
    <s v="Mixed Economy"/>
    <n v="310"/>
    <n v="0"/>
    <s v="Untapped"/>
    <s v="None"/>
    <x v="6"/>
    <s v="Soviet Union"/>
    <n v="20000"/>
    <s v="http://blocgame.com/stats.php?id=64844"/>
    <n v="0"/>
    <n v="0"/>
    <n v="19250"/>
    <n v="64.516129032258064"/>
  </r>
  <r>
    <s v="Yamada"/>
    <s v="Yamazaki"/>
    <x v="4"/>
    <n v="25"/>
    <n v="0"/>
    <s v="First World War surplus"/>
    <s v="Questionable"/>
    <n v="0"/>
    <s v="Elite"/>
    <n v="12"/>
    <n v="6"/>
    <n v="1"/>
    <s v="Central Planning"/>
    <n v="310"/>
    <n v="167"/>
    <s v="Untapped"/>
    <s v="Meagre"/>
    <x v="8"/>
    <s v="Soviet Union"/>
    <n v="20398"/>
    <s v="http://blocgame.com/stats.php?id=64884"/>
    <n v="0"/>
    <n v="0"/>
    <n v="17773"/>
    <n v="65.8"/>
  </r>
  <r>
    <s v="Saladia"/>
    <s v="logine123"/>
    <x v="11"/>
    <n v="25"/>
    <n v="0"/>
    <s v="First World War surplus"/>
    <s v="Normal"/>
    <n v="0"/>
    <s v="Elite"/>
    <n v="18"/>
    <n v="2"/>
    <n v="0"/>
    <s v="Mixed Economy"/>
    <n v="310"/>
    <n v="0"/>
    <s v="Untapped"/>
    <s v="None"/>
    <x v="15"/>
    <s v="Neutral"/>
    <n v="20000"/>
    <s v="http://blocgame.com/stats.php?id=64886"/>
    <n v="0"/>
    <n v="0"/>
    <n v="19250"/>
    <n v="64.516129032258064"/>
  </r>
  <r>
    <s v="Yarzulem"/>
    <s v="Azeth Meron"/>
    <x v="11"/>
    <n v="23"/>
    <n v="0"/>
    <s v="First World War surplus"/>
    <s v="Normal"/>
    <n v="0"/>
    <s v="Elite"/>
    <n v="11"/>
    <n v="2"/>
    <n v="0"/>
    <s v="Free Market"/>
    <n v="310"/>
    <n v="0"/>
    <s v="Untapped"/>
    <s v="None"/>
    <x v="7"/>
    <s v="Neutral"/>
    <n v="20000"/>
    <s v="http://blocgame.com/stats.php?id=64887"/>
    <n v="0"/>
    <n v="0"/>
    <n v="19250"/>
    <n v="64.516129032258064"/>
  </r>
  <r>
    <s v="Romalonia"/>
    <s v="Darkerpink"/>
    <x v="11"/>
    <n v="20"/>
    <n v="0"/>
    <s v="Finest of the 19th century"/>
    <s v="Normal"/>
    <n v="0"/>
    <s v="Standard"/>
    <n v="14"/>
    <n v="3"/>
    <n v="0"/>
    <s v="Free Market"/>
    <n v="310"/>
    <n v="234"/>
    <s v="Untapped"/>
    <s v="None"/>
    <x v="19"/>
    <s v="Neutral"/>
    <n v="20000"/>
    <s v="http://blocgame.com/stats.php?id=64888"/>
    <n v="0"/>
    <n v="0"/>
    <n v="18875"/>
    <n v="64.516129032258064"/>
  </r>
  <r>
    <s v="Planeptune"/>
    <s v="Nep-Nep"/>
    <x v="6"/>
    <n v="37"/>
    <n v="0"/>
    <s v="First World War surplus"/>
    <s v="Gandhi-like"/>
    <n v="0"/>
    <s v="Standard"/>
    <n v="1"/>
    <n v="3"/>
    <n v="1"/>
    <s v="Free Market"/>
    <n v="309"/>
    <n v="467"/>
    <s v="Untapped"/>
    <s v="Meagre"/>
    <x v="8"/>
    <s v="United States"/>
    <n v="20000"/>
    <s v="http://blocgame.com/stats.php?id=55590"/>
    <n v="0"/>
    <n v="0"/>
    <n v="18500"/>
    <n v="64.724919093851128"/>
  </r>
  <r>
    <s v="Loras"/>
    <s v="Aaron Kilik"/>
    <x v="11"/>
    <n v="25"/>
    <n v="0"/>
    <s v="First World War surplus"/>
    <s v="Gandhi-like"/>
    <n v="0"/>
    <s v="Elite"/>
    <n v="156"/>
    <n v="2"/>
    <n v="0"/>
    <s v="Mixed Economy"/>
    <n v="309"/>
    <n v="0"/>
    <s v="Untapped"/>
    <s v="None"/>
    <x v="14"/>
    <s v="Neutral"/>
    <n v="20000"/>
    <s v="http://blocgame.com/stats.php?id=64647"/>
    <n v="0"/>
    <n v="0"/>
    <n v="19250"/>
    <n v="64.724919093851128"/>
  </r>
  <r>
    <s v="Nasha"/>
    <s v="Jedebor Houston"/>
    <x v="11"/>
    <n v="20"/>
    <n v="0"/>
    <s v="Finest of the 19th century"/>
    <s v="Gandhi-like"/>
    <n v="0"/>
    <s v="Poor"/>
    <n v="155"/>
    <n v="2"/>
    <n v="0"/>
    <s v="Mixed Economy"/>
    <n v="309"/>
    <n v="0"/>
    <s v="Untapped"/>
    <s v="None"/>
    <x v="7"/>
    <s v="Neutral"/>
    <n v="20000"/>
    <s v="http://blocgame.com/stats.php?id=64649"/>
    <n v="0"/>
    <n v="0"/>
    <n v="19250"/>
    <n v="64.724919093851128"/>
  </r>
  <r>
    <s v="True Mandalore"/>
    <s v="Cassus Fett"/>
    <x v="11"/>
    <n v="25"/>
    <n v="0"/>
    <s v="First World War surplus"/>
    <s v="Gandhi-like"/>
    <n v="0"/>
    <s v="Elite"/>
    <n v="155"/>
    <n v="2"/>
    <n v="0"/>
    <s v="Free Market"/>
    <n v="309"/>
    <n v="0"/>
    <s v="Untapped"/>
    <s v="None"/>
    <x v="13"/>
    <s v="Neutral"/>
    <n v="20000"/>
    <s v="http://blocgame.com/stats.php?id=64650"/>
    <n v="0"/>
    <n v="0"/>
    <n v="19250"/>
    <n v="64.724919093851128"/>
  </r>
  <r>
    <s v="Crogar"/>
    <s v="Joe W"/>
    <x v="11"/>
    <n v="20"/>
    <n v="0"/>
    <s v="Finest of the 19th century"/>
    <s v="Gandhi-like"/>
    <n v="0"/>
    <s v="Poor"/>
    <n v="146"/>
    <n v="2"/>
    <n v="0"/>
    <s v="Free Market"/>
    <n v="309"/>
    <n v="0"/>
    <s v="Untapped"/>
    <s v="None"/>
    <x v="2"/>
    <s v="Neutral"/>
    <n v="20000"/>
    <s v="http://blocgame.com/stats.php?id=64665"/>
    <n v="0"/>
    <n v="0"/>
    <n v="19250"/>
    <n v="64.724919093851128"/>
  </r>
  <r>
    <s v="Etruscan"/>
    <s v="President josh"/>
    <x v="11"/>
    <n v="20"/>
    <n v="0"/>
    <s v="Finest of the 19th century"/>
    <s v="Gandhi-like"/>
    <n v="0"/>
    <s v="Poor"/>
    <n v="88"/>
    <n v="2"/>
    <n v="0"/>
    <s v="Free Market"/>
    <n v="309"/>
    <n v="0"/>
    <s v="Untapped"/>
    <s v="None"/>
    <x v="2"/>
    <s v="Neutral"/>
    <n v="20000"/>
    <s v="http://blocgame.com/stats.php?id=64666"/>
    <n v="0"/>
    <n v="0"/>
    <n v="19250"/>
    <n v="64.724919093851128"/>
  </r>
  <r>
    <s v="Ramen"/>
    <s v="Kim Jong Kardashian"/>
    <x v="31"/>
    <n v="29"/>
    <n v="0"/>
    <s v="First World War surplus"/>
    <s v="Nice"/>
    <n v="0"/>
    <s v="Elite"/>
    <n v="40"/>
    <n v="2"/>
    <n v="0"/>
    <s v="Mixed Economy"/>
    <n v="309"/>
    <n v="0"/>
    <s v="Untapped"/>
    <s v="Meagre"/>
    <x v="8"/>
    <s v="Soviet Union"/>
    <n v="20000"/>
    <s v="http://blocgame.com/stats.php?id=64803"/>
    <n v="0"/>
    <n v="0"/>
    <n v="19250"/>
    <n v="64.724919093851128"/>
  </r>
  <r>
    <s v="bars"/>
    <s v="gbar"/>
    <x v="11"/>
    <n v="25"/>
    <n v="0"/>
    <s v="First World War surplus"/>
    <s v="Good"/>
    <n v="0"/>
    <s v="Elite"/>
    <n v="33"/>
    <n v="2"/>
    <n v="0"/>
    <s v="Mixed Economy"/>
    <n v="309"/>
    <n v="0"/>
    <s v="Untapped"/>
    <s v="None"/>
    <x v="8"/>
    <s v="United States"/>
    <n v="20000"/>
    <s v="http://blocgame.com/stats.php?id=64862"/>
    <n v="0"/>
    <n v="0"/>
    <n v="19250"/>
    <n v="64.724919093851128"/>
  </r>
  <r>
    <s v="wonker"/>
    <s v="wonker505"/>
    <x v="11"/>
    <n v="23"/>
    <n v="0"/>
    <s v="Finest of the 19th century"/>
    <s v="Normal"/>
    <n v="0"/>
    <s v="Poor"/>
    <n v="10"/>
    <n v="1"/>
    <n v="0"/>
    <s v="Central Planning"/>
    <n v="309"/>
    <n v="0"/>
    <s v="Untapped"/>
    <s v="None"/>
    <x v="2"/>
    <s v="Neutral"/>
    <n v="20000"/>
    <s v="http://blocgame.com/stats.php?id=64896"/>
    <n v="0"/>
    <n v="0"/>
    <n v="19625"/>
    <n v="64.724919093851128"/>
  </r>
  <r>
    <s v="Fenix"/>
    <s v="fr33d0mpt"/>
    <x v="11"/>
    <n v="39"/>
    <n v="0"/>
    <s v="First World War surplus"/>
    <s v="Gandhi-like"/>
    <n v="0"/>
    <s v="Good"/>
    <n v="36"/>
    <n v="2"/>
    <n v="0"/>
    <s v="Mixed Economy"/>
    <n v="308"/>
    <n v="0"/>
    <s v="Untapped"/>
    <s v="Small"/>
    <x v="14"/>
    <s v="Soviet Union"/>
    <n v="20000"/>
    <s v="http://blocgame.com/stats.php?id=58875"/>
    <n v="0"/>
    <n v="0"/>
    <n v="19250"/>
    <n v="64.935064935064929"/>
  </r>
  <r>
    <s v="FckNigas"/>
    <s v="FckNigas"/>
    <x v="11"/>
    <n v="7"/>
    <n v="0"/>
    <s v="Finest of the 19th century"/>
    <s v="Good"/>
    <n v="0"/>
    <s v="Standard"/>
    <n v="82"/>
    <n v="2"/>
    <n v="0"/>
    <s v="Mixed Economy"/>
    <n v="308"/>
    <n v="209"/>
    <s v="Untapped"/>
    <s v="None"/>
    <x v="17"/>
    <s v="Neutral"/>
    <n v="16088"/>
    <s v="http://blocgame.com/stats.php?id=64767"/>
    <n v="0"/>
    <n v="0"/>
    <n v="15338"/>
    <n v="52.233766233766232"/>
  </r>
  <r>
    <s v="US Empire"/>
    <s v="Jordan Stafford"/>
    <x v="31"/>
    <n v="29"/>
    <n v="0"/>
    <s v="First World War surplus"/>
    <s v="Nice"/>
    <n v="0"/>
    <s v="Elite"/>
    <n v="64"/>
    <n v="2"/>
    <n v="0"/>
    <s v="Mixed Economy"/>
    <n v="308"/>
    <n v="0"/>
    <s v="Untapped"/>
    <s v="None"/>
    <x v="2"/>
    <s v="United States"/>
    <n v="20000"/>
    <s v="http://blocgame.com/stats.php?id=64804"/>
    <n v="0"/>
    <n v="0"/>
    <n v="19250"/>
    <n v="64.935064935064929"/>
  </r>
  <r>
    <s v="Kingdom states"/>
    <s v="areezie"/>
    <x v="11"/>
    <n v="25"/>
    <n v="0"/>
    <s v="First World War surplus"/>
    <s v="Nice"/>
    <n v="0"/>
    <s v="Elite"/>
    <n v="3"/>
    <n v="4"/>
    <n v="3"/>
    <s v="Free Market"/>
    <n v="307"/>
    <n v="2814"/>
    <s v="Untapped"/>
    <s v="None"/>
    <x v="10"/>
    <s v="United States"/>
    <n v="20000"/>
    <s v="http://blocgame.com/stats.php?id=64464"/>
    <n v="0"/>
    <n v="0"/>
    <n v="17375"/>
    <n v="65.146579804560261"/>
  </r>
  <r>
    <s v="ggwplol2"/>
    <s v="hbjn"/>
    <x v="11"/>
    <n v="7"/>
    <n v="0"/>
    <s v="Finest of the 19th century"/>
    <s v="Good"/>
    <n v="0"/>
    <s v="Standard"/>
    <n v="105"/>
    <n v="2"/>
    <n v="0"/>
    <s v="Mixed Economy"/>
    <n v="307"/>
    <n v="0"/>
    <s v="Untapped"/>
    <s v="None"/>
    <x v="4"/>
    <s v="Neutral"/>
    <n v="19621"/>
    <s v="http://blocgame.com/stats.php?id=64723"/>
    <n v="0"/>
    <n v="0"/>
    <n v="18871"/>
    <n v="63.912052117263841"/>
  </r>
  <r>
    <s v="South Australia"/>
    <s v="twan"/>
    <x v="11"/>
    <n v="25"/>
    <n v="0"/>
    <s v="First World War surplus"/>
    <s v="Angelic"/>
    <n v="0"/>
    <s v="Elite"/>
    <n v="97"/>
    <n v="2"/>
    <n v="0"/>
    <s v="Central Planning"/>
    <n v="307"/>
    <n v="0"/>
    <s v="Untapped"/>
    <s v="None"/>
    <x v="6"/>
    <s v="Neutral"/>
    <n v="20000"/>
    <s v="http://blocgame.com/stats.php?id=64739"/>
    <n v="0"/>
    <n v="0"/>
    <n v="19250"/>
    <n v="65.146579804560261"/>
  </r>
  <r>
    <s v="Mer Perle"/>
    <s v="BenitoSingh"/>
    <x v="11"/>
    <n v="16"/>
    <n v="0"/>
    <s v="Finest of the 19th century"/>
    <s v="Normal"/>
    <n v="0"/>
    <s v="Standard"/>
    <n v="5"/>
    <n v="3"/>
    <n v="0"/>
    <s v="Free Market"/>
    <n v="307"/>
    <n v="0"/>
    <s v="Untapped"/>
    <s v="None"/>
    <x v="1"/>
    <s v="Neutral"/>
    <n v="20000"/>
    <s v="http://blocgame.com/stats.php?id=64905"/>
    <n v="0"/>
    <n v="0"/>
    <n v="18875"/>
    <n v="65.146579804560261"/>
  </r>
  <r>
    <s v="Made in China"/>
    <s v="ATepidCupOfTea"/>
    <x v="11"/>
    <n v="22"/>
    <n v="0"/>
    <s v="Finest of the 19th century"/>
    <s v="Nice"/>
    <n v="0"/>
    <s v="Poor"/>
    <n v="6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</r>
  <r>
    <s v="Poorfags"/>
    <s v="Bernie Sanders"/>
    <x v="18"/>
    <n v="39"/>
    <n v="0"/>
    <s v="First World War surplus"/>
    <s v="Good"/>
    <n v="1"/>
    <s v="Good"/>
    <n v="6"/>
    <n v="3"/>
    <n v="2"/>
    <s v="Free Market"/>
    <n v="306"/>
    <n v="3346"/>
    <s v="Untapped"/>
    <s v="Meagre"/>
    <x v="1"/>
    <s v="United States"/>
    <n v="20000"/>
    <s v="http://blocgame.com/stats.php?id=64871"/>
    <n v="0"/>
    <n v="0"/>
    <n v="17375"/>
    <n v="65.359477124183002"/>
  </r>
  <r>
    <s v="Shanchun"/>
    <s v="Chern Bao"/>
    <x v="11"/>
    <n v="18"/>
    <n v="0"/>
    <s v="Finest of the 19th century"/>
    <s v="Normal"/>
    <n v="0"/>
    <s v="Good"/>
    <n v="4"/>
    <n v="3"/>
    <n v="1"/>
    <s v="Mixed Economy"/>
    <n v="306"/>
    <n v="0"/>
    <s v="Untapped"/>
    <s v="None"/>
    <x v="14"/>
    <s v="Neutral"/>
    <n v="20000"/>
    <s v="http://blocgame.com/stats.php?id=64897"/>
    <n v="0"/>
    <n v="0"/>
    <n v="18500"/>
    <n v="65.359477124183002"/>
  </r>
  <r>
    <s v="Dormund"/>
    <s v="G0as"/>
    <x v="11"/>
    <n v="20"/>
    <n v="0"/>
    <s v="Finest of the 19th century"/>
    <s v="Normal"/>
    <n v="0"/>
    <s v="Standard"/>
    <n v="8"/>
    <n v="2"/>
    <n v="0"/>
    <s v="Central Planning"/>
    <n v="306"/>
    <n v="0"/>
    <s v="Untapped"/>
    <s v="None"/>
    <x v="14"/>
    <s v="Soviet Union"/>
    <n v="20000"/>
    <s v="http://blocgame.com/stats.php?id=64899"/>
    <n v="0"/>
    <n v="0"/>
    <n v="19250"/>
    <n v="65.359477124183002"/>
  </r>
  <r>
    <s v="Wessex"/>
    <s v="Benjamin.H"/>
    <x v="11"/>
    <n v="25"/>
    <n v="0"/>
    <s v="First World War surplus"/>
    <s v="Normal"/>
    <n v="0"/>
    <s v="Elite"/>
    <n v="1"/>
    <n v="3"/>
    <n v="0"/>
    <s v="Mixed Economy"/>
    <n v="306"/>
    <n v="0"/>
    <s v="Untapped"/>
    <s v="None"/>
    <x v="10"/>
    <s v="Neutral"/>
    <n v="20000"/>
    <s v="http://blocgame.com/stats.php?id=64910"/>
    <n v="0"/>
    <n v="0"/>
    <n v="18875"/>
    <n v="65.359477124183002"/>
  </r>
  <r>
    <s v="The Lost"/>
    <s v="Vypr"/>
    <x v="11"/>
    <n v="20"/>
    <n v="0"/>
    <s v="Finest of the 19th century"/>
    <s v="Normal"/>
    <n v="0"/>
    <s v="Standard"/>
    <n v="9"/>
    <n v="2"/>
    <n v="0"/>
    <s v="Mixed Economy"/>
    <n v="305"/>
    <n v="0"/>
    <s v="Untapped"/>
    <s v="None"/>
    <x v="6"/>
    <s v="Neutral"/>
    <n v="20000"/>
    <s v="http://blocgame.com/stats.php?id=40441"/>
    <n v="0"/>
    <n v="0"/>
    <n v="19250"/>
    <n v="65.573770491803273"/>
  </r>
  <r>
    <s v="SteelSoul"/>
    <s v="Cruach"/>
    <x v="11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3"/>
    <s v="Neutral"/>
    <n v="20000"/>
    <s v="http://blocgame.com/stats.php?id=50406"/>
    <n v="0"/>
    <n v="0"/>
    <n v="19250"/>
    <n v="65.573770491803273"/>
  </r>
  <r>
    <s v="Faketopia"/>
    <s v="FK EIS"/>
    <x v="11"/>
    <n v="9"/>
    <n v="0"/>
    <s v="Finest of the 19th century"/>
    <s v="Good"/>
    <n v="0"/>
    <s v="Standard"/>
    <n v="80"/>
    <n v="4"/>
    <n v="0"/>
    <s v="Mixed Economy"/>
    <n v="305"/>
    <n v="0"/>
    <s v="Untapped"/>
    <s v="Meagre"/>
    <x v="13"/>
    <s v="Neutral"/>
    <n v="19800"/>
    <s v="http://blocgame.com/stats.php?id=64708"/>
    <n v="0"/>
    <n v="0"/>
    <n v="18300"/>
    <n v="64.918032786885249"/>
  </r>
  <r>
    <s v="CornHub"/>
    <s v="Dlctat0r"/>
    <x v="11"/>
    <n v="20"/>
    <n v="0"/>
    <s v="Finest of the 19th century"/>
    <s v="Nice"/>
    <n v="0"/>
    <s v="Standard"/>
    <n v="82"/>
    <n v="0"/>
    <n v="0"/>
    <s v="Central Planning"/>
    <n v="305"/>
    <n v="0"/>
    <s v="Untapped"/>
    <s v="None"/>
    <x v="1"/>
    <s v="Neutral"/>
    <n v="20000"/>
    <s v="http://blocgame.com/stats.php?id=64766"/>
    <n v="0"/>
    <n v="0"/>
    <n v="20000"/>
    <n v="65.573770491803273"/>
  </r>
  <r>
    <s v="SN"/>
    <s v="Da-relDaBlack"/>
    <x v="29"/>
    <n v="27"/>
    <n v="0"/>
    <s v="First World War surplus"/>
    <s v="Nice"/>
    <n v="0"/>
    <s v="Elite"/>
    <n v="57"/>
    <n v="2"/>
    <n v="0"/>
    <s v="Central Planning"/>
    <n v="305"/>
    <n v="0"/>
    <s v="Untapped"/>
    <s v="None"/>
    <x v="3"/>
    <s v="Neutral"/>
    <n v="20000"/>
    <s v="http://blocgame.com/stats.php?id=64825"/>
    <n v="0"/>
    <n v="0"/>
    <n v="19250"/>
    <n v="65.573770491803273"/>
  </r>
  <r>
    <s v="Coriloni"/>
    <s v="0sighnomore0"/>
    <x v="11"/>
    <n v="20"/>
    <n v="0"/>
    <s v="Finest of the 19th century"/>
    <s v="Normal"/>
    <n v="0"/>
    <s v="Standard"/>
    <n v="11"/>
    <n v="2"/>
    <n v="0"/>
    <s v="Mixed Economy"/>
    <n v="305"/>
    <n v="90"/>
    <s v="Untapped"/>
    <s v="None"/>
    <x v="14"/>
    <s v="Neutral"/>
    <n v="20000"/>
    <s v="http://blocgame.com/stats.php?id=64892"/>
    <n v="0"/>
    <n v="0"/>
    <n v="19250"/>
    <n v="65.573770491803273"/>
  </r>
  <r>
    <s v="Nuka-Cola"/>
    <s v="treesprout"/>
    <x v="11"/>
    <n v="25"/>
    <n v="0"/>
    <s v="First World War surplus"/>
    <s v="Normal"/>
    <n v="0"/>
    <s v="Elite"/>
    <n v="11"/>
    <n v="2"/>
    <n v="0"/>
    <s v="Central Planning"/>
    <n v="305"/>
    <n v="172"/>
    <s v="Untapped"/>
    <s v="None"/>
    <x v="4"/>
    <s v="United States"/>
    <n v="20000"/>
    <s v="http://blocgame.com/stats.php?id=64893"/>
    <n v="0"/>
    <n v="0"/>
    <n v="19250"/>
    <n v="65.573770491803273"/>
  </r>
  <r>
    <s v="SuperDuper"/>
    <s v="Jose Miguel"/>
    <x v="11"/>
    <n v="25"/>
    <n v="0"/>
    <s v="First World War surplus"/>
    <s v="Normal"/>
    <n v="0"/>
    <s v="Elite"/>
    <n v="3"/>
    <n v="3"/>
    <n v="0"/>
    <s v="Central Planning"/>
    <n v="305"/>
    <n v="0"/>
    <s v="Untapped"/>
    <s v="None"/>
    <x v="11"/>
    <s v="Soviet Union"/>
    <n v="20000"/>
    <s v="http://blocgame.com/stats.php?id=64894"/>
    <n v="0"/>
    <n v="0"/>
    <n v="18875"/>
    <n v="65.573770491803273"/>
  </r>
  <r>
    <s v="Belginia"/>
    <s v="Dylan Peters"/>
    <x v="11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6"/>
    <s v="Neutral"/>
    <n v="20000"/>
    <s v="http://blocgame.com/stats.php?id=64895"/>
    <n v="0"/>
    <n v="0"/>
    <n v="19250"/>
    <n v="65.573770491803273"/>
  </r>
  <r>
    <s v="burning bush"/>
    <s v="united apes"/>
    <x v="11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9"/>
    <s v="Neutral"/>
    <n v="20000"/>
    <s v="http://blocgame.com/stats.php?id=64898"/>
    <n v="0"/>
    <n v="0"/>
    <n v="19250"/>
    <n v="65.573770491803273"/>
  </r>
  <r>
    <s v="Sernabia"/>
    <s v="RandomHumanBeing"/>
    <x v="11"/>
    <n v="20"/>
    <n v="0"/>
    <s v="Finest of the 19th century"/>
    <s v="Normal"/>
    <n v="0"/>
    <s v="Standard"/>
    <n v="6"/>
    <n v="2"/>
    <n v="0"/>
    <s v="Free Market"/>
    <n v="305"/>
    <n v="0"/>
    <s v="Untapped"/>
    <s v="None"/>
    <x v="14"/>
    <s v="Neutral"/>
    <n v="20000"/>
    <s v="http://blocgame.com/stats.php?id=64906"/>
    <n v="0"/>
    <n v="0"/>
    <n v="19250"/>
    <n v="65.573770491803273"/>
  </r>
  <r>
    <s v="Hitiki"/>
    <s v="Ricky the Third"/>
    <x v="11"/>
    <n v="25"/>
    <n v="0"/>
    <s v="First World War surplus"/>
    <s v="Pariah"/>
    <n v="0"/>
    <s v="Elite"/>
    <n v="5"/>
    <n v="2"/>
    <n v="0"/>
    <s v="Mixed Economy"/>
    <n v="305"/>
    <n v="0"/>
    <s v="Untapped"/>
    <s v="None"/>
    <x v="11"/>
    <s v="Soviet Union"/>
    <n v="20000"/>
    <s v="http://blocgame.com/stats.php?id=64907"/>
    <n v="0"/>
    <n v="0"/>
    <n v="19250"/>
    <n v="65.573770491803273"/>
  </r>
  <r>
    <s v="Lakepointe"/>
    <s v="jphwsu"/>
    <x v="11"/>
    <n v="20"/>
    <n v="0"/>
    <s v="Finest of the 19th century"/>
    <s v="Normal"/>
    <n v="0"/>
    <s v="Standard"/>
    <n v="3"/>
    <n v="3"/>
    <n v="0"/>
    <s v="Free Market"/>
    <n v="305"/>
    <n v="137"/>
    <s v="Untapped"/>
    <s v="None"/>
    <x v="15"/>
    <s v="Neutral"/>
    <n v="20000"/>
    <s v="http://blocgame.com/stats.php?id=64908"/>
    <n v="0"/>
    <n v="0"/>
    <n v="18875"/>
    <n v="65.573770491803273"/>
  </r>
  <r>
    <s v="Krisdons"/>
    <s v="CedrickScorll"/>
    <x v="11"/>
    <n v="20"/>
    <n v="0"/>
    <s v="Finest of the 19th century"/>
    <s v="Normal"/>
    <n v="0"/>
    <s v="Standard"/>
    <n v="3"/>
    <n v="2"/>
    <n v="0"/>
    <s v="Central Planning"/>
    <n v="305"/>
    <n v="0"/>
    <s v="Untapped"/>
    <s v="None"/>
    <x v="9"/>
    <s v="Neutral"/>
    <n v="20000"/>
    <s v="http://blocgame.com/stats.php?id=64909"/>
    <n v="0"/>
    <n v="0"/>
    <n v="19250"/>
    <n v="65.573770491803273"/>
  </r>
  <r>
    <s v="Yummy"/>
    <s v="JonSud"/>
    <x v="11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8"/>
    <s v="Neutral"/>
    <n v="20000"/>
    <s v="http://blocgame.com/stats.php?id=64911"/>
    <n v="0"/>
    <n v="0"/>
    <n v="19250"/>
    <n v="65.573770491803273"/>
  </r>
  <r>
    <s v="ghaziyyin"/>
    <s v="malik arslan"/>
    <x v="11"/>
    <n v="20"/>
    <n v="0"/>
    <s v="Finest of the 19th century"/>
    <s v="Normal"/>
    <n v="0"/>
    <s v="Standard"/>
    <n v="404623"/>
    <n v="2"/>
    <n v="0"/>
    <s v="Central Planning"/>
    <n v="305"/>
    <n v="0"/>
    <s v="Untapped"/>
    <s v="None"/>
    <x v="1"/>
    <s v="Neutral"/>
    <n v="20000"/>
    <s v="http://blocgame.com/stats.php?id=64912"/>
    <n v="0"/>
    <n v="0"/>
    <n v="19250"/>
    <n v="65.573770491803273"/>
  </r>
  <r>
    <s v="Codani"/>
    <s v="Storyweaver"/>
    <x v="11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x v="8"/>
    <s v="Neutral"/>
    <n v="20000"/>
    <s v="http://blocgame.com/stats.php?id=64913"/>
    <n v="0"/>
    <n v="0"/>
    <n v="19250"/>
    <n v="65.573770491803273"/>
  </r>
  <r>
    <s v="Double A"/>
    <s v="alvin anakin"/>
    <x v="11"/>
    <n v="8"/>
    <n v="0"/>
    <s v="First World War surplus"/>
    <s v="Gandhi-like"/>
    <n v="1"/>
    <s v="Poor"/>
    <n v="49"/>
    <n v="5"/>
    <n v="5"/>
    <s v="Free Market"/>
    <n v="304"/>
    <n v="1813"/>
    <s v="Untapped"/>
    <s v="None"/>
    <x v="3"/>
    <s v="Neutral"/>
    <n v="16172"/>
    <s v="http://blocgame.com/stats.php?id=64615"/>
    <n v="0"/>
    <n v="0"/>
    <n v="11672"/>
    <n v="53.19736842105263"/>
  </r>
  <r>
    <s v="Zanyaristan"/>
    <s v="Zanyar"/>
    <x v="11"/>
    <n v="27"/>
    <n v="0"/>
    <s v="First World War surplus"/>
    <s v="Questionable"/>
    <n v="0"/>
    <s v="Elite"/>
    <n v="5"/>
    <n v="3"/>
    <n v="1"/>
    <s v="Mixed Economy"/>
    <n v="304"/>
    <n v="1414"/>
    <s v="Untapped"/>
    <s v="None"/>
    <x v="0"/>
    <s v="Soviet Union"/>
    <n v="20200"/>
    <s v="http://blocgame.com/stats.php?id=64891"/>
    <n v="0"/>
    <n v="0"/>
    <n v="18700"/>
    <n v="66.44736842105263"/>
  </r>
  <r>
    <s v="Dosilia"/>
    <s v="Pugnator"/>
    <x v="11"/>
    <n v="22"/>
    <n v="0"/>
    <s v="Finest of the 19th century"/>
    <s v="Pariah"/>
    <n v="0"/>
    <s v="Poor"/>
    <n v="6"/>
    <n v="3"/>
    <n v="0"/>
    <s v="Central Planning"/>
    <n v="304"/>
    <n v="0"/>
    <s v="Untapped"/>
    <s v="None"/>
    <x v="13"/>
    <s v="Soviet Union"/>
    <n v="20197"/>
    <s v="http://blocgame.com/stats.php?id=64904"/>
    <n v="0"/>
    <n v="0"/>
    <n v="19072"/>
    <n v="66.4375"/>
  </r>
  <r>
    <s v="Slavistan"/>
    <s v="JosipBrozTito"/>
    <x v="11"/>
    <n v="6"/>
    <n v="0"/>
    <s v="First World War surplus"/>
    <s v="Questionable"/>
    <n v="0"/>
    <s v="Undisciplined Rabble"/>
    <n v="7"/>
    <n v="11"/>
    <n v="11"/>
    <s v="Mixed Economy"/>
    <n v="301"/>
    <n v="458"/>
    <s v="Untapped"/>
    <s v="None"/>
    <x v="3"/>
    <s v="Neutral"/>
    <n v="7830"/>
    <s v="http://blocgame.com/stats.php?id=64113"/>
    <n v="0"/>
    <n v="0"/>
    <n v="-420"/>
    <n v="26.013289036544851"/>
  </r>
  <r>
    <s v="Atlinia"/>
    <s v="pricesubban76"/>
    <x v="11"/>
    <n v="25"/>
    <n v="0"/>
    <s v="First World War surplus"/>
    <s v="Nice"/>
    <n v="0"/>
    <s v="Elite"/>
    <n v="83"/>
    <n v="2"/>
    <n v="0"/>
    <s v="Free Market"/>
    <n v="300"/>
    <n v="0"/>
    <s v="Untapped"/>
    <s v="None"/>
    <x v="2"/>
    <s v="United States"/>
    <n v="20000"/>
    <s v="http://blocgame.com/stats.php?id=64758"/>
    <n v="0"/>
    <n v="0"/>
    <n v="19250"/>
    <n v="66.666666666666671"/>
  </r>
  <r>
    <s v="Korhollia"/>
    <s v="Le_Mengsk"/>
    <x v="11"/>
    <n v="9"/>
    <n v="0"/>
    <s v="Finest of the 19th century"/>
    <s v="Nice"/>
    <n v="0"/>
    <s v="Standard"/>
    <n v="18"/>
    <n v="3"/>
    <n v="1"/>
    <s v="Mixed Economy"/>
    <n v="299"/>
    <n v="2276"/>
    <s v="Untapped"/>
    <s v="None"/>
    <x v="3"/>
    <s v="Neutral"/>
    <n v="16667"/>
    <s v="http://blocgame.com/stats.php?id=64792"/>
    <n v="0"/>
    <n v="0"/>
    <n v="15167"/>
    <n v="55.742474916387962"/>
  </r>
  <r>
    <s v="the War Machine"/>
    <s v="General Dreedle"/>
    <x v="11"/>
    <n v="20"/>
    <n v="0"/>
    <s v="Finest of the 19th century"/>
    <s v="Gandhi-like"/>
    <n v="0"/>
    <s v="Poor"/>
    <n v="168"/>
    <n v="2"/>
    <n v="0"/>
    <s v="Central Planning"/>
    <n v="298"/>
    <n v="0"/>
    <s v="Untapped"/>
    <s v="None"/>
    <x v="14"/>
    <s v="Neutral"/>
    <n v="20000"/>
    <s v="http://blocgame.com/stats.php?id=56125"/>
    <n v="0"/>
    <n v="0"/>
    <n v="19250"/>
    <n v="67.114093959731548"/>
  </r>
  <r>
    <s v="Fiddle Dogs"/>
    <s v="Kazuhira Hamburger"/>
    <x v="3"/>
    <n v="28"/>
    <n v="0"/>
    <s v="First World War surplus"/>
    <s v="Angelic"/>
    <n v="0"/>
    <s v="Standard"/>
    <n v="3"/>
    <n v="4"/>
    <n v="2"/>
    <s v="Central Planning"/>
    <n v="298"/>
    <n v="1485"/>
    <s v="Untapped"/>
    <s v="Meagre"/>
    <x v="3"/>
    <s v="Soviet Union"/>
    <n v="20000"/>
    <s v="http://blocgame.com/stats.php?id=59470"/>
    <n v="0"/>
    <n v="0"/>
    <n v="17750"/>
    <n v="67.114093959731548"/>
  </r>
  <r>
    <s v="cwikyssia"/>
    <s v="thatguy"/>
    <x v="11"/>
    <n v="20"/>
    <n v="0"/>
    <s v="Finest of the 19th century"/>
    <s v="Gandhi-like"/>
    <n v="0"/>
    <s v="Poor"/>
    <n v="154"/>
    <n v="2"/>
    <n v="0"/>
    <s v="Mixed Economy"/>
    <n v="298"/>
    <n v="0"/>
    <s v="Untapped"/>
    <s v="None"/>
    <x v="14"/>
    <s v="Neutral"/>
    <n v="20000"/>
    <s v="http://blocgame.com/stats.php?id=60999"/>
    <n v="0"/>
    <n v="0"/>
    <n v="19250"/>
    <n v="67.114093959731548"/>
  </r>
  <r>
    <s v="Sophitacus"/>
    <s v="DarkGlory"/>
    <x v="11"/>
    <n v="20"/>
    <n v="0"/>
    <s v="Finest of the 19th century"/>
    <s v="Gandhi-like"/>
    <n v="0"/>
    <s v="Poor"/>
    <n v="160"/>
    <n v="2"/>
    <n v="0"/>
    <s v="Mixed Economy"/>
    <n v="298"/>
    <n v="0"/>
    <s v="Untapped"/>
    <s v="None"/>
    <x v="0"/>
    <s v="Neutral"/>
    <n v="20000"/>
    <s v="http://blocgame.com/stats.php?id=64641"/>
    <n v="0"/>
    <n v="0"/>
    <n v="19250"/>
    <n v="67.114093959731548"/>
  </r>
  <r>
    <s v="North China"/>
    <s v="KillzBob"/>
    <x v="11"/>
    <n v="25"/>
    <n v="0"/>
    <s v="First World War surplus"/>
    <s v="Gandhi-like"/>
    <n v="0"/>
    <s v="Elite"/>
    <n v="159"/>
    <n v="2"/>
    <n v="0"/>
    <s v="Free Market"/>
    <n v="298"/>
    <n v="0"/>
    <s v="Untapped"/>
    <s v="None"/>
    <x v="14"/>
    <s v="Neutral"/>
    <n v="20000"/>
    <s v="http://blocgame.com/stats.php?id=64643"/>
    <n v="0"/>
    <n v="0"/>
    <n v="19250"/>
    <n v="67.114093959731548"/>
  </r>
  <r>
    <s v="PENGHASUT"/>
    <s v="pegasus"/>
    <x v="0"/>
    <n v="41"/>
    <n v="0"/>
    <s v="First World War surplus"/>
    <s v="Gandhi-like"/>
    <n v="1"/>
    <s v="Good"/>
    <n v="12"/>
    <n v="12"/>
    <n v="4"/>
    <s v="Central Planning"/>
    <n v="297"/>
    <n v="93"/>
    <s v="Untapped"/>
    <s v="Mediocre"/>
    <x v="7"/>
    <s v="Soviet Union"/>
    <n v="20000"/>
    <s v="http://blocgame.com/stats.php?id=64637"/>
    <n v="0"/>
    <n v="0"/>
    <n v="13250"/>
    <n v="67.340067340067336"/>
  </r>
  <r>
    <s v="ggwplol"/>
    <s v="mpetersen4"/>
    <x v="11"/>
    <n v="7"/>
    <n v="0"/>
    <s v="Finest of the 19th century"/>
    <s v="Good"/>
    <n v="0"/>
    <s v="Standard"/>
    <n v="8"/>
    <n v="2"/>
    <n v="0"/>
    <s v="Mixed Economy"/>
    <n v="296"/>
    <n v="0"/>
    <s v="Untapped"/>
    <s v="None"/>
    <x v="16"/>
    <s v="Neutral"/>
    <n v="16367"/>
    <s v="http://blocgame.com/stats.php?id=64707"/>
    <n v="0"/>
    <n v="0"/>
    <n v="15617"/>
    <n v="55.293918918918919"/>
  </r>
  <r>
    <s v="New Indochina"/>
    <n v="889524"/>
    <x v="19"/>
    <n v="28"/>
    <n v="0"/>
    <s v="First World War surplus"/>
    <s v="Good"/>
    <n v="0"/>
    <s v="Elite"/>
    <n v="35"/>
    <n v="3"/>
    <n v="1"/>
    <s v="Mixed Economy"/>
    <n v="293"/>
    <n v="324"/>
    <s v="Untapped"/>
    <s v="Meagre"/>
    <x v="6"/>
    <s v="United States"/>
    <n v="20000"/>
    <s v="http://blocgame.com/stats.php?id=64713"/>
    <n v="0"/>
    <n v="0"/>
    <n v="18500"/>
    <n v="68.25938566552901"/>
  </r>
  <r>
    <s v="CroatForces"/>
    <s v="InfernoVor"/>
    <x v="11"/>
    <n v="6"/>
    <n v="0"/>
    <s v="Finest of the 19th century"/>
    <s v="Angelic"/>
    <n v="0"/>
    <s v="Standard"/>
    <n v="90"/>
    <n v="2"/>
    <n v="0"/>
    <s v="Mixed Economy"/>
    <n v="292"/>
    <n v="0"/>
    <s v="Untapped"/>
    <s v="None"/>
    <x v="0"/>
    <s v="Neutral"/>
    <n v="16335"/>
    <s v="http://blocgame.com/stats.php?id=56005"/>
    <n v="0"/>
    <n v="0"/>
    <n v="15585"/>
    <n v="55.94178082191781"/>
  </r>
  <r>
    <s v="paquinsuckskok"/>
    <s v="mpetersen6"/>
    <x v="11"/>
    <n v="7"/>
    <n v="0"/>
    <s v="Finest of the 19th century"/>
    <s v="Nice"/>
    <n v="0"/>
    <s v="Standard"/>
    <n v="106"/>
    <n v="2"/>
    <n v="0"/>
    <s v="Mixed Economy"/>
    <n v="289"/>
    <n v="0"/>
    <s v="Untapped"/>
    <s v="None"/>
    <x v="16"/>
    <s v="Neutral"/>
    <n v="19615"/>
    <s v="http://blocgame.com/stats.php?id=64716"/>
    <n v="0"/>
    <n v="0"/>
    <n v="18865"/>
    <n v="67.871972318339104"/>
  </r>
  <r>
    <s v="Creamy Meme"/>
    <s v="Super Snake"/>
    <x v="11"/>
    <n v="16"/>
    <n v="0"/>
    <s v="First World War surplus"/>
    <s v="Questionable"/>
    <n v="0"/>
    <s v="Standard"/>
    <n v="5"/>
    <n v="0"/>
    <n v="0"/>
    <s v="Mixed Economy"/>
    <n v="289"/>
    <n v="0"/>
    <s v="Plentiful"/>
    <s v="None"/>
    <x v="5"/>
    <s v="Neutral"/>
    <n v="19500"/>
    <s v="http://blocgame.com/stats.php?id=64874"/>
    <n v="0"/>
    <n v="0"/>
    <n v="19500"/>
    <n v="67.474048442906579"/>
  </r>
  <r>
    <s v="ZY"/>
    <s v="ZY The Great"/>
    <x v="2"/>
    <n v="51"/>
    <n v="0"/>
    <s v="First World War surplus"/>
    <s v="Gandhi-like"/>
    <n v="0"/>
    <s v="Undisciplined Rabble"/>
    <n v="9"/>
    <n v="3"/>
    <n v="4"/>
    <s v="Free Market"/>
    <n v="287"/>
    <n v="1140"/>
    <s v="Untapped"/>
    <s v="Somewhat Large"/>
    <x v="9"/>
    <s v="United States"/>
    <n v="20000"/>
    <s v="http://blocgame.com/stats.php?id=64559"/>
    <n v="0"/>
    <n v="0"/>
    <n v="17375"/>
    <n v="69.686411149825787"/>
  </r>
  <r>
    <s v="New Dromania"/>
    <s v="Gabe1e2"/>
    <x v="11"/>
    <n v="27"/>
    <n v="0"/>
    <s v="First World War surplus"/>
    <s v="Angelic"/>
    <n v="0"/>
    <s v="Elite"/>
    <n v="125"/>
    <n v="2"/>
    <n v="0"/>
    <s v="Central Planning"/>
    <n v="287"/>
    <n v="471"/>
    <s v="Untapped"/>
    <s v="None"/>
    <x v="19"/>
    <s v="Soviet Union"/>
    <n v="20200"/>
    <s v="http://blocgame.com/stats.php?id=64685"/>
    <n v="0"/>
    <n v="0"/>
    <n v="19450"/>
    <n v="70.383275261324044"/>
  </r>
  <r>
    <s v="Assets"/>
    <s v="greglj"/>
    <x v="11"/>
    <n v="20"/>
    <n v="0"/>
    <s v="Finest of the 19th century"/>
    <s v="Good"/>
    <n v="0"/>
    <s v="Poor"/>
    <n v="125"/>
    <n v="3"/>
    <n v="1"/>
    <s v="Central Planning"/>
    <n v="286"/>
    <n v="80"/>
    <s v="Untapped"/>
    <s v="None"/>
    <x v="2"/>
    <s v="United States"/>
    <n v="20000"/>
    <s v="http://blocgame.com/stats.php?id=64686"/>
    <n v="0"/>
    <n v="0"/>
    <n v="18500"/>
    <n v="69.930069930069934"/>
  </r>
  <r>
    <s v="SSSA"/>
    <s v="muhammad_talia"/>
    <x v="11"/>
    <n v="20"/>
    <n v="0"/>
    <s v="Finest of the 19th century"/>
    <s v="Angelic"/>
    <n v="0"/>
    <s v="Standard"/>
    <n v="86"/>
    <n v="2"/>
    <n v="0"/>
    <s v="Central Planning"/>
    <n v="286"/>
    <n v="0"/>
    <s v="Untapped"/>
    <s v="None"/>
    <x v="16"/>
    <s v="Neutral"/>
    <n v="20000"/>
    <s v="http://blocgame.com/stats.php?id=64751"/>
    <n v="0"/>
    <n v="0"/>
    <n v="19250"/>
    <n v="69.930069930069934"/>
  </r>
  <r>
    <s v="DerpSideistan"/>
    <s v="GeneralDerpSide"/>
    <x v="11"/>
    <n v="6"/>
    <n v="0"/>
    <s v="Finest of the 19th century"/>
    <s v="Nice"/>
    <n v="0"/>
    <s v="Standard"/>
    <n v="60"/>
    <n v="2"/>
    <n v="0"/>
    <s v="Mixed Economy"/>
    <n v="285"/>
    <n v="0"/>
    <s v="Untapped"/>
    <s v="None"/>
    <x v="3"/>
    <s v="Neutral"/>
    <n v="16335"/>
    <s v="http://blocgame.com/stats.php?id=40440"/>
    <n v="0"/>
    <n v="0"/>
    <n v="15585"/>
    <n v="57.315789473684212"/>
  </r>
  <r>
    <s v="WHITEPOWER"/>
    <s v="ilikeike"/>
    <x v="11"/>
    <n v="22"/>
    <n v="0"/>
    <s v="First World War surplus"/>
    <s v="Normal"/>
    <n v="0"/>
    <s v="Elite"/>
    <n v="1"/>
    <n v="12"/>
    <n v="2"/>
    <s v="Mixed Economy"/>
    <n v="282"/>
    <n v="440"/>
    <s v="Untapped"/>
    <s v="None"/>
    <x v="18"/>
    <s v="Soviet Union"/>
    <n v="16317"/>
    <s v="http://blocgame.com/stats.php?id=64482"/>
    <n v="0"/>
    <n v="0"/>
    <n v="11067"/>
    <n v="57.861702127659576"/>
  </r>
  <r>
    <s v="Liberstine"/>
    <s v="zachvega"/>
    <x v="11"/>
    <n v="25"/>
    <n v="0"/>
    <s v="First World War surplus"/>
    <s v="Gandhi-like"/>
    <n v="0"/>
    <s v="Elite"/>
    <n v="167"/>
    <n v="2"/>
    <n v="0"/>
    <s v="Free Market"/>
    <n v="280"/>
    <n v="0"/>
    <s v="Untapped"/>
    <s v="None"/>
    <x v="6"/>
    <s v="Neutral"/>
    <n v="20000"/>
    <s v="http://blocgame.com/stats.php?id=64634"/>
    <n v="0"/>
    <n v="0"/>
    <n v="19250"/>
    <n v="71.428571428571431"/>
  </r>
  <r>
    <s v="ggwplol1"/>
    <s v="mpetersen5"/>
    <x v="11"/>
    <n v="7"/>
    <n v="0"/>
    <s v="Finest of the 19th century"/>
    <s v="Nice"/>
    <n v="0"/>
    <s v="Standard"/>
    <n v="107"/>
    <n v="2"/>
    <n v="0"/>
    <s v="Mixed Economy"/>
    <n v="279"/>
    <n v="0"/>
    <s v="Untapped"/>
    <s v="None"/>
    <x v="16"/>
    <s v="Neutral"/>
    <n v="19195"/>
    <s v="http://blocgame.com/stats.php?id=64710"/>
    <n v="0"/>
    <n v="0"/>
    <n v="18445"/>
    <n v="68.799283154121866"/>
  </r>
  <r>
    <s v="qwertygf"/>
    <s v="jnkm"/>
    <x v="11"/>
    <n v="7"/>
    <n v="0"/>
    <s v="Finest of the 19th century"/>
    <s v="Nice"/>
    <n v="0"/>
    <s v="Standard"/>
    <n v="105"/>
    <n v="2"/>
    <n v="0"/>
    <s v="Mixed Economy"/>
    <n v="278"/>
    <n v="0"/>
    <s v="Untapped"/>
    <s v="None"/>
    <x v="4"/>
    <s v="Neutral"/>
    <n v="19225"/>
    <s v="http://blocgame.com/stats.php?id=64721"/>
    <n v="0"/>
    <n v="0"/>
    <n v="18475"/>
    <n v="69.154676258992808"/>
  </r>
  <r>
    <s v="Horacio"/>
    <s v="hm21212"/>
    <x v="11"/>
    <n v="22"/>
    <n v="0"/>
    <s v="Finest of the 19th century"/>
    <s v="Gandhi-like"/>
    <n v="0"/>
    <s v="Poor"/>
    <n v="76"/>
    <n v="2"/>
    <n v="3"/>
    <s v="Free Market"/>
    <n v="275"/>
    <n v="0"/>
    <s v="Untapped"/>
    <s v="None"/>
    <x v="11"/>
    <s v="Soviet Union"/>
    <n v="20000"/>
    <s v="http://blocgame.com/stats.php?id=64674"/>
    <n v="0"/>
    <n v="0"/>
    <n v="18125"/>
    <n v="72.727272727272734"/>
  </r>
  <r>
    <s v="Indian cobra"/>
    <s v="Indian cobra"/>
    <x v="11"/>
    <n v="20"/>
    <n v="0"/>
    <s v="Finest of the 19th century"/>
    <s v="Gandhi-like"/>
    <n v="0"/>
    <s v="Poor"/>
    <n v="131"/>
    <n v="2"/>
    <n v="0"/>
    <s v="Central Planning"/>
    <n v="275"/>
    <n v="0"/>
    <s v="Untapped"/>
    <s v="None"/>
    <x v="2"/>
    <s v="Soviet Union"/>
    <n v="20000"/>
    <s v="http://blocgame.com/stats.php?id=64677"/>
    <n v="0"/>
    <n v="0"/>
    <n v="19250"/>
    <n v="72.727272727272734"/>
  </r>
  <r>
    <s v="Kryzirstan"/>
    <s v="Carl Coleman"/>
    <x v="11"/>
    <n v="5"/>
    <n v="0"/>
    <s v="Finest of the 19th century"/>
    <s v="Questionable"/>
    <n v="0"/>
    <s v="Standard"/>
    <n v="5"/>
    <n v="2"/>
    <n v="0"/>
    <s v="Mixed Economy"/>
    <n v="274"/>
    <n v="0"/>
    <s v="Untapped"/>
    <s v="None"/>
    <x v="9"/>
    <s v="Neutral"/>
    <n v="15872"/>
    <s v="http://blocgame.com/stats.php?id=64854"/>
    <n v="0"/>
    <n v="0"/>
    <n v="15122"/>
    <n v="57.927007299270073"/>
  </r>
  <r>
    <s v="larsand"/>
    <s v="mpetersen1"/>
    <x v="11"/>
    <n v="20"/>
    <n v="0"/>
    <s v="Finest of the 19th century"/>
    <s v="Angelic"/>
    <n v="0"/>
    <s v="Standard"/>
    <n v="108"/>
    <n v="3"/>
    <n v="1"/>
    <s v="Central Planning"/>
    <n v="273"/>
    <n v="1"/>
    <s v="Untapped"/>
    <s v="None"/>
    <x v="16"/>
    <s v="Soviet Union"/>
    <n v="20000"/>
    <s v="http://blocgame.com/stats.php?id=64703"/>
    <n v="0"/>
    <n v="0"/>
    <n v="18500"/>
    <n v="73.260073260073256"/>
  </r>
  <r>
    <s v="mylifeformeme"/>
    <s v="mylifeformeme"/>
    <x v="11"/>
    <n v="8"/>
    <n v="0"/>
    <s v="Finest of the 19th century"/>
    <s v="Nice"/>
    <n v="0"/>
    <s v="Standard"/>
    <n v="17"/>
    <n v="2"/>
    <n v="2"/>
    <s v="Free Market"/>
    <n v="273"/>
    <n v="4041"/>
    <s v="Untapped"/>
    <s v="None"/>
    <x v="9"/>
    <s v="United States"/>
    <n v="16500"/>
    <s v="http://blocgame.com/stats.php?id=64829"/>
    <n v="0"/>
    <n v="0"/>
    <n v="15000"/>
    <n v="60.439560439560438"/>
  </r>
  <r>
    <s v="Bonerica"/>
    <s v="XXXultraXXX"/>
    <x v="11"/>
    <n v="37"/>
    <n v="0"/>
    <s v="First World War surplus"/>
    <s v="Normal"/>
    <n v="0"/>
    <s v="Good"/>
    <n v="57"/>
    <n v="2"/>
    <n v="0"/>
    <s v="Mixed Economy"/>
    <n v="272"/>
    <n v="0"/>
    <s v="Untapped"/>
    <s v="Meagre"/>
    <x v="2"/>
    <s v="Neutral"/>
    <n v="20100"/>
    <s v="http://blocgame.com/stats.php?id=64760"/>
    <n v="0"/>
    <n v="0"/>
    <n v="19350"/>
    <n v="73.897058823529406"/>
  </r>
  <r>
    <s v="Helghast Union"/>
    <s v="Eddie Holland"/>
    <x v="11"/>
    <n v="28"/>
    <n v="0"/>
    <s v="First World War surplus"/>
    <s v="Nice"/>
    <n v="0"/>
    <s v="Standard"/>
    <n v="39"/>
    <n v="4"/>
    <n v="1"/>
    <s v="Central Planning"/>
    <n v="271"/>
    <n v="1"/>
    <s v="Untapped"/>
    <s v="Meagre"/>
    <x v="11"/>
    <s v="Soviet Union"/>
    <n v="20000"/>
    <s v="http://blocgame.com/stats.php?id=64762"/>
    <n v="0"/>
    <n v="0"/>
    <n v="18125"/>
    <n v="73.800738007380076"/>
  </r>
  <r>
    <s v="IRONCLAD"/>
    <s v="Sane Putinburk"/>
    <x v="11"/>
    <n v="8"/>
    <n v="0"/>
    <s v="Finest of the 19th century"/>
    <s v="Good"/>
    <n v="0"/>
    <s v="Standard"/>
    <n v="37"/>
    <n v="2"/>
    <n v="0"/>
    <s v="Central Planning"/>
    <n v="271"/>
    <n v="0"/>
    <s v="Untapped"/>
    <s v="None"/>
    <x v="3"/>
    <s v="Neutral"/>
    <n v="16335"/>
    <s v="http://blocgame.com/stats.php?id=64858"/>
    <n v="0"/>
    <n v="0"/>
    <n v="15585"/>
    <n v="60.276752767527675"/>
  </r>
  <r>
    <s v="Querew"/>
    <s v="MaxT"/>
    <x v="32"/>
    <n v="29"/>
    <n v="0"/>
    <s v="First World War surplus"/>
    <s v="Gandhi-like"/>
    <n v="0"/>
    <s v="Good"/>
    <n v="169"/>
    <n v="2"/>
    <n v="0"/>
    <s v="Mixed Economy"/>
    <n v="270"/>
    <n v="0"/>
    <s v="Untapped"/>
    <s v="None"/>
    <x v="2"/>
    <s v="United States"/>
    <n v="20000"/>
    <s v="http://blocgame.com/stats.php?id=64632"/>
    <n v="0"/>
    <n v="0"/>
    <n v="19250"/>
    <n v="74.074074074074076"/>
  </r>
  <r>
    <s v="Olympius"/>
    <s v="GTPi314"/>
    <x v="11"/>
    <n v="20"/>
    <n v="0"/>
    <s v="Finest of the 19th century"/>
    <s v="Gandhi-like"/>
    <n v="0"/>
    <s v="Poor"/>
    <n v="152"/>
    <n v="2"/>
    <n v="0"/>
    <s v="Mixed Economy"/>
    <n v="269"/>
    <n v="0"/>
    <s v="Untapped"/>
    <s v="None"/>
    <x v="8"/>
    <s v="United States"/>
    <n v="20000"/>
    <s v="http://blocgame.com/stats.php?id=64654"/>
    <n v="0"/>
    <n v="0"/>
    <n v="19250"/>
    <n v="74.34944237918215"/>
  </r>
  <r>
    <s v="Notrealistan"/>
    <s v="braderrrs"/>
    <x v="33"/>
    <n v="13"/>
    <n v="0"/>
    <s v="First World War surplus"/>
    <s v="Nice"/>
    <n v="0"/>
    <s v="Good"/>
    <n v="66"/>
    <n v="2"/>
    <n v="0"/>
    <s v="Central Planning"/>
    <n v="269"/>
    <n v="0"/>
    <s v="Untapped"/>
    <s v="None"/>
    <x v="3"/>
    <s v="Soviet Union"/>
    <n v="20000"/>
    <s v="http://blocgame.com/stats.php?id=64801"/>
    <n v="0"/>
    <n v="0"/>
    <n v="19250"/>
    <n v="74.34944237918215"/>
  </r>
  <r>
    <s v="Horrellia"/>
    <s v="Harrison Horrell"/>
    <x v="11"/>
    <n v="26"/>
    <n v="0"/>
    <s v="First World War surplus"/>
    <s v="Gandhi-like"/>
    <n v="1"/>
    <s v="Good"/>
    <n v="77"/>
    <n v="2"/>
    <n v="1"/>
    <s v="Free Market"/>
    <n v="262"/>
    <n v="4349"/>
    <s v="Untapped"/>
    <s v="Meagre"/>
    <x v="10"/>
    <s v="United States"/>
    <n v="20000"/>
    <s v="http://blocgame.com/stats.php?id=64626"/>
    <n v="0"/>
    <n v="0"/>
    <n v="18125"/>
    <n v="76.335877862595424"/>
  </r>
  <r>
    <s v="Graybacks"/>
    <s v="oklahomagray"/>
    <x v="11"/>
    <n v="25"/>
    <n v="0"/>
    <s v="First World War surplus"/>
    <s v="Gandhi-like"/>
    <n v="0"/>
    <s v="Elite"/>
    <n v="135"/>
    <n v="2"/>
    <n v="1"/>
    <s v="Free Market"/>
    <n v="262"/>
    <n v="1"/>
    <s v="Untapped"/>
    <s v="None"/>
    <x v="15"/>
    <s v="United States"/>
    <n v="20000"/>
    <s v="http://blocgame.com/stats.php?id=64671"/>
    <n v="0"/>
    <n v="0"/>
    <n v="18875"/>
    <n v="76.335877862595424"/>
  </r>
  <r>
    <s v="Yankee Doodle"/>
    <s v="SamJason"/>
    <x v="11"/>
    <n v="42"/>
    <n v="0"/>
    <s v="Finest of the 19th century"/>
    <s v="Gandhi-like"/>
    <n v="0"/>
    <s v="Standard"/>
    <n v="29"/>
    <n v="2"/>
    <n v="0"/>
    <s v="Mixed Economy"/>
    <n v="261"/>
    <n v="0"/>
    <s v="Untapped"/>
    <s v="None"/>
    <x v="14"/>
    <s v="Soviet Union"/>
    <n v="20788"/>
    <s v="http://blocgame.com/stats.php?id=64551"/>
    <n v="0"/>
    <n v="0"/>
    <n v="20038"/>
    <n v="79.64750957854406"/>
  </r>
  <r>
    <s v="Tom and Jerry"/>
    <s v="Tom and Jerry"/>
    <x v="11"/>
    <n v="6"/>
    <n v="0"/>
    <s v="First World War surplus"/>
    <s v="Questionable"/>
    <n v="0"/>
    <s v="Good"/>
    <n v="9"/>
    <n v="2"/>
    <n v="0"/>
    <s v="Mixed Economy"/>
    <n v="260"/>
    <n v="0"/>
    <s v="Untapped"/>
    <s v="None"/>
    <x v="14"/>
    <s v="Neutral"/>
    <n v="16500"/>
    <s v="http://blocgame.com/stats.php?id=64288"/>
    <n v="0"/>
    <n v="0"/>
    <n v="15750"/>
    <n v="63.46153846153846"/>
  </r>
  <r>
    <s v="Stark spark"/>
    <s v="Super Saiyan Sky"/>
    <x v="11"/>
    <n v="25"/>
    <n v="0"/>
    <s v="First World War surplus"/>
    <s v="Gandhi-like"/>
    <n v="0"/>
    <s v="Elite"/>
    <n v="148"/>
    <n v="3"/>
    <n v="0"/>
    <s v="Mixed Economy"/>
    <n v="260"/>
    <n v="3514"/>
    <s v="Untapped"/>
    <s v="None"/>
    <x v="9"/>
    <s v="Neutral"/>
    <n v="20000"/>
    <s v="http://blocgame.com/stats.php?id=64661"/>
    <n v="0"/>
    <n v="0"/>
    <n v="18875"/>
    <n v="76.92307692307692"/>
  </r>
  <r>
    <s v="Brungariasst"/>
    <s v="Solomon Wulu"/>
    <x v="11"/>
    <n v="39"/>
    <n v="0"/>
    <s v="Finest of the 19th century"/>
    <s v="Nice"/>
    <n v="0"/>
    <s v="Good"/>
    <n v="60"/>
    <n v="2"/>
    <n v="0"/>
    <s v="Free Market"/>
    <n v="258"/>
    <n v="0"/>
    <s v="Untapped"/>
    <s v="None"/>
    <x v="0"/>
    <s v="United States"/>
    <n v="20000"/>
    <s v="http://blocgame.com/stats.php?id=61331"/>
    <n v="0"/>
    <n v="0"/>
    <n v="19250"/>
    <n v="77.519379844961236"/>
  </r>
  <r>
    <s v="Nawalistan"/>
    <s v="Nawal"/>
    <x v="11"/>
    <n v="7"/>
    <n v="0"/>
    <s v="Finest of the 19th century"/>
    <s v="Gandhi-like"/>
    <n v="0"/>
    <s v="Poor"/>
    <n v="156"/>
    <n v="2"/>
    <n v="1"/>
    <s v="Mixed Economy"/>
    <n v="258"/>
    <n v="3083"/>
    <s v="Untapped"/>
    <s v="None"/>
    <x v="3"/>
    <s v="Neutral"/>
    <n v="16500"/>
    <s v="http://blocgame.com/stats.php?id=64646"/>
    <n v="0"/>
    <n v="0"/>
    <n v="15375"/>
    <n v="63.953488372093027"/>
  </r>
  <r>
    <s v="Irrelevant"/>
    <s v="NotImportant"/>
    <x v="10"/>
    <n v="15"/>
    <n v="0"/>
    <s v="First World War surplus"/>
    <s v="Normal"/>
    <n v="0"/>
    <s v="Undisciplined Rabble"/>
    <n v="20"/>
    <n v="3"/>
    <n v="4"/>
    <s v="Mixed Economy"/>
    <n v="254"/>
    <n v="3804"/>
    <s v="Untapped"/>
    <s v="None"/>
    <x v="1"/>
    <s v="Neutral"/>
    <n v="16172"/>
    <s v="http://blocgame.com/stats.php?id=64032"/>
    <n v="0"/>
    <n v="0"/>
    <n v="13547"/>
    <n v="63.669291338582674"/>
  </r>
  <r>
    <s v="Gun Company"/>
    <s v="ryantogo"/>
    <x v="34"/>
    <n v="9"/>
    <n v="0"/>
    <s v="First World War surplus"/>
    <s v="Normal"/>
    <n v="0"/>
    <s v="Standard"/>
    <n v="107"/>
    <n v="2"/>
    <n v="0"/>
    <s v="Free Market"/>
    <n v="254"/>
    <n v="0"/>
    <s v="Untapped"/>
    <s v="None"/>
    <x v="2"/>
    <s v="United States"/>
    <n v="20000"/>
    <s v="http://blocgame.com/stats.php?id=64689"/>
    <n v="0"/>
    <n v="0"/>
    <n v="19250"/>
    <n v="78.740157480314963"/>
  </r>
  <r>
    <s v="Isla Rojo"/>
    <s v="Klaus Hartsmann"/>
    <x v="11"/>
    <n v="30"/>
    <n v="0"/>
    <s v="First World War surplus"/>
    <s v="Nice"/>
    <n v="0"/>
    <s v="Elite"/>
    <n v="138"/>
    <n v="2"/>
    <n v="0"/>
    <s v="Central Planning"/>
    <n v="252"/>
    <n v="0"/>
    <s v="Untapped"/>
    <s v="None"/>
    <x v="2"/>
    <s v="United States"/>
    <n v="20000"/>
    <s v="http://blocgame.com/stats.php?id=64656"/>
    <n v="0"/>
    <n v="0"/>
    <n v="19250"/>
    <n v="79.365079365079367"/>
  </r>
  <r>
    <s v="Anthony"/>
    <s v="sgtandrade2014"/>
    <x v="11"/>
    <n v="136"/>
    <n v="0"/>
    <s v="Second World War surplus"/>
    <s v="Gandhi-like"/>
    <n v="1"/>
    <s v="Undisciplined Rabble"/>
    <n v="3"/>
    <n v="5"/>
    <n v="3"/>
    <s v="Mixed Economy"/>
    <n v="247"/>
    <n v="3"/>
    <s v="Untapped"/>
    <s v="None"/>
    <x v="8"/>
    <s v="Soviet Union"/>
    <n v="20000"/>
    <s v="http://blocgame.com/stats.php?id=62825"/>
    <n v="0"/>
    <n v="0"/>
    <n v="16250"/>
    <n v="80.97165991902834"/>
  </r>
  <r>
    <s v="Firestar"/>
    <s v="koll1987"/>
    <x v="11"/>
    <n v="12"/>
    <n v="0"/>
    <s v="Finest of the 19th century"/>
    <s v="Questionable"/>
    <n v="0"/>
    <s v="Elite"/>
    <n v="1"/>
    <n v="3"/>
    <n v="1"/>
    <s v="Mixed Economy"/>
    <n v="242"/>
    <n v="53"/>
    <s v="Untapped"/>
    <s v="None"/>
    <x v="7"/>
    <s v="Neutral"/>
    <n v="12150"/>
    <s v="http://blocgame.com/stats.php?id=64695"/>
    <n v="0"/>
    <n v="0"/>
    <n v="10650"/>
    <n v="50.206611570247937"/>
  </r>
  <r>
    <s v="Unya"/>
    <s v="Unja"/>
    <x v="35"/>
    <n v="25"/>
    <n v="0"/>
    <s v="First World War surplus"/>
    <s v="Gandhi-like"/>
    <n v="0"/>
    <s v="Elite"/>
    <n v="155"/>
    <n v="2"/>
    <n v="0"/>
    <s v="Central Planning"/>
    <n v="241"/>
    <n v="0"/>
    <s v="Untapped"/>
    <s v="None"/>
    <x v="13"/>
    <s v="Soviet Union"/>
    <n v="20000"/>
    <s v="http://blocgame.com/stats.php?id=64648"/>
    <n v="0"/>
    <n v="0"/>
    <n v="19250"/>
    <n v="82.987551867219921"/>
  </r>
  <r>
    <s v="Populi Vindex"/>
    <s v="Populi_Vindex"/>
    <x v="11"/>
    <n v="27"/>
    <n v="0"/>
    <s v="First World War surplus"/>
    <s v="Gandhi-like"/>
    <n v="0"/>
    <s v="Elite"/>
    <n v="124"/>
    <n v="2"/>
    <n v="0"/>
    <s v="Free Market"/>
    <n v="240"/>
    <n v="0"/>
    <s v="Untapped"/>
    <s v="None"/>
    <x v="8"/>
    <s v="United States"/>
    <n v="20000"/>
    <s v="http://blocgame.com/stats.php?id=64690"/>
    <n v="0"/>
    <n v="0"/>
    <n v="19250"/>
    <n v="83.333333333333329"/>
  </r>
  <r>
    <s v="People Struggle"/>
    <s v="patriafedi"/>
    <x v="11"/>
    <n v="9"/>
    <n v="0"/>
    <s v="Finest of the 19th century"/>
    <s v="Good"/>
    <n v="0"/>
    <s v="Poor"/>
    <n v="24"/>
    <n v="2"/>
    <n v="0"/>
    <s v="Central Planning"/>
    <n v="240"/>
    <n v="386"/>
    <s v="Untapped"/>
    <s v="None"/>
    <x v="6"/>
    <s v="Soviet Union"/>
    <n v="16500"/>
    <s v="http://blocgame.com/stats.php?id=64883"/>
    <n v="0"/>
    <n v="0"/>
    <n v="15750"/>
    <n v="68.75"/>
  </r>
  <r>
    <s v="United Arab"/>
    <s v="King Punta Cana"/>
    <x v="11"/>
    <n v="38"/>
    <n v="0"/>
    <s v="First World War surplus"/>
    <s v="Questionable"/>
    <n v="0"/>
    <s v="Undisciplined Rabble"/>
    <n v="98"/>
    <n v="2"/>
    <n v="0"/>
    <s v="Mixed Economy"/>
    <n v="238"/>
    <n v="0"/>
    <s v="Untapped"/>
    <s v="Meagre"/>
    <x v="3"/>
    <s v="Neutral"/>
    <n v="16335"/>
    <s v="http://blocgame.com/stats.php?id=60407"/>
    <n v="0"/>
    <n v="0"/>
    <n v="15585"/>
    <n v="68.634453781512605"/>
  </r>
  <r>
    <s v="dickinmybutt"/>
    <s v="diddellydickinmybutt"/>
    <x v="18"/>
    <n v="9"/>
    <n v="0"/>
    <s v="First World War surplus"/>
    <s v="Good"/>
    <n v="0"/>
    <s v="Standard"/>
    <n v="4"/>
    <n v="2"/>
    <n v="1"/>
    <s v="Free Market"/>
    <n v="229"/>
    <n v="360"/>
    <s v="Untapped"/>
    <s v="None"/>
    <x v="4"/>
    <s v="United States"/>
    <n v="16335"/>
    <s v="http://blocgame.com/stats.php?id=64780"/>
    <n v="0"/>
    <n v="0"/>
    <n v="15210"/>
    <n v="71.331877729257641"/>
  </r>
  <r>
    <s v="Lusitan"/>
    <s v="Lusitan"/>
    <x v="11"/>
    <n v="18"/>
    <n v="0"/>
    <s v="First World War surplus"/>
    <s v="Gandhi-like"/>
    <n v="1"/>
    <s v="Good"/>
    <n v="36"/>
    <n v="2"/>
    <n v="0"/>
    <s v="Mixed Economy"/>
    <n v="203"/>
    <n v="0"/>
    <s v="Untapped"/>
    <s v="None"/>
    <x v="14"/>
    <s v="Soviet Union"/>
    <n v="19020"/>
    <s v="http://blocgame.com/stats.php?id=58894"/>
    <n v="0"/>
    <n v="0"/>
    <n v="17520"/>
    <n v="93.69458128078817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8">
  <r>
    <s v="Lemonstan"/>
    <s v="Lemon"/>
    <x v="0"/>
    <n v="121"/>
    <n v="4"/>
    <s v="Korean War surplus"/>
    <s v="Gandhi-like"/>
    <n v="2"/>
    <s v="Standard"/>
    <n v="15"/>
    <n v="16"/>
    <n v="8"/>
    <s v="Central Planning"/>
    <n v="1035"/>
    <n v="5002"/>
    <s v="Untapped"/>
    <s v="Very Powerful"/>
    <s v="Persia"/>
    <s v="Soviet Union"/>
    <n v="37688"/>
    <s v="http://blocgame.com/stats.php?id=40048"/>
    <n v="4"/>
    <n v="0"/>
    <n v="27188"/>
    <n v="36.413526570048312"/>
  </r>
  <r>
    <s v="Lyranistan"/>
    <s v="Lyranistan"/>
    <x v="0"/>
    <n v="98"/>
    <n v="4"/>
    <s v="Korean War surplus"/>
    <s v="Gandhi-like"/>
    <n v="3"/>
    <s v="Standard"/>
    <n v="0"/>
    <n v="25"/>
    <n v="20"/>
    <s v="Central Planning"/>
    <n v="1614"/>
    <n v="3489"/>
    <s v="Untapped"/>
    <s v="Large"/>
    <s v="Mesopotamia"/>
    <s v="Soviet Union"/>
    <n v="49221"/>
    <s v="http://blocgame.com/stats.php?id=56860"/>
    <n v="2"/>
    <n v="0"/>
    <n v="30096"/>
    <n v="30.496282527881039"/>
  </r>
  <r>
    <s v="Tron"/>
    <s v="Tron5"/>
    <x v="0"/>
    <n v="78"/>
    <n v="0"/>
    <s v="Second World War surplus"/>
    <s v="Nice"/>
    <n v="2"/>
    <s v="Poor"/>
    <n v="1"/>
    <n v="14"/>
    <n v="5"/>
    <s v="Central Planning"/>
    <n v="1093"/>
    <n v="271"/>
    <s v="Plentiful"/>
    <s v="Mediocre"/>
    <s v="Congo"/>
    <s v="Soviet Union"/>
    <n v="40897"/>
    <s v="http://blocgame.com/stats.php?id=62967"/>
    <n v="2"/>
    <n v="0"/>
    <n v="32272"/>
    <n v="37.417200365965236"/>
  </r>
  <r>
    <s v="Nerdia"/>
    <s v="TheKyu"/>
    <x v="0"/>
    <n v="89"/>
    <n v="7"/>
    <s v="Korean War surplus"/>
    <s v="Angelic"/>
    <n v="4"/>
    <s v="Standard"/>
    <n v="2"/>
    <n v="40"/>
    <n v="17"/>
    <s v="Free Market"/>
    <n v="1747"/>
    <n v="0"/>
    <n v="0"/>
    <s v="Large"/>
    <s v="Caribbean"/>
    <s v="United States"/>
    <n v="45006"/>
    <s v="http://blocgame.com/stats.php?id=56451"/>
    <n v="1"/>
    <n v="0"/>
    <n v="20631"/>
    <n v="25.761877504293075"/>
  </r>
  <r>
    <s v="Laurence"/>
    <s v="Frezzerbloom"/>
    <x v="0"/>
    <n v="63"/>
    <n v="0"/>
    <s v="Korean War surplus"/>
    <s v="Gandhi-like"/>
    <n v="2"/>
    <s v="Elite"/>
    <n v="0"/>
    <n v="15"/>
    <n v="10"/>
    <s v="Central Planning"/>
    <n v="1249"/>
    <n v="2856"/>
    <s v="Untapped"/>
    <s v="Very Powerful"/>
    <s v="Arabia"/>
    <s v="Soviet Union"/>
    <n v="23990"/>
    <s v="http://blocgame.com/stats.php?id=49637"/>
    <n v="1"/>
    <n v="0"/>
    <n v="13115"/>
    <n v="19.207365892714172"/>
  </r>
  <r>
    <s v="Slavostan"/>
    <s v="Joe Tito-Hoxha"/>
    <x v="1"/>
    <n v="51"/>
    <n v="0"/>
    <s v="Korean War surplus"/>
    <s v="Gandhi-like"/>
    <n v="1"/>
    <s v="Elite"/>
    <n v="0"/>
    <n v="9"/>
    <n v="2"/>
    <s v="Central Planning"/>
    <n v="1821"/>
    <n v="103"/>
    <s v="Untapped"/>
    <s v="Meagre"/>
    <s v="Indochina"/>
    <s v="Soviet Union"/>
    <n v="16172"/>
    <s v="http://blocgame.com/stats.php?id=48188"/>
    <n v="1"/>
    <n v="0"/>
    <n v="11297"/>
    <n v="8.8808347062053823"/>
  </r>
  <r>
    <s v="nation name"/>
    <s v="alysdexia"/>
    <x v="1"/>
    <n v="59"/>
    <n v="1"/>
    <s v="Second World War surplus"/>
    <s v="Gandhi-like"/>
    <n v="2"/>
    <s v="Elite"/>
    <n v="17"/>
    <n v="27"/>
    <n v="11"/>
    <s v="Central Planning"/>
    <n v="1068"/>
    <n v="2675"/>
    <s v="Untapped"/>
    <s v="Mediocre"/>
    <s v="Mesopotamia"/>
    <s v="United States"/>
    <n v="33224"/>
    <s v="http://blocgame.com/stats.php?id=49652"/>
    <n v="1"/>
    <n v="0"/>
    <n v="17474"/>
    <n v="31.108614232209739"/>
  </r>
  <r>
    <s v="Pingaslavia"/>
    <s v="CowsRTasty"/>
    <x v="1"/>
    <n v="38"/>
    <n v="0"/>
    <s v="Second World War surplus"/>
    <s v="Gandhi-like"/>
    <n v="0"/>
    <s v="Good"/>
    <n v="0"/>
    <n v="9"/>
    <n v="3"/>
    <s v="Free Market"/>
    <n v="772"/>
    <n v="21"/>
    <s v="Untapped"/>
    <s v="Large"/>
    <s v="East Indies"/>
    <s v="United States"/>
    <n v="24645"/>
    <s v="http://blocgame.com/stats.php?id=6730"/>
    <n v="1"/>
    <n v="0"/>
    <n v="20145"/>
    <n v="31.923575129533678"/>
  </r>
  <r>
    <s v="Kondominium"/>
    <s v="AdamKarolczak"/>
    <x v="2"/>
    <n v="74"/>
    <n v="3"/>
    <s v="Second World War surplus"/>
    <s v="Gandhi-like"/>
    <n v="2"/>
    <s v="Standard"/>
    <n v="12"/>
    <n v="32"/>
    <n v="17"/>
    <s v="Free Market"/>
    <n v="418"/>
    <n v="467"/>
    <s v="Untapped"/>
    <s v="Very Powerful"/>
    <s v="Arabia"/>
    <s v="United States"/>
    <n v="29157"/>
    <s v="http://blocgame.com/stats.php?id=61576"/>
    <n v="1"/>
    <n v="0"/>
    <n v="9282"/>
    <n v="69.753588516746404"/>
  </r>
  <r>
    <s v="Borneon"/>
    <s v="orangsigat"/>
    <x v="3"/>
    <n v="90"/>
    <n v="11"/>
    <s v="Korean War surplus"/>
    <s v="Gandhi-like"/>
    <n v="4"/>
    <s v="Good"/>
    <n v="28"/>
    <n v="28"/>
    <n v="19"/>
    <s v="Central Planning"/>
    <n v="1332"/>
    <n v="351"/>
    <s v="Untapped"/>
    <s v="Very Powerful"/>
    <s v="Caribbean"/>
    <s v="Soviet Union"/>
    <n v="31766"/>
    <s v="http://blocgame.com/stats.php?id=61947"/>
    <n v="3"/>
    <n v="0"/>
    <n v="11141"/>
    <n v="23.848348348348349"/>
  </r>
  <r>
    <s v="Inderapura"/>
    <s v="Lordfazal"/>
    <x v="3"/>
    <n v="86"/>
    <n v="3"/>
    <s v="Second World War surplus"/>
    <s v="Gandhi-like"/>
    <n v="2"/>
    <s v="Good"/>
    <n v="5"/>
    <n v="12"/>
    <n v="7"/>
    <s v="Free Market"/>
    <n v="1763"/>
    <n v="127"/>
    <s v="Untapped"/>
    <s v="Large"/>
    <s v="East Indies"/>
    <s v="United States"/>
    <n v="16010"/>
    <s v="http://blocgame.com/stats.php?id=62928"/>
    <n v="1"/>
    <n v="0"/>
    <n v="7385"/>
    <n v="9.0811117413499716"/>
  </r>
  <r>
    <s v="SUNGAI KERAK"/>
    <s v="Nizarudin"/>
    <x v="3"/>
    <n v="46"/>
    <n v="2"/>
    <s v="Second World War surplus"/>
    <s v="Gandhi-like"/>
    <n v="2"/>
    <s v="Standard"/>
    <n v="16"/>
    <n v="9"/>
    <n v="6"/>
    <s v="Free Market"/>
    <n v="957"/>
    <n v="144"/>
    <s v="Untapped"/>
    <s v="Large"/>
    <s v="East Indies"/>
    <s v="United States"/>
    <n v="31680"/>
    <s v="http://blocgame.com/stats.php?id=61710"/>
    <n v="1"/>
    <n v="0"/>
    <n v="24555"/>
    <n v="33.103448275862071"/>
  </r>
  <r>
    <s v="Kelate.net"/>
    <s v="Wira Perang"/>
    <x v="3"/>
    <n v="98"/>
    <n v="5"/>
    <s v="Second World War surplus"/>
    <s v="Gandhi-like"/>
    <n v="2"/>
    <s v="Good"/>
    <n v="5"/>
    <n v="22"/>
    <n v="22"/>
    <s v="Free Market"/>
    <n v="804"/>
    <n v="2717"/>
    <s v="Untapped"/>
    <s v="Very Powerful"/>
    <s v="Arabia"/>
    <s v="United States"/>
    <n v="25006"/>
    <s v="http://blocgame.com/stats.php?id=61907"/>
    <n v="1"/>
    <n v="0"/>
    <n v="7006"/>
    <n v="31.101990049751244"/>
  </r>
  <r>
    <s v="Tyanra"/>
    <s v="SaffronMerchant"/>
    <x v="4"/>
    <n v="44"/>
    <n v="2"/>
    <s v="Second World War surplus"/>
    <s v="Gandhi-like"/>
    <n v="2"/>
    <s v="Poor"/>
    <n v="0"/>
    <n v="22"/>
    <n v="8"/>
    <s v="Central Planning"/>
    <n v="1413"/>
    <n v="1360"/>
    <s v="Untapped"/>
    <s v="Powerful"/>
    <s v="The Subcontinent"/>
    <s v="Soviet Union"/>
    <n v="33420"/>
    <s v="http://blocgame.com/stats.php?id=60365"/>
    <n v="1"/>
    <n v="0"/>
    <n v="20670"/>
    <n v="23.651804670912952"/>
  </r>
  <r>
    <s v="Kritch"/>
    <s v="Zorn"/>
    <x v="5"/>
    <n v="105"/>
    <n v="1"/>
    <s v="Second World War surplus"/>
    <s v="Angelic"/>
    <n v="2"/>
    <s v="Good"/>
    <n v="4"/>
    <n v="28"/>
    <n v="8"/>
    <s v="Central Planning"/>
    <n v="1351"/>
    <n v="432"/>
    <s v="Untapped"/>
    <s v="Very Powerful"/>
    <s v="The Subcontinent"/>
    <s v="Neutral"/>
    <n v="41362"/>
    <s v="http://blocgame.com/stats.php?id=63155"/>
    <n v="2"/>
    <n v="0"/>
    <n v="26362"/>
    <n v="30.615840118430793"/>
  </r>
  <r>
    <s v="Savannah"/>
    <s v="Watersfall"/>
    <x v="5"/>
    <n v="109"/>
    <n v="1"/>
    <s v="Korean War surplus"/>
    <s v="Gandhi-like"/>
    <n v="3"/>
    <s v="Poor"/>
    <n v="0"/>
    <n v="26"/>
    <n v="2"/>
    <s v="Central Planning"/>
    <n v="1323"/>
    <n v="0"/>
    <n v="0"/>
    <s v="Somewhat Large"/>
    <s v="Pacific Rim"/>
    <s v="Soviet Union"/>
    <n v="36987"/>
    <s v="http://blocgame.com/stats.php?id=49817"/>
    <n v="1"/>
    <n v="0"/>
    <n v="24237"/>
    <n v="27.956916099773242"/>
  </r>
  <r>
    <s v="Wielkopl"/>
    <s v="taikuh"/>
    <x v="5"/>
    <n v="78"/>
    <n v="2"/>
    <s v="Second World War surplus"/>
    <s v="Gandhi-like"/>
    <n v="2"/>
    <s v="Elite"/>
    <n v="1"/>
    <n v="21"/>
    <n v="0"/>
    <s v="Central Planning"/>
    <n v="533"/>
    <n v="137"/>
    <n v="0"/>
    <s v="Very Powerful"/>
    <s v="Caribbean"/>
    <s v="Soviet Union"/>
    <n v="41529"/>
    <s v="http://blocgame.com/stats.php?id=42376"/>
    <n v="1"/>
    <n v="0"/>
    <n v="32154"/>
    <n v="77.915572232645403"/>
  </r>
  <r>
    <s v="Tyrantia"/>
    <s v="Malakal"/>
    <x v="6"/>
    <n v="74"/>
    <n v="10"/>
    <s v="Korean War surplus"/>
    <s v="Gandhi-like"/>
    <n v="3"/>
    <s v="Elite"/>
    <n v="0"/>
    <n v="44"/>
    <n v="19"/>
    <s v="Central Planning"/>
    <n v="1530"/>
    <n v="6569"/>
    <s v="Plentiful"/>
    <s v="Very Powerful"/>
    <s v="Arabia"/>
    <s v="Soviet Union"/>
    <n v="60434"/>
    <s v="http://blocgame.com/stats.php?id=40238"/>
    <n v="3"/>
    <n v="0.05"/>
    <n v="34559"/>
    <n v="39.499346405228756"/>
  </r>
  <r>
    <s v="TheDarkSide"/>
    <s v="LordVader"/>
    <x v="6"/>
    <n v="96"/>
    <n v="5"/>
    <s v="Korean War surplus"/>
    <s v="Gandhi-like"/>
    <n v="2"/>
    <s v="Standard"/>
    <n v="0"/>
    <n v="27"/>
    <n v="2"/>
    <s v="Central Planning"/>
    <n v="2608"/>
    <n v="772"/>
    <n v="0"/>
    <s v="Very Powerful"/>
    <s v="East Indies"/>
    <s v="Soviet Union"/>
    <n v="71614"/>
    <s v="http://blocgame.com/stats.php?id=63139"/>
    <n v="1"/>
    <n v="0"/>
    <n v="59239"/>
    <n v="27.459355828220858"/>
  </r>
  <r>
    <s v="Conferan"/>
    <s v="Cryptox"/>
    <x v="6"/>
    <n v="98"/>
    <n v="2"/>
    <s v="Second World War surplus"/>
    <s v="Gandhi-like"/>
    <n v="2"/>
    <s v="Good"/>
    <n v="5"/>
    <n v="21"/>
    <n v="7"/>
    <s v="Central Planning"/>
    <n v="1973"/>
    <n v="364"/>
    <s v="Untapped"/>
    <s v="Very Powerful"/>
    <s v="East Indies"/>
    <s v="Soviet Union"/>
    <n v="46154"/>
    <s v="http://blocgame.com/stats.php?id=56710"/>
    <n v="1"/>
    <n v="0"/>
    <n v="34154"/>
    <n v="23.392802838317284"/>
  </r>
  <r>
    <s v="Zeon Alliance"/>
    <s v="Char Aznable"/>
    <x v="6"/>
    <n v="80"/>
    <n v="6"/>
    <s v="Second World War surplus"/>
    <s v="Gandhi-like"/>
    <n v="2"/>
    <s v="Elite"/>
    <n v="17"/>
    <n v="7"/>
    <n v="7"/>
    <s v="Free Market"/>
    <n v="1802"/>
    <n v="209"/>
    <s v="Untapped"/>
    <s v="Very Powerful"/>
    <s v="Pacific Rim"/>
    <s v="United States"/>
    <n v="33932"/>
    <s v="http://blocgame.com/stats.php?id=62248"/>
    <n v="1"/>
    <n v="0"/>
    <n v="27182"/>
    <n v="18.830188679245282"/>
  </r>
  <r>
    <s v="Large Man"/>
    <s v="LargeMan"/>
    <x v="6"/>
    <n v="93"/>
    <n v="1"/>
    <s v="Korean War surplus"/>
    <s v="Gandhi-like"/>
    <n v="3"/>
    <s v="Good"/>
    <n v="0"/>
    <n v="8"/>
    <n v="13"/>
    <s v="Central Planning"/>
    <n v="1537"/>
    <n v="7786"/>
    <s v="Plentiful"/>
    <s v="Powerful"/>
    <s v="Egypt"/>
    <s v="Soviet Union"/>
    <n v="52070"/>
    <s v="http://blocgame.com/stats.php?id=52836"/>
    <n v="1"/>
    <n v="0"/>
    <n v="41945"/>
    <n v="33.877683799609628"/>
  </r>
  <r>
    <s v="Khuzestan"/>
    <s v="Georgy Zhukov"/>
    <x v="7"/>
    <n v="61"/>
    <n v="2"/>
    <s v="Second World War surplus"/>
    <s v="Gandhi-like"/>
    <n v="3"/>
    <s v="Elite"/>
    <n v="3"/>
    <n v="19"/>
    <n v="10"/>
    <s v="Central Planning"/>
    <n v="1666"/>
    <n v="2294"/>
    <s v="Untapped"/>
    <s v="Very Powerful"/>
    <s v="Persia"/>
    <s v="Soviet Union"/>
    <n v="41083"/>
    <s v="http://blocgame.com/stats.php?id=48914"/>
    <n v="2"/>
    <n v="0"/>
    <n v="27958"/>
    <n v="24.659663865546218"/>
  </r>
  <r>
    <s v="Cirno"/>
    <s v="jc99"/>
    <x v="7"/>
    <n v="138"/>
    <n v="3"/>
    <s v="Second World War surplus"/>
    <s v="Gandhi-like"/>
    <n v="5"/>
    <s v="Standard"/>
    <n v="0"/>
    <n v="34"/>
    <n v="2"/>
    <s v="Free Market"/>
    <n v="2089"/>
    <n v="228"/>
    <s v="Untapped"/>
    <s v="Large"/>
    <s v="Caribbean"/>
    <s v="United States"/>
    <n v="39052"/>
    <s v="http://blocgame.com/stats.php?id=43375"/>
    <n v="1"/>
    <n v="0"/>
    <n v="21802"/>
    <n v="18.694112015318336"/>
  </r>
  <r>
    <s v="Rattown"/>
    <s v="Furfag Commanding"/>
    <x v="8"/>
    <n v="235"/>
    <n v="3"/>
    <s v="Korean War surplus"/>
    <s v="Angelic"/>
    <n v="3"/>
    <s v="Elite"/>
    <n v="0"/>
    <n v="29"/>
    <n v="21"/>
    <s v="Mixed Economy"/>
    <n v="876"/>
    <n v="4115"/>
    <s v="Plentiful"/>
    <s v="Very Powerful"/>
    <s v="Mesopotamia"/>
    <s v="Soviet Union"/>
    <n v="33895"/>
    <s v="http://blocgame.com/stats.php?id=39062"/>
    <n v="7"/>
    <n v="0.65"/>
    <n v="12895"/>
    <n v="38.692922374429223"/>
  </r>
  <r>
    <s v="bakhang"/>
    <s v="cukobi"/>
    <x v="8"/>
    <n v="101"/>
    <n v="4"/>
    <s v="Second World War surplus"/>
    <s v="Gandhi-like"/>
    <n v="4"/>
    <s v="Standard"/>
    <n v="29"/>
    <n v="29"/>
    <n v="13"/>
    <s v="Central Planning"/>
    <n v="1738"/>
    <n v="1056"/>
    <s v="Untapped"/>
    <s v="Large"/>
    <s v="Atlas"/>
    <s v="Soviet Union"/>
    <n v="40085"/>
    <s v="http://blocgame.com/stats.php?id=60485"/>
    <n v="1"/>
    <n v="0"/>
    <n v="21335"/>
    <n v="23.063866513233602"/>
  </r>
  <r>
    <s v="ZAMENTA"/>
    <s v="ShAh FAr HAn"/>
    <x v="8"/>
    <n v="141"/>
    <n v="2"/>
    <s v="Second World War surplus"/>
    <s v="Gandhi-like"/>
    <n v="3"/>
    <s v="Standard"/>
    <n v="15"/>
    <n v="15"/>
    <n v="8"/>
    <s v="Central Planning"/>
    <n v="1632"/>
    <n v="268"/>
    <s v="Untapped"/>
    <s v="Large"/>
    <s v="Pacific Rim"/>
    <s v="Soviet Union"/>
    <n v="45508"/>
    <s v="http://blocgame.com/stats.php?id=61998"/>
    <n v="1"/>
    <n v="0"/>
    <n v="34633"/>
    <n v="27.884803921568629"/>
  </r>
  <r>
    <s v="Hells Angel"/>
    <s v="Avangarde"/>
    <x v="8"/>
    <n v="60"/>
    <n v="1"/>
    <s v="Second World War surplus"/>
    <s v="Gandhi-like"/>
    <n v="2"/>
    <s v="Poor"/>
    <n v="2"/>
    <n v="23"/>
    <n v="5"/>
    <s v="Central Planning"/>
    <n v="954"/>
    <n v="3893"/>
    <s v="Untapped"/>
    <s v="Large"/>
    <s v="Guinea"/>
    <s v="Soviet Union"/>
    <n v="46226"/>
    <s v="http://blocgame.com/stats.php?id=63923"/>
    <n v="1"/>
    <n v="0"/>
    <n v="34226"/>
    <n v="48.454926624737944"/>
  </r>
  <r>
    <s v="Newport High"/>
    <s v="Astalavista"/>
    <x v="8"/>
    <n v="80"/>
    <n v="1"/>
    <s v="Second World War surplus"/>
    <s v="Gandhi-like"/>
    <n v="3"/>
    <s v="Poor"/>
    <n v="2"/>
    <n v="26"/>
    <n v="4"/>
    <s v="Central Planning"/>
    <n v="705"/>
    <n v="197"/>
    <s v="Untapped"/>
    <s v="Very Powerful"/>
    <s v="Mesoamerica"/>
    <s v="Soviet Union"/>
    <n v="33229"/>
    <s v="http://blocgame.com/stats.php?id=62860"/>
    <n v="1"/>
    <n v="0"/>
    <n v="19729"/>
    <n v="47.133333333333333"/>
  </r>
  <r>
    <s v="Frostyputania"/>
    <s v="Frostyputa"/>
    <x v="8"/>
    <n v="52"/>
    <n v="1"/>
    <s v="Second World War surplus"/>
    <s v="Gandhi-like"/>
    <n v="2"/>
    <s v="Elite"/>
    <n v="23"/>
    <n v="8"/>
    <n v="2"/>
    <s v="Central Planning"/>
    <n v="630"/>
    <n v="365"/>
    <s v="Untapped"/>
    <s v="Large"/>
    <s v="Gran Colombia"/>
    <s v="Neutral"/>
    <n v="27165"/>
    <s v="http://blocgame.com/stats.php?id=42065"/>
    <n v="1"/>
    <n v="0"/>
    <n v="21915"/>
    <n v="43.11904761904762"/>
  </r>
  <r>
    <s v="ZY Kingdoms"/>
    <s v="ZY1st"/>
    <x v="8"/>
    <n v="72"/>
    <n v="1"/>
    <s v="Second World War surplus"/>
    <s v="Gandhi-like"/>
    <n v="2"/>
    <s v="Poor"/>
    <n v="2"/>
    <n v="14"/>
    <n v="16"/>
    <s v="Central Planning"/>
    <n v="478"/>
    <n v="4395"/>
    <s v="Untapped"/>
    <s v="Very Powerful"/>
    <s v="Mesopotamia"/>
    <s v="Soviet Union"/>
    <n v="35087"/>
    <s v="http://blocgame.com/stats.php?id=62893"/>
    <n v="1"/>
    <n v="0"/>
    <n v="22337"/>
    <n v="73.403765690376574"/>
  </r>
  <r>
    <s v="Swadia"/>
    <s v="SonnyJack"/>
    <x v="8"/>
    <n v="73"/>
    <n v="2"/>
    <s v="Second World War surplus"/>
    <s v="Gandhi-like"/>
    <n v="2"/>
    <s v="Good"/>
    <n v="1"/>
    <n v="31"/>
    <n v="32"/>
    <s v="Free Market"/>
    <n v="473"/>
    <n v="6531"/>
    <s v="Untapped"/>
    <s v="Very Powerful"/>
    <s v="Arabia"/>
    <s v="United States"/>
    <n v="56356"/>
    <s v="http://blocgame.com/stats.php?id=40011"/>
    <n v="1"/>
    <n v="0"/>
    <n v="31231"/>
    <n v="119.14587737843551"/>
  </r>
  <r>
    <s v="Romiia"/>
    <s v="The Great Tiberius III"/>
    <x v="9"/>
    <n v="9"/>
    <n v="0"/>
    <s v="Korean War surplus"/>
    <s v="Gandhi-like"/>
    <n v="1"/>
    <s v="Good"/>
    <n v="9"/>
    <n v="4"/>
    <n v="3"/>
    <s v="Central Planning"/>
    <n v="1660"/>
    <n v="263"/>
    <s v="Untapped"/>
    <s v="Meagre"/>
    <s v="The Subcontinent"/>
    <s v="Soviet Union"/>
    <n v="24106"/>
    <s v="http://blocgame.com/stats.php?id=60242"/>
    <n v="1"/>
    <n v="0"/>
    <n v="20731"/>
    <n v="14.521686746987951"/>
  </r>
  <r>
    <s v="Platypus Island"/>
    <s v="Mark0Polo"/>
    <x v="4"/>
    <n v="72"/>
    <n v="1"/>
    <s v="Second World War surplus"/>
    <s v="Gandhi-like"/>
    <n v="5"/>
    <s v="Elite"/>
    <n v="2"/>
    <n v="40"/>
    <n v="21"/>
    <s v="Central Planning"/>
    <n v="3092"/>
    <n v="195"/>
    <s v="Untapped"/>
    <s v="Powerful"/>
    <s v="Indochina"/>
    <s v="Soviet Union"/>
    <n v="31594"/>
    <s v="http://blocgame.com/stats.php?id=63909"/>
    <n v="0"/>
    <n v="0"/>
    <n v="4969"/>
    <n v="10.217981888745149"/>
  </r>
  <r>
    <s v="Morovistan"/>
    <s v="Gustave Bergher"/>
    <x v="6"/>
    <n v="78"/>
    <n v="1"/>
    <s v="Second World War surplus"/>
    <s v="Gandhi-like"/>
    <n v="2"/>
    <s v="Good"/>
    <n v="0"/>
    <n v="18"/>
    <n v="13"/>
    <s v="Central Planning"/>
    <n v="3062"/>
    <n v="4031"/>
    <s v="Plentiful"/>
    <s v="Powerful"/>
    <s v="Mesopotamia"/>
    <s v="Soviet Union"/>
    <n v="31247"/>
    <s v="http://blocgame.com/stats.php?id=62905"/>
    <n v="0"/>
    <n v="0"/>
    <n v="18122"/>
    <n v="10.204768125408229"/>
  </r>
  <r>
    <s v="Tuonela"/>
    <s v="Beelzebub"/>
    <x v="8"/>
    <n v="78"/>
    <n v="2"/>
    <s v="Second World War surplus"/>
    <s v="Angelic"/>
    <n v="3"/>
    <s v="Elite"/>
    <n v="0"/>
    <n v="31"/>
    <n v="3"/>
    <s v="Central Planning"/>
    <n v="3030"/>
    <n v="359"/>
    <s v="Untapped"/>
    <s v="Large"/>
    <s v="The Subcontinent"/>
    <s v="Soviet Union"/>
    <n v="44874"/>
    <s v="http://blocgame.com/stats.php?id=389"/>
    <n v="0"/>
    <n v="0"/>
    <n v="29874"/>
    <n v="14.80990099009901"/>
  </r>
  <r>
    <s v="whitmanistan"/>
    <s v="slim"/>
    <x v="8"/>
    <n v="91"/>
    <n v="5"/>
    <s v="Second World War surplus"/>
    <s v="Gandhi-like"/>
    <n v="5"/>
    <s v="Good"/>
    <n v="1"/>
    <n v="17"/>
    <n v="9"/>
    <s v="Free Market"/>
    <n v="2862"/>
    <n v="6644"/>
    <s v="Untapped"/>
    <s v="Large"/>
    <s v="Mesopotamia"/>
    <s v="United States"/>
    <n v="60991"/>
    <s v="http://blocgame.com/stats.php?id=36344"/>
    <n v="0"/>
    <n v="0"/>
    <n v="47491"/>
    <n v="21.310621942697413"/>
  </r>
  <r>
    <s v="Raja Udang"/>
    <s v="Mario"/>
    <x v="3"/>
    <n v="33"/>
    <n v="0"/>
    <s v="Second World War surplus"/>
    <s v="Gandhi-like"/>
    <n v="3"/>
    <s v="Good"/>
    <n v="0"/>
    <n v="18"/>
    <n v="8"/>
    <s v="Central Planning"/>
    <n v="2853"/>
    <n v="208"/>
    <s v="Untapped"/>
    <s v="Mediocre"/>
    <s v="Pacific Rim"/>
    <s v="Neutral"/>
    <n v="43361"/>
    <s v="http://blocgame.com/stats.php?id=61754"/>
    <n v="0"/>
    <n v="0"/>
    <n v="31361"/>
    <n v="15.19838766211006"/>
  </r>
  <r>
    <s v="Newsoka"/>
    <s v="E Mark"/>
    <x v="6"/>
    <n v="39"/>
    <n v="0"/>
    <s v="Second World War surplus"/>
    <s v="Gandhi-like"/>
    <n v="1"/>
    <s v="Good"/>
    <n v="3"/>
    <n v="31"/>
    <n v="12"/>
    <s v="Mixed Economy"/>
    <n v="2804"/>
    <n v="631"/>
    <s v="Plentiful"/>
    <s v="Somewhat Large"/>
    <s v="Indochina"/>
    <s v="United States"/>
    <n v="27578"/>
    <s v="http://blocgame.com/stats.php?id=63105"/>
    <n v="0"/>
    <n v="0"/>
    <n v="10703"/>
    <n v="9.835235378031383"/>
  </r>
  <r>
    <s v="Eastasia"/>
    <s v="accounts being deleted"/>
    <x v="8"/>
    <n v="65"/>
    <n v="2"/>
    <s v="Korean War surplus"/>
    <s v="Gandhi-like"/>
    <n v="2"/>
    <s v="Elite"/>
    <n v="0"/>
    <n v="8"/>
    <n v="4"/>
    <s v="Central Planning"/>
    <n v="2729"/>
    <n v="925"/>
    <s v="Untapped"/>
    <s v="Small"/>
    <s v="Pacific Rim"/>
    <s v="Soviet Union"/>
    <n v="34461"/>
    <s v="http://blocgame.com/stats.php?id=63527"/>
    <n v="0"/>
    <n v="0"/>
    <n v="28461"/>
    <n v="12.627702455111763"/>
  </r>
  <r>
    <s v="LOCAI"/>
    <s v="Agumentic"/>
    <x v="0"/>
    <n v="39"/>
    <n v="1"/>
    <s v="Second World War surplus"/>
    <s v="Gandhi-like"/>
    <n v="3"/>
    <s v="Elite"/>
    <n v="5"/>
    <n v="11"/>
    <n v="5"/>
    <s v="Free Market"/>
    <n v="2600"/>
    <n v="325"/>
    <s v="Untapped"/>
    <s v="Very Powerful"/>
    <s v="The Subcontinent"/>
    <s v="United States"/>
    <n v="36048"/>
    <s v="http://blocgame.com/stats.php?id=53011"/>
    <n v="0"/>
    <n v="0"/>
    <n v="27798"/>
    <n v="13.864615384615385"/>
  </r>
  <r>
    <s v="temasik"/>
    <s v="lawrence"/>
    <x v="4"/>
    <n v="32"/>
    <n v="1"/>
    <s v="Second World War surplus"/>
    <s v="Gandhi-like"/>
    <n v="2"/>
    <s v="Standard"/>
    <n v="30"/>
    <n v="4"/>
    <n v="4"/>
    <s v="Central Planning"/>
    <n v="2569"/>
    <n v="895"/>
    <s v="Near Depletion"/>
    <s v="Mediocre"/>
    <s v="East Indies"/>
    <s v="United States"/>
    <n v="18912"/>
    <s v="http://blocgame.com/stats.php?id=62827"/>
    <n v="0"/>
    <n v="0"/>
    <n v="14412"/>
    <n v="7.3616193071233944"/>
  </r>
  <r>
    <s v="Uzbekistanstan"/>
    <s v="Shaikh Zayer"/>
    <x v="8"/>
    <n v="79"/>
    <n v="3"/>
    <s v="Second World War surplus"/>
    <s v="Angelic"/>
    <n v="3"/>
    <s v="Elite"/>
    <n v="0"/>
    <n v="50"/>
    <n v="5"/>
    <s v="Free Market"/>
    <n v="2566"/>
    <n v="375"/>
    <s v="Untapped"/>
    <s v="Large"/>
    <s v="Congo"/>
    <s v="United States"/>
    <n v="42881"/>
    <s v="http://blocgame.com/stats.php?id=47207"/>
    <n v="0"/>
    <n v="0"/>
    <n v="20006"/>
    <n v="16.711223694466096"/>
  </r>
  <r>
    <s v="Sovngarde"/>
    <s v="Farron47"/>
    <x v="8"/>
    <n v="82"/>
    <n v="4"/>
    <s v="Second World War surplus"/>
    <s v="Gandhi-like"/>
    <n v="4"/>
    <s v="Elite"/>
    <n v="0"/>
    <n v="28"/>
    <n v="7"/>
    <s v="Central Planning"/>
    <n v="2547"/>
    <n v="560"/>
    <s v="Untapped"/>
    <s v="Powerful"/>
    <s v="East Indies"/>
    <s v="Soviet Union"/>
    <n v="43859"/>
    <s v="http://blocgame.com/stats.php?id=62626"/>
    <n v="0"/>
    <n v="0"/>
    <n v="27734"/>
    <n v="17.219866509619159"/>
  </r>
  <r>
    <s v="Tamarlania"/>
    <s v="Vagrant"/>
    <x v="8"/>
    <n v="139"/>
    <n v="9"/>
    <s v="Second World War surplus"/>
    <s v="Pariah"/>
    <n v="7"/>
    <s v="Elite"/>
    <n v="0"/>
    <n v="70"/>
    <n v="67"/>
    <s v="Free Market"/>
    <n v="2532"/>
    <n v="5275"/>
    <s v="Untapped"/>
    <s v="Very Powerful"/>
    <s v="Mesopotamia"/>
    <s v="United States"/>
    <n v="58382"/>
    <s v="http://blocgame.com/stats.php?id=61626"/>
    <n v="0"/>
    <n v="0.05"/>
    <n v="1757"/>
    <n v="23.057661927330173"/>
  </r>
  <r>
    <s v="Kosan"/>
    <s v="Whitearcher8"/>
    <x v="6"/>
    <n v="70"/>
    <n v="0"/>
    <s v="Korean War surplus"/>
    <s v="Gandhi-like"/>
    <n v="2"/>
    <s v="Elite"/>
    <n v="8"/>
    <n v="16"/>
    <n v="6"/>
    <s v="Central Planning"/>
    <n v="2527"/>
    <n v="6648"/>
    <s v="Untapped"/>
    <s v="Very Powerful"/>
    <s v="Arabia"/>
    <s v="Soviet Union"/>
    <n v="34556"/>
    <s v="http://blocgame.com/stats.php?id=59227"/>
    <n v="0"/>
    <n v="0"/>
    <n v="24806"/>
    <n v="13.674713098535813"/>
  </r>
  <r>
    <s v="Asians"/>
    <s v="bigyihsuan"/>
    <x v="6"/>
    <n v="48"/>
    <n v="0"/>
    <s v="Second World War surplus"/>
    <s v="Gandhi-like"/>
    <n v="2"/>
    <s v="Poor"/>
    <n v="5"/>
    <n v="11"/>
    <n v="5"/>
    <s v="Mixed Economy"/>
    <n v="2523"/>
    <n v="225"/>
    <n v="0"/>
    <s v="Somewhat Large"/>
    <s v="Pacific Rim"/>
    <s v="United States"/>
    <n v="16191"/>
    <s v="http://blocgame.com/stats.php?id=41551"/>
    <n v="0"/>
    <n v="0"/>
    <n v="8691"/>
    <n v="6.4173602853745537"/>
  </r>
  <r>
    <s v="Mirah"/>
    <s v="Filzah"/>
    <x v="8"/>
    <n v="80"/>
    <n v="7"/>
    <s v="Second World War surplus"/>
    <s v="Gandhi-like"/>
    <n v="4"/>
    <s v="Good"/>
    <n v="4"/>
    <n v="23"/>
    <n v="12"/>
    <s v="Central Planning"/>
    <n v="2483"/>
    <n v="352"/>
    <s v="Untapped"/>
    <s v="Powerful"/>
    <s v="China"/>
    <s v="Soviet Union"/>
    <n v="26243"/>
    <s v="http://blocgame.com/stats.php?id=64191"/>
    <n v="0"/>
    <n v="0"/>
    <n v="10118"/>
    <n v="10.569069673781716"/>
  </r>
  <r>
    <s v="Batu putih"/>
    <s v="Harzan"/>
    <x v="7"/>
    <n v="9"/>
    <n v="4"/>
    <s v="Second World War surplus"/>
    <s v="Isolated"/>
    <n v="3"/>
    <s v="Elite"/>
    <n v="6"/>
    <n v="11"/>
    <n v="5"/>
    <s v="Central Planning"/>
    <n v="2480"/>
    <n v="166"/>
    <s v="Near Depletion"/>
    <s v="Meagre"/>
    <s v="East Indies"/>
    <s v="Soviet Union"/>
    <n v="13155"/>
    <s v="http://blocgame.com/stats.php?id=61926"/>
    <n v="0"/>
    <n v="0"/>
    <n v="4905"/>
    <n v="5.304435483870968"/>
  </r>
  <r>
    <s v="VinnyNation"/>
    <s v="VinnyRuler"/>
    <x v="0"/>
    <n v="47"/>
    <n v="0"/>
    <s v="Second World War surplus"/>
    <s v="Gandhi-like"/>
    <n v="1"/>
    <s v="Standard"/>
    <n v="0"/>
    <n v="7"/>
    <n v="4"/>
    <s v="Central Planning"/>
    <n v="2479"/>
    <n v="219"/>
    <s v="Untapped"/>
    <s v="Somewhat Large"/>
    <s v="Congo"/>
    <s v="Soviet Union"/>
    <n v="25007"/>
    <s v="http://blocgame.com/stats.php?id=62972"/>
    <n v="0"/>
    <n v="0"/>
    <n v="20132"/>
    <n v="10.08753529649052"/>
  </r>
  <r>
    <s v="Aasyria"/>
    <s v="David al-Assad"/>
    <x v="8"/>
    <n v="78"/>
    <n v="5"/>
    <s v="Second World War surplus"/>
    <s v="Angelic"/>
    <n v="3"/>
    <s v="Standard"/>
    <n v="3"/>
    <n v="27"/>
    <n v="15"/>
    <s v="Central Planning"/>
    <n v="2380"/>
    <n v="3532"/>
    <s v="Plentiful"/>
    <s v="Very Powerful"/>
    <s v="Mesopotamia"/>
    <s v="Soviet Union"/>
    <n v="42439"/>
    <s v="http://blocgame.com/stats.php?id=60967"/>
    <n v="0"/>
    <n v="0"/>
    <n v="24439"/>
    <n v="17.831512605042018"/>
  </r>
  <r>
    <s v="Ken no Taiyou"/>
    <s v="Hikari"/>
    <x v="8"/>
    <n v="39"/>
    <n v="1"/>
    <s v="Second World War surplus"/>
    <s v="Gandhi-like"/>
    <n v="4"/>
    <s v="Elite"/>
    <n v="1"/>
    <n v="9"/>
    <n v="31"/>
    <s v="Central Planning"/>
    <n v="2336"/>
    <n v="1241"/>
    <s v="Untapped"/>
    <s v="Large"/>
    <s v="Persia"/>
    <s v="Soviet Union"/>
    <n v="32081"/>
    <s v="http://blocgame.com/stats.php?id=64029"/>
    <n v="0"/>
    <n v="0"/>
    <n v="14081"/>
    <n v="13.733304794520548"/>
  </r>
  <r>
    <s v="Markovia"/>
    <s v="RDM HC"/>
    <x v="7"/>
    <n v="100"/>
    <n v="5"/>
    <s v="Second World War surplus"/>
    <s v="Angelic"/>
    <n v="3"/>
    <s v="Elite"/>
    <n v="0"/>
    <n v="25"/>
    <n v="12"/>
    <s v="Free Market"/>
    <n v="2317"/>
    <n v="568"/>
    <s v="Untapped"/>
    <s v="Powerful"/>
    <s v="Caribbean"/>
    <s v="United States"/>
    <n v="40901"/>
    <s v="http://blocgame.com/stats.php?id=58369"/>
    <n v="0"/>
    <n v="0"/>
    <n v="24776"/>
    <n v="17.652567975830816"/>
  </r>
  <r>
    <s v="Junoma"/>
    <s v="VicReyes"/>
    <x v="5"/>
    <n v="53"/>
    <n v="1"/>
    <s v="Second World War surplus"/>
    <s v="Angelic"/>
    <n v="2"/>
    <s v="Elite"/>
    <n v="0"/>
    <n v="17"/>
    <n v="5"/>
    <s v="Free Market"/>
    <n v="2306"/>
    <n v="468"/>
    <s v="Untapped"/>
    <s v="Large"/>
    <s v="Southern Cone"/>
    <s v="United States"/>
    <n v="41773"/>
    <s v="http://blocgame.com/stats.php?id=40349"/>
    <n v="0"/>
    <n v="0"/>
    <n v="32023"/>
    <n v="18.114917606244578"/>
  </r>
  <r>
    <s v="USSR"/>
    <s v="CommissarBrian"/>
    <x v="8"/>
    <n v="79"/>
    <n v="0"/>
    <s v="Second World War surplus"/>
    <s v="Gandhi-like"/>
    <n v="4"/>
    <s v="Standard"/>
    <n v="1"/>
    <n v="39"/>
    <n v="8"/>
    <s v="Central Planning"/>
    <n v="2269"/>
    <n v="203"/>
    <s v="Untapped"/>
    <s v="Small"/>
    <s v="China"/>
    <s v="Soviet Union"/>
    <n v="47029"/>
    <s v="http://blocgame.com/stats.php?id=54182"/>
    <n v="0"/>
    <n v="0"/>
    <n v="26404"/>
    <n v="20.726751873071837"/>
  </r>
  <r>
    <s v="Alamo"/>
    <s v="linksith"/>
    <x v="9"/>
    <n v="66"/>
    <n v="0"/>
    <s v="Second World War surplus"/>
    <s v="Gandhi-like"/>
    <n v="1"/>
    <s v="Elite"/>
    <n v="36"/>
    <n v="10"/>
    <n v="2"/>
    <s v="Free Market"/>
    <n v="2263"/>
    <n v="4358"/>
    <s v="Untapped"/>
    <s v="Mediocre"/>
    <s v="Mesopotamia"/>
    <s v="United States"/>
    <n v="16148"/>
    <s v="http://blocgame.com/stats.php?id=40536"/>
    <n v="0"/>
    <n v="0"/>
    <n v="10898"/>
    <n v="7.1356606274856382"/>
  </r>
  <r>
    <s v="Hitlerwasright"/>
    <s v="Louis C Cuck"/>
    <x v="8"/>
    <n v="58"/>
    <n v="0"/>
    <s v="Korean War surplus"/>
    <s v="Gandhi-like"/>
    <n v="3"/>
    <s v="Elite"/>
    <n v="8"/>
    <n v="35"/>
    <n v="25"/>
    <s v="Free Market"/>
    <n v="2249"/>
    <n v="10245"/>
    <s v="Near Depletion"/>
    <s v="Large"/>
    <s v="Arabia"/>
    <s v="United States"/>
    <n v="33237"/>
    <s v="http://blocgame.com/stats.php?id=59621"/>
    <n v="0"/>
    <n v="0"/>
    <n v="8487"/>
    <n v="14.778568252556692"/>
  </r>
  <r>
    <s v="Shambala"/>
    <s v="Feranon"/>
    <x v="0"/>
    <n v="71"/>
    <n v="0"/>
    <s v="Second World War surplus"/>
    <s v="Good"/>
    <n v="2"/>
    <s v="Elite"/>
    <n v="4"/>
    <n v="15"/>
    <n v="5"/>
    <s v="Central Planning"/>
    <n v="2234"/>
    <n v="105"/>
    <s v="Plentiful"/>
    <s v="Large"/>
    <s v="Pacific Rim"/>
    <s v="Soviet Union"/>
    <n v="30011"/>
    <s v="http://blocgame.com/stats.php?id=41268"/>
    <n v="0"/>
    <n v="0.05"/>
    <n v="21011"/>
    <n v="13.433751119068935"/>
  </r>
  <r>
    <s v="Ghost Shark"/>
    <s v="Sharky"/>
    <x v="3"/>
    <n v="81"/>
    <n v="8"/>
    <s v="Second World War surplus"/>
    <s v="Normal"/>
    <n v="3"/>
    <s v="Good"/>
    <n v="7"/>
    <n v="10"/>
    <n v="6"/>
    <s v="Free Market"/>
    <n v="2225"/>
    <n v="176"/>
    <s v="Untapped"/>
    <s v="Large"/>
    <s v="East Indies"/>
    <s v="United States"/>
    <n v="48218"/>
    <s v="http://blocgame.com/stats.php?id=63863"/>
    <n v="0"/>
    <n v="0"/>
    <n v="39968"/>
    <n v="21.671011235955056"/>
  </r>
  <r>
    <s v="Brutish Empire"/>
    <s v="DarkyDonno"/>
    <x v="4"/>
    <n v="83"/>
    <n v="0"/>
    <s v="Second World War surplus"/>
    <s v="Gandhi-like"/>
    <n v="3"/>
    <s v="Elite"/>
    <n v="0"/>
    <n v="21"/>
    <n v="9"/>
    <s v="Central Planning"/>
    <n v="2218"/>
    <n v="118"/>
    <n v="0"/>
    <s v="Large"/>
    <s v="China"/>
    <s v="Soviet Union"/>
    <n v="33209"/>
    <s v="http://blocgame.com/stats.php?id=57265"/>
    <n v="0"/>
    <n v="0"/>
    <n v="19709"/>
    <n v="14.972497745716861"/>
  </r>
  <r>
    <s v="Coccoladia"/>
    <s v="Ernesto Caprone"/>
    <x v="7"/>
    <n v="49"/>
    <n v="1"/>
    <s v="Second World War surplus"/>
    <s v="Nice"/>
    <n v="2"/>
    <s v="Standard"/>
    <n v="5"/>
    <n v="21"/>
    <n v="2"/>
    <s v="Central Planning"/>
    <n v="2216"/>
    <n v="70"/>
    <s v="Untapped"/>
    <s v="Large"/>
    <s v="Caribbean"/>
    <s v="Soviet Union"/>
    <n v="27057"/>
    <s v="http://blocgame.com/stats.php?id=40289"/>
    <n v="0"/>
    <n v="0"/>
    <n v="16932"/>
    <n v="12.209837545126353"/>
  </r>
  <r>
    <s v="constania"/>
    <s v="Comrade"/>
    <x v="6"/>
    <n v="99"/>
    <n v="0"/>
    <s v="Second World War surplus"/>
    <s v="Gandhi-like"/>
    <n v="1"/>
    <s v="Good"/>
    <n v="25"/>
    <n v="16"/>
    <n v="7"/>
    <s v="Central Planning"/>
    <n v="2212"/>
    <n v="7"/>
    <s v="Plentiful"/>
    <s v="Powerful"/>
    <s v="Congo"/>
    <s v="Soviet Union"/>
    <n v="17509"/>
    <s v="http://blocgame.com/stats.php?id=62606"/>
    <n v="0"/>
    <n v="0"/>
    <n v="8134"/>
    <n v="7.9154611211573238"/>
  </r>
  <r>
    <s v="Mingland"/>
    <s v="mpetersen"/>
    <x v="0"/>
    <n v="99"/>
    <n v="7"/>
    <s v="Second World War surplus"/>
    <s v="Gandhi-like"/>
    <n v="3"/>
    <s v="Good"/>
    <n v="6"/>
    <n v="28"/>
    <n v="11"/>
    <s v="Central Planning"/>
    <n v="2211"/>
    <n v="379"/>
    <s v="Untapped"/>
    <s v="Powerful"/>
    <s v="Southern Africa"/>
    <s v="Soviet Union"/>
    <n v="29330"/>
    <s v="http://blocgame.com/stats.php?id=63922"/>
    <n v="0"/>
    <n v="0"/>
    <n v="12455"/>
    <n v="13.265490728177296"/>
  </r>
  <r>
    <s v="Morjei"/>
    <s v="FlairWoW"/>
    <x v="6"/>
    <n v="74"/>
    <n v="1"/>
    <s v="Second World War surplus"/>
    <s v="Gandhi-like"/>
    <n v="5"/>
    <s v="Good"/>
    <n v="5"/>
    <n v="34"/>
    <n v="5"/>
    <s v="Central Planning"/>
    <n v="2205"/>
    <n v="26"/>
    <s v="Untapped"/>
    <s v="Powerful"/>
    <s v="Indochina"/>
    <s v="Soviet Union"/>
    <n v="42900"/>
    <s v="http://blocgame.com/stats.php?id=53068"/>
    <n v="0"/>
    <n v="0"/>
    <n v="24525"/>
    <n v="19.455782312925169"/>
  </r>
  <r>
    <s v="Mesopotamia"/>
    <s v="Arcturus"/>
    <x v="8"/>
    <n v="78"/>
    <n v="2"/>
    <s v="Second World War surplus"/>
    <s v="Normal"/>
    <n v="3"/>
    <s v="Good"/>
    <n v="1"/>
    <n v="23"/>
    <n v="14"/>
    <s v="Free Market"/>
    <n v="2198"/>
    <n v="5993"/>
    <s v="Untapped"/>
    <s v="Mediocre"/>
    <s v="Mesopotamia"/>
    <s v="United States"/>
    <n v="37057"/>
    <s v="http://blocgame.com/stats.php?id=42045"/>
    <n v="0"/>
    <n v="0"/>
    <n v="20932"/>
    <n v="16.859417652411285"/>
  </r>
  <r>
    <s v="Sintra"/>
    <s v="Daniel Lima"/>
    <x v="8"/>
    <n v="127"/>
    <n v="4"/>
    <s v="First World War surplus"/>
    <s v="Gandhi-like"/>
    <n v="2"/>
    <s v="Good"/>
    <n v="2"/>
    <n v="21"/>
    <n v="12"/>
    <s v="Central Planning"/>
    <n v="2197"/>
    <n v="114"/>
    <s v="Plentiful"/>
    <s v="Somewhat Large"/>
    <s v="Caribbean"/>
    <s v="Soviet Union"/>
    <n v="35838"/>
    <s v="http://blocgame.com/stats.php?id=63167"/>
    <n v="0"/>
    <n v="0"/>
    <n v="21963"/>
    <n v="16.312243969048701"/>
  </r>
  <r>
    <s v="SOPF"/>
    <s v="Johnathinski Weston"/>
    <x v="9"/>
    <n v="19"/>
    <n v="0"/>
    <s v="Second World War surplus"/>
    <s v="Gandhi-like"/>
    <n v="1"/>
    <s v="Good"/>
    <n v="101"/>
    <n v="10"/>
    <n v="4"/>
    <s v="Central Planning"/>
    <n v="2169"/>
    <n v="109"/>
    <s v="Untapped"/>
    <s v="Somewhat Large"/>
    <s v="East Indies"/>
    <s v="Soviet Union"/>
    <n v="17704"/>
    <s v="http://blocgame.com/stats.php?id=62841"/>
    <n v="0"/>
    <n v="0"/>
    <n v="11704"/>
    <n v="8.1622867680958962"/>
  </r>
  <r>
    <s v="Hansetica"/>
    <s v="Svan"/>
    <x v="10"/>
    <n v="10"/>
    <n v="0"/>
    <s v="Second World War surplus"/>
    <s v="Gandhi-like"/>
    <n v="3"/>
    <s v="Standard"/>
    <n v="149"/>
    <n v="18"/>
    <n v="8"/>
    <s v="Central Planning"/>
    <n v="2168"/>
    <n v="103"/>
    <s v="Untapped"/>
    <s v="Meagre"/>
    <s v="China"/>
    <s v="Soviet Union"/>
    <n v="20320"/>
    <s v="http://blocgame.com/stats.php?id=63390"/>
    <n v="0"/>
    <n v="0"/>
    <n v="8320"/>
    <n v="9.3726937269372694"/>
  </r>
  <r>
    <s v="Junovia"/>
    <s v="dontworryaboutit"/>
    <x v="1"/>
    <n v="30"/>
    <n v="0"/>
    <s v="Second World War surplus"/>
    <s v="Gandhi-like"/>
    <n v="2"/>
    <s v="Elite"/>
    <n v="15"/>
    <n v="24"/>
    <n v="7"/>
    <s v="Free Market"/>
    <n v="2164"/>
    <n v="430"/>
    <s v="Untapped"/>
    <s v="Large"/>
    <s v="Pacific Rim"/>
    <s v="Neutral"/>
    <n v="20884"/>
    <s v="http://blocgame.com/stats.php?id=63088"/>
    <n v="0"/>
    <n v="0"/>
    <n v="7759"/>
    <n v="9.6506469500924208"/>
  </r>
  <r>
    <s v="Harezland"/>
    <s v="Adam harez"/>
    <x v="8"/>
    <n v="51"/>
    <n v="2"/>
    <s v="First World War surplus"/>
    <s v="Gandhi-like"/>
    <n v="3"/>
    <s v="Good"/>
    <n v="17"/>
    <n v="11"/>
    <n v="10"/>
    <s v="Central Planning"/>
    <n v="2160"/>
    <n v="289"/>
    <s v="Untapped"/>
    <s v="Somewhat Large"/>
    <s v="Pacific Rim"/>
    <s v="Neutral"/>
    <n v="16752"/>
    <s v="http://blocgame.com/stats.php?id=60587"/>
    <n v="0"/>
    <n v="0"/>
    <n v="6627"/>
    <n v="7.7555555555555555"/>
  </r>
  <r>
    <s v="KingBding"/>
    <s v="King B"/>
    <x v="8"/>
    <n v="58"/>
    <n v="3"/>
    <s v="Second World War surplus"/>
    <s v="Nice"/>
    <n v="3"/>
    <s v="Standard"/>
    <n v="2"/>
    <n v="19"/>
    <n v="3"/>
    <s v="Central Planning"/>
    <n v="2160"/>
    <n v="263"/>
    <n v="0"/>
    <s v="Very Powerful"/>
    <s v="Southern Africa"/>
    <s v="Soviet Union"/>
    <n v="25241"/>
    <s v="http://blocgame.com/stats.php?id=63205"/>
    <n v="0"/>
    <n v="0"/>
    <n v="14741"/>
    <n v="11.685648148148148"/>
  </r>
  <r>
    <s v="Byzantium"/>
    <s v="The Wolf"/>
    <x v="5"/>
    <n v="79"/>
    <n v="5"/>
    <s v="Second World War surplus"/>
    <s v="Angelic"/>
    <n v="3"/>
    <s v="Good"/>
    <n v="0"/>
    <n v="32"/>
    <n v="14"/>
    <s v="Free Market"/>
    <n v="2154"/>
    <n v="6009"/>
    <s v="Plentiful"/>
    <s v="Very Powerful"/>
    <s v="Mesopotamia"/>
    <s v="United States"/>
    <n v="41349"/>
    <s v="http://blocgame.com/stats.php?id=41125"/>
    <n v="0"/>
    <n v="0"/>
    <n v="21849"/>
    <n v="19.196378830083564"/>
  </r>
  <r>
    <s v="Cameronia"/>
    <s v="Cameron Saxonson"/>
    <x v="5"/>
    <n v="58"/>
    <n v="3"/>
    <s v="Second World War surplus"/>
    <s v="Angelic"/>
    <n v="2"/>
    <s v="Good"/>
    <n v="9"/>
    <n v="19"/>
    <n v="10"/>
    <s v="Central Planning"/>
    <n v="2129"/>
    <n v="368"/>
    <s v="Untapped"/>
    <s v="Large"/>
    <s v="Southern Cone"/>
    <s v="Soviet Union"/>
    <n v="20000"/>
    <s v="http://blocgame.com/stats.php?id=62688"/>
    <n v="0"/>
    <n v="0"/>
    <n v="7625"/>
    <n v="9.3940817285110381"/>
  </r>
  <r>
    <s v="Southern Africa"/>
    <s v="TheMaster_ZA"/>
    <x v="8"/>
    <n v="72"/>
    <n v="0"/>
    <s v="Second World War surplus"/>
    <s v="Gandhi-like"/>
    <n v="3"/>
    <s v="Elite"/>
    <n v="4"/>
    <n v="32"/>
    <n v="5"/>
    <s v="Central Planning"/>
    <n v="2120"/>
    <n v="185"/>
    <s v="Untapped"/>
    <s v="Powerful"/>
    <s v="Southern Africa"/>
    <s v="Soviet Union"/>
    <n v="49553"/>
    <s v="http://blocgame.com/stats.php?id=48410"/>
    <n v="0"/>
    <n v="0"/>
    <n v="33428"/>
    <n v="23.374056603773585"/>
  </r>
  <r>
    <s v="German Empire"/>
    <s v="Frederick the Great"/>
    <x v="4"/>
    <n v="11"/>
    <n v="0"/>
    <s v="Korean War surplus"/>
    <s v="Gandhi-like"/>
    <n v="2"/>
    <s v="Elite"/>
    <n v="20"/>
    <n v="14"/>
    <n v="7"/>
    <s v="Central Planning"/>
    <n v="2085"/>
    <n v="4209"/>
    <n v="0"/>
    <s v="Powerful"/>
    <s v="Egypt"/>
    <s v="Soviet Union"/>
    <n v="26262"/>
    <s v="http://blocgame.com/stats.php?id=63053"/>
    <n v="0"/>
    <n v="0"/>
    <n v="16887"/>
    <n v="12.59568345323741"/>
  </r>
  <r>
    <s v="Mzab"/>
    <s v="Cuma Thurman"/>
    <x v="0"/>
    <n v="79"/>
    <n v="4"/>
    <s v="Second World War surplus"/>
    <s v="Normal"/>
    <n v="3"/>
    <s v="Elite"/>
    <n v="5"/>
    <n v="25"/>
    <n v="16"/>
    <s v="Central Planning"/>
    <n v="2079"/>
    <n v="4063"/>
    <s v="Untapped"/>
    <s v="Large"/>
    <s v="Atlas"/>
    <s v="Soviet Union"/>
    <n v="38538"/>
    <s v="http://blocgame.com/stats.php?id=63775"/>
    <n v="0"/>
    <n v="0"/>
    <n v="20913"/>
    <n v="18.536796536796537"/>
  </r>
  <r>
    <s v="Almania"/>
    <s v="Almanich"/>
    <x v="0"/>
    <n v="47"/>
    <n v="0"/>
    <s v="Second World War surplus"/>
    <s v="Good"/>
    <n v="4"/>
    <s v="Elite"/>
    <n v="0"/>
    <n v="2"/>
    <n v="0"/>
    <s v="Central Planning"/>
    <n v="2073"/>
    <n v="171"/>
    <s v="Plentiful"/>
    <s v="Very Powerful"/>
    <s v="China"/>
    <s v="Soviet Union"/>
    <n v="52163"/>
    <s v="http://blocgame.com/stats.php?id=51725"/>
    <n v="0"/>
    <n v="0"/>
    <n v="48413"/>
    <n v="25.163048721659433"/>
  </r>
  <r>
    <s v="Femtonesia"/>
    <n v="1101"/>
    <x v="11"/>
    <n v="6"/>
    <n v="0"/>
    <s v="First World War surplus"/>
    <s v="Good"/>
    <n v="1"/>
    <s v="Elite"/>
    <n v="77"/>
    <n v="42"/>
    <n v="6"/>
    <s v="Mixed Economy"/>
    <n v="2026"/>
    <n v="24"/>
    <s v="Plentiful"/>
    <s v="Mediocre"/>
    <s v="Pacific Rim"/>
    <s v="Neutral"/>
    <n v="27217"/>
    <s v="http://blocgame.com/stats.php?id=63083"/>
    <n v="0"/>
    <n v="0"/>
    <n v="8467"/>
    <n v="13.433859822309971"/>
  </r>
  <r>
    <s v="Tamil Kingdom"/>
    <s v="Chola I"/>
    <x v="8"/>
    <n v="106"/>
    <n v="12"/>
    <s v="Korean War surplus"/>
    <s v="Angelic"/>
    <n v="5"/>
    <s v="Good"/>
    <n v="3"/>
    <n v="50"/>
    <n v="7"/>
    <s v="Central Planning"/>
    <n v="2018"/>
    <n v="341"/>
    <s v="Untapped"/>
    <s v="Large"/>
    <s v="The Subcontinent"/>
    <s v="Soviet Union"/>
    <n v="64188"/>
    <s v="http://blocgame.com/stats.php?id=60964"/>
    <n v="0"/>
    <n v="0"/>
    <n v="39063"/>
    <n v="31.807730426164518"/>
  </r>
  <r>
    <s v="Conrad"/>
    <s v="Waled"/>
    <x v="4"/>
    <n v="60"/>
    <n v="1"/>
    <s v="Second World War surplus"/>
    <s v="Gandhi-like"/>
    <n v="2"/>
    <s v="Good"/>
    <n v="4"/>
    <n v="20"/>
    <n v="16"/>
    <s v="Central Planning"/>
    <n v="2015"/>
    <n v="4528"/>
    <n v="0"/>
    <s v="Large"/>
    <s v="Egypt"/>
    <s v="Soviet Union"/>
    <n v="17322"/>
    <s v="http://blocgame.com/stats.php?id=62640"/>
    <n v="0"/>
    <n v="0.05"/>
    <n v="2322"/>
    <n v="8.5965260545905711"/>
  </r>
  <r>
    <s v="Ivalice"/>
    <s v="Nighthawk571"/>
    <x v="1"/>
    <n v="79"/>
    <n v="0"/>
    <s v="Korean War surplus"/>
    <s v="Gandhi-like"/>
    <n v="3"/>
    <s v="Good"/>
    <n v="15"/>
    <n v="28"/>
    <n v="25"/>
    <s v="Central Planning"/>
    <n v="2009"/>
    <n v="2209"/>
    <s v="Untapped"/>
    <s v="Mediocre"/>
    <s v="Arabia"/>
    <s v="Soviet Union"/>
    <n v="35726"/>
    <s v="http://blocgame.com/stats.php?id=63060"/>
    <n v="0"/>
    <n v="0"/>
    <n v="13601"/>
    <n v="17.782976605276257"/>
  </r>
  <r>
    <s v="Cyleia"/>
    <s v="Silas Adar"/>
    <x v="10"/>
    <n v="6"/>
    <n v="0"/>
    <s v="Second World War surplus"/>
    <s v="Gandhi-like"/>
    <n v="1"/>
    <s v="Standard"/>
    <n v="107"/>
    <n v="11"/>
    <n v="6"/>
    <s v="Free Market"/>
    <n v="2004"/>
    <n v="188"/>
    <s v="Untapped"/>
    <s v="Mediocre"/>
    <s v="Mesoamerica"/>
    <s v="United States"/>
    <n v="15440"/>
    <s v="http://blocgame.com/stats.php?id=62784"/>
    <n v="0"/>
    <n v="0"/>
    <n v="8315"/>
    <n v="7.7045908183632736"/>
  </r>
  <r>
    <s v="Crimea"/>
    <s v="Hayro Khan"/>
    <x v="8"/>
    <n v="58"/>
    <n v="0"/>
    <s v="Second World War surplus"/>
    <s v="Gandhi-like"/>
    <n v="2"/>
    <s v="Good"/>
    <n v="7"/>
    <n v="17"/>
    <n v="11"/>
    <s v="Central Planning"/>
    <n v="1994"/>
    <n v="3474"/>
    <s v="Near Depletion"/>
    <s v="Somewhat Large"/>
    <s v="Atlas"/>
    <s v="Soviet Union"/>
    <n v="31017"/>
    <s v="http://blocgame.com/stats.php?id=2570"/>
    <n v="0"/>
    <n v="0"/>
    <n v="19017"/>
    <n v="15.555165496489469"/>
  </r>
  <r>
    <s v="Bloodied Stools"/>
    <s v="cowds"/>
    <x v="6"/>
    <n v="81"/>
    <n v="0"/>
    <s v="Second World War surplus"/>
    <s v="Good"/>
    <n v="2"/>
    <s v="Good"/>
    <n v="0"/>
    <n v="25"/>
    <n v="12"/>
    <s v="Central Planning"/>
    <n v="1991"/>
    <n v="191"/>
    <s v="Plentiful"/>
    <s v="Powerful"/>
    <s v="Gran Colombia"/>
    <s v="Soviet Union"/>
    <n v="33516"/>
    <s v="http://blocgame.com/stats.php?id=56997"/>
    <n v="0"/>
    <n v="0"/>
    <n v="18141"/>
    <n v="16.833751883475639"/>
  </r>
  <r>
    <s v="Feffiopia"/>
    <s v="Serloks"/>
    <x v="6"/>
    <n v="70"/>
    <n v="0"/>
    <s v="Second World War surplus"/>
    <s v="Gandhi-like"/>
    <n v="2"/>
    <s v="Good"/>
    <n v="1"/>
    <n v="33"/>
    <n v="11"/>
    <s v="Central Planning"/>
    <n v="1987"/>
    <n v="309"/>
    <s v="Untapped"/>
    <s v="Powerful"/>
    <s v="The Subcontinent"/>
    <s v="Soviet Union"/>
    <n v="24983"/>
    <s v="http://blocgame.com/stats.php?id=46505"/>
    <n v="0"/>
    <n v="0"/>
    <n v="6983"/>
    <n v="12.573225968797182"/>
  </r>
  <r>
    <s v="Mmhat"/>
    <s v="Homermustdie"/>
    <x v="6"/>
    <n v="38"/>
    <n v="0"/>
    <s v="Second World War surplus"/>
    <s v="Gandhi-like"/>
    <n v="2"/>
    <s v="Elite"/>
    <n v="2"/>
    <n v="14"/>
    <n v="2"/>
    <s v="Free Market"/>
    <n v="1982"/>
    <n v="133"/>
    <s v="Untapped"/>
    <s v="Mediocre"/>
    <s v="Amazonia"/>
    <s v="United States"/>
    <n v="20400"/>
    <s v="http://blocgame.com/stats.php?id=45846"/>
    <n v="0"/>
    <n v="0"/>
    <n v="12900"/>
    <n v="10.292633703329969"/>
  </r>
  <r>
    <s v="Etiwan"/>
    <s v="Latvu"/>
    <x v="6"/>
    <n v="4"/>
    <n v="0"/>
    <s v="Second World War surplus"/>
    <s v="Gandhi-like"/>
    <n v="2"/>
    <s v="Good"/>
    <n v="73"/>
    <n v="19"/>
    <n v="4"/>
    <s v="Mixed Economy"/>
    <n v="1981"/>
    <n v="293"/>
    <s v="Untapped"/>
    <s v="Mediocre"/>
    <s v="Amazonia"/>
    <s v="United States"/>
    <n v="24062"/>
    <s v="http://blocgame.com/stats.php?id=60056"/>
    <n v="0"/>
    <n v="0"/>
    <n v="13937"/>
    <n v="12.146390711761736"/>
  </r>
  <r>
    <s v="CTSKRR"/>
    <s v="CTSKRR"/>
    <x v="6"/>
    <n v="21"/>
    <n v="4"/>
    <s v="Second World War surplus"/>
    <s v="Angelic"/>
    <n v="2"/>
    <s v="Elite"/>
    <n v="4"/>
    <n v="11"/>
    <n v="8"/>
    <s v="Mixed Economy"/>
    <n v="1977"/>
    <n v="283"/>
    <s v="Plentiful"/>
    <s v="Mediocre"/>
    <s v="China"/>
    <s v="Soviet Union"/>
    <n v="14830"/>
    <s v="http://blocgame.com/stats.php?id=60811"/>
    <n v="0"/>
    <n v="0"/>
    <n v="6205"/>
    <n v="7.5012645422357105"/>
  </r>
  <r>
    <s v="Cubania"/>
    <s v="General Fidelis"/>
    <x v="8"/>
    <n v="79"/>
    <n v="4"/>
    <s v="Korean War surplus"/>
    <s v="Angelic"/>
    <n v="3"/>
    <s v="Elite"/>
    <n v="2"/>
    <n v="39"/>
    <n v="10"/>
    <s v="Central Planning"/>
    <n v="1965"/>
    <n v="119"/>
    <s v="Untapped"/>
    <s v="Large"/>
    <s v="Mesoamerica"/>
    <s v="Soviet Union"/>
    <n v="56421"/>
    <s v="http://blocgame.com/stats.php?id=47349"/>
    <n v="0"/>
    <n v="0"/>
    <n v="35796"/>
    <n v="28.712977099236642"/>
  </r>
  <r>
    <s v="Glubistan"/>
    <s v="Glub"/>
    <x v="4"/>
    <n v="88"/>
    <n v="3"/>
    <s v="Second World War surplus"/>
    <s v="Gandhi-like"/>
    <n v="2"/>
    <s v="Undisciplined Rabble"/>
    <n v="0"/>
    <n v="25"/>
    <n v="13"/>
    <s v="Central Planning"/>
    <n v="1955"/>
    <n v="1572"/>
    <s v="Plentiful"/>
    <s v="Large"/>
    <s v="Arabia"/>
    <s v="Soviet Union"/>
    <n v="23779"/>
    <s v="http://blocgame.com/stats.php?id=63027"/>
    <n v="0"/>
    <n v="0"/>
    <n v="8029"/>
    <n v="12.16317135549872"/>
  </r>
  <r>
    <s v="Johor"/>
    <s v="Helmi Omar"/>
    <x v="12"/>
    <n v="5"/>
    <n v="0"/>
    <s v="First World War surplus"/>
    <s v="Gandhi-like"/>
    <n v="2"/>
    <s v="Elite"/>
    <n v="17"/>
    <n v="9"/>
    <n v="5"/>
    <s v="Central Planning"/>
    <n v="1953"/>
    <n v="156"/>
    <s v="Near Depletion"/>
    <s v="Somewhat Large"/>
    <s v="Pacific Rim"/>
    <s v="Neutral"/>
    <n v="15826"/>
    <s v="http://blocgame.com/stats.php?id=60442"/>
    <n v="0"/>
    <n v="0"/>
    <n v="9076"/>
    <n v="8.103430619559651"/>
  </r>
  <r>
    <s v="durkastan"/>
    <s v="ned kelly"/>
    <x v="4"/>
    <n v="62"/>
    <n v="6"/>
    <s v="Korean War surplus"/>
    <s v="Gandhi-like"/>
    <n v="2"/>
    <s v="Elite"/>
    <n v="12"/>
    <n v="26"/>
    <n v="23"/>
    <s v="Mixed Economy"/>
    <n v="1946"/>
    <n v="2821"/>
    <s v="Untapped"/>
    <s v="Mediocre"/>
    <s v="Arabia"/>
    <s v="United States"/>
    <n v="36464"/>
    <s v="http://blocgame.com/stats.php?id=40488"/>
    <n v="0"/>
    <n v="0"/>
    <n v="16589"/>
    <n v="18.737923946557039"/>
  </r>
  <r>
    <s v="Alexandrastan"/>
    <s v="TWAIN"/>
    <x v="0"/>
    <n v="47"/>
    <n v="1"/>
    <s v="Korean War surplus"/>
    <s v="Gandhi-like"/>
    <n v="2"/>
    <s v="Standard"/>
    <n v="29"/>
    <n v="10"/>
    <n v="6"/>
    <s v="Mixed Economy"/>
    <n v="1943"/>
    <n v="1898"/>
    <s v="Untapped"/>
    <s v="Somewhat Large"/>
    <s v="Mesopotamia"/>
    <s v="United States"/>
    <n v="28361"/>
    <s v="http://blocgame.com/stats.php?id=39070"/>
    <n v="0"/>
    <n v="0"/>
    <n v="20861"/>
    <n v="14.59650025733402"/>
  </r>
  <r>
    <s v="Ferma"/>
    <s v="President Jacobo Vincenzo"/>
    <x v="8"/>
    <n v="49"/>
    <n v="1"/>
    <s v="Second World War surplus"/>
    <s v="Gandhi-like"/>
    <n v="3"/>
    <s v="Standard"/>
    <n v="0"/>
    <n v="25"/>
    <n v="0"/>
    <s v="Free Market"/>
    <n v="1925"/>
    <n v="178"/>
    <s v="Untapped"/>
    <s v="Large"/>
    <s v="Southern Cone"/>
    <s v="United States"/>
    <n v="27656"/>
    <s v="http://blocgame.com/stats.php?id=58784"/>
    <n v="0"/>
    <n v="0"/>
    <n v="16031"/>
    <n v="14.366753246753246"/>
  </r>
  <r>
    <s v="Texastan"/>
    <s v="Rebel Lord"/>
    <x v="1"/>
    <n v="90"/>
    <n v="5"/>
    <s v="Second World War surplus"/>
    <s v="Gandhi-like"/>
    <n v="5"/>
    <s v="Good"/>
    <n v="4"/>
    <n v="23"/>
    <n v="24"/>
    <s v="Central Planning"/>
    <n v="1921"/>
    <n v="6593"/>
    <s v="Untapped"/>
    <s v="Very Powerful"/>
    <s v="Mesopotamia"/>
    <s v="Soviet Union"/>
    <n v="51939"/>
    <s v="http://blocgame.com/stats.php?id=58149"/>
    <n v="0"/>
    <n v="0"/>
    <n v="30564"/>
    <n v="27.037480478917232"/>
  </r>
  <r>
    <s v="Nueva Galicia"/>
    <s v="FedericoDionisi"/>
    <x v="13"/>
    <n v="11"/>
    <n v="0"/>
    <s v="Second World War surplus"/>
    <s v="Gandhi-like"/>
    <n v="0"/>
    <s v="Good"/>
    <n v="45"/>
    <n v="7"/>
    <n v="2"/>
    <s v="Central Planning"/>
    <n v="1921"/>
    <n v="31"/>
    <s v="Untapped"/>
    <s v="Large"/>
    <s v="Southern Cone"/>
    <s v="Soviet Union"/>
    <n v="19351"/>
    <s v="http://blocgame.com/stats.php?id=60349"/>
    <n v="0"/>
    <n v="0"/>
    <n v="15976"/>
    <n v="10.07339927121291"/>
  </r>
  <r>
    <s v="Jerung Hantu"/>
    <s v="Syark Land"/>
    <x v="3"/>
    <n v="22"/>
    <n v="0"/>
    <s v="Second World War surplus"/>
    <s v="Gandhi-like"/>
    <n v="2"/>
    <s v="Standard"/>
    <n v="7"/>
    <n v="6"/>
    <n v="7"/>
    <s v="Free Market"/>
    <n v="1918"/>
    <n v="960"/>
    <n v="0"/>
    <s v="Somewhat Large"/>
    <s v="Arabia"/>
    <s v="United States"/>
    <n v="12917"/>
    <s v="http://blocgame.com/stats.php?id=60505"/>
    <n v="0"/>
    <n v="0"/>
    <n v="6542"/>
    <n v="6.7346193952033371"/>
  </r>
  <r>
    <s v="Krakozhia"/>
    <s v="Ilyich"/>
    <x v="1"/>
    <n v="79"/>
    <n v="2"/>
    <s v="Second World War surplus"/>
    <s v="Gandhi-like"/>
    <n v="2"/>
    <s v="Good"/>
    <n v="0"/>
    <n v="19"/>
    <n v="3"/>
    <s v="Central Planning"/>
    <n v="1913"/>
    <n v="63"/>
    <s v="Untapped"/>
    <s v="Very Powerful"/>
    <s v="Pacific Rim"/>
    <s v="Soviet Union"/>
    <n v="27407"/>
    <s v="http://blocgame.com/stats.php?id=39065"/>
    <n v="0"/>
    <n v="0"/>
    <n v="17657"/>
    <n v="14.326711970726608"/>
  </r>
  <r>
    <s v="Lorigan"/>
    <s v="Lorigan"/>
    <x v="6"/>
    <n v="59"/>
    <n v="1"/>
    <s v="Second World War surplus"/>
    <s v="Angelic"/>
    <n v="3"/>
    <s v="Good"/>
    <n v="0"/>
    <n v="26"/>
    <n v="8"/>
    <s v="Central Planning"/>
    <n v="1913"/>
    <n v="185"/>
    <s v="Untapped"/>
    <s v="Somewhat Large"/>
    <s v="Amazonia"/>
    <s v="Soviet Union"/>
    <n v="37720"/>
    <s v="http://blocgame.com/stats.php?id=59787"/>
    <n v="0"/>
    <n v="0"/>
    <n v="22720"/>
    <n v="19.71772085729221"/>
  </r>
  <r>
    <s v="Rome Reloaded"/>
    <s v="Tiberius Ceaser"/>
    <x v="4"/>
    <n v="40"/>
    <n v="0"/>
    <s v="Second World War surplus"/>
    <s v="Gandhi-like"/>
    <n v="2"/>
    <s v="Good"/>
    <n v="1"/>
    <n v="18"/>
    <n v="12"/>
    <s v="Central Planning"/>
    <n v="1910"/>
    <n v="4942"/>
    <s v="Near Depletion"/>
    <s v="Small"/>
    <s v="Mesopotamia"/>
    <s v="Soviet Union"/>
    <n v="12961"/>
    <s v="http://blocgame.com/stats.php?id=1421"/>
    <n v="0"/>
    <n v="0"/>
    <n v="211"/>
    <n v="6.7858638743455497"/>
  </r>
  <r>
    <s v="Sepidajistan"/>
    <s v="Shah Squid"/>
    <x v="14"/>
    <n v="35"/>
    <n v="0"/>
    <s v="Second World War surplus"/>
    <s v="Normal"/>
    <n v="1"/>
    <s v="Elite"/>
    <n v="1"/>
    <n v="5"/>
    <n v="2"/>
    <s v="Central Planning"/>
    <n v="1906"/>
    <n v="3689"/>
    <n v="0"/>
    <s v="Powerful"/>
    <s v="Atlas"/>
    <s v="Soviet Union"/>
    <n v="13917"/>
    <s v="http://blocgame.com/stats.php?id=59462"/>
    <n v="0"/>
    <n v="0"/>
    <n v="10542"/>
    <n v="7.3016789087093388"/>
  </r>
  <r>
    <s v="Drelinka"/>
    <s v="Catheline lebran"/>
    <x v="4"/>
    <n v="36"/>
    <n v="0"/>
    <s v="First World War surplus"/>
    <s v="Questionable"/>
    <n v="1"/>
    <s v="Elite"/>
    <n v="8"/>
    <n v="4"/>
    <n v="9"/>
    <s v="Mixed Economy"/>
    <n v="1901"/>
    <n v="1326"/>
    <s v="Untapped"/>
    <s v="Small"/>
    <s v="Persia"/>
    <s v="Soviet Union"/>
    <n v="6063"/>
    <s v="http://blocgame.com/stats.php?id=61556"/>
    <n v="0"/>
    <n v="0"/>
    <n v="438"/>
    <n v="3.1893740136770119"/>
  </r>
  <r>
    <s v="Lubekran"/>
    <s v="septima"/>
    <x v="1"/>
    <n v="56"/>
    <n v="0"/>
    <s v="Second World War surplus"/>
    <s v="Gandhi-like"/>
    <n v="1"/>
    <s v="Elite"/>
    <n v="9"/>
    <n v="12"/>
    <n v="5"/>
    <s v="Central Planning"/>
    <n v="1899"/>
    <n v="5"/>
    <s v="Plentiful"/>
    <s v="Large"/>
    <s v="Indochina"/>
    <s v="Soviet Union"/>
    <n v="7648"/>
    <s v="http://blocgame.com/stats.php?id=62568"/>
    <n v="0"/>
    <n v="0"/>
    <n v="523"/>
    <n v="4.0273828330700372"/>
  </r>
  <r>
    <s v="The NLR"/>
    <s v="Darknight"/>
    <x v="8"/>
    <n v="58"/>
    <n v="5"/>
    <s v="Korean War surplus"/>
    <s v="Gandhi-like"/>
    <n v="2"/>
    <s v="Good"/>
    <n v="0"/>
    <n v="64"/>
    <n v="5"/>
    <s v="Central Planning"/>
    <n v="1895"/>
    <n v="151"/>
    <s v="Untapped"/>
    <s v="Very Powerful"/>
    <s v="Congo"/>
    <s v="Soviet Union"/>
    <n v="53931"/>
    <s v="http://blocgame.com/stats.php?id=49701"/>
    <n v="0"/>
    <n v="0"/>
    <n v="26556"/>
    <n v="28.459630606860159"/>
  </r>
  <r>
    <s v="Leinad"/>
    <s v="bloodywaffles12"/>
    <x v="9"/>
    <n v="93"/>
    <n v="2"/>
    <s v="Second World War surplus"/>
    <s v="Normal"/>
    <n v="3"/>
    <s v="Good"/>
    <n v="4"/>
    <n v="13"/>
    <n v="9"/>
    <s v="Central Planning"/>
    <n v="1895"/>
    <n v="308"/>
    <s v="Untapped"/>
    <s v="Large"/>
    <s v="China"/>
    <s v="Soviet Union"/>
    <n v="18481"/>
    <s v="http://blocgame.com/stats.php?id=59332"/>
    <n v="0"/>
    <n v="0"/>
    <n v="7981"/>
    <n v="9.752506596306068"/>
  </r>
  <r>
    <s v="nanas"/>
    <s v="nanas batu"/>
    <x v="6"/>
    <n v="5"/>
    <n v="0"/>
    <s v="First World War surplus"/>
    <s v="Gandhi-like"/>
    <n v="2"/>
    <s v="Elite"/>
    <n v="7"/>
    <n v="21"/>
    <n v="7"/>
    <s v="Central Planning"/>
    <n v="1884"/>
    <n v="297"/>
    <s v="Plentiful"/>
    <s v="Mediocre"/>
    <s v="East Indies"/>
    <s v="Neutral"/>
    <n v="25719"/>
    <s v="http://blocgame.com/stats.php?id=61809"/>
    <n v="0"/>
    <n v="0"/>
    <n v="13719"/>
    <n v="13.651273885350319"/>
  </r>
  <r>
    <s v="Thair"/>
    <s v="Tacoonastick"/>
    <x v="8"/>
    <n v="28"/>
    <n v="0"/>
    <s v="Second World War surplus"/>
    <s v="Gandhi-like"/>
    <n v="1"/>
    <s v="Elite"/>
    <n v="10"/>
    <n v="7"/>
    <n v="5"/>
    <s v="Central Planning"/>
    <n v="1880"/>
    <n v="405"/>
    <n v="0"/>
    <s v="Large"/>
    <s v="Congo"/>
    <s v="Soviet Union"/>
    <n v="10465"/>
    <s v="http://blocgame.com/stats.php?id=60955"/>
    <n v="0"/>
    <n v="0"/>
    <n v="5215"/>
    <n v="5.5664893617021276"/>
  </r>
  <r>
    <s v="Selja"/>
    <s v="Whalenator"/>
    <x v="0"/>
    <n v="61"/>
    <n v="0"/>
    <s v="First World War surplus"/>
    <s v="Gandhi-like"/>
    <n v="2"/>
    <s v="Good"/>
    <n v="3"/>
    <n v="19"/>
    <n v="8"/>
    <s v="Central Planning"/>
    <n v="1875"/>
    <n v="3363"/>
    <n v="0"/>
    <s v="Small"/>
    <s v="Persia"/>
    <s v="Soviet Union"/>
    <n v="30962"/>
    <s v="http://blocgame.com/stats.php?id=63172"/>
    <n v="0"/>
    <n v="0"/>
    <n v="19337"/>
    <n v="16.513066666666667"/>
  </r>
  <r>
    <s v="Asiana"/>
    <s v="El_Xanatos"/>
    <x v="6"/>
    <n v="59"/>
    <n v="1"/>
    <s v="Second World War surplus"/>
    <s v="Gandhi-like"/>
    <n v="3"/>
    <s v="Good"/>
    <n v="3"/>
    <n v="26"/>
    <n v="7"/>
    <s v="Central Planning"/>
    <n v="1874"/>
    <n v="311"/>
    <s v="Untapped"/>
    <s v="Somewhat Large"/>
    <s v="Indochina"/>
    <s v="Soviet Union"/>
    <n v="51114"/>
    <s v="http://blocgame.com/stats.php?id=62221"/>
    <n v="0"/>
    <n v="0"/>
    <n v="36489"/>
    <n v="27.275346851654216"/>
  </r>
  <r>
    <s v="Brunstovia"/>
    <s v="Zat Other Guy"/>
    <x v="1"/>
    <n v="10"/>
    <n v="0"/>
    <s v="Second World War surplus"/>
    <s v="Gandhi-like"/>
    <n v="1"/>
    <s v="Good"/>
    <n v="119"/>
    <n v="11"/>
    <n v="3"/>
    <s v="Mixed Economy"/>
    <n v="1862"/>
    <n v="295"/>
    <s v="Untapped"/>
    <s v="Small"/>
    <s v="China"/>
    <s v="United States"/>
    <n v="10683"/>
    <s v="http://blocgame.com/stats.php?id=62648"/>
    <n v="0"/>
    <n v="0"/>
    <n v="4683"/>
    <n v="5.7373791621911927"/>
  </r>
  <r>
    <s v="Classia"/>
    <s v="Classic"/>
    <x v="5"/>
    <n v="25"/>
    <n v="0"/>
    <s v="First World War surplus"/>
    <s v="Gandhi-like"/>
    <n v="2"/>
    <s v="Good"/>
    <n v="19"/>
    <n v="16"/>
    <n v="12"/>
    <s v="Mixed Economy"/>
    <n v="1861"/>
    <n v="294"/>
    <s v="Depleted"/>
    <s v="Large"/>
    <s v="China"/>
    <s v="United States"/>
    <n v="36530"/>
    <s v="http://blocgame.com/stats.php?id=63652"/>
    <n v="0"/>
    <n v="0"/>
    <n v="24530"/>
    <n v="19.629231595916174"/>
  </r>
  <r>
    <s v="Treehouse"/>
    <s v="Number One"/>
    <x v="6"/>
    <n v="30"/>
    <n v="2"/>
    <s v="Second World War surplus"/>
    <s v="Gandhi-like"/>
    <n v="2"/>
    <s v="Elite"/>
    <n v="2"/>
    <n v="6"/>
    <n v="3"/>
    <s v="Free Market"/>
    <n v="1860"/>
    <n v="353"/>
    <s v="Untapped"/>
    <s v="Large"/>
    <s v="Indochina"/>
    <s v="United States"/>
    <n v="20036"/>
    <s v="http://blocgame.com/stats.php?id=58889"/>
    <n v="0"/>
    <n v="0"/>
    <n v="15161"/>
    <n v="10.772043010752688"/>
  </r>
  <r>
    <s v="the Haunted"/>
    <s v="thedrunkenarchitect"/>
    <x v="8"/>
    <n v="59"/>
    <n v="3"/>
    <s v="Second World War surplus"/>
    <s v="Nice"/>
    <n v="3"/>
    <s v="Elite"/>
    <n v="0"/>
    <n v="30"/>
    <n v="4"/>
    <s v="Central Planning"/>
    <n v="1855"/>
    <n v="422"/>
    <s v="Untapped"/>
    <s v="Very Powerful"/>
    <s v="Southern Africa"/>
    <s v="Soviet Union"/>
    <n v="36676"/>
    <s v="http://blocgame.com/stats.php?id=63020"/>
    <n v="0"/>
    <n v="0"/>
    <n v="21676"/>
    <n v="19.771428571428572"/>
  </r>
  <r>
    <s v="Jemut"/>
    <s v="iwaniman/Ferozz"/>
    <x v="3"/>
    <n v="60"/>
    <n v="6"/>
    <s v="Second World War surplus"/>
    <s v="Gandhi-like"/>
    <n v="4"/>
    <s v="Elite"/>
    <n v="10"/>
    <n v="23"/>
    <n v="16"/>
    <s v="Mixed Economy"/>
    <n v="1847"/>
    <n v="118"/>
    <s v="Untapped"/>
    <s v="Large"/>
    <s v="East Indies"/>
    <s v="Soviet Union"/>
    <n v="38094"/>
    <s v="http://blocgame.com/stats.php?id=61811"/>
    <n v="0"/>
    <n v="0"/>
    <n v="20469"/>
    <n v="20.624796968056309"/>
  </r>
  <r>
    <s v="Rhod3sia"/>
    <s v="FreeMindInside"/>
    <x v="8"/>
    <n v="49"/>
    <n v="2"/>
    <s v="Second World War surplus"/>
    <s v="Gandhi-like"/>
    <n v="4"/>
    <s v="Elite"/>
    <n v="1"/>
    <n v="39"/>
    <n v="4"/>
    <s v="Central Planning"/>
    <n v="1840"/>
    <n v="151"/>
    <s v="Untapped"/>
    <s v="Very Powerful"/>
    <s v="Southern Africa"/>
    <s v="Soviet Union"/>
    <n v="34691"/>
    <s v="http://blocgame.com/stats.php?id=52679"/>
    <n v="0"/>
    <n v="0"/>
    <n v="15566"/>
    <n v="18.853804347826088"/>
  </r>
  <r>
    <s v="Lombardy"/>
    <s v="Aistulf"/>
    <x v="8"/>
    <n v="70"/>
    <n v="1"/>
    <s v="Korean War surplus"/>
    <s v="Gandhi-like"/>
    <n v="3"/>
    <s v="Good"/>
    <n v="0"/>
    <n v="20"/>
    <n v="18"/>
    <s v="Free Market"/>
    <n v="1839"/>
    <n v="7594"/>
    <n v="0"/>
    <s v="Somewhat Large"/>
    <s v="Persia"/>
    <s v="United States"/>
    <n v="49687"/>
    <s v="http://blocgame.com/stats.php?id=63882"/>
    <n v="0"/>
    <n v="0"/>
    <n v="33187"/>
    <n v="27.018488308863514"/>
  </r>
  <r>
    <s v="Psilocybis"/>
    <s v="Lysergix"/>
    <x v="0"/>
    <n v="30"/>
    <n v="3"/>
    <s v="Second World War surplus"/>
    <s v="Gandhi-like"/>
    <n v="2"/>
    <s v="Good"/>
    <n v="26"/>
    <n v="11"/>
    <n v="8"/>
    <s v="Central Planning"/>
    <n v="1837"/>
    <n v="5103"/>
    <s v="Untapped"/>
    <s v="Large"/>
    <s v="Persia"/>
    <s v="Soviet Union"/>
    <n v="19602"/>
    <s v="http://blocgame.com/stats.php?id=62795"/>
    <n v="0"/>
    <n v="0"/>
    <n v="10977"/>
    <n v="10.67065868263473"/>
  </r>
  <r>
    <s v="Russophia"/>
    <s v="Mikhail Putin"/>
    <x v="4"/>
    <n v="9"/>
    <n v="0"/>
    <s v="Korean War surplus"/>
    <s v="Gandhi-like"/>
    <n v="0"/>
    <s v="Elite"/>
    <n v="42"/>
    <n v="3"/>
    <n v="8"/>
    <s v="Central Planning"/>
    <n v="1833"/>
    <n v="1329"/>
    <s v="Untapped"/>
    <s v="Large"/>
    <s v="Arabia"/>
    <s v="Soviet Union"/>
    <n v="4561"/>
    <s v="http://blocgame.com/stats.php?id=54426"/>
    <n v="0"/>
    <n v="0"/>
    <n v="436"/>
    <n v="2.4882705946535735"/>
  </r>
  <r>
    <s v="shair"/>
    <s v="shair"/>
    <x v="6"/>
    <n v="76"/>
    <n v="0"/>
    <s v="Second World War surplus"/>
    <s v="Gandhi-like"/>
    <n v="4"/>
    <s v="Standard"/>
    <n v="0"/>
    <n v="30"/>
    <n v="11"/>
    <s v="Central Planning"/>
    <n v="1831"/>
    <n v="127"/>
    <s v="Near Depletion"/>
    <s v="Large"/>
    <s v="East Indies"/>
    <s v="Soviet Union"/>
    <n v="40972"/>
    <s v="http://blocgame.com/stats.php?id=62199"/>
    <n v="0"/>
    <n v="0"/>
    <n v="22597"/>
    <n v="22.376843255051885"/>
  </r>
  <r>
    <s v="SettingMoon"/>
    <s v="Hawk"/>
    <x v="8"/>
    <n v="36"/>
    <n v="0"/>
    <s v="Second World War surplus"/>
    <s v="Gandhi-like"/>
    <n v="1"/>
    <s v="Elite"/>
    <n v="4"/>
    <n v="11"/>
    <n v="5"/>
    <s v="Central Planning"/>
    <n v="1828"/>
    <n v="462"/>
    <s v="Untapped"/>
    <s v="Powerful"/>
    <s v="East Indies"/>
    <s v="Soviet Union"/>
    <n v="17107"/>
    <s v="http://blocgame.com/stats.php?id=62839"/>
    <n v="0"/>
    <n v="0"/>
    <n v="10357"/>
    <n v="9.358315098468271"/>
  </r>
  <r>
    <s v="Kyranistan"/>
    <s v="Michael Hussain"/>
    <x v="10"/>
    <n v="2"/>
    <n v="0"/>
    <s v="First World War surplus"/>
    <s v="Normal"/>
    <n v="0"/>
    <s v="Undisciplined Rabble"/>
    <n v="15"/>
    <n v="1"/>
    <n v="1"/>
    <s v="Mixed Economy"/>
    <n v="1826"/>
    <n v="4056"/>
    <s v="Untapped"/>
    <s v="Large"/>
    <s v="Persia"/>
    <s v="Neutral"/>
    <n v="16221"/>
    <s v="http://blocgame.com/stats.php?id=61263"/>
    <n v="0"/>
    <n v="0"/>
    <n v="15471"/>
    <n v="8.883351588170866"/>
  </r>
  <r>
    <s v="Walletia"/>
    <s v="walletguy"/>
    <x v="9"/>
    <n v="80"/>
    <n v="0"/>
    <s v="Second World War surplus"/>
    <s v="Gandhi-like"/>
    <n v="2"/>
    <s v="Good"/>
    <n v="5"/>
    <n v="14"/>
    <n v="2"/>
    <s v="Mixed Economy"/>
    <n v="1823"/>
    <n v="0"/>
    <s v="Untapped"/>
    <s v="Small"/>
    <s v="Caribbean"/>
    <s v="United States"/>
    <n v="22870"/>
    <s v="http://blocgame.com/stats.php?id=62978"/>
    <n v="0"/>
    <n v="0"/>
    <n v="15370"/>
    <n v="12.545255074053758"/>
  </r>
  <r>
    <s v="Jebawka"/>
    <s v="Shetay"/>
    <x v="8"/>
    <n v="95"/>
    <n v="0"/>
    <s v="Second World War surplus"/>
    <s v="Gandhi-like"/>
    <n v="3"/>
    <s v="Standard"/>
    <n v="26"/>
    <n v="14"/>
    <n v="10"/>
    <s v="Free Market"/>
    <n v="1822"/>
    <n v="2991"/>
    <s v="Untapped"/>
    <s v="Mediocre"/>
    <s v="Arabia"/>
    <s v="United States"/>
    <n v="28692"/>
    <s v="http://blocgame.com/stats.php?id=54304"/>
    <n v="0"/>
    <n v="0"/>
    <n v="17442"/>
    <n v="15.747530186608122"/>
  </r>
  <r>
    <s v="Petai Belalang"/>
    <s v="zulhasr39689"/>
    <x v="3"/>
    <n v="112"/>
    <n v="12"/>
    <s v="Second World War surplus"/>
    <s v="Nice"/>
    <n v="4"/>
    <s v="Good"/>
    <n v="4"/>
    <n v="12"/>
    <n v="5"/>
    <s v="Central Planning"/>
    <n v="1822"/>
    <n v="212"/>
    <s v="Untapped"/>
    <s v="Very Powerful"/>
    <s v="East Indies"/>
    <s v="Soviet Union"/>
    <n v="22913"/>
    <s v="http://blocgame.com/stats.php?id=60767"/>
    <n v="0"/>
    <n v="0"/>
    <n v="13538"/>
    <n v="12.575740944017562"/>
  </r>
  <r>
    <s v="Biji Kurdistan"/>
    <s v="Myron2point0"/>
    <x v="11"/>
    <n v="55"/>
    <n v="0"/>
    <s v="Korean War surplus"/>
    <s v="Angelic"/>
    <n v="1"/>
    <s v="Standard"/>
    <n v="1"/>
    <n v="10"/>
    <n v="10"/>
    <s v="Central Planning"/>
    <n v="1819"/>
    <n v="2817"/>
    <n v="0"/>
    <s v="Very Powerful"/>
    <s v="Mesopotamia"/>
    <s v="Soviet Union"/>
    <n v="18900"/>
    <s v="http://blocgame.com/stats.php?id=52906"/>
    <n v="0"/>
    <n v="0"/>
    <n v="10650"/>
    <n v="10.390324354040681"/>
  </r>
  <r>
    <s v="South Uganda"/>
    <s v="Dr. Idi Amin"/>
    <x v="6"/>
    <n v="153"/>
    <n v="11"/>
    <s v="Korean War surplus"/>
    <s v="Good"/>
    <n v="3"/>
    <s v="Elite"/>
    <n v="1"/>
    <n v="40"/>
    <n v="6"/>
    <s v="Central Planning"/>
    <n v="1819"/>
    <n v="402"/>
    <s v="Untapped"/>
    <s v="Very Powerful"/>
    <s v="Southern Africa"/>
    <s v="Soviet Union"/>
    <n v="41541"/>
    <s v="http://blocgame.com/stats.php?id=63128"/>
    <n v="0"/>
    <n v="0"/>
    <n v="22041"/>
    <n v="22.837273227047827"/>
  </r>
  <r>
    <s v="Silverra"/>
    <s v="chohakkai"/>
    <x v="3"/>
    <n v="60"/>
    <n v="3"/>
    <s v="Second World War surplus"/>
    <s v="Good"/>
    <n v="2"/>
    <s v="Good"/>
    <n v="0"/>
    <n v="8"/>
    <n v="6"/>
    <s v="Central Planning"/>
    <n v="1805"/>
    <n v="371"/>
    <s v="Untapped"/>
    <s v="Mediocre"/>
    <s v="East Indies"/>
    <s v="United States"/>
    <n v="16172"/>
    <s v="http://blocgame.com/stats.php?id=61729"/>
    <n v="0"/>
    <n v="0"/>
    <n v="9422"/>
    <n v="8.959556786703601"/>
  </r>
  <r>
    <s v="Valtania"/>
    <s v="Kelvin D. Makumbi"/>
    <x v="7"/>
    <n v="121"/>
    <n v="6"/>
    <s v="Second World War surplus"/>
    <s v="Gandhi-like"/>
    <n v="3"/>
    <s v="Standard"/>
    <n v="2"/>
    <n v="18"/>
    <n v="12"/>
    <s v="Central Planning"/>
    <n v="1801"/>
    <n v="23"/>
    <n v="0"/>
    <s v="Large"/>
    <s v="Mesoamerica"/>
    <s v="Soviet Union"/>
    <n v="36276"/>
    <s v="http://blocgame.com/stats.php?id=62525"/>
    <n v="0"/>
    <n v="0"/>
    <n v="22776"/>
    <n v="20.142143253747918"/>
  </r>
  <r>
    <s v="Potatopia"/>
    <s v="DoomPotato"/>
    <x v="0"/>
    <n v="59"/>
    <n v="1"/>
    <s v="Korean War surplus"/>
    <s v="Gandhi-like"/>
    <n v="2"/>
    <s v="Good"/>
    <n v="14"/>
    <n v="11"/>
    <n v="13"/>
    <s v="Central Planning"/>
    <n v="1800"/>
    <n v="4728"/>
    <s v="Untapped"/>
    <s v="Very Powerful"/>
    <s v="Egypt"/>
    <s v="Soviet Union"/>
    <n v="29105"/>
    <s v="http://blocgame.com/stats.php?id=54037"/>
    <n v="0"/>
    <n v="0"/>
    <n v="18605"/>
    <n v="16.169444444444444"/>
  </r>
  <r>
    <s v="Lothlï¿½rien"/>
    <s v="Galadriel"/>
    <x v="10"/>
    <n v="153"/>
    <n v="11"/>
    <s v="Second World War surplus"/>
    <s v="Nice"/>
    <n v="9"/>
    <s v="Elite"/>
    <n v="0"/>
    <n v="32"/>
    <n v="32"/>
    <s v="Free Market"/>
    <n v="1799"/>
    <n v="11272"/>
    <s v="Near Depletion"/>
    <s v="Very Powerful"/>
    <s v="Atlas"/>
    <s v="United States"/>
    <n v="31782"/>
    <s v="http://blocgame.com/stats.php?id=64165"/>
    <n v="0"/>
    <n v="0"/>
    <n v="1032"/>
    <n v="17.666481378543637"/>
  </r>
  <r>
    <s v="kweensnkans"/>
    <s v="Jamal T.Ice cube"/>
    <x v="8"/>
    <n v="41"/>
    <n v="0"/>
    <s v="Second World War surplus"/>
    <s v="Gandhi-like"/>
    <n v="1"/>
    <s v="Good"/>
    <n v="47"/>
    <n v="7"/>
    <n v="4"/>
    <s v="Free Market"/>
    <n v="1798"/>
    <n v="3011"/>
    <n v="0"/>
    <s v="Large"/>
    <s v="Egypt"/>
    <s v="United States"/>
    <n v="16728"/>
    <s v="http://blocgame.com/stats.php?id=63345"/>
    <n v="0"/>
    <n v="0"/>
    <n v="11853"/>
    <n v="9.3036707452725249"/>
  </r>
  <r>
    <s v="Syphirious"/>
    <s v="Doxal"/>
    <x v="1"/>
    <n v="78"/>
    <n v="2"/>
    <s v="Korean War surplus"/>
    <s v="Gandhi-like"/>
    <n v="3"/>
    <s v="Elite"/>
    <n v="5"/>
    <n v="33"/>
    <n v="28"/>
    <s v="Central Planning"/>
    <n v="1794"/>
    <n v="3993"/>
    <s v="Untapped"/>
    <s v="Very Powerful"/>
    <s v="Mesopotamia"/>
    <s v="Soviet Union"/>
    <n v="52073"/>
    <s v="http://blocgame.com/stats.php?id=59670"/>
    <n v="0"/>
    <n v="0"/>
    <n v="26948"/>
    <n v="29.026198439241917"/>
  </r>
  <r>
    <s v="Deklain"/>
    <s v="Otis"/>
    <x v="6"/>
    <n v="44"/>
    <n v="1"/>
    <s v="Korean War surplus"/>
    <s v="Gandhi-like"/>
    <n v="2"/>
    <s v="Good"/>
    <n v="7"/>
    <n v="21"/>
    <n v="6"/>
    <s v="Central Planning"/>
    <n v="1788"/>
    <n v="8"/>
    <s v="Untapped"/>
    <s v="Powerful"/>
    <s v="Pacific Rim"/>
    <s v="Soviet Union"/>
    <n v="33853"/>
    <s v="http://blocgame.com/stats.php?id=57066"/>
    <n v="0"/>
    <n v="0"/>
    <n v="22228"/>
    <n v="18.933445190156601"/>
  </r>
  <r>
    <s v="Krasnyyikistan"/>
    <s v="JohnTheGreat"/>
    <x v="15"/>
    <n v="9"/>
    <n v="3"/>
    <s v="Second World War surplus"/>
    <s v="Angelic"/>
    <n v="2"/>
    <s v="Good"/>
    <n v="1"/>
    <n v="12"/>
    <n v="11"/>
    <s v="Central Planning"/>
    <n v="1781"/>
    <n v="4219"/>
    <s v="Untapped"/>
    <s v="Somewhat Large"/>
    <s v="Arabia"/>
    <s v="Soviet Union"/>
    <n v="26368"/>
    <s v="http://blocgame.com/stats.php?id=50209"/>
    <n v="0"/>
    <n v="0"/>
    <n v="16243"/>
    <n v="14.805165637282425"/>
  </r>
  <r>
    <s v="Puerto Libre"/>
    <s v="Jose Ramon Rodriguez III"/>
    <x v="7"/>
    <n v="44"/>
    <n v="0"/>
    <s v="Second World War surplus"/>
    <s v="Gandhi-like"/>
    <n v="2"/>
    <s v="Good"/>
    <n v="6"/>
    <n v="18"/>
    <n v="12"/>
    <s v="Free Market"/>
    <n v="1781"/>
    <n v="138"/>
    <s v="Untapped"/>
    <s v="Very Powerful"/>
    <s v="Caribbean"/>
    <s v="United States"/>
    <n v="20000"/>
    <s v="http://blocgame.com/stats.php?id=61883"/>
    <n v="0"/>
    <n v="0"/>
    <n v="7250"/>
    <n v="11.229646266142616"/>
  </r>
  <r>
    <s v="Kekistonia"/>
    <s v="Mad Dog Mattis"/>
    <x v="8"/>
    <n v="67"/>
    <n v="5"/>
    <s v="Second World War surplus"/>
    <s v="Gandhi-like"/>
    <n v="3"/>
    <s v="Elite"/>
    <n v="3"/>
    <n v="21"/>
    <n v="19"/>
    <s v="Central Planning"/>
    <n v="1781"/>
    <n v="8873"/>
    <s v="Untapped"/>
    <s v="Large"/>
    <s v="Atlas"/>
    <s v="Soviet Union"/>
    <n v="45330"/>
    <s v="http://blocgame.com/stats.php?id=63476"/>
    <n v="0"/>
    <n v="0"/>
    <n v="28080"/>
    <n v="25.451993262212241"/>
  </r>
  <r>
    <s v="Manturia-Korea"/>
    <s v="Maosecond"/>
    <x v="10"/>
    <n v="110"/>
    <n v="1"/>
    <s v="Second World War surplus"/>
    <s v="Gandhi-like"/>
    <n v="3"/>
    <s v="Good"/>
    <n v="7"/>
    <n v="18"/>
    <n v="4"/>
    <s v="Free Market"/>
    <n v="1773"/>
    <n v="206"/>
    <s v="Plentiful"/>
    <s v="Mediocre"/>
    <s v="China"/>
    <s v="United States"/>
    <n v="20066"/>
    <s v="http://blocgame.com/stats.php?id=64188"/>
    <n v="0"/>
    <n v="0"/>
    <n v="9566"/>
    <n v="11.317540891144953"/>
  </r>
  <r>
    <s v="Psychotropia"/>
    <s v="President_Bloodmoney"/>
    <x v="0"/>
    <n v="77"/>
    <n v="5"/>
    <s v="First World War surplus"/>
    <s v="Good"/>
    <n v="3"/>
    <s v="Standard"/>
    <n v="0"/>
    <n v="15"/>
    <n v="5"/>
    <s v="Central Planning"/>
    <n v="1768"/>
    <n v="291"/>
    <s v="Plentiful"/>
    <s v="Large"/>
    <s v="East Africa"/>
    <s v="Soviet Union"/>
    <n v="39526"/>
    <s v="http://blocgame.com/stats.php?id=64125"/>
    <n v="0"/>
    <n v="0"/>
    <n v="29776"/>
    <n v="22.356334841628961"/>
  </r>
  <r>
    <s v="Giant Mechs"/>
    <s v="OiledDNA"/>
    <x v="6"/>
    <n v="78"/>
    <n v="0"/>
    <s v="First World War surplus"/>
    <s v="Gandhi-like"/>
    <n v="1"/>
    <s v="Good"/>
    <n v="10"/>
    <n v="10"/>
    <n v="5"/>
    <s v="Central Planning"/>
    <n v="1763"/>
    <n v="330"/>
    <s v="Untapped"/>
    <s v="Mediocre"/>
    <s v="Pacific Rim"/>
    <s v="Soviet Union"/>
    <n v="34509"/>
    <s v="http://blocgame.com/stats.php?id=60735"/>
    <n v="0"/>
    <n v="0"/>
    <n v="28134"/>
    <n v="19.574021554169029"/>
  </r>
  <r>
    <s v="Reim"/>
    <s v="Azrael"/>
    <x v="6"/>
    <n v="79"/>
    <n v="5"/>
    <s v="Second World War surplus"/>
    <s v="Angelic"/>
    <n v="2"/>
    <s v="Standard"/>
    <n v="8"/>
    <n v="23"/>
    <n v="7"/>
    <s v="Central Planning"/>
    <n v="1761"/>
    <n v="351"/>
    <s v="Untapped"/>
    <s v="Somewhat Large"/>
    <s v="Pacific Rim"/>
    <s v="Soviet Union"/>
    <n v="51273"/>
    <s v="http://blocgame.com/stats.php?id=41073"/>
    <n v="0"/>
    <n v="0"/>
    <n v="38523"/>
    <n v="29.115843270868826"/>
  </r>
  <r>
    <s v="Wernston"/>
    <s v="4DaRush"/>
    <x v="16"/>
    <n v="3"/>
    <n v="0"/>
    <s v="Second World War surplus"/>
    <s v="Gandhi-like"/>
    <n v="1"/>
    <s v="Elite"/>
    <n v="29"/>
    <n v="16"/>
    <n v="7"/>
    <s v="Central Planning"/>
    <n v="1754"/>
    <n v="309"/>
    <s v="Plentiful"/>
    <s v="Mediocre"/>
    <s v="Pacific Rim"/>
    <s v="Soviet Union"/>
    <n v="11714"/>
    <s v="http://blocgame.com/stats.php?id=63951"/>
    <n v="0"/>
    <n v="0"/>
    <n v="2339"/>
    <n v="6.6784492588369444"/>
  </r>
  <r>
    <s v="pelle"/>
    <s v="pelle"/>
    <x v="8"/>
    <n v="86"/>
    <n v="0"/>
    <s v="Korean War surplus"/>
    <s v="Gandhi-like"/>
    <n v="3"/>
    <s v="Poor"/>
    <n v="4"/>
    <n v="42"/>
    <n v="5"/>
    <s v="Central Planning"/>
    <n v="1749"/>
    <n v="424"/>
    <s v="Untapped"/>
    <s v="Very Powerful"/>
    <s v="China"/>
    <s v="Soviet Union"/>
    <n v="47331"/>
    <s v="http://blocgame.com/stats.php?id=52372"/>
    <n v="0"/>
    <n v="0"/>
    <n v="27456"/>
    <n v="27.061749571183533"/>
  </r>
  <r>
    <s v="Salamaï¿½a"/>
    <s v="Bacardi"/>
    <x v="8"/>
    <n v="56"/>
    <n v="0"/>
    <s v="Korean War surplus"/>
    <s v="Nice"/>
    <n v="2"/>
    <s v="Elite"/>
    <n v="0"/>
    <n v="19"/>
    <n v="7"/>
    <s v="Central Planning"/>
    <n v="1744"/>
    <n v="153"/>
    <s v="Untapped"/>
    <s v="Somewhat Large"/>
    <s v="Southern Cone"/>
    <s v="Soviet Union"/>
    <n v="19602"/>
    <s v="http://blocgame.com/stats.php?id=63383"/>
    <n v="0"/>
    <n v="0"/>
    <n v="8352"/>
    <n v="11.239678899082568"/>
  </r>
  <r>
    <s v="Veganism"/>
    <s v="VeganDictator"/>
    <x v="10"/>
    <n v="25"/>
    <n v="0"/>
    <s v="Second World War surplus"/>
    <s v="Gandhi-like"/>
    <n v="1"/>
    <s v="Elite"/>
    <n v="14"/>
    <n v="18"/>
    <n v="5"/>
    <s v="Central Planning"/>
    <n v="1729"/>
    <n v="216"/>
    <s v="Near Depletion"/>
    <s v="Mediocre"/>
    <s v="Amazonia"/>
    <s v="Soviet Union"/>
    <n v="23854"/>
    <s v="http://blocgame.com/stats.php?id=46041"/>
    <n v="0"/>
    <n v="0"/>
    <n v="14479"/>
    <n v="13.796414112203585"/>
  </r>
  <r>
    <s v="Communistutopia"/>
    <s v="Bill Broskis"/>
    <x v="8"/>
    <n v="80"/>
    <n v="3"/>
    <s v="Korean War surplus"/>
    <s v="Gandhi-like"/>
    <n v="3"/>
    <s v="Elite"/>
    <n v="4"/>
    <n v="14"/>
    <n v="9"/>
    <s v="Central Planning"/>
    <n v="1727"/>
    <n v="8205"/>
    <s v="Untapped"/>
    <s v="Mediocre"/>
    <s v="Persia"/>
    <s v="Soviet Union"/>
    <n v="32240"/>
    <s v="http://blocgame.com/stats.php?id=49796"/>
    <n v="0"/>
    <n v="0"/>
    <n v="21365"/>
    <n v="18.668210770121597"/>
  </r>
  <r>
    <s v="Buchepalia"/>
    <s v="ubiqa"/>
    <x v="0"/>
    <n v="52"/>
    <n v="0"/>
    <s v="Second World War surplus"/>
    <s v="Gandhi-like"/>
    <n v="3"/>
    <s v="Standard"/>
    <n v="29"/>
    <n v="19"/>
    <n v="10"/>
    <s v="Mixed Economy"/>
    <n v="1725"/>
    <n v="245"/>
    <s v="Untapped"/>
    <s v="Large"/>
    <s v="Caribbean"/>
    <s v="United States"/>
    <n v="19206"/>
    <s v="http://blocgame.com/stats.php?id=60734"/>
    <n v="0"/>
    <n v="0"/>
    <n v="6081"/>
    <n v="11.133913043478261"/>
  </r>
  <r>
    <s v="Eastern Eagle"/>
    <s v="MetaIndigo"/>
    <x v="0"/>
    <n v="48"/>
    <n v="0"/>
    <s v="Second World War surplus"/>
    <s v="Gandhi-like"/>
    <n v="1"/>
    <s v="Good"/>
    <n v="31"/>
    <n v="12"/>
    <n v="4"/>
    <s v="Central Planning"/>
    <n v="1722"/>
    <n v="198"/>
    <s v="Untapped"/>
    <s v="Large"/>
    <s v="The Subcontinent"/>
    <s v="Soviet Union"/>
    <n v="16011"/>
    <s v="http://blocgame.com/stats.php?id=63045"/>
    <n v="0"/>
    <n v="0"/>
    <n v="9261"/>
    <n v="9.2979094076655056"/>
  </r>
  <r>
    <s v="Greatest Ally"/>
    <s v="WilliamDaAsian"/>
    <x v="0"/>
    <n v="99"/>
    <n v="2"/>
    <s v="Second World War surplus"/>
    <s v="Angelic"/>
    <n v="4"/>
    <s v="Elite"/>
    <n v="1"/>
    <n v="22"/>
    <n v="6"/>
    <s v="Free Market"/>
    <n v="1719"/>
    <n v="591"/>
    <s v="Untapped"/>
    <s v="Large"/>
    <s v="Indochina"/>
    <s v="United States"/>
    <n v="35657"/>
    <s v="http://blocgame.com/stats.php?id=49097"/>
    <n v="0"/>
    <n v="0"/>
    <n v="22157"/>
    <n v="20.742873763816171"/>
  </r>
  <r>
    <s v="ChÅ«ya"/>
    <s v="Silberblade"/>
    <x v="8"/>
    <n v="96"/>
    <n v="2"/>
    <s v="Second World War surplus"/>
    <s v="Gandhi-like"/>
    <n v="2"/>
    <s v="Elite"/>
    <n v="0"/>
    <n v="30"/>
    <n v="3"/>
    <s v="Central Planning"/>
    <n v="1708"/>
    <n v="391"/>
    <s v="Untapped"/>
    <s v="Powerful"/>
    <s v="Southern Africa"/>
    <s v="Soviet Union"/>
    <n v="35756"/>
    <s v="http://blocgame.com/stats.php?id=63950"/>
    <n v="0"/>
    <n v="0"/>
    <n v="21881"/>
    <n v="20.934426229508198"/>
  </r>
  <r>
    <s v="Guadianstan"/>
    <s v="Guadian Bakar"/>
    <x v="5"/>
    <n v="89"/>
    <n v="1"/>
    <s v="Second World War surplus"/>
    <s v="Gandhi-like"/>
    <n v="2"/>
    <s v="Elite"/>
    <n v="66"/>
    <n v="13"/>
    <n v="7"/>
    <s v="Central Planning"/>
    <n v="1698"/>
    <n v="18"/>
    <s v="Untapped"/>
    <s v="Somewhat Large"/>
    <s v="Gran Colombia"/>
    <s v="Soviet Union"/>
    <n v="17084"/>
    <s v="http://blocgame.com/stats.php?id=63250"/>
    <n v="0"/>
    <n v="0"/>
    <n v="8084"/>
    <n v="10.061248527679624"/>
  </r>
  <r>
    <s v="venua"/>
    <s v="bilbo swaggins"/>
    <x v="8"/>
    <n v="61"/>
    <n v="0"/>
    <s v="Second World War surplus"/>
    <s v="Normal"/>
    <n v="2"/>
    <s v="Good"/>
    <n v="6"/>
    <n v="17"/>
    <n v="3"/>
    <s v="Central Planning"/>
    <n v="1697"/>
    <n v="7"/>
    <s v="Untapped"/>
    <s v="Meagre"/>
    <s v="Gran Colombia"/>
    <s v="Soviet Union"/>
    <n v="19406"/>
    <s v="http://blocgame.com/stats.php?id=54363"/>
    <n v="0"/>
    <n v="0"/>
    <n v="10406"/>
    <n v="11.435474366529169"/>
  </r>
  <r>
    <s v="Zanyslavia"/>
    <s v="Zany Animal"/>
    <x v="12"/>
    <n v="61"/>
    <n v="1"/>
    <s v="First World War surplus"/>
    <s v="Gandhi-like"/>
    <n v="2"/>
    <s v="Elite"/>
    <n v="2"/>
    <n v="24"/>
    <n v="12"/>
    <s v="Central Planning"/>
    <n v="1696"/>
    <n v="2990"/>
    <s v="Depleted"/>
    <s v="Mediocre"/>
    <s v="Persia"/>
    <s v="Soviet Union"/>
    <n v="29071"/>
    <s v="http://blocgame.com/stats.php?id=41452"/>
    <n v="0"/>
    <n v="0"/>
    <n v="14071"/>
    <n v="17.140919811320753"/>
  </r>
  <r>
    <s v="Kilij"/>
    <s v="Yatagan"/>
    <x v="8"/>
    <n v="79"/>
    <n v="4"/>
    <s v="Second World War surplus"/>
    <s v="Gandhi-like"/>
    <n v="2"/>
    <s v="Good"/>
    <n v="17"/>
    <n v="12"/>
    <n v="11"/>
    <s v="Free Market"/>
    <n v="1690"/>
    <n v="4840"/>
    <s v="Untapped"/>
    <s v="Large"/>
    <s v="Mesopotamia"/>
    <s v="Neutral"/>
    <n v="26301"/>
    <s v="http://blocgame.com/stats.php?id=63687"/>
    <n v="0"/>
    <n v="0"/>
    <n v="16176"/>
    <n v="15.562721893491124"/>
  </r>
  <r>
    <s v="Zen killer"/>
    <s v="Jermainecrazy2157"/>
    <x v="6"/>
    <n v="76"/>
    <n v="4"/>
    <s v="Second World War surplus"/>
    <s v="Gandhi-like"/>
    <n v="3"/>
    <s v="Elite"/>
    <n v="3"/>
    <n v="20"/>
    <n v="8"/>
    <s v="Central Planning"/>
    <n v="1685"/>
    <n v="247"/>
    <s v="Untapped"/>
    <s v="Large"/>
    <s v="Pacific Rim"/>
    <s v="Soviet Union"/>
    <n v="41749"/>
    <s v="http://blocgame.com/stats.php?id=63107"/>
    <n v="0"/>
    <n v="0"/>
    <n v="28999"/>
    <n v="24.77685459940653"/>
  </r>
  <r>
    <s v="the murloc"/>
    <s v="grant"/>
    <x v="5"/>
    <n v="60"/>
    <n v="4"/>
    <s v="Second World War surplus"/>
    <s v="Gandhi-like"/>
    <n v="2"/>
    <s v="Elite"/>
    <n v="0"/>
    <n v="12"/>
    <n v="4"/>
    <s v="Central Planning"/>
    <n v="1685"/>
    <n v="29"/>
    <s v="Untapped"/>
    <s v="Very Powerful"/>
    <s v="Gran Colombia"/>
    <s v="Soviet Union"/>
    <n v="22574"/>
    <s v="http://blocgame.com/stats.php?id=63727"/>
    <n v="0"/>
    <n v="0"/>
    <n v="15074"/>
    <n v="13.397032640949554"/>
  </r>
  <r>
    <s v="Deagle Nation!"/>
    <s v="Jace Connors"/>
    <x v="0"/>
    <n v="98"/>
    <n v="2"/>
    <s v="Second World War surplus"/>
    <s v="Gandhi-like"/>
    <n v="4"/>
    <s v="Good"/>
    <n v="1"/>
    <n v="15"/>
    <n v="25"/>
    <s v="Central Planning"/>
    <n v="1681"/>
    <n v="3738"/>
    <s v="Untapped"/>
    <s v="Very Powerful"/>
    <s v="Arabia"/>
    <s v="Soviet Union"/>
    <n v="49446"/>
    <s v="http://blocgame.com/stats.php?id=63100"/>
    <n v="0"/>
    <n v="0"/>
    <n v="31446"/>
    <n v="29.414634146341463"/>
  </r>
  <r>
    <s v="Sï¿½l"/>
    <s v="BabaWanga"/>
    <x v="2"/>
    <n v="8"/>
    <n v="0"/>
    <s v="First World War surplus"/>
    <s v="Gandhi-like"/>
    <n v="1"/>
    <s v="Elite"/>
    <n v="49"/>
    <n v="9"/>
    <n v="6"/>
    <s v="Central Planning"/>
    <n v="1678"/>
    <n v="6"/>
    <s v="Untapped"/>
    <s v="Somewhat Large"/>
    <s v="Southern Africa"/>
    <s v="Soviet Union"/>
    <n v="15688"/>
    <s v="http://blocgame.com/stats.php?id=61589"/>
    <n v="0"/>
    <n v="0"/>
    <n v="9313"/>
    <n v="9.3492252681764008"/>
  </r>
  <r>
    <s v="Aryana"/>
    <s v="Williarsk"/>
    <x v="5"/>
    <n v="53"/>
    <n v="0"/>
    <s v="Second World War surplus"/>
    <s v="Gandhi-like"/>
    <n v="1"/>
    <s v="Undisciplined Rabble"/>
    <n v="1"/>
    <n v="25"/>
    <n v="5"/>
    <s v="Central Planning"/>
    <n v="1674"/>
    <n v="196"/>
    <s v="Untapped"/>
    <s v="Meagre"/>
    <s v="Gran Colombia"/>
    <s v="Soviet Union"/>
    <n v="12383"/>
    <s v="http://blocgame.com/stats.php?id=2313"/>
    <n v="0"/>
    <n v="0"/>
    <n v="383"/>
    <n v="7.3972520908004782"/>
  </r>
  <r>
    <s v="Libratio"/>
    <s v="Concarne"/>
    <x v="5"/>
    <n v="60"/>
    <n v="0"/>
    <s v="Second World War surplus"/>
    <s v="Normal"/>
    <n v="1"/>
    <s v="Elite"/>
    <n v="1"/>
    <n v="12"/>
    <n v="9"/>
    <s v="Central Planning"/>
    <n v="1669"/>
    <n v="483"/>
    <s v="Depleted"/>
    <s v="Large"/>
    <s v="Caribbean"/>
    <s v="Soviet Union"/>
    <n v="20986"/>
    <s v="http://blocgame.com/stats.php?id=40370"/>
    <n v="0"/>
    <n v="0"/>
    <n v="12361"/>
    <n v="12.573996405032954"/>
  </r>
  <r>
    <s v="North Nubia"/>
    <s v="Sean Tony"/>
    <x v="17"/>
    <n v="40"/>
    <n v="0"/>
    <s v="First World War surplus"/>
    <s v="Gandhi-like"/>
    <n v="4"/>
    <s v="Undisciplined Rabble"/>
    <n v="6"/>
    <n v="28"/>
    <n v="10"/>
    <s v="Central Planning"/>
    <n v="1663"/>
    <n v="10"/>
    <s v="Plentiful"/>
    <s v="Small"/>
    <s v="Congo"/>
    <s v="Soviet Union"/>
    <n v="23385"/>
    <s v="http://blocgame.com/stats.php?id=63084"/>
    <n v="0"/>
    <n v="0"/>
    <n v="6135"/>
    <n v="14.061936259771498"/>
  </r>
  <r>
    <s v="New Luzon"/>
    <s v="Chester E. Marquez"/>
    <x v="8"/>
    <n v="68"/>
    <n v="2"/>
    <s v="Second World War surplus"/>
    <s v="Gandhi-like"/>
    <n v="3"/>
    <s v="Elite"/>
    <n v="2"/>
    <n v="8"/>
    <n v="6"/>
    <s v="Mixed Economy"/>
    <n v="1662"/>
    <n v="4891"/>
    <s v="Untapped"/>
    <s v="Somewhat Large"/>
    <s v="Egypt"/>
    <s v="Neutral"/>
    <n v="34663"/>
    <s v="http://blocgame.com/stats.php?id=63066"/>
    <n v="0"/>
    <n v="0"/>
    <n v="27163"/>
    <n v="20.856197352587245"/>
  </r>
  <r>
    <s v="Genocidia"/>
    <s v="wolf2686"/>
    <x v="6"/>
    <n v="50"/>
    <n v="0"/>
    <s v="Second World War surplus"/>
    <s v="Gandhi-like"/>
    <n v="1"/>
    <s v="Standard"/>
    <n v="2"/>
    <n v="11"/>
    <n v="3"/>
    <s v="Central Planning"/>
    <n v="1661"/>
    <n v="411"/>
    <s v="Untapped"/>
    <s v="Mediocre"/>
    <s v="China"/>
    <s v="United States"/>
    <n v="11120"/>
    <s v="http://blocgame.com/stats.php?id=41291"/>
    <n v="0"/>
    <n v="0"/>
    <n v="5120"/>
    <n v="6.6947621914509332"/>
  </r>
  <r>
    <s v="Empyrea"/>
    <s v="Sir_Scarf"/>
    <x v="8"/>
    <n v="65"/>
    <n v="1"/>
    <s v="Second World War surplus"/>
    <s v="Angelic"/>
    <n v="2"/>
    <s v="Undisciplined Rabble"/>
    <n v="0"/>
    <n v="18"/>
    <n v="3"/>
    <s v="Mixed Economy"/>
    <n v="1659"/>
    <n v="2"/>
    <s v="Untapped"/>
    <s v="Powerful"/>
    <s v="Pacific Rim"/>
    <s v="Soviet Union"/>
    <n v="29410"/>
    <s v="http://blocgame.com/stats.php?id=49411"/>
    <n v="0"/>
    <n v="0"/>
    <n v="20035"/>
    <n v="17.727546714888486"/>
  </r>
  <r>
    <s v="Skekenhouse"/>
    <s v="Kraast"/>
    <x v="8"/>
    <n v="63"/>
    <n v="1"/>
    <s v="Second World War surplus"/>
    <s v="Gandhi-like"/>
    <n v="3"/>
    <s v="Standard"/>
    <n v="2"/>
    <n v="24"/>
    <n v="13"/>
    <s v="Central Planning"/>
    <n v="1658"/>
    <n v="3771"/>
    <s v="Untapped"/>
    <s v="Very Powerful"/>
    <s v="Mesopotamia"/>
    <s v="Soviet Union"/>
    <n v="50186"/>
    <s v="http://blocgame.com/stats.php?id=62962"/>
    <n v="0"/>
    <n v="0"/>
    <n v="34061"/>
    <n v="30.268998793727384"/>
  </r>
  <r>
    <s v="Zinlandia"/>
    <s v="Alaah"/>
    <x v="5"/>
    <n v="62"/>
    <n v="1"/>
    <s v="Second World War surplus"/>
    <s v="Nice"/>
    <n v="2"/>
    <s v="Standard"/>
    <n v="1"/>
    <n v="40"/>
    <n v="7"/>
    <s v="Central Planning"/>
    <n v="1655"/>
    <n v="282"/>
    <s v="Plentiful"/>
    <s v="Large"/>
    <s v="Amazonia"/>
    <s v="Soviet Union"/>
    <n v="42785"/>
    <s v="http://blocgame.com/stats.php?id=45831"/>
    <n v="0"/>
    <n v="0"/>
    <n v="23660"/>
    <n v="25.851963746223564"/>
  </r>
  <r>
    <s v="Langgarpura"/>
    <s v="neocon"/>
    <x v="8"/>
    <n v="60"/>
    <n v="0"/>
    <s v="Second World War surplus"/>
    <s v="Gandhi-like"/>
    <n v="2"/>
    <s v="Good"/>
    <n v="0"/>
    <n v="10"/>
    <n v="7"/>
    <s v="Mixed Economy"/>
    <n v="1646"/>
    <n v="206"/>
    <s v="Untapped"/>
    <s v="Mediocre"/>
    <s v="East Indies"/>
    <s v="Soviet Union"/>
    <n v="30801"/>
    <s v="http://blocgame.com/stats.php?id=60629"/>
    <n v="0"/>
    <n v="0"/>
    <n v="22926"/>
    <n v="18.712636695018226"/>
  </r>
  <r>
    <s v="malapetaka"/>
    <s v="bolawei9"/>
    <x v="6"/>
    <n v="19"/>
    <n v="0"/>
    <s v="Second World War surplus"/>
    <s v="Gandhi-like"/>
    <n v="1"/>
    <s v="Elite"/>
    <n v="5"/>
    <n v="6"/>
    <n v="5"/>
    <s v="Central Planning"/>
    <n v="1646"/>
    <n v="225"/>
    <n v="0"/>
    <s v="Mediocre"/>
    <s v="East Indies"/>
    <s v="Neutral"/>
    <n v="15850"/>
    <s v="http://blocgame.com/stats.php?id=60813"/>
    <n v="0"/>
    <n v="0"/>
    <n v="10975"/>
    <n v="9.6294046172539485"/>
  </r>
  <r>
    <s v="Efren"/>
    <s v="Deling"/>
    <x v="5"/>
    <n v="177"/>
    <n v="0"/>
    <s v="Korean War surplus"/>
    <s v="Gandhi-like"/>
    <n v="4"/>
    <s v="Standard"/>
    <n v="0"/>
    <n v="6"/>
    <n v="5"/>
    <s v="Central Planning"/>
    <n v="1642"/>
    <n v="95"/>
    <s v="Untapped"/>
    <s v="Somewhat Large"/>
    <s v="Mesoamerica"/>
    <s v="Soviet Union"/>
    <n v="27502"/>
    <s v="http://blocgame.com/stats.php?id=62725"/>
    <n v="0"/>
    <n v="0.05"/>
    <n v="20377"/>
    <n v="16.749086479902559"/>
  </r>
  <r>
    <s v="TerapBuduLipis"/>
    <s v="SyedRazi"/>
    <x v="6"/>
    <n v="68"/>
    <n v="2"/>
    <s v="Second World War surplus"/>
    <s v="Gandhi-like"/>
    <n v="3"/>
    <s v="Elite"/>
    <n v="11"/>
    <n v="20"/>
    <n v="7"/>
    <s v="Central Planning"/>
    <n v="1639"/>
    <n v="103"/>
    <s v="Untapped"/>
    <s v="Powerful"/>
    <s v="Indochina"/>
    <s v="Soviet Union"/>
    <n v="49396"/>
    <s v="http://blocgame.com/stats.php?id=60513"/>
    <n v="0"/>
    <n v="0"/>
    <n v="37021"/>
    <n v="30.137888956680904"/>
  </r>
  <r>
    <s v="kobisbunga"/>
    <s v="kobis"/>
    <x v="0"/>
    <n v="51"/>
    <n v="0"/>
    <s v="First World War surplus"/>
    <s v="Gandhi-like"/>
    <n v="1"/>
    <s v="Good"/>
    <n v="22"/>
    <n v="5"/>
    <n v="3"/>
    <s v="Free Market"/>
    <n v="1636"/>
    <n v="142"/>
    <n v="0"/>
    <s v="Somewhat Large"/>
    <s v="East Indies"/>
    <s v="United States"/>
    <n v="13511"/>
    <s v="http://blocgame.com/stats.php?id=61609"/>
    <n v="0"/>
    <n v="0"/>
    <n v="9761"/>
    <n v="8.2585574572127136"/>
  </r>
  <r>
    <s v="Neechanville"/>
    <s v="Overlord-kun"/>
    <x v="5"/>
    <n v="58"/>
    <n v="0"/>
    <s v="Second World War surplus"/>
    <s v="Nice"/>
    <n v="2"/>
    <s v="Elite"/>
    <n v="5"/>
    <n v="14"/>
    <n v="5"/>
    <s v="Central Planning"/>
    <n v="1627"/>
    <n v="383"/>
    <s v="Untapped"/>
    <s v="Mediocre"/>
    <s v="Gran Colombia"/>
    <s v="Soviet Union"/>
    <n v="23410"/>
    <s v="http://blocgame.com/stats.php?id=63023"/>
    <n v="0"/>
    <n v="0"/>
    <n v="14785"/>
    <n v="14.388444990780577"/>
  </r>
  <r>
    <s v="south nation"/>
    <s v="presiden tote"/>
    <x v="3"/>
    <n v="44"/>
    <n v="2"/>
    <s v="First World War surplus"/>
    <s v="Questionable"/>
    <n v="2"/>
    <s v="Good"/>
    <n v="5"/>
    <n v="9"/>
    <n v="7"/>
    <s v="Central Planning"/>
    <n v="1622"/>
    <n v="383"/>
    <s v="Untapped"/>
    <s v="Mediocre"/>
    <s v="Pacific Rim"/>
    <s v="Soviet Union"/>
    <n v="36661"/>
    <s v="http://blocgame.com/stats.php?id=61911"/>
    <n v="0"/>
    <n v="0"/>
    <n v="29161"/>
    <n v="22.602342786683106"/>
  </r>
  <r>
    <s v="Smyrno"/>
    <s v="Mallow"/>
    <x v="5"/>
    <n v="103"/>
    <n v="7"/>
    <s v="Second World War surplus"/>
    <s v="Gandhi-like"/>
    <n v="2"/>
    <s v="Good"/>
    <n v="0"/>
    <n v="21"/>
    <n v="12"/>
    <s v="Central Planning"/>
    <n v="1617"/>
    <n v="9469"/>
    <n v="0"/>
    <s v="Large"/>
    <s v="Arabia"/>
    <s v="Soviet Union"/>
    <n v="48749"/>
    <s v="http://blocgame.com/stats.php?id=62960"/>
    <n v="0"/>
    <n v="0"/>
    <n v="34874"/>
    <n v="30.147804576376004"/>
  </r>
  <r>
    <s v="Targaria"/>
    <s v="i0i0i0"/>
    <x v="4"/>
    <n v="25"/>
    <n v="0"/>
    <s v="First World War surplus"/>
    <s v="Gandhi-like"/>
    <n v="1"/>
    <s v="Standard"/>
    <n v="67"/>
    <n v="10"/>
    <n v="5"/>
    <s v="Central Planning"/>
    <n v="1613"/>
    <n v="5"/>
    <s v="Untapped"/>
    <s v="Mediocre"/>
    <s v="Pacific Rim"/>
    <s v="Soviet Union"/>
    <n v="16011"/>
    <s v="http://blocgame.com/stats.php?id=42946"/>
    <n v="0"/>
    <n v="0"/>
    <n v="9636"/>
    <n v="9.9262244265344073"/>
  </r>
  <r>
    <s v="Crayola"/>
    <s v="baker greg"/>
    <x v="8"/>
    <n v="92"/>
    <n v="2"/>
    <s v="Second World War surplus"/>
    <s v="Angelic"/>
    <n v="3"/>
    <s v="Good"/>
    <n v="2"/>
    <n v="22"/>
    <n v="8"/>
    <s v="Free Market"/>
    <n v="1610"/>
    <n v="2451"/>
    <s v="Untapped"/>
    <s v="Somewhat Large"/>
    <s v="Egypt"/>
    <s v="United States"/>
    <n v="46331"/>
    <s v="http://blocgame.com/stats.php?id=63958"/>
    <n v="0"/>
    <n v="0"/>
    <n v="32831"/>
    <n v="28.777018633540372"/>
  </r>
  <r>
    <s v="HARDGAYâ™‚"/>
    <s v="mits"/>
    <x v="8"/>
    <n v="87"/>
    <n v="2"/>
    <s v="Second World War surplus"/>
    <s v="Gandhi-like"/>
    <n v="4"/>
    <s v="Elite"/>
    <n v="1"/>
    <n v="43"/>
    <n v="8"/>
    <s v="Central Planning"/>
    <n v="1609"/>
    <n v="163"/>
    <s v="Untapped"/>
    <s v="Somewhat Large"/>
    <s v="Pacific Rim"/>
    <s v="Soviet Union"/>
    <n v="44872"/>
    <s v="http://blocgame.com/stats.php?id=63324"/>
    <n v="0"/>
    <n v="0"/>
    <n v="22747"/>
    <n v="27.888129272840274"/>
  </r>
  <r>
    <s v="Burlmenia"/>
    <s v="Nathan Barlow"/>
    <x v="13"/>
    <n v="10"/>
    <n v="0"/>
    <s v="Second World War surplus"/>
    <s v="Gandhi-like"/>
    <n v="1"/>
    <s v="Elite"/>
    <n v="167"/>
    <n v="8"/>
    <n v="0"/>
    <s v="Central Planning"/>
    <n v="1607"/>
    <n v="0"/>
    <s v="Untapped"/>
    <s v="None"/>
    <s v="Amazonia"/>
    <s v="Soviet Union"/>
    <n v="13210"/>
    <s v="http://blocgame.com/stats.php?id=57957"/>
    <n v="0"/>
    <n v="0"/>
    <n v="9460"/>
    <n v="8.2202862476664595"/>
  </r>
  <r>
    <s v="Swagvila"/>
    <s v="Saddam Hussgay"/>
    <x v="6"/>
    <n v="68"/>
    <n v="4"/>
    <s v="Second World War surplus"/>
    <s v="Gandhi-like"/>
    <n v="2"/>
    <s v="Elite"/>
    <n v="2"/>
    <n v="11"/>
    <n v="2"/>
    <s v="Central Planning"/>
    <n v="1605"/>
    <n v="316"/>
    <s v="Untapped"/>
    <s v="Powerful"/>
    <s v="China"/>
    <s v="Soviet Union"/>
    <n v="39366"/>
    <s v="http://blocgame.com/stats.php?id=45990"/>
    <n v="0"/>
    <n v="0"/>
    <n v="32991"/>
    <n v="24.527102803738316"/>
  </r>
  <r>
    <s v="Bite"/>
    <s v="Scruff McGruff"/>
    <x v="0"/>
    <n v="7"/>
    <n v="0"/>
    <s v="First World War surplus"/>
    <s v="Gandhi-like"/>
    <n v="1"/>
    <s v="Undisciplined Rabble"/>
    <n v="181"/>
    <n v="10"/>
    <n v="4"/>
    <s v="Free Market"/>
    <n v="1604"/>
    <n v="6090"/>
    <s v="Untapped"/>
    <s v="Mediocre"/>
    <s v="Mesopotamia"/>
    <s v="Neutral"/>
    <n v="13477"/>
    <s v="http://blocgame.com/stats.php?id=63037"/>
    <n v="0"/>
    <n v="0"/>
    <n v="7477"/>
    <n v="8.4021197007481305"/>
  </r>
  <r>
    <s v="Ekodebota"/>
    <s v="tfwqtp2tlgf|;3"/>
    <x v="6"/>
    <n v="58"/>
    <n v="1"/>
    <s v="Korean War surplus"/>
    <s v="Gandhi-like"/>
    <n v="3"/>
    <s v="Poor"/>
    <n v="5"/>
    <n v="34"/>
    <n v="17"/>
    <s v="Central Planning"/>
    <n v="1596"/>
    <n v="2855"/>
    <s v="Plentiful"/>
    <s v="Very Powerful"/>
    <s v="Atlas"/>
    <s v="Soviet Union"/>
    <n v="33688"/>
    <s v="http://blocgame.com/stats.php?id=53422"/>
    <n v="0"/>
    <n v="0"/>
    <n v="12313"/>
    <n v="21.107769423558896"/>
  </r>
  <r>
    <s v="mani"/>
    <s v="mani"/>
    <x v="4"/>
    <n v="34"/>
    <n v="0"/>
    <s v="Second World War surplus"/>
    <s v="Normal"/>
    <n v="1"/>
    <s v="Standard"/>
    <n v="42"/>
    <n v="8"/>
    <n v="6"/>
    <s v="Mixed Economy"/>
    <n v="1586"/>
    <n v="4383"/>
    <s v="Untapped"/>
    <s v="Somewhat Large"/>
    <s v="Persia"/>
    <s v="Neutral"/>
    <n v="6320"/>
    <s v="http://blocgame.com/stats.php?id=62912"/>
    <n v="0"/>
    <n v="0"/>
    <n v="320"/>
    <n v="3.9848675914249685"/>
  </r>
  <r>
    <s v="axmbest"/>
    <s v="amsyah80"/>
    <x v="10"/>
    <n v="5"/>
    <n v="0"/>
    <s v="First World War surplus"/>
    <s v="Good"/>
    <n v="1"/>
    <s v="Undisciplined Rabble"/>
    <n v="13"/>
    <n v="9"/>
    <n v="4"/>
    <s v="Central Planning"/>
    <n v="1583"/>
    <n v="416"/>
    <s v="Untapped"/>
    <s v="Meagre"/>
    <s v="Pacific Rim"/>
    <s v="Soviet Union"/>
    <n v="6016"/>
    <s v="http://blocgame.com/stats.php?id=61772"/>
    <n v="0"/>
    <n v="0"/>
    <n v="391"/>
    <n v="3.8003790271636135"/>
  </r>
  <r>
    <s v="Malaysia Raya"/>
    <s v="Ben Laden"/>
    <x v="3"/>
    <n v="7"/>
    <n v="0"/>
    <s v="Second World War surplus"/>
    <s v="Gandhi-like"/>
    <n v="0"/>
    <s v="Good"/>
    <n v="31"/>
    <n v="9"/>
    <n v="2"/>
    <s v="Central Planning"/>
    <n v="1582"/>
    <n v="2"/>
    <s v="Untapped"/>
    <s v="Meagre"/>
    <s v="East Indies"/>
    <s v="Neutral"/>
    <n v="6435"/>
    <s v="http://blocgame.com/stats.php?id=61845"/>
    <n v="0"/>
    <n v="0"/>
    <n v="2310"/>
    <n v="4.0676359039190899"/>
  </r>
  <r>
    <s v="Aeter"/>
    <s v="Anima6778"/>
    <x v="8"/>
    <n v="84"/>
    <n v="1"/>
    <s v="Second World War surplus"/>
    <s v="Gandhi-like"/>
    <n v="3"/>
    <s v="Good"/>
    <n v="15"/>
    <n v="21"/>
    <n v="8"/>
    <s v="Central Planning"/>
    <n v="1578"/>
    <n v="522"/>
    <s v="Untapped"/>
    <s v="Powerful"/>
    <s v="Congo"/>
    <s v="Soviet Union"/>
    <n v="42567"/>
    <s v="http://blocgame.com/stats.php?id=61960"/>
    <n v="0"/>
    <n v="0"/>
    <n v="29442"/>
    <n v="26.975285171102662"/>
  </r>
  <r>
    <s v="BongoBongoBongo"/>
    <s v="oBerry"/>
    <x v="8"/>
    <n v="95"/>
    <n v="2"/>
    <s v="Second World War surplus"/>
    <s v="Gandhi-like"/>
    <n v="2"/>
    <s v="Good"/>
    <n v="0"/>
    <n v="40"/>
    <n v="11"/>
    <s v="Free Market"/>
    <n v="1576"/>
    <n v="332"/>
    <s v="Untapped"/>
    <s v="Large"/>
    <s v="Congo"/>
    <s v="Soviet Union"/>
    <n v="20923"/>
    <s v="http://blocgame.com/stats.php?id=63942"/>
    <n v="0"/>
    <n v="0"/>
    <n v="298"/>
    <n v="13.276015228426395"/>
  </r>
  <r>
    <s v="Kozakura"/>
    <s v="Tenrai"/>
    <x v="6"/>
    <n v="72"/>
    <n v="0"/>
    <s v="First World War surplus"/>
    <s v="Gandhi-like"/>
    <n v="2"/>
    <s v="Good"/>
    <n v="1"/>
    <n v="7"/>
    <n v="5"/>
    <s v="Mixed Economy"/>
    <n v="1571"/>
    <n v="526"/>
    <s v="Untapped"/>
    <s v="Mediocre"/>
    <s v="Pacific Rim"/>
    <s v="United States"/>
    <n v="19999"/>
    <s v="http://blocgame.com/stats.php?id=48894"/>
    <n v="0"/>
    <n v="0"/>
    <n v="13999"/>
    <n v="12.730108211330363"/>
  </r>
  <r>
    <s v="Brohan"/>
    <s v="Brodolf_shitler"/>
    <x v="0"/>
    <n v="49"/>
    <n v="1"/>
    <s v="Second World War surplus"/>
    <s v="Gandhi-like"/>
    <n v="2"/>
    <s v="Good"/>
    <n v="29"/>
    <n v="14"/>
    <n v="9"/>
    <s v="Central Planning"/>
    <n v="1566"/>
    <n v="2427"/>
    <s v="Untapped"/>
    <s v="Large"/>
    <s v="Persia"/>
    <s v="Neutral"/>
    <n v="23223"/>
    <s v="http://blocgame.com/stats.php?id=40340"/>
    <n v="0"/>
    <n v="0"/>
    <n v="13098"/>
    <n v="14.829501915708812"/>
  </r>
  <r>
    <s v="johoreansouth"/>
    <s v="afiqaffendy615"/>
    <x v="3"/>
    <n v="124"/>
    <n v="5"/>
    <s v="Second World War surplus"/>
    <s v="Gandhi-like"/>
    <n v="3"/>
    <s v="Good"/>
    <n v="15"/>
    <n v="26"/>
    <n v="11"/>
    <s v="Central Planning"/>
    <n v="1565"/>
    <n v="311"/>
    <s v="Untapped"/>
    <s v="Very Powerful"/>
    <s v="The Subcontinent"/>
    <s v="Soviet Union"/>
    <n v="39031"/>
    <s v="http://blocgame.com/stats.php?id=61895"/>
    <n v="0"/>
    <n v="0"/>
    <n v="22906"/>
    <n v="24.939936102236423"/>
  </r>
  <r>
    <s v="Dondang Sayang"/>
    <s v="Cempaka Sari"/>
    <x v="3"/>
    <n v="112"/>
    <n v="10"/>
    <s v="Second World War surplus"/>
    <s v="Gandhi-like"/>
    <n v="3"/>
    <s v="Good"/>
    <n v="15"/>
    <n v="15"/>
    <n v="13"/>
    <s v="Free Market"/>
    <n v="1564"/>
    <n v="13"/>
    <s v="Untapped"/>
    <s v="Somewhat Large"/>
    <s v="East Indies"/>
    <s v="United States"/>
    <n v="13645"/>
    <s v="http://blocgame.com/stats.php?id=60628"/>
    <n v="0"/>
    <n v="0"/>
    <n v="895"/>
    <n v="8.7244245524296673"/>
  </r>
  <r>
    <s v="Addin-territory"/>
    <s v="Addin"/>
    <x v="3"/>
    <n v="41"/>
    <n v="0"/>
    <s v="Second World War surplus"/>
    <s v="Gandhi-like"/>
    <n v="1"/>
    <s v="Standard"/>
    <n v="16"/>
    <n v="15"/>
    <n v="4"/>
    <s v="Central Planning"/>
    <n v="1563"/>
    <n v="8"/>
    <n v="0"/>
    <s v="Somewhat Large"/>
    <s v="Caribbean"/>
    <s v="Soviet Union"/>
    <n v="20573"/>
    <s v="http://blocgame.com/stats.php?id=62712"/>
    <n v="0"/>
    <n v="0"/>
    <n v="12698"/>
    <n v="13.162507997440819"/>
  </r>
  <r>
    <s v="Oilpotamia"/>
    <s v="WarZone115"/>
    <x v="5"/>
    <n v="33"/>
    <n v="0"/>
    <s v="First World War surplus"/>
    <s v="Nice"/>
    <n v="2"/>
    <s v="Undisciplined Rabble"/>
    <n v="21"/>
    <n v="12"/>
    <n v="10"/>
    <s v="Free Market"/>
    <n v="1562"/>
    <n v="2526"/>
    <s v="Depleted"/>
    <s v="Mediocre"/>
    <s v="Egypt"/>
    <s v="United States"/>
    <n v="11767"/>
    <s v="http://blocgame.com/stats.php?id=64020"/>
    <n v="0"/>
    <n v="0"/>
    <n v="2017"/>
    <n v="7.5332906530089625"/>
  </r>
  <r>
    <s v="Safavid Persia"/>
    <s v="Abbas"/>
    <x v="8"/>
    <n v="93"/>
    <n v="0"/>
    <s v="Second World War surplus"/>
    <s v="Gandhi-like"/>
    <n v="2"/>
    <s v="Elite"/>
    <n v="2"/>
    <n v="13"/>
    <n v="9"/>
    <s v="Free Market"/>
    <n v="1558"/>
    <n v="2911"/>
    <s v="Untapped"/>
    <s v="Somewhat Large"/>
    <s v="Persia"/>
    <s v="United States"/>
    <n v="28659"/>
    <s v="http://blocgame.com/stats.php?id=63199"/>
    <n v="0"/>
    <n v="0"/>
    <n v="18909"/>
    <n v="18.394736842105264"/>
  </r>
  <r>
    <s v="Kulunkjin"/>
    <s v="Areum ling"/>
    <x v="4"/>
    <n v="34"/>
    <n v="0"/>
    <s v="First World War surplus"/>
    <s v="Gandhi-like"/>
    <n v="0"/>
    <s v="Elite"/>
    <n v="8"/>
    <n v="6"/>
    <n v="4"/>
    <s v="Central Planning"/>
    <n v="1557"/>
    <n v="34"/>
    <s v="Untapped"/>
    <s v="Mediocre"/>
    <s v="Pacific Rim"/>
    <s v="Soviet Union"/>
    <n v="10326"/>
    <s v="http://blocgame.com/stats.php?id=62604"/>
    <n v="0"/>
    <n v="0"/>
    <n v="6576"/>
    <n v="6.6319845857418116"/>
  </r>
  <r>
    <s v="National_East"/>
    <s v="RulerBill"/>
    <x v="5"/>
    <n v="38"/>
    <n v="0"/>
    <s v="Second World War surplus"/>
    <s v="Gandhi-like"/>
    <n v="1"/>
    <s v="Elite"/>
    <n v="1"/>
    <n v="11"/>
    <n v="5"/>
    <s v="Free Market"/>
    <n v="1556"/>
    <n v="325"/>
    <s v="Untapped"/>
    <s v="Somewhat Large"/>
    <s v="Mesoamerica"/>
    <s v="United States"/>
    <n v="11231"/>
    <s v="http://blocgame.com/stats.php?id=61888"/>
    <n v="0"/>
    <n v="0"/>
    <n v="4481"/>
    <n v="7.2178663239074554"/>
  </r>
  <r>
    <s v="Fongelesia"/>
    <s v="Fong"/>
    <x v="6"/>
    <n v="70"/>
    <n v="1"/>
    <s v="Second World War surplus"/>
    <s v="Gandhi-like"/>
    <n v="2"/>
    <s v="Good"/>
    <n v="6"/>
    <n v="16"/>
    <n v="5"/>
    <s v="Free Market"/>
    <n v="1555"/>
    <n v="236"/>
    <s v="Untapped"/>
    <s v="Very Powerful"/>
    <s v="Pacific Rim"/>
    <s v="United States"/>
    <n v="21656"/>
    <s v="http://blocgame.com/stats.php?id=63041"/>
    <n v="0"/>
    <n v="0"/>
    <n v="12281"/>
    <n v="13.926688102893891"/>
  </r>
  <r>
    <s v="New Caucasus"/>
    <s v="Cotton Luther"/>
    <x v="8"/>
    <n v="69"/>
    <n v="0"/>
    <s v="Second World War surplus"/>
    <s v="Gandhi-like"/>
    <n v="2"/>
    <s v="Elite"/>
    <n v="15"/>
    <n v="23"/>
    <n v="3"/>
    <s v="Free Market"/>
    <n v="1548"/>
    <n v="180"/>
    <s v="Untapped"/>
    <s v="Very Powerful"/>
    <s v="Southern Africa"/>
    <s v="United States"/>
    <n v="27860"/>
    <s v="http://blocgame.com/stats.php?id=4392"/>
    <n v="0"/>
    <n v="0"/>
    <n v="16610"/>
    <n v="17.997416020671835"/>
  </r>
  <r>
    <s v="Gammaria"/>
    <s v="Jacob DeGoes"/>
    <x v="8"/>
    <n v="53"/>
    <n v="0"/>
    <s v="First World War surplus"/>
    <s v="Nice"/>
    <n v="2"/>
    <s v="Elite"/>
    <n v="3"/>
    <n v="10"/>
    <n v="5"/>
    <s v="Central Planning"/>
    <n v="1548"/>
    <n v="321"/>
    <s v="Untapped"/>
    <s v="Mediocre"/>
    <s v="East Indies"/>
    <s v="Soviet Union"/>
    <n v="36103"/>
    <s v="http://blocgame.com/stats.php?id=64334"/>
    <n v="0"/>
    <n v="0"/>
    <n v="28978"/>
    <n v="23.322351421188632"/>
  </r>
  <r>
    <s v="Burke Tome"/>
    <s v="Haggashed"/>
    <x v="0"/>
    <n v="65"/>
    <n v="0"/>
    <s v="Second World War surplus"/>
    <s v="Gandhi-like"/>
    <n v="2"/>
    <s v="Elite"/>
    <n v="53"/>
    <n v="15"/>
    <n v="10"/>
    <s v="Free Market"/>
    <n v="1543"/>
    <n v="2866"/>
    <s v="Untapped"/>
    <s v="Large"/>
    <s v="Mesopotamia"/>
    <s v="United States"/>
    <n v="20000"/>
    <s v="http://blocgame.com/stats.php?id=63028"/>
    <n v="0"/>
    <n v="0"/>
    <n v="9125"/>
    <n v="12.961762799740765"/>
  </r>
  <r>
    <s v="Tandak"/>
    <s v="jimmyyus"/>
    <x v="3"/>
    <n v="78"/>
    <n v="1"/>
    <s v="Second World War surplus"/>
    <s v="Gandhi-like"/>
    <n v="2"/>
    <s v="Elite"/>
    <n v="4"/>
    <n v="20"/>
    <n v="12"/>
    <s v="Free Market"/>
    <n v="1540"/>
    <n v="3466"/>
    <s v="Near Depletion"/>
    <s v="Large"/>
    <s v="Egypt"/>
    <s v="Neutral"/>
    <n v="15754"/>
    <s v="http://blocgame.com/stats.php?id=62201"/>
    <n v="0"/>
    <n v="0"/>
    <n v="2254"/>
    <n v="10.229870129870131"/>
  </r>
  <r>
    <s v="FreakTopia"/>
    <s v="Remington Steel"/>
    <x v="8"/>
    <n v="119"/>
    <n v="1"/>
    <s v="Second World War surplus"/>
    <s v="Gandhi-like"/>
    <n v="4"/>
    <s v="Good"/>
    <n v="3"/>
    <n v="35"/>
    <n v="11"/>
    <s v="Free Market"/>
    <n v="1534"/>
    <n v="831"/>
    <s v="Untapped"/>
    <s v="Powerful"/>
    <s v="The Subcontinent"/>
    <s v="United States"/>
    <n v="51919"/>
    <s v="http://blocgame.com/stats.php?id=45527"/>
    <n v="0"/>
    <n v="0"/>
    <n v="31669"/>
    <n v="33.845501955671445"/>
  </r>
  <r>
    <s v="Lomar"/>
    <s v="Sarnen"/>
    <x v="5"/>
    <n v="8"/>
    <n v="0"/>
    <s v="Second World War surplus"/>
    <s v="Gandhi-like"/>
    <n v="1"/>
    <s v="Poor"/>
    <n v="29"/>
    <n v="7"/>
    <n v="2"/>
    <s v="Free Market"/>
    <n v="1531"/>
    <n v="1380"/>
    <s v="Untapped"/>
    <s v="Mediocre"/>
    <s v="Mesopotamia"/>
    <s v="United States"/>
    <n v="9229"/>
    <s v="http://blocgame.com/stats.php?id=63175"/>
    <n v="0"/>
    <n v="0"/>
    <n v="5104"/>
    <n v="6.0280862181580668"/>
  </r>
  <r>
    <s v="CubeHead"/>
    <s v="waveform"/>
    <x v="4"/>
    <n v="3"/>
    <n v="0"/>
    <s v="Second World War surplus"/>
    <s v="Gandhi-like"/>
    <n v="2"/>
    <s v="Good"/>
    <n v="66"/>
    <n v="12"/>
    <n v="7"/>
    <s v="Free Market"/>
    <n v="1528"/>
    <n v="1412"/>
    <s v="Untapped"/>
    <s v="Meagre"/>
    <s v="Mesopotamia"/>
    <s v="United States"/>
    <n v="17414"/>
    <s v="http://blocgame.com/stats.php?id=63001"/>
    <n v="0"/>
    <n v="0"/>
    <n v="8789"/>
    <n v="11.396596858638743"/>
  </r>
  <r>
    <s v="Alohaha"/>
    <s v="Jakeirt"/>
    <x v="10"/>
    <n v="9"/>
    <n v="0"/>
    <s v="Finest of the 19th century"/>
    <s v="Gandhi-like"/>
    <n v="1"/>
    <s v="Standard"/>
    <n v="146"/>
    <n v="5"/>
    <n v="9"/>
    <s v="Free Market"/>
    <n v="1527"/>
    <n v="71"/>
    <s v="Untapped"/>
    <s v="None"/>
    <s v="Congo"/>
    <s v="United States"/>
    <n v="11009"/>
    <s v="http://blocgame.com/stats.php?id=57669"/>
    <n v="0"/>
    <n v="0"/>
    <n v="5009"/>
    <n v="7.2095612311722332"/>
  </r>
  <r>
    <s v="kinabalu"/>
    <s v="fatimah"/>
    <x v="10"/>
    <n v="10"/>
    <n v="0"/>
    <s v="First World War surplus"/>
    <s v="Gandhi-like"/>
    <n v="0"/>
    <s v="Elite"/>
    <n v="30"/>
    <n v="5"/>
    <n v="5"/>
    <s v="Central Planning"/>
    <n v="1524"/>
    <n v="990"/>
    <s v="Plentiful"/>
    <s v="Meagre"/>
    <s v="Arabia"/>
    <s v="Neutral"/>
    <n v="4046"/>
    <s v="http://blocgame.com/stats.php?id=62887"/>
    <n v="0"/>
    <n v="0"/>
    <n v="296"/>
    <n v="2.6548556430446193"/>
  </r>
  <r>
    <s v="Top Hat"/>
    <s v="TopHat"/>
    <x v="11"/>
    <n v="58"/>
    <n v="0"/>
    <s v="Second World War surplus"/>
    <s v="Gandhi-like"/>
    <n v="1"/>
    <s v="Good"/>
    <n v="20"/>
    <n v="4"/>
    <n v="2"/>
    <s v="Central Planning"/>
    <n v="1523"/>
    <n v="204"/>
    <s v="Untapped"/>
    <s v="Small"/>
    <s v="Congo"/>
    <s v="Soviet Union"/>
    <n v="24362"/>
    <s v="http://blocgame.com/stats.php?id=61121"/>
    <n v="0"/>
    <n v="0"/>
    <n v="21362"/>
    <n v="15.996060407091267"/>
  </r>
  <r>
    <s v="Novaya"/>
    <s v="ScarletMarines"/>
    <x v="8"/>
    <n v="60"/>
    <n v="3"/>
    <s v="Second World War surplus"/>
    <s v="Gandhi-like"/>
    <n v="2"/>
    <s v="Elite"/>
    <n v="13"/>
    <n v="5"/>
    <n v="5"/>
    <s v="Central Planning"/>
    <n v="1523"/>
    <n v="604"/>
    <s v="Untapped"/>
    <s v="Mediocre"/>
    <s v="Pacific Rim"/>
    <s v="Neutral"/>
    <n v="20100"/>
    <s v="http://blocgame.com/stats.php?id=62840"/>
    <n v="0"/>
    <n v="0"/>
    <n v="14850"/>
    <n v="13.19763624425476"/>
  </r>
  <r>
    <s v="Casopia"/>
    <s v="Nathaniel Baker"/>
    <x v="8"/>
    <n v="2"/>
    <n v="0"/>
    <s v="Second World War surplus"/>
    <s v="Gandhi-like"/>
    <n v="1"/>
    <s v="Poor"/>
    <n v="3"/>
    <n v="10"/>
    <n v="5"/>
    <s v="Mixed Economy"/>
    <n v="1521"/>
    <n v="5"/>
    <n v="0"/>
    <s v="Small"/>
    <s v="Gran Colombia"/>
    <s v="Neutral"/>
    <n v="10060"/>
    <s v="http://blocgame.com/stats.php?id=63500"/>
    <n v="0"/>
    <n v="0"/>
    <n v="3685"/>
    <n v="6.6140696909927676"/>
  </r>
  <r>
    <s v="Argon"/>
    <s v="Argus"/>
    <x v="1"/>
    <n v="91"/>
    <n v="7"/>
    <s v="Korean War surplus"/>
    <s v="Gandhi-like"/>
    <n v="3"/>
    <s v="Standard"/>
    <n v="2"/>
    <n v="29"/>
    <n v="28"/>
    <s v="Central Planning"/>
    <n v="1516"/>
    <n v="1940"/>
    <s v="Untapped"/>
    <s v="Large"/>
    <s v="Atlas"/>
    <s v="Soviet Union"/>
    <n v="41048"/>
    <s v="http://blocgame.com/stats.php?id=57323"/>
    <n v="0"/>
    <n v="0"/>
    <n v="17423"/>
    <n v="27.076517150395777"/>
  </r>
  <r>
    <s v="South Park"/>
    <s v="cartman"/>
    <x v="4"/>
    <n v="59"/>
    <n v="0"/>
    <s v="Second World War surplus"/>
    <s v="Gandhi-like"/>
    <n v="2"/>
    <s v="Good"/>
    <n v="32"/>
    <n v="19"/>
    <n v="4"/>
    <s v="Free Market"/>
    <n v="1513"/>
    <n v="516"/>
    <s v="Untapped"/>
    <s v="Large"/>
    <s v="Caribbean"/>
    <s v="United States"/>
    <n v="41265"/>
    <s v="http://blocgame.com/stats.php?id=228"/>
    <n v="0"/>
    <n v="0"/>
    <n v="31140"/>
    <n v="27.273628552544615"/>
  </r>
  <r>
    <s v="Kukulala"/>
    <s v="Unkel"/>
    <x v="6"/>
    <n v="40"/>
    <n v="3"/>
    <s v="Second World War surplus"/>
    <s v="Gandhi-like"/>
    <n v="2"/>
    <s v="Good"/>
    <n v="7"/>
    <n v="12"/>
    <n v="8"/>
    <s v="Free Market"/>
    <n v="1513"/>
    <n v="194"/>
    <s v="Untapped"/>
    <s v="Large"/>
    <s v="Indochina"/>
    <s v="United States"/>
    <n v="28610"/>
    <s v="http://blocgame.com/stats.php?id=60796"/>
    <n v="0"/>
    <n v="0"/>
    <n v="19610"/>
    <n v="18.909451421017845"/>
  </r>
  <r>
    <s v="al-Bahrayn"/>
    <s v="dbdb"/>
    <x v="8"/>
    <n v="98"/>
    <n v="3"/>
    <s v="Second World War surplus"/>
    <s v="Gandhi-like"/>
    <n v="2"/>
    <s v="Good"/>
    <n v="2"/>
    <n v="11"/>
    <n v="10"/>
    <s v="Central Planning"/>
    <n v="1512"/>
    <n v="891"/>
    <s v="Untapped"/>
    <s v="Powerful"/>
    <s v="Mesopotamia"/>
    <s v="Soviet Union"/>
    <n v="32888"/>
    <s v="http://blocgame.com/stats.php?id=59775"/>
    <n v="0"/>
    <n v="0"/>
    <n v="23513"/>
    <n v="21.75132275132275"/>
  </r>
  <r>
    <s v="Arina"/>
    <s v="Hakir"/>
    <x v="1"/>
    <n v="67"/>
    <n v="0"/>
    <s v="Korean War surplus"/>
    <s v="Gandhi-like"/>
    <n v="1"/>
    <s v="Standard"/>
    <n v="0"/>
    <n v="10"/>
    <n v="4"/>
    <s v="Free Market"/>
    <n v="1511"/>
    <n v="452"/>
    <s v="Plentiful"/>
    <s v="Very Powerful"/>
    <s v="Amazonia"/>
    <s v="United States"/>
    <n v="30995"/>
    <s v="http://blocgame.com/stats.php?id=54480"/>
    <n v="0"/>
    <n v="0"/>
    <n v="24995"/>
    <n v="20.512905360688286"/>
  </r>
  <r>
    <s v="Crapostan"/>
    <s v="King Guamba"/>
    <x v="0"/>
    <n v="7"/>
    <n v="0"/>
    <s v="First World War surplus"/>
    <s v="Gandhi-like"/>
    <n v="1"/>
    <s v="Elite"/>
    <n v="106"/>
    <n v="10"/>
    <n v="10"/>
    <s v="Mixed Economy"/>
    <n v="1510"/>
    <n v="5177"/>
    <s v="Plentiful"/>
    <s v="Large"/>
    <s v="Mesopotamia"/>
    <s v="Neutral"/>
    <n v="24225"/>
    <s v="http://blocgame.com/stats.php?id=44789"/>
    <n v="0"/>
    <n v="0"/>
    <n v="15975"/>
    <n v="16.043046357615893"/>
  </r>
  <r>
    <s v="Cancer"/>
    <s v="Stolen"/>
    <x v="8"/>
    <n v="7"/>
    <n v="0"/>
    <s v="Second World War surplus"/>
    <s v="Gandhi-like"/>
    <n v="0"/>
    <s v="Good"/>
    <n v="22"/>
    <n v="3"/>
    <n v="5"/>
    <s v="Central Planning"/>
    <n v="1509"/>
    <n v="2280"/>
    <s v="Untapped"/>
    <s v="Mediocre"/>
    <s v="Persia"/>
    <s v="Neutral"/>
    <n v="7420"/>
    <s v="http://blocgame.com/stats.php?id=58745"/>
    <n v="0"/>
    <n v="0"/>
    <n v="4420"/>
    <n v="4.917163684559311"/>
  </r>
  <r>
    <s v="Bluegene/Q"/>
    <s v="ChevalierCavac"/>
    <x v="6"/>
    <n v="80"/>
    <n v="5"/>
    <s v="Second World War surplus"/>
    <s v="Gandhi-like"/>
    <n v="4"/>
    <s v="Standard"/>
    <n v="5"/>
    <n v="15"/>
    <n v="10"/>
    <s v="Central Planning"/>
    <n v="1505"/>
    <n v="2918"/>
    <s v="Untapped"/>
    <s v="Very Powerful"/>
    <s v="Arabia"/>
    <s v="Soviet Union"/>
    <n v="35825"/>
    <s v="http://blocgame.com/stats.php?id=61506"/>
    <n v="0"/>
    <n v="0"/>
    <n v="23450"/>
    <n v="23.803986710963454"/>
  </r>
  <r>
    <s v="Huangdi"/>
    <s v="Xian Wï¿½ng"/>
    <x v="6"/>
    <n v="46"/>
    <n v="1"/>
    <s v="Second World War surplus"/>
    <s v="Nice"/>
    <n v="2"/>
    <s v="Poor"/>
    <n v="0"/>
    <n v="8"/>
    <n v="5"/>
    <s v="Mixed Economy"/>
    <n v="1494"/>
    <n v="214"/>
    <s v="Depleted"/>
    <s v="Small"/>
    <s v="China"/>
    <s v="United States"/>
    <n v="19811"/>
    <s v="http://blocgame.com/stats.php?id=59776"/>
    <n v="0"/>
    <n v="0"/>
    <n v="13436"/>
    <n v="13.26037483266399"/>
  </r>
  <r>
    <s v="Wafflonia"/>
    <s v="Stellarwaffle"/>
    <x v="4"/>
    <n v="84"/>
    <n v="0"/>
    <s v="Second World War surplus"/>
    <s v="Gandhi-like"/>
    <n v="2"/>
    <s v="Good"/>
    <n v="4"/>
    <n v="15"/>
    <n v="11"/>
    <s v="Central Planning"/>
    <n v="1492"/>
    <n v="3996"/>
    <s v="Plentiful"/>
    <s v="Mediocre"/>
    <s v="Egypt"/>
    <s v="Soviet Union"/>
    <n v="39410"/>
    <s v="http://blocgame.com/stats.php?id=63064"/>
    <n v="0"/>
    <n v="0"/>
    <n v="28160"/>
    <n v="26.414209115281501"/>
  </r>
  <r>
    <s v="methamphetamine"/>
    <s v="UDIN88"/>
    <x v="7"/>
    <n v="4"/>
    <n v="0"/>
    <s v="Second World War surplus"/>
    <s v="Gandhi-like"/>
    <n v="3"/>
    <s v="Standard"/>
    <n v="90"/>
    <n v="16"/>
    <n v="13"/>
    <s v="Central Planning"/>
    <n v="1491"/>
    <n v="13"/>
    <s v="Near Depletion"/>
    <s v="Mediocre"/>
    <s v="East Indies"/>
    <s v="Neutral"/>
    <n v="12948"/>
    <s v="http://blocgame.com/stats.php?id=61702"/>
    <n v="0"/>
    <n v="0"/>
    <n v="-177"/>
    <n v="8.6841046277665992"/>
  </r>
  <r>
    <s v="Northmarch"/>
    <s v="Elroy"/>
    <x v="3"/>
    <n v="8"/>
    <n v="0"/>
    <s v="First World War surplus"/>
    <s v="Gandhi-like"/>
    <n v="2"/>
    <s v="Undisciplined Rabble"/>
    <n v="18"/>
    <n v="17"/>
    <n v="0"/>
    <s v="Central Planning"/>
    <n v="1486"/>
    <n v="20"/>
    <s v="Untapped"/>
    <s v="Meagre"/>
    <s v="Caribbean"/>
    <s v="United States"/>
    <n v="10465"/>
    <s v="http://blocgame.com/stats.php?id=41629"/>
    <n v="0"/>
    <n v="0"/>
    <n v="2590"/>
    <n v="7.0423956931359353"/>
  </r>
  <r>
    <s v="Whitey"/>
    <s v="Knee Grow"/>
    <x v="0"/>
    <n v="99"/>
    <n v="0"/>
    <s v="Second World War surplus"/>
    <s v="Angelic"/>
    <n v="3"/>
    <s v="Elite"/>
    <n v="1"/>
    <n v="35"/>
    <n v="21"/>
    <s v="Free Market"/>
    <n v="1475"/>
    <n v="7525"/>
    <s v="Untapped"/>
    <s v="Mediocre"/>
    <s v="Egypt"/>
    <s v="United States"/>
    <n v="53314"/>
    <s v="http://blocgame.com/stats.php?id=4816"/>
    <n v="0"/>
    <n v="0"/>
    <n v="30064"/>
    <n v="36.145084745762709"/>
  </r>
  <r>
    <s v="Rebel Scum"/>
    <s v="Swipa"/>
    <x v="18"/>
    <n v="10"/>
    <n v="0"/>
    <s v="First World War surplus"/>
    <s v="Gandhi-like"/>
    <n v="0"/>
    <s v="Undisciplined Rabble"/>
    <n v="119"/>
    <n v="6"/>
    <n v="2"/>
    <s v="Central Planning"/>
    <n v="1475"/>
    <n v="554"/>
    <s v="Untapped"/>
    <s v="Meagre"/>
    <s v="Arabia"/>
    <s v="Soviet Union"/>
    <n v="5205"/>
    <s v="http://blocgame.com/stats.php?id=63844"/>
    <n v="0"/>
    <n v="0"/>
    <n v="2205"/>
    <n v="3.528813559322034"/>
  </r>
  <r>
    <s v="Anonymity"/>
    <s v="Anomalous300"/>
    <x v="10"/>
    <n v="3"/>
    <n v="1"/>
    <s v="Second World War surplus"/>
    <s v="Gandhi-like"/>
    <n v="2"/>
    <s v="Good"/>
    <n v="186"/>
    <n v="31"/>
    <n v="15"/>
    <s v="Central Planning"/>
    <n v="1472"/>
    <n v="1009"/>
    <s v="Untapped"/>
    <s v="Small"/>
    <s v="Arabia"/>
    <s v="Soviet Union"/>
    <n v="23439"/>
    <s v="http://blocgame.com/stats.php?id=63103"/>
    <n v="0"/>
    <n v="0"/>
    <n v="4689"/>
    <n v="15.923233695652174"/>
  </r>
  <r>
    <s v="Hivemindia"/>
    <s v="Overmind"/>
    <x v="8"/>
    <n v="92"/>
    <n v="2"/>
    <s v="Second World War surplus"/>
    <s v="Angelic"/>
    <n v="4"/>
    <s v="Standard"/>
    <n v="2"/>
    <n v="26"/>
    <n v="8"/>
    <s v="Central Planning"/>
    <n v="1471"/>
    <n v="391"/>
    <s v="Untapped"/>
    <s v="Powerful"/>
    <s v="China"/>
    <s v="Soviet Union"/>
    <n v="38622"/>
    <s v="http://blocgame.com/stats.php?id=63286"/>
    <n v="0"/>
    <n v="0"/>
    <n v="22872"/>
    <n v="26.2556084296397"/>
  </r>
  <r>
    <s v="Nuketown"/>
    <s v="Blobby78"/>
    <x v="6"/>
    <n v="62"/>
    <n v="0"/>
    <s v="Second World War surplus"/>
    <s v="Gandhi-like"/>
    <n v="2"/>
    <s v="Elite"/>
    <n v="2"/>
    <n v="10"/>
    <n v="10"/>
    <s v="Central Planning"/>
    <n v="1470"/>
    <n v="4616"/>
    <s v="Untapped"/>
    <s v="Mediocre"/>
    <s v="Egypt"/>
    <s v="Soviet Union"/>
    <n v="25278"/>
    <s v="http://blocgame.com/stats.php?id=59614"/>
    <n v="0"/>
    <n v="0"/>
    <n v="16278"/>
    <n v="17.195918367346938"/>
  </r>
  <r>
    <s v="Nuwe Rhodesia"/>
    <s v="dudeskis"/>
    <x v="8"/>
    <n v="80"/>
    <n v="1"/>
    <s v="Second World War surplus"/>
    <s v="Angelic"/>
    <n v="3"/>
    <s v="Elite"/>
    <n v="0"/>
    <n v="42"/>
    <n v="5"/>
    <s v="Central Planning"/>
    <n v="1442"/>
    <n v="227"/>
    <s v="Untapped"/>
    <s v="Very Powerful"/>
    <s v="Gran Colombia"/>
    <s v="Soviet Union"/>
    <n v="27448"/>
    <s v="http://blocgame.com/stats.php?id=6338"/>
    <n v="0"/>
    <n v="0"/>
    <n v="7573"/>
    <n v="19.034674063800278"/>
  </r>
  <r>
    <s v="Celtic Nations"/>
    <s v="BigWilly526"/>
    <x v="0"/>
    <n v="55"/>
    <n v="0"/>
    <s v="Second World War surplus"/>
    <s v="Gandhi-like"/>
    <n v="2"/>
    <s v="Standard"/>
    <n v="39"/>
    <n v="11"/>
    <n v="6"/>
    <s v="Central Planning"/>
    <n v="1438"/>
    <n v="2242"/>
    <s v="Untapped"/>
    <s v="Large"/>
    <s v="Persia"/>
    <s v="Soviet Union"/>
    <n v="27924"/>
    <s v="http://blocgame.com/stats.php?id=7511"/>
    <n v="0"/>
    <n v="0"/>
    <n v="20049"/>
    <n v="19.418636995827537"/>
  </r>
  <r>
    <s v="Derse Moon"/>
    <s v="Jack Noir"/>
    <x v="8"/>
    <n v="118"/>
    <n v="18"/>
    <s v="Korean War surplus"/>
    <s v="Pariah"/>
    <n v="6"/>
    <s v="Elite"/>
    <n v="0"/>
    <n v="40"/>
    <n v="20"/>
    <s v="Mixed Economy"/>
    <n v="1438"/>
    <n v="22625"/>
    <s v="Plentiful"/>
    <s v="Very Powerful"/>
    <s v="Egypt"/>
    <s v="Soviet Union"/>
    <n v="82763"/>
    <s v="http://blocgame.com/stats.php?id=62965"/>
    <n v="0"/>
    <n v="0"/>
    <n v="55763"/>
    <n v="57.554242002781642"/>
  </r>
  <r>
    <s v="Vorcs"/>
    <s v="Aiman Nizam"/>
    <x v="3"/>
    <n v="118"/>
    <n v="13"/>
    <s v="Korean War surplus"/>
    <s v="Gandhi-like"/>
    <n v="3"/>
    <s v="Elite"/>
    <n v="5"/>
    <n v="15"/>
    <n v="11"/>
    <s v="Central Planning"/>
    <n v="1432"/>
    <n v="156"/>
    <s v="Untapped"/>
    <s v="Very Powerful"/>
    <s v="East Indies"/>
    <s v="Soviet Union"/>
    <n v="36163"/>
    <s v="http://blocgame.com/stats.php?id=61955"/>
    <n v="0"/>
    <n v="0"/>
    <n v="24163"/>
    <n v="25.253491620111731"/>
  </r>
  <r>
    <s v="Aminichina"/>
    <s v="doublepedaldylan"/>
    <x v="8"/>
    <n v="23"/>
    <n v="1"/>
    <s v="First World War surplus"/>
    <s v="Gandhi-like"/>
    <n v="2"/>
    <s v="Standard"/>
    <n v="51"/>
    <n v="9"/>
    <n v="5"/>
    <s v="Central Planning"/>
    <n v="1429"/>
    <n v="524"/>
    <s v="Untapped"/>
    <s v="Somewhat Large"/>
    <s v="Indochina"/>
    <s v="Soviet Union"/>
    <n v="15170"/>
    <s v="http://blocgame.com/stats.php?id=56720"/>
    <n v="0"/>
    <n v="0"/>
    <n v="8420"/>
    <n v="10.615815255423373"/>
  </r>
  <r>
    <s v="Weast America"/>
    <s v="Prince Pluto Nash"/>
    <x v="0"/>
    <n v="77"/>
    <n v="0"/>
    <s v="Second World War surplus"/>
    <s v="Gandhi-like"/>
    <n v="1"/>
    <s v="Good"/>
    <n v="2"/>
    <n v="9"/>
    <n v="8"/>
    <s v="Mixed Economy"/>
    <n v="1428"/>
    <n v="5265"/>
    <s v="Untapped"/>
    <s v="Large"/>
    <s v="Persia"/>
    <s v="United States"/>
    <n v="32106"/>
    <s v="http://blocgame.com/stats.php?id=55778"/>
    <n v="0"/>
    <n v="0"/>
    <n v="24981"/>
    <n v="22.483193277310924"/>
  </r>
  <r>
    <s v="Guerilla 97"/>
    <s v="Mohd Syakir Irfan"/>
    <x v="7"/>
    <n v="10"/>
    <n v="0"/>
    <s v="First World War surplus"/>
    <s v="Gandhi-like"/>
    <n v="1"/>
    <s v="Poor"/>
    <n v="155"/>
    <n v="9"/>
    <n v="2"/>
    <s v="Central Planning"/>
    <n v="1424"/>
    <n v="77"/>
    <s v="Untapped"/>
    <s v="None"/>
    <s v="East Indies"/>
    <s v="Soviet Union"/>
    <n v="16335"/>
    <s v="http://blocgame.com/stats.php?id=62872"/>
    <n v="0"/>
    <n v="0"/>
    <n v="11460"/>
    <n v="11.471207865168539"/>
  </r>
  <r>
    <s v="Yummy Foods"/>
    <s v="iiruka"/>
    <x v="1"/>
    <n v="151"/>
    <n v="2"/>
    <s v="Korean War surplus"/>
    <s v="Gandhi-like"/>
    <n v="6"/>
    <s v="Good"/>
    <n v="0"/>
    <n v="56"/>
    <n v="2"/>
    <s v="Free Market"/>
    <n v="1421"/>
    <n v="195"/>
    <s v="Untapped"/>
    <s v="Large"/>
    <s v="Pacific Rim"/>
    <s v="Neutral"/>
    <n v="50836"/>
    <s v="http://blocgame.com/stats.php?id=54376"/>
    <n v="0"/>
    <n v="0"/>
    <n v="24586"/>
    <n v="35.774806474313863"/>
  </r>
  <r>
    <s v="ADAMLAND"/>
    <s v="adamharez"/>
    <x v="8"/>
    <n v="6"/>
    <n v="0"/>
    <s v="First World War surplus"/>
    <s v="Gandhi-like"/>
    <n v="3"/>
    <s v="Good"/>
    <n v="17"/>
    <n v="7"/>
    <n v="7"/>
    <s v="Central Planning"/>
    <n v="1420"/>
    <n v="6704"/>
    <n v="0"/>
    <s v="Somewhat Large"/>
    <s v="Arabia"/>
    <s v="Neutral"/>
    <n v="16010"/>
    <s v="http://blocgame.com/stats.php?id=60764"/>
    <n v="0"/>
    <n v="0"/>
    <n v="8510"/>
    <n v="11.274647887323944"/>
  </r>
  <r>
    <s v="Turbanistan"/>
    <s v="eromer2"/>
    <x v="8"/>
    <n v="83"/>
    <n v="0"/>
    <s v="Second World War surplus"/>
    <s v="Gandhi-like"/>
    <n v="2"/>
    <s v="Elite"/>
    <n v="5"/>
    <n v="19"/>
    <n v="4"/>
    <s v="Central Planning"/>
    <n v="1419"/>
    <n v="650"/>
    <s v="Untapped"/>
    <s v="Large"/>
    <s v="The Subcontinent"/>
    <s v="Soviet Union"/>
    <n v="33881"/>
    <s v="http://blocgame.com/stats.php?id=63007"/>
    <n v="0"/>
    <n v="0"/>
    <n v="23756"/>
    <n v="23.876673713883015"/>
  </r>
  <r>
    <s v="Bananarama"/>
    <s v="Violet raccoon"/>
    <x v="0"/>
    <n v="9"/>
    <n v="1"/>
    <s v="Korean War surplus"/>
    <s v="Gandhi-like"/>
    <n v="2"/>
    <s v="Elite"/>
    <n v="77"/>
    <n v="14"/>
    <n v="9"/>
    <s v="Central Planning"/>
    <n v="1414"/>
    <n v="1271"/>
    <s v="Untapped"/>
    <s v="Very Powerful"/>
    <s v="Arabia"/>
    <s v="Soviet Union"/>
    <n v="16615"/>
    <s v="http://blocgame.com/stats.php?id=62710"/>
    <n v="0"/>
    <n v="0"/>
    <n v="6490"/>
    <n v="11.75035360678925"/>
  </r>
  <r>
    <s v="Zuyazayuza"/>
    <s v="Zuyazayuza"/>
    <x v="8"/>
    <n v="144"/>
    <n v="7"/>
    <s v="Korean War surplus"/>
    <s v="Gandhi-like"/>
    <n v="3"/>
    <s v="Standard"/>
    <n v="0"/>
    <n v="35"/>
    <n v="7"/>
    <s v="Free Market"/>
    <n v="1413"/>
    <n v="497"/>
    <s v="Untapped"/>
    <s v="Very Powerful"/>
    <s v="Caribbean"/>
    <s v="United States"/>
    <n v="60914"/>
    <s v="http://blocgame.com/stats.php?id=62470"/>
    <n v="0"/>
    <n v="0"/>
    <n v="42914"/>
    <n v="43.109695682944093"/>
  </r>
  <r>
    <s v="Malaysia."/>
    <s v="Tuanku Adam Zhafri"/>
    <x v="3"/>
    <n v="7"/>
    <n v="4"/>
    <s v="Second World War surplus"/>
    <s v="Nice"/>
    <n v="3"/>
    <s v="Elite"/>
    <n v="45"/>
    <n v="10"/>
    <n v="9"/>
    <s v="Mixed Economy"/>
    <n v="1406"/>
    <n v="9"/>
    <n v="0"/>
    <s v="None"/>
    <s v="East Indies"/>
    <s v="Neutral"/>
    <n v="16371"/>
    <s v="http://blocgame.com/stats.php?id=63032"/>
    <n v="0"/>
    <n v="0"/>
    <n v="6996"/>
    <n v="11.643669985775249"/>
  </r>
  <r>
    <s v="Sordidia"/>
    <s v="RogueandaScoundrel"/>
    <x v="8"/>
    <n v="74"/>
    <n v="5"/>
    <s v="Second World War surplus"/>
    <s v="Gandhi-like"/>
    <n v="2"/>
    <s v="Good"/>
    <n v="0"/>
    <n v="28"/>
    <n v="7"/>
    <s v="Central Planning"/>
    <n v="1403"/>
    <n v="520"/>
    <s v="Untapped"/>
    <s v="Large"/>
    <s v="Caribbean"/>
    <s v="Soviet Union"/>
    <n v="39299"/>
    <s v="http://blocgame.com/stats.php?id=63203"/>
    <n v="0"/>
    <n v="0"/>
    <n v="24674"/>
    <n v="28.010691375623665"/>
  </r>
  <r>
    <s v="Puella-Magia"/>
    <s v="Emily"/>
    <x v="11"/>
    <n v="90"/>
    <n v="2"/>
    <s v="Korean War surplus"/>
    <s v="Gandhi-like"/>
    <n v="2"/>
    <s v="Standard"/>
    <n v="1"/>
    <n v="12"/>
    <n v="10"/>
    <s v="Central Planning"/>
    <n v="1400"/>
    <n v="543"/>
    <s v="Untapped"/>
    <s v="Large"/>
    <s v="Persia"/>
    <s v="Soviet Union"/>
    <n v="24392"/>
    <s v="http://blocgame.com/stats.php?id=35958"/>
    <n v="0"/>
    <n v="0"/>
    <n v="14642"/>
    <n v="17.422857142857143"/>
  </r>
  <r>
    <s v="FuchukFakhu"/>
    <s v="KondaKondi"/>
    <x v="3"/>
    <n v="2"/>
    <n v="4"/>
    <s v="Second World War surplus"/>
    <s v="Gandhi-like"/>
    <n v="3"/>
    <s v="Undisciplined Rabble"/>
    <n v="15"/>
    <n v="22"/>
    <n v="3"/>
    <s v="Free Market"/>
    <n v="1399"/>
    <n v="116"/>
    <s v="Depleted"/>
    <s v="Mediocre"/>
    <s v="Southern Africa"/>
    <s v="United States"/>
    <n v="11585"/>
    <s v="http://blocgame.com/stats.php?id=61483"/>
    <n v="0"/>
    <n v="0"/>
    <n v="-40"/>
    <n v="8.2809149392423151"/>
  </r>
  <r>
    <s v="raja_png"/>
    <s v="DiDi27"/>
    <x v="3"/>
    <n v="5"/>
    <n v="0"/>
    <s v="First World War surplus"/>
    <s v="Nice"/>
    <n v="1"/>
    <s v="Elite"/>
    <n v="61"/>
    <n v="4"/>
    <n v="4"/>
    <s v="Mixed Economy"/>
    <n v="1395"/>
    <n v="169"/>
    <s v="Near Depletion"/>
    <s v="None"/>
    <s v="Pacific Rim"/>
    <s v="Neutral"/>
    <n v="4005"/>
    <s v="http://blocgame.com/stats.php?id=62000"/>
    <n v="0"/>
    <n v="0"/>
    <n v="255"/>
    <n v="2.870967741935484"/>
  </r>
  <r>
    <s v="schekels"/>
    <s v="appollyon"/>
    <x v="8"/>
    <n v="6"/>
    <n v="0"/>
    <s v="First World War surplus"/>
    <s v="Gandhi-like"/>
    <n v="0"/>
    <s v="Undisciplined Rabble"/>
    <n v="50"/>
    <n v="13"/>
    <n v="5"/>
    <s v="Central Planning"/>
    <n v="1392"/>
    <n v="35"/>
    <s v="Untapped"/>
    <s v="None"/>
    <s v="East Africa"/>
    <s v="Soviet Union"/>
    <n v="9175"/>
    <s v="http://blocgame.com/stats.php?id=63381"/>
    <n v="0"/>
    <n v="0"/>
    <n v="2425"/>
    <n v="6.5912356321839081"/>
  </r>
  <r>
    <s v="MakanBudak"/>
    <s v="amirulfaizal"/>
    <x v="8"/>
    <n v="9"/>
    <n v="0"/>
    <s v="Second World War surplus"/>
    <s v="Gandhi-like"/>
    <n v="1"/>
    <s v="Elite"/>
    <n v="6"/>
    <n v="7"/>
    <n v="4"/>
    <s v="Mixed Economy"/>
    <n v="1389"/>
    <n v="19"/>
    <n v="0"/>
    <s v="Mediocre"/>
    <s v="East Indies"/>
    <s v="Neutral"/>
    <n v="6246"/>
    <s v="http://blocgame.com/stats.php?id=60748"/>
    <n v="0"/>
    <n v="0"/>
    <n v="1371"/>
    <n v="4.4967602591792657"/>
  </r>
  <r>
    <s v="Parameswara"/>
    <s v="brownmy"/>
    <x v="0"/>
    <n v="73"/>
    <n v="0"/>
    <s v="Korean War surplus"/>
    <s v="Gandhi-like"/>
    <n v="3"/>
    <s v="Standard"/>
    <n v="3"/>
    <n v="13"/>
    <n v="4"/>
    <s v="Free Market"/>
    <n v="1385"/>
    <n v="194"/>
    <s v="Untapped"/>
    <s v="Powerful"/>
    <s v="Indochina"/>
    <s v="United States"/>
    <n v="24708"/>
    <s v="http://blocgame.com/stats.php?id=56360"/>
    <n v="0"/>
    <n v="0"/>
    <n v="16083"/>
    <n v="17.839711191335741"/>
  </r>
  <r>
    <s v="Gallifrey"/>
    <s v="The Doctor"/>
    <x v="5"/>
    <n v="21"/>
    <n v="0"/>
    <s v="First World War surplus"/>
    <s v="Nice"/>
    <n v="0"/>
    <s v="Elite"/>
    <n v="5"/>
    <n v="10"/>
    <n v="3"/>
    <s v="Mixed Economy"/>
    <n v="1381"/>
    <n v="252"/>
    <s v="Untapped"/>
    <s v="Mediocre"/>
    <s v="Southern Cone"/>
    <s v="Neutral"/>
    <n v="13477"/>
    <s v="http://blocgame.com/stats.php?id=40351"/>
    <n v="0"/>
    <n v="0"/>
    <n v="8602"/>
    <n v="9.75887038377987"/>
  </r>
  <r>
    <s v="Niggerito"/>
    <s v="Jejomar Binay"/>
    <x v="4"/>
    <n v="90"/>
    <n v="5"/>
    <s v="Second World War surplus"/>
    <s v="Gandhi-like"/>
    <n v="4"/>
    <s v="Good"/>
    <n v="1"/>
    <n v="27"/>
    <n v="4"/>
    <s v="Free Market"/>
    <n v="1379"/>
    <n v="228"/>
    <s v="Untapped"/>
    <s v="Large"/>
    <s v="East Indies"/>
    <s v="United States"/>
    <n v="37241"/>
    <s v="http://blocgame.com/stats.php?id=63087"/>
    <n v="0"/>
    <n v="0"/>
    <n v="22616"/>
    <n v="27.005801305293691"/>
  </r>
  <r>
    <s v="Thermonia"/>
    <s v="Aluminothermic"/>
    <x v="8"/>
    <n v="74"/>
    <n v="0"/>
    <s v="Second World War surplus"/>
    <s v="Gandhi-like"/>
    <n v="2"/>
    <s v="Elite"/>
    <n v="3"/>
    <n v="10"/>
    <n v="6"/>
    <s v="Mixed Economy"/>
    <n v="1377"/>
    <n v="4418"/>
    <s v="Untapped"/>
    <s v="Large"/>
    <s v="Mesopotamia"/>
    <s v="United States"/>
    <n v="27128"/>
    <s v="http://blocgame.com/stats.php?id=53567"/>
    <n v="0"/>
    <n v="0"/>
    <n v="19628"/>
    <n v="19.700798838053739"/>
  </r>
  <r>
    <s v="Dess"/>
    <s v="Raktai"/>
    <x v="8"/>
    <n v="96"/>
    <n v="1"/>
    <s v="Second World War surplus"/>
    <s v="Gandhi-like"/>
    <n v="4"/>
    <s v="Poor"/>
    <n v="0"/>
    <n v="41"/>
    <n v="6"/>
    <s v="Mixed Economy"/>
    <n v="1374"/>
    <n v="101"/>
    <s v="Plentiful"/>
    <s v="Large"/>
    <s v="Pacific Rim"/>
    <s v="United States"/>
    <n v="44882"/>
    <s v="http://blocgame.com/stats.php?id=63586"/>
    <n v="0"/>
    <n v="0"/>
    <n v="24257"/>
    <n v="32.665211062590977"/>
  </r>
  <r>
    <s v="Shining Sun"/>
    <s v="Wladyslaw Gomulka"/>
    <x v="2"/>
    <n v="54"/>
    <n v="0"/>
    <s v="Second World War surplus"/>
    <s v="Angelic"/>
    <n v="1"/>
    <s v="Elite"/>
    <n v="1"/>
    <n v="19"/>
    <n v="9"/>
    <s v="Mixed Economy"/>
    <n v="1373"/>
    <n v="6"/>
    <n v="0"/>
    <s v="Mediocre"/>
    <s v="Southern Africa"/>
    <s v="Soviet Union"/>
    <n v="11320"/>
    <s v="http://blocgame.com/stats.php?id=61511"/>
    <n v="0"/>
    <n v="0"/>
    <n v="70"/>
    <n v="8.2447195921340128"/>
  </r>
  <r>
    <s v="Lolesco"/>
    <s v="Lolesco"/>
    <x v="8"/>
    <n v="83"/>
    <n v="1"/>
    <s v="Korean War surplus"/>
    <s v="Good"/>
    <n v="3"/>
    <s v="Standard"/>
    <n v="2"/>
    <n v="56"/>
    <n v="15"/>
    <s v="Free Market"/>
    <n v="1365"/>
    <n v="2978"/>
    <s v="Plentiful"/>
    <s v="Somewhat Large"/>
    <s v="Mesopotamia"/>
    <s v="United States"/>
    <n v="46300"/>
    <s v="http://blocgame.com/stats.php?id=48289"/>
    <n v="0"/>
    <n v="0"/>
    <n v="17425"/>
    <n v="33.91941391941392"/>
  </r>
  <r>
    <s v="KakMahPower"/>
    <s v="tuan tanah kedaun"/>
    <x v="3"/>
    <n v="30"/>
    <n v="0"/>
    <s v="First World War surplus"/>
    <s v="Gandhi-like"/>
    <n v="1"/>
    <s v="Elite"/>
    <n v="5"/>
    <n v="6"/>
    <n v="5"/>
    <s v="Mixed Economy"/>
    <n v="1362"/>
    <n v="448"/>
    <n v="0"/>
    <s v="Somewhat Large"/>
    <s v="Indochina"/>
    <s v="United States"/>
    <n v="5249"/>
    <s v="http://blocgame.com/stats.php?id=60656"/>
    <n v="0"/>
    <n v="0"/>
    <n v="374"/>
    <n v="3.8538913362701908"/>
  </r>
  <r>
    <s v="One Star"/>
    <s v="Neku"/>
    <x v="6"/>
    <n v="38"/>
    <n v="4"/>
    <s v="Second World War surplus"/>
    <s v="Gandhi-like"/>
    <n v="3"/>
    <s v="Elite"/>
    <n v="2"/>
    <n v="4"/>
    <n v="4"/>
    <s v="Free Market"/>
    <n v="1360"/>
    <n v="3674"/>
    <s v="Untapped"/>
    <s v="Very Powerful"/>
    <s v="Persia"/>
    <s v="United States"/>
    <n v="28063"/>
    <s v="http://blocgame.com/stats.php?id=57783"/>
    <n v="0"/>
    <n v="0"/>
    <n v="22813"/>
    <n v="20.63455882352941"/>
  </r>
  <r>
    <s v="The Abarat"/>
    <s v="John Mischeif"/>
    <x v="8"/>
    <n v="88"/>
    <n v="2"/>
    <s v="Second World War surplus"/>
    <s v="Gandhi-like"/>
    <n v="2"/>
    <s v="Undisciplined Rabble"/>
    <n v="14"/>
    <n v="15"/>
    <n v="7"/>
    <s v="Mixed Economy"/>
    <n v="1358"/>
    <n v="3116"/>
    <s v="Plentiful"/>
    <s v="Somewhat Large"/>
    <s v="Arabia"/>
    <s v="Soviet Union"/>
    <n v="26819"/>
    <s v="http://blocgame.com/stats.php?id=40068"/>
    <n v="0"/>
    <n v="0"/>
    <n v="17069"/>
    <n v="19.748895434462444"/>
  </r>
  <r>
    <s v="Infernistan"/>
    <s v="Inferno JR"/>
    <x v="15"/>
    <n v="10"/>
    <n v="0"/>
    <s v="Second World War surplus"/>
    <s v="Gandhi-like"/>
    <n v="1"/>
    <s v="Standard"/>
    <n v="5"/>
    <n v="3"/>
    <n v="11"/>
    <s v="Central Planning"/>
    <n v="1358"/>
    <n v="1343"/>
    <s v="Plentiful"/>
    <s v="Meagre"/>
    <s v="Egypt"/>
    <s v="Neutral"/>
    <n v="6102"/>
    <s v="http://blocgame.com/stats.php?id=60304"/>
    <n v="0"/>
    <n v="0"/>
    <n v="102"/>
    <n v="4.4933726067746687"/>
  </r>
  <r>
    <s v="Mafros"/>
    <s v="hocuspocusinedible"/>
    <x v="0"/>
    <n v="8"/>
    <n v="0"/>
    <s v="First World War surplus"/>
    <s v="Angelic"/>
    <n v="1"/>
    <s v="Undisciplined Rabble"/>
    <n v="74"/>
    <n v="4"/>
    <n v="1"/>
    <s v="Central Planning"/>
    <n v="1356"/>
    <n v="0"/>
    <s v="Untapped"/>
    <s v="Meagre"/>
    <s v="Persia"/>
    <s v="United States"/>
    <n v="9082"/>
    <s v="http://blocgame.com/stats.php?id=63788"/>
    <n v="0"/>
    <n v="0"/>
    <n v="6457"/>
    <n v="6.6976401179941005"/>
  </r>
  <r>
    <s v="Losong"/>
    <s v="Hafirus"/>
    <x v="3"/>
    <n v="97"/>
    <n v="5"/>
    <s v="Second World War surplus"/>
    <s v="Gandhi-like"/>
    <n v="3"/>
    <s v="Standard"/>
    <n v="4"/>
    <n v="25"/>
    <n v="8"/>
    <s v="Mixed Economy"/>
    <n v="1352"/>
    <n v="119"/>
    <s v="Untapped"/>
    <s v="Large"/>
    <s v="Pacific Rim"/>
    <s v="Neutral"/>
    <n v="42060"/>
    <s v="http://blocgame.com/stats.php?id=60570"/>
    <n v="0"/>
    <n v="0"/>
    <n v="27435"/>
    <n v="31.109467455621303"/>
  </r>
  <r>
    <s v="Mesopotamiaa"/>
    <s v="The JC"/>
    <x v="0"/>
    <n v="10"/>
    <n v="0"/>
    <s v="Second World War surplus"/>
    <s v="Gandhi-like"/>
    <n v="0"/>
    <s v="Elite"/>
    <n v="41"/>
    <n v="8"/>
    <n v="3"/>
    <s v="Mixed Economy"/>
    <n v="1351"/>
    <n v="2286"/>
    <s v="Untapped"/>
    <s v="None"/>
    <s v="Mesopotamia"/>
    <s v="Neutral"/>
    <n v="9267"/>
    <s v="http://blocgame.com/stats.php?id=63058"/>
    <n v="0"/>
    <n v="0"/>
    <n v="5142"/>
    <n v="6.8593634344929679"/>
  </r>
  <r>
    <s v="fetiwert"/>
    <s v="raja adam iskandar"/>
    <x v="7"/>
    <n v="5"/>
    <n v="0"/>
    <s v="Second World War surplus"/>
    <s v="Nice"/>
    <n v="1"/>
    <s v="Undisciplined Rabble"/>
    <n v="59"/>
    <n v="2"/>
    <n v="2"/>
    <s v="Mixed Economy"/>
    <n v="1350"/>
    <n v="288"/>
    <s v="Untapped"/>
    <s v="None"/>
    <s v="East Indies"/>
    <s v="Neutral"/>
    <n v="4381"/>
    <s v="http://blocgame.com/stats.php?id=63124"/>
    <n v="0"/>
    <n v="0"/>
    <n v="2131"/>
    <n v="3.2451851851851852"/>
  </r>
  <r>
    <s v="Cartenesia"/>
    <s v="hexagon"/>
    <x v="10"/>
    <n v="8"/>
    <n v="0"/>
    <s v="First World War surplus"/>
    <s v="Gandhi-like"/>
    <n v="0"/>
    <s v="Poor"/>
    <n v="46"/>
    <n v="2"/>
    <n v="2"/>
    <s v="Central Planning"/>
    <n v="1346"/>
    <n v="0"/>
    <s v="Untapped"/>
    <s v="None"/>
    <s v="Pacific Rim"/>
    <s v="Neutral"/>
    <n v="4382"/>
    <s v="http://blocgame.com/stats.php?id=58994"/>
    <n v="0"/>
    <n v="0"/>
    <n v="2882"/>
    <n v="3.2555720653789004"/>
  </r>
  <r>
    <s v="Rengit"/>
    <s v="merahsakti"/>
    <x v="8"/>
    <n v="65"/>
    <n v="2"/>
    <s v="First World War surplus"/>
    <s v="Angelic"/>
    <n v="3"/>
    <s v="Standard"/>
    <n v="7"/>
    <n v="65"/>
    <n v="4"/>
    <s v="Free Market"/>
    <n v="1344"/>
    <n v="256"/>
    <s v="Near Depletion"/>
    <s v="Powerful"/>
    <s v="Congo"/>
    <s v="United States"/>
    <n v="41047"/>
    <s v="http://blocgame.com/stats.php?id=61769"/>
    <n v="0"/>
    <n v="0"/>
    <n v="12922"/>
    <n v="30.54092261904762"/>
  </r>
  <r>
    <s v="Justice"/>
    <s v="Tommy Scrumptious"/>
    <x v="0"/>
    <n v="48"/>
    <n v="2"/>
    <s v="Korean War surplus"/>
    <s v="Gandhi-like"/>
    <n v="2"/>
    <s v="Elite"/>
    <n v="10"/>
    <n v="16"/>
    <n v="8"/>
    <s v="Central Planning"/>
    <n v="1342"/>
    <n v="8545"/>
    <s v="Untapped"/>
    <s v="Powerful"/>
    <s v="Mesopotamia"/>
    <s v="Soviet Union"/>
    <n v="29004"/>
    <s v="http://blocgame.com/stats.php?id=62975"/>
    <n v="0"/>
    <n v="0"/>
    <n v="18504"/>
    <n v="21.612518628912071"/>
  </r>
  <r>
    <s v="fotamorgana"/>
    <s v="nadim"/>
    <x v="5"/>
    <n v="62"/>
    <n v="0"/>
    <s v="Second World War surplus"/>
    <s v="Gandhi-like"/>
    <n v="0"/>
    <s v="Poor"/>
    <n v="42"/>
    <n v="3"/>
    <n v="4"/>
    <s v="Central Planning"/>
    <n v="1340"/>
    <n v="281"/>
    <s v="Untapped"/>
    <s v="Meagre"/>
    <s v="East Indies"/>
    <s v="United States"/>
    <n v="5205"/>
    <s v="http://blocgame.com/stats.php?id=62833"/>
    <n v="0"/>
    <n v="0"/>
    <n v="2580"/>
    <n v="3.8843283582089554"/>
  </r>
  <r>
    <s v="Praetoria Augusta"/>
    <s v="Lykos"/>
    <x v="4"/>
    <n v="166"/>
    <n v="1"/>
    <s v="Korean War surplus"/>
    <s v="Gandhi-like"/>
    <n v="2"/>
    <s v="Good"/>
    <n v="0"/>
    <n v="30"/>
    <n v="20"/>
    <s v="Central Planning"/>
    <n v="1339"/>
    <n v="8610"/>
    <s v="Near Depletion"/>
    <s v="Large"/>
    <s v="Mesopotamia"/>
    <s v="Soviet Union"/>
    <n v="38899"/>
    <s v="http://blocgame.com/stats.php?id=39021"/>
    <n v="0"/>
    <n v="0"/>
    <n v="18649"/>
    <n v="29.05078416728902"/>
  </r>
  <r>
    <s v="BOOP"/>
    <s v="TRIGGERED"/>
    <x v="5"/>
    <n v="54"/>
    <n v="0"/>
    <s v="First World War surplus"/>
    <s v="Angelic"/>
    <n v="1"/>
    <s v="Good"/>
    <n v="1"/>
    <n v="8"/>
    <n v="2"/>
    <s v="Central Planning"/>
    <n v="1339"/>
    <n v="385"/>
    <s v="Plentiful"/>
    <s v="Mediocre"/>
    <s v="China"/>
    <s v="Neutral"/>
    <n v="10529"/>
    <s v="http://blocgame.com/stats.php?id=58737"/>
    <n v="0"/>
    <n v="0"/>
    <n v="6029"/>
    <n v="7.863330843913368"/>
  </r>
  <r>
    <s v="DFWEFWEF"/>
    <s v="dmc5"/>
    <x v="1"/>
    <n v="88"/>
    <n v="1"/>
    <s v="Korean War surplus"/>
    <s v="Gandhi-like"/>
    <n v="2"/>
    <s v="Standard"/>
    <n v="2"/>
    <n v="9"/>
    <n v="6"/>
    <s v="Central Planning"/>
    <n v="1337"/>
    <n v="5031"/>
    <n v="0"/>
    <s v="Mediocre"/>
    <s v="Arabia"/>
    <s v="Soviet Union"/>
    <n v="38501"/>
    <s v="http://blocgame.com/stats.php?id=55118"/>
    <n v="0"/>
    <n v="0"/>
    <n v="31376"/>
    <n v="28.796559461480928"/>
  </r>
  <r>
    <s v="Eisen"/>
    <s v="Balthazaar"/>
    <x v="8"/>
    <n v="65"/>
    <n v="3"/>
    <s v="Second World War surplus"/>
    <s v="Gandhi-like"/>
    <n v="3"/>
    <s v="Elite"/>
    <n v="4"/>
    <n v="20"/>
    <n v="10"/>
    <s v="Central Planning"/>
    <n v="1335"/>
    <n v="461"/>
    <s v="Untapped"/>
    <s v="Powerful"/>
    <s v="China"/>
    <s v="Soviet Union"/>
    <n v="56942"/>
    <s v="http://blocgame.com/stats.php?id=53566"/>
    <n v="0"/>
    <n v="0"/>
    <n v="43442"/>
    <n v="42.653183520599249"/>
  </r>
  <r>
    <s v="Magical Horses"/>
    <s v="Tzafety"/>
    <x v="6"/>
    <n v="94"/>
    <n v="0"/>
    <s v="Second World War surplus"/>
    <s v="Gandhi-like"/>
    <n v="2"/>
    <s v="Elite"/>
    <n v="2"/>
    <n v="33"/>
    <n v="23"/>
    <s v="Central Planning"/>
    <n v="1334"/>
    <n v="3581"/>
    <s v="Untapped"/>
    <s v="Powerful"/>
    <s v="Arabia"/>
    <s v="Soviet Union"/>
    <n v="40452"/>
    <s v="http://blocgame.com/stats.php?id=51070"/>
    <n v="0"/>
    <n v="0"/>
    <n v="17952"/>
    <n v="30.323838080959518"/>
  </r>
  <r>
    <s v="Senandung Malam"/>
    <s v="Lela Manja"/>
    <x v="3"/>
    <n v="6"/>
    <n v="0"/>
    <s v="Second World War surplus"/>
    <s v="Gandhi-like"/>
    <n v="1"/>
    <s v="Poor"/>
    <n v="17"/>
    <n v="15"/>
    <n v="17"/>
    <s v="Mixed Economy"/>
    <n v="1333"/>
    <n v="11"/>
    <s v="Plentiful"/>
    <s v="Mediocre"/>
    <s v="East Indies"/>
    <s v="United States"/>
    <n v="10899"/>
    <s v="http://blocgame.com/stats.php?id=61074"/>
    <n v="0"/>
    <n v="0"/>
    <n v="-1851"/>
    <n v="8.1762940735183793"/>
  </r>
  <r>
    <s v="Socialand"/>
    <s v="Free Party"/>
    <x v="10"/>
    <n v="6"/>
    <n v="0"/>
    <s v="Finest of the 19th century"/>
    <s v="Gandhi-like"/>
    <n v="0"/>
    <s v="Undisciplined Rabble"/>
    <n v="169"/>
    <n v="3"/>
    <n v="3"/>
    <s v="Central Planning"/>
    <n v="1330"/>
    <n v="87"/>
    <s v="Untapped"/>
    <s v="None"/>
    <s v="Gran Colombia"/>
    <s v="Neutral"/>
    <n v="9360"/>
    <s v="http://blocgame.com/stats.php?id=58655"/>
    <n v="0"/>
    <n v="0"/>
    <n v="7110"/>
    <n v="7.0375939849624061"/>
  </r>
  <r>
    <s v="Oileum"/>
    <s v="Ihei"/>
    <x v="6"/>
    <n v="8"/>
    <n v="0"/>
    <s v="First World War surplus"/>
    <s v="Nice"/>
    <n v="1"/>
    <s v="Good"/>
    <n v="9"/>
    <n v="13"/>
    <n v="10"/>
    <s v="Central Planning"/>
    <n v="1330"/>
    <n v="1840"/>
    <s v="Untapped"/>
    <s v="Mediocre"/>
    <s v="Mesopotamia"/>
    <s v="Soviet Union"/>
    <n v="17406"/>
    <s v="http://blocgame.com/stats.php?id=63070"/>
    <n v="0"/>
    <n v="0"/>
    <n v="8031"/>
    <n v="13.087218045112781"/>
  </r>
  <r>
    <s v="TrumpCity"/>
    <s v="Ronald mcTrump"/>
    <x v="5"/>
    <n v="10"/>
    <n v="0"/>
    <s v="First World War surplus"/>
    <s v="Gandhi-like"/>
    <n v="1"/>
    <s v="Elite"/>
    <n v="1"/>
    <n v="6"/>
    <n v="4"/>
    <s v="Mixed Economy"/>
    <n v="1327"/>
    <n v="11"/>
    <s v="Plentiful"/>
    <s v="Somewhat Large"/>
    <s v="Caribbean"/>
    <s v="Neutral"/>
    <n v="5881"/>
    <s v="http://blocgame.com/stats.php?id=63769"/>
    <n v="0"/>
    <n v="0"/>
    <n v="1381"/>
    <n v="4.4318010550113041"/>
  </r>
  <r>
    <s v="Foodstuffs"/>
    <s v="Soviet_Sandvich"/>
    <x v="0"/>
    <n v="30"/>
    <n v="0"/>
    <s v="Second World War surplus"/>
    <s v="Gandhi-like"/>
    <n v="2"/>
    <s v="Undisciplined Rabble"/>
    <n v="6"/>
    <n v="11"/>
    <n v="11"/>
    <s v="Mixed Economy"/>
    <n v="1323"/>
    <n v="3315"/>
    <s v="Untapped"/>
    <s v="Large"/>
    <s v="Egypt"/>
    <s v="Soviet Union"/>
    <n v="20000"/>
    <s v="http://blocgame.com/stats.php?id=40676"/>
    <n v="0"/>
    <n v="0"/>
    <n v="10250"/>
    <n v="15.117157974300831"/>
  </r>
  <r>
    <s v="Shekel Land"/>
    <s v="Sheklesteinthefourth"/>
    <x v="8"/>
    <n v="102"/>
    <n v="2"/>
    <s v="Second World War surplus"/>
    <s v="Gandhi-like"/>
    <n v="2"/>
    <s v="Elite"/>
    <n v="0"/>
    <n v="27"/>
    <n v="13"/>
    <s v="Central Planning"/>
    <n v="1319"/>
    <n v="6379"/>
    <s v="Untapped"/>
    <s v="Very Powerful"/>
    <s v="Egypt"/>
    <s v="Soviet Union"/>
    <n v="49274"/>
    <s v="http://blocgame.com/stats.php?id=54689"/>
    <n v="0"/>
    <n v="0"/>
    <n v="32774"/>
    <n v="37.357088703563306"/>
  </r>
  <r>
    <s v="Northern Ghan"/>
    <s v="Hailaruds"/>
    <x v="6"/>
    <n v="10"/>
    <n v="0"/>
    <s v="Second World War surplus"/>
    <s v="Gandhi-like"/>
    <n v="0"/>
    <s v="Elite"/>
    <n v="18"/>
    <n v="4"/>
    <n v="3"/>
    <s v="Free Market"/>
    <n v="1318"/>
    <n v="741"/>
    <s v="Untapped"/>
    <s v="Mediocre"/>
    <s v="Arabia"/>
    <s v="Soviet Union"/>
    <n v="10899"/>
    <s v="http://blocgame.com/stats.php?id=62344"/>
    <n v="0"/>
    <n v="0"/>
    <n v="8274"/>
    <n v="8.2693474962063735"/>
  </r>
  <r>
    <s v="Robots"/>
    <s v="stormbot28"/>
    <x v="1"/>
    <n v="80"/>
    <n v="0"/>
    <s v="Second World War surplus"/>
    <s v="Gandhi-like"/>
    <n v="1"/>
    <s v="Good"/>
    <n v="7"/>
    <n v="8"/>
    <n v="0"/>
    <s v="Free Market"/>
    <n v="1317"/>
    <n v="45"/>
    <s v="Untapped"/>
    <s v="Mediocre"/>
    <s v="Caribbean"/>
    <s v="United States"/>
    <n v="16887"/>
    <s v="http://blocgame.com/stats.php?id=40242"/>
    <n v="0"/>
    <n v="0"/>
    <n v="13137"/>
    <n v="12.822323462414579"/>
  </r>
  <r>
    <s v="Vanan"/>
    <s v="Esler"/>
    <x v="8"/>
    <n v="119"/>
    <n v="3"/>
    <s v="Second World War surplus"/>
    <s v="Gandhi-like"/>
    <n v="3"/>
    <s v="Good"/>
    <n v="11"/>
    <n v="30"/>
    <n v="7"/>
    <s v="Central Planning"/>
    <n v="1312"/>
    <n v="227"/>
    <s v="Untapped"/>
    <s v="Large"/>
    <s v="Congo"/>
    <s v="Soviet Union"/>
    <n v="40778"/>
    <s v="http://blocgame.com/stats.php?id=63339"/>
    <n v="0"/>
    <n v="0"/>
    <n v="24653"/>
    <n v="31.08079268292683"/>
  </r>
  <r>
    <s v="Cyrodill"/>
    <s v="Tihomir"/>
    <x v="8"/>
    <n v="207"/>
    <n v="11"/>
    <s v="Vietnam War surplus"/>
    <s v="Gandhi-like"/>
    <n v="5"/>
    <s v="Elite"/>
    <n v="1"/>
    <n v="75"/>
    <n v="50"/>
    <s v="Central Planning"/>
    <n v="1307"/>
    <n v="7435"/>
    <s v="Untapped"/>
    <s v="Very Powerful"/>
    <s v="Mesopotamia"/>
    <s v="United States"/>
    <n v="72008"/>
    <s v="http://blocgame.com/stats.php?id=53759"/>
    <n v="0"/>
    <n v="0"/>
    <n v="21383"/>
    <n v="55.094108645753636"/>
  </r>
  <r>
    <s v="Walmart"/>
    <s v="Jeddy"/>
    <x v="8"/>
    <n v="130"/>
    <n v="2"/>
    <s v="Second World War surplus"/>
    <s v="Gandhi-like"/>
    <n v="4"/>
    <s v="Elite"/>
    <n v="0"/>
    <n v="50"/>
    <n v="20"/>
    <s v="Central Planning"/>
    <n v="1307"/>
    <n v="379"/>
    <s v="Untapped"/>
    <s v="Very Powerful"/>
    <s v="China"/>
    <s v="Soviet Union"/>
    <n v="58189"/>
    <s v="http://blocgame.com/stats.php?id=57903"/>
    <n v="0"/>
    <n v="0"/>
    <n v="28939"/>
    <n v="44.521040550879874"/>
  </r>
  <r>
    <s v="Transmekong"/>
    <s v="Prabang"/>
    <x v="9"/>
    <n v="9"/>
    <n v="0"/>
    <s v="Second World War surplus"/>
    <s v="Gandhi-like"/>
    <n v="1"/>
    <s v="Standard"/>
    <n v="10"/>
    <n v="12"/>
    <n v="4"/>
    <s v="Mixed Economy"/>
    <n v="1306"/>
    <n v="146"/>
    <n v="0"/>
    <s v="Meagre"/>
    <s v="Indochina"/>
    <s v="United States"/>
    <n v="8898"/>
    <s v="http://blocgame.com/stats.php?id=40195"/>
    <n v="0"/>
    <n v="0"/>
    <n v="2148"/>
    <n v="6.8131699846860645"/>
  </r>
  <r>
    <s v="Eagleland"/>
    <s v="AMERICAN_HERO"/>
    <x v="10"/>
    <n v="9"/>
    <n v="1"/>
    <s v="Second World War surplus"/>
    <s v="Gandhi-like"/>
    <n v="2"/>
    <s v="Undisciplined Rabble"/>
    <n v="170"/>
    <n v="18"/>
    <n v="3"/>
    <s v="Free Market"/>
    <n v="1303"/>
    <n v="203"/>
    <s v="Untapped"/>
    <s v="Mediocre"/>
    <s v="Mesoamerica"/>
    <s v="United States"/>
    <n v="29153"/>
    <s v="http://blocgame.com/stats.php?id=39022"/>
    <n v="0"/>
    <n v="0"/>
    <n v="19778"/>
    <n v="22.373752877973907"/>
  </r>
  <r>
    <s v="Violent Vegans"/>
    <s v="SnakeBombs"/>
    <x v="1"/>
    <n v="77"/>
    <n v="2"/>
    <s v="Second World War surplus"/>
    <s v="Gandhi-like"/>
    <n v="3"/>
    <s v="Elite"/>
    <n v="1"/>
    <n v="28"/>
    <n v="12"/>
    <s v="Mixed Economy"/>
    <n v="1303"/>
    <n v="5837"/>
    <s v="Untapped"/>
    <s v="Large"/>
    <s v="Atlas"/>
    <s v="Soviet Union"/>
    <n v="45538"/>
    <s v="http://blocgame.com/stats.php?id=48869"/>
    <n v="0"/>
    <n v="0"/>
    <n v="28288"/>
    <n v="34.948580199539521"/>
  </r>
  <r>
    <s v="Newbish"/>
    <s v="Newbish"/>
    <x v="4"/>
    <n v="22"/>
    <n v="0"/>
    <s v="Second World War surplus"/>
    <s v="Gandhi-like"/>
    <n v="1"/>
    <s v="Undisciplined Rabble"/>
    <n v="178"/>
    <n v="6"/>
    <n v="6"/>
    <s v="Central Planning"/>
    <n v="1303"/>
    <n v="3396"/>
    <s v="Untapped"/>
    <s v="Powerful"/>
    <s v="Mesopotamia"/>
    <s v="Soviet Union"/>
    <n v="19525"/>
    <s v="http://blocgame.com/stats.php?id=59854"/>
    <n v="0"/>
    <n v="0"/>
    <n v="14275"/>
    <n v="14.984650805832693"/>
  </r>
  <r>
    <s v="Edtopia"/>
    <s v="Edgar"/>
    <x v="7"/>
    <n v="24"/>
    <n v="0"/>
    <s v="Second World War surplus"/>
    <s v="Gandhi-like"/>
    <n v="1"/>
    <s v="Elite"/>
    <n v="3"/>
    <n v="11"/>
    <n v="2"/>
    <s v="Central Planning"/>
    <n v="1300"/>
    <n v="248"/>
    <s v="Untapped"/>
    <s v="None"/>
    <s v="Mesoamerica"/>
    <s v="Neutral"/>
    <n v="20000"/>
    <s v="http://blocgame.com/stats.php?id=249"/>
    <n v="0"/>
    <n v="0"/>
    <n v="14375"/>
    <n v="15.384615384615385"/>
  </r>
  <r>
    <s v="Opallia"/>
    <s v="Opal"/>
    <x v="8"/>
    <n v="105"/>
    <n v="7"/>
    <s v="Second World War surplus"/>
    <s v="Angelic"/>
    <n v="2"/>
    <s v="Good"/>
    <n v="2"/>
    <n v="25"/>
    <n v="4"/>
    <s v="Free Market"/>
    <n v="1300"/>
    <n v="257"/>
    <s v="Untapped"/>
    <s v="Large"/>
    <s v="Mesoamerica"/>
    <s v="United States"/>
    <n v="39273"/>
    <s v="http://blocgame.com/stats.php?id=63666"/>
    <n v="0"/>
    <n v="0"/>
    <n v="26898"/>
    <n v="30.21"/>
  </r>
  <r>
    <s v="Thimerica"/>
    <s v="Focus"/>
    <x v="5"/>
    <n v="4"/>
    <n v="0"/>
    <s v="Second World War surplus"/>
    <s v="Gandhi-like"/>
    <n v="1"/>
    <s v="Standard"/>
    <n v="29"/>
    <n v="4"/>
    <n v="2"/>
    <s v="Central Planning"/>
    <n v="1299"/>
    <n v="34"/>
    <s v="Depleted"/>
    <s v="Meagre"/>
    <s v="Gran Colombia"/>
    <s v="Soviet Union"/>
    <n v="15229"/>
    <s v="http://blocgame.com/stats.php?id=62883"/>
    <n v="0"/>
    <n v="0"/>
    <n v="12229"/>
    <n v="11.723633564280215"/>
  </r>
  <r>
    <s v="Black Widow"/>
    <s v="Protego"/>
    <x v="8"/>
    <n v="2"/>
    <n v="0"/>
    <s v="First World War surplus"/>
    <s v="Gandhi-like"/>
    <n v="2"/>
    <s v="Standard"/>
    <n v="36"/>
    <n v="10"/>
    <n v="8"/>
    <s v="Central Planning"/>
    <n v="1297"/>
    <n v="3901"/>
    <s v="Untapped"/>
    <s v="Somewhat Large"/>
    <s v="Arabia"/>
    <s v="Soviet Union"/>
    <n v="29705"/>
    <s v="http://blocgame.com/stats.php?id=62290"/>
    <n v="0"/>
    <n v="0"/>
    <n v="21455"/>
    <n v="22.902852737085581"/>
  </r>
  <r>
    <s v="United-Muslims"/>
    <s v="Karim"/>
    <x v="4"/>
    <n v="2"/>
    <n v="0"/>
    <s v="First World War surplus"/>
    <s v="Gandhi-like"/>
    <n v="0"/>
    <s v="Elite"/>
    <n v="1"/>
    <n v="10"/>
    <n v="0"/>
    <s v="Mixed Economy"/>
    <n v="1295"/>
    <n v="0"/>
    <s v="Untapped"/>
    <s v="None"/>
    <s v="Mesopotamia"/>
    <s v="United States"/>
    <n v="4339"/>
    <s v="http://blocgame.com/stats.php?id=61674"/>
    <n v="0"/>
    <n v="0"/>
    <n v="589"/>
    <n v="3.3505791505791507"/>
  </r>
  <r>
    <s v="Yugoslothia"/>
    <s v="Yugoslothia"/>
    <x v="0"/>
    <n v="55"/>
    <n v="0"/>
    <s v="Second World War surplus"/>
    <s v="Gandhi-like"/>
    <n v="3"/>
    <s v="Good"/>
    <n v="0"/>
    <n v="12"/>
    <n v="9"/>
    <s v="Free Market"/>
    <n v="1294"/>
    <n v="3324"/>
    <s v="Untapped"/>
    <s v="Mediocre"/>
    <s v="Egypt"/>
    <s v="United States"/>
    <n v="31284"/>
    <s v="http://blocgame.com/stats.php?id=55968"/>
    <n v="0"/>
    <n v="0"/>
    <n v="21159"/>
    <n v="24.176197836166924"/>
  </r>
  <r>
    <s v="Elos"/>
    <s v="Panzerfan"/>
    <x v="10"/>
    <n v="9"/>
    <n v="0"/>
    <s v="Second World War surplus"/>
    <s v="Gandhi-like"/>
    <n v="0"/>
    <s v="Standard"/>
    <n v="133"/>
    <n v="4"/>
    <n v="1"/>
    <s v="Central Planning"/>
    <n v="1293"/>
    <n v="94"/>
    <s v="Untapped"/>
    <s v="Mediocre"/>
    <s v="Southern Africa"/>
    <s v="Soviet Union"/>
    <n v="7056"/>
    <s v="http://blocgame.com/stats.php?id=61127"/>
    <n v="0"/>
    <n v="0"/>
    <n v="5181"/>
    <n v="5.4570765661252905"/>
  </r>
  <r>
    <s v="rio de la plata"/>
    <s v="karl franz"/>
    <x v="2"/>
    <n v="2"/>
    <n v="0"/>
    <s v="First World War surplus"/>
    <s v="Gandhi-like"/>
    <n v="1"/>
    <s v="Elite"/>
    <n v="20"/>
    <n v="4"/>
    <n v="2"/>
    <s v="Mixed Economy"/>
    <n v="1291"/>
    <n v="317"/>
    <s v="Depleted"/>
    <s v="Small"/>
    <s v="Southern Cone"/>
    <s v="United States"/>
    <n v="6239"/>
    <s v="http://blocgame.com/stats.php?id=63051"/>
    <n v="0"/>
    <n v="0"/>
    <n v="3239"/>
    <n v="4.8326878388845858"/>
  </r>
  <r>
    <s v="Mangkok"/>
    <s v="MangkukHayun"/>
    <x v="6"/>
    <n v="79"/>
    <n v="1"/>
    <s v="Second World War surplus"/>
    <s v="Gandhi-like"/>
    <n v="3"/>
    <s v="Good"/>
    <n v="6"/>
    <n v="20"/>
    <n v="15"/>
    <s v="Free Market"/>
    <n v="1289"/>
    <n v="250"/>
    <s v="Untapped"/>
    <s v="Somewhat Large"/>
    <s v="East Indies"/>
    <s v="Neutral"/>
    <n v="48952"/>
    <s v="http://blocgame.com/stats.php?id=62210"/>
    <n v="0"/>
    <n v="0"/>
    <n v="33577"/>
    <n v="37.976726144297906"/>
  </r>
  <r>
    <s v="PolandThePower"/>
    <s v="PolandThePower44"/>
    <x v="0"/>
    <n v="6"/>
    <n v="0"/>
    <s v="First World War surplus"/>
    <s v="Gandhi-like"/>
    <n v="1"/>
    <s v="Good"/>
    <n v="80"/>
    <n v="13"/>
    <n v="7"/>
    <s v="Central Planning"/>
    <n v="1286"/>
    <n v="1146"/>
    <s v="Untapped"/>
    <s v="Somewhat Large"/>
    <s v="Mesopotamia"/>
    <s v="Neutral"/>
    <n v="15939"/>
    <s v="http://blocgame.com/stats.php?id=58217"/>
    <n v="0"/>
    <n v="0"/>
    <n v="7689"/>
    <n v="12.394245723172629"/>
  </r>
  <r>
    <s v="Aincrad"/>
    <s v="veemon"/>
    <x v="10"/>
    <n v="6"/>
    <n v="0"/>
    <s v="Finest of the 19th century"/>
    <s v="Gandhi-like"/>
    <n v="0"/>
    <s v="Undisciplined Rabble"/>
    <n v="144"/>
    <n v="5"/>
    <n v="1"/>
    <s v="Central Planning"/>
    <n v="1278"/>
    <n v="360"/>
    <s v="Untapped"/>
    <s v="Meagre"/>
    <s v="China"/>
    <s v="Soviet Union"/>
    <n v="9175"/>
    <s v="http://blocgame.com/stats.php?id=50267"/>
    <n v="0"/>
    <n v="0"/>
    <n v="6925"/>
    <n v="7.1791862284820027"/>
  </r>
  <r>
    <s v="carefree"/>
    <s v="solematemy"/>
    <x v="8"/>
    <n v="112"/>
    <n v="1"/>
    <s v="First World War surplus"/>
    <s v="Questionable"/>
    <n v="4"/>
    <s v="Elite"/>
    <n v="2"/>
    <n v="25"/>
    <n v="4"/>
    <s v="Central Planning"/>
    <n v="1278"/>
    <n v="425"/>
    <s v="Untapped"/>
    <s v="Large"/>
    <s v="East Indies"/>
    <s v="Soviet Union"/>
    <n v="22274"/>
    <s v="http://blocgame.com/stats.php?id=61669"/>
    <n v="0"/>
    <n v="0"/>
    <n v="8399"/>
    <n v="17.428794992175273"/>
  </r>
  <r>
    <s v="Memiaya"/>
    <s v="MrRoth"/>
    <x v="13"/>
    <n v="9"/>
    <n v="1"/>
    <s v="Second World War surplus"/>
    <s v="Angelic"/>
    <n v="2"/>
    <s v="Poor"/>
    <n v="18"/>
    <n v="24"/>
    <n v="5"/>
    <s v="Central Planning"/>
    <n v="1276"/>
    <n v="196"/>
    <n v="0"/>
    <s v="Large"/>
    <s v="Caribbean"/>
    <s v="Soviet Union"/>
    <n v="24933"/>
    <s v="http://blocgame.com/stats.php?id=62980"/>
    <n v="0"/>
    <n v="0"/>
    <n v="12558"/>
    <n v="19.539968652037619"/>
  </r>
  <r>
    <s v="Chicken rice"/>
    <s v="Ador hitler"/>
    <x v="3"/>
    <n v="35"/>
    <n v="0"/>
    <s v="Second World War surplus"/>
    <s v="Gandhi-like"/>
    <n v="2"/>
    <s v="Good"/>
    <n v="9"/>
    <n v="16"/>
    <n v="16"/>
    <s v="Central Planning"/>
    <n v="1275"/>
    <n v="77"/>
    <s v="Untapped"/>
    <s v="Somewhat Large"/>
    <s v="East Indies"/>
    <s v="Neutral"/>
    <n v="20000"/>
    <s v="http://blocgame.com/stats.php?id=61750"/>
    <n v="0"/>
    <n v="0"/>
    <n v="6500"/>
    <n v="15.686274509803921"/>
  </r>
  <r>
    <s v="Civilia"/>
    <s v="Sir_Ranger"/>
    <x v="14"/>
    <n v="8"/>
    <n v="0"/>
    <s v="First World War surplus"/>
    <s v="Gandhi-like"/>
    <n v="0"/>
    <s v="Undisciplined Rabble"/>
    <n v="68"/>
    <n v="3"/>
    <n v="2"/>
    <s v="Central Planning"/>
    <n v="1274"/>
    <n v="2"/>
    <s v="Untapped"/>
    <s v="None"/>
    <s v="China"/>
    <s v="Neutral"/>
    <n v="4254"/>
    <s v="http://blocgame.com/stats.php?id=62017"/>
    <n v="0"/>
    <n v="0"/>
    <n v="2379"/>
    <n v="3.3390894819466248"/>
  </r>
  <r>
    <s v="Vursian"/>
    <s v="Amirul Izzat"/>
    <x v="3"/>
    <n v="40"/>
    <n v="0"/>
    <s v="Second World War surplus"/>
    <s v="Gandhi-like"/>
    <n v="0"/>
    <s v="Elite"/>
    <n v="11"/>
    <n v="7"/>
    <n v="4"/>
    <s v="Central Planning"/>
    <n v="1274"/>
    <n v="30"/>
    <s v="Untapped"/>
    <s v="Large"/>
    <s v="East Indies"/>
    <s v="Soviet Union"/>
    <n v="16435"/>
    <s v="http://blocgame.com/stats.php?id=62540"/>
    <n v="0"/>
    <n v="0"/>
    <n v="12310"/>
    <n v="12.900313971742543"/>
  </r>
  <r>
    <s v="Fludena"/>
    <s v="mkelland4"/>
    <x v="10"/>
    <n v="8"/>
    <n v="0"/>
    <s v="First World War surplus"/>
    <s v="Gandhi-like"/>
    <n v="0"/>
    <s v="Elite"/>
    <n v="32"/>
    <n v="6"/>
    <n v="2"/>
    <s v="Central Planning"/>
    <n v="1271"/>
    <n v="2161"/>
    <s v="Untapped"/>
    <s v="Meagre"/>
    <s v="Atlas"/>
    <s v="United States"/>
    <n v="5051"/>
    <s v="http://blocgame.com/stats.php?id=64036"/>
    <n v="0"/>
    <n v="0"/>
    <n v="2051"/>
    <n v="3.9740361919748231"/>
  </r>
  <r>
    <s v="Cocobongo"/>
    <s v="Cuban Pete"/>
    <x v="6"/>
    <n v="80"/>
    <n v="3"/>
    <s v="Second World War surplus"/>
    <s v="Gandhi-like"/>
    <n v="2"/>
    <s v="Elite"/>
    <n v="2"/>
    <n v="13"/>
    <n v="1"/>
    <s v="Free Market"/>
    <n v="1266"/>
    <n v="298"/>
    <s v="Untapped"/>
    <s v="Large"/>
    <s v="Gran Colombia"/>
    <s v="United States"/>
    <n v="19020"/>
    <s v="http://blocgame.com/stats.php?id=58193"/>
    <n v="0"/>
    <n v="0"/>
    <n v="12270"/>
    <n v="15.023696682464456"/>
  </r>
  <r>
    <s v="Shinystan"/>
    <s v="He Who Wears No Pants"/>
    <x v="8"/>
    <n v="30"/>
    <n v="0"/>
    <s v="Second World War surplus"/>
    <s v="Gandhi-like"/>
    <n v="1"/>
    <s v="Elite"/>
    <n v="28"/>
    <n v="11"/>
    <n v="3"/>
    <s v="Free Market"/>
    <n v="1265"/>
    <n v="400"/>
    <s v="Untapped"/>
    <s v="Somewhat Large"/>
    <s v="Caribbean"/>
    <s v="Neutral"/>
    <n v="19602"/>
    <s v="http://blocgame.com/stats.php?id=63522"/>
    <n v="0"/>
    <n v="0"/>
    <n v="13602"/>
    <n v="15.495652173913044"/>
  </r>
  <r>
    <s v="Whadjuk"/>
    <s v="MarsOz"/>
    <x v="12"/>
    <n v="67"/>
    <n v="0"/>
    <s v="First World War surplus"/>
    <s v="Gandhi-like"/>
    <n v="1"/>
    <s v="Good"/>
    <n v="3"/>
    <n v="7"/>
    <n v="6"/>
    <s v="Mixed Economy"/>
    <n v="1264"/>
    <n v="2213"/>
    <n v="0"/>
    <s v="Large"/>
    <s v="Mesopotamia"/>
    <s v="United States"/>
    <n v="10606"/>
    <s v="http://blocgame.com/stats.php?id=63576"/>
    <n v="0"/>
    <n v="0"/>
    <n v="4981"/>
    <n v="8.3908227848101262"/>
  </r>
  <r>
    <s v="umok"/>
    <s v="whydoyoudodis"/>
    <x v="9"/>
    <n v="1"/>
    <n v="0"/>
    <s v="Second World War surplus"/>
    <s v="Gandhi-like"/>
    <n v="0"/>
    <s v="Undisciplined Rabble"/>
    <n v="5"/>
    <n v="6"/>
    <n v="6"/>
    <s v="Central Planning"/>
    <n v="1263"/>
    <n v="1063"/>
    <s v="Untapped"/>
    <s v="Small"/>
    <s v="Persia"/>
    <s v="Soviet Union"/>
    <n v="7494"/>
    <s v="http://blocgame.com/stats.php?id=62724"/>
    <n v="0"/>
    <n v="0"/>
    <n v="2994"/>
    <n v="5.9334916864608074"/>
  </r>
  <r>
    <s v="Pokok Sena"/>
    <s v="bobit2"/>
    <x v="3"/>
    <n v="40"/>
    <n v="0"/>
    <s v="Second World War surplus"/>
    <s v="Gandhi-like"/>
    <n v="2"/>
    <s v="Good"/>
    <n v="8"/>
    <n v="7"/>
    <n v="3"/>
    <s v="Central Planning"/>
    <n v="1263"/>
    <n v="415"/>
    <s v="Untapped"/>
    <s v="Very Powerful"/>
    <s v="East Indies"/>
    <s v="Soviet Union"/>
    <n v="22935"/>
    <s v="http://blocgame.com/stats.php?id=63144"/>
    <n v="0"/>
    <n v="0"/>
    <n v="17685"/>
    <n v="18.159144893111637"/>
  </r>
  <r>
    <s v="Farsland"/>
    <s v="Kyrre Aleisun"/>
    <x v="10"/>
    <n v="9"/>
    <n v="0"/>
    <s v="Second World War surplus"/>
    <s v="Gandhi-like"/>
    <n v="1"/>
    <s v="Elite"/>
    <n v="18"/>
    <n v="5"/>
    <n v="3"/>
    <s v="Central Planning"/>
    <n v="1263"/>
    <n v="1179"/>
    <s v="Untapped"/>
    <s v="Meagre"/>
    <s v="Persia"/>
    <s v="Soviet Union"/>
    <n v="4901"/>
    <s v="http://blocgame.com/stats.php?id=63782"/>
    <n v="0"/>
    <n v="0"/>
    <n v="1151"/>
    <n v="3.8804433887569281"/>
  </r>
  <r>
    <s v="Eleuthera"/>
    <s v="Gamb"/>
    <x v="19"/>
    <n v="26"/>
    <n v="1"/>
    <s v="Second World War surplus"/>
    <s v="Good"/>
    <n v="2"/>
    <s v="Undisciplined Rabble"/>
    <n v="8"/>
    <n v="29"/>
    <n v="8"/>
    <s v="Central Planning"/>
    <n v="1260"/>
    <n v="254"/>
    <s v="Untapped"/>
    <s v="Large"/>
    <s v="Caribbean"/>
    <s v="Soviet Union"/>
    <n v="24819"/>
    <s v="http://blocgame.com/stats.php?id=63029"/>
    <n v="0"/>
    <n v="0"/>
    <n v="9444"/>
    <n v="19.697619047619046"/>
  </r>
  <r>
    <s v="Afrikizonia"/>
    <s v="MacSlothur"/>
    <x v="5"/>
    <n v="72"/>
    <n v="0"/>
    <s v="Second World War surplus"/>
    <s v="Gandhi-like"/>
    <n v="2"/>
    <s v="Good"/>
    <n v="5"/>
    <n v="19"/>
    <n v="5"/>
    <s v="Free Market"/>
    <n v="1258"/>
    <n v="0"/>
    <s v="Untapped"/>
    <s v="Somewhat Large"/>
    <s v="East Africa"/>
    <s v="United States"/>
    <n v="25065"/>
    <s v="http://blocgame.com/stats.php?id=63138"/>
    <n v="0"/>
    <n v="0"/>
    <n v="14565"/>
    <n v="19.924483306836247"/>
  </r>
  <r>
    <s v="Amazonian Union"/>
    <s v="Hugo Chavez"/>
    <x v="5"/>
    <n v="25"/>
    <n v="0"/>
    <s v="First World War surplus"/>
    <s v="Gandhi-like"/>
    <n v="1"/>
    <s v="Standard"/>
    <n v="1"/>
    <n v="5"/>
    <n v="3"/>
    <s v="Mixed Economy"/>
    <n v="1257"/>
    <n v="188"/>
    <s v="Untapped"/>
    <s v="Large"/>
    <s v="Amazonia"/>
    <s v="United States"/>
    <n v="16791"/>
    <s v="http://blocgame.com/stats.php?id=59377"/>
    <n v="0"/>
    <n v="0"/>
    <n v="13041"/>
    <n v="13.35799522673031"/>
  </r>
  <r>
    <s v="Darkstone"/>
    <s v="Trakel"/>
    <x v="6"/>
    <n v="121"/>
    <n v="1"/>
    <s v="First World War surplus"/>
    <s v="Gandhi-like"/>
    <n v="3"/>
    <s v="Good"/>
    <n v="0"/>
    <n v="36"/>
    <n v="23"/>
    <s v="Central Planning"/>
    <n v="1251"/>
    <n v="7275"/>
    <s v="Plentiful"/>
    <s v="Powerful"/>
    <s v="Arabia"/>
    <s v="Soviet Union"/>
    <n v="53039"/>
    <s v="http://blocgame.com/stats.php?id=57176"/>
    <n v="0"/>
    <n v="0"/>
    <n v="28664"/>
    <n v="42.397282174260589"/>
  </r>
  <r>
    <s v="SemutHitam"/>
    <s v="JohnCool"/>
    <x v="3"/>
    <n v="55"/>
    <n v="0"/>
    <s v="First World War surplus"/>
    <s v="Gandhi-like"/>
    <n v="2"/>
    <s v="Good"/>
    <n v="8"/>
    <n v="16"/>
    <n v="10"/>
    <s v="Free Market"/>
    <n v="1249"/>
    <n v="231"/>
    <s v="Near Depletion"/>
    <s v="Mediocre"/>
    <s v="Indochina"/>
    <s v="Neutral"/>
    <n v="12382"/>
    <s v="http://blocgame.com/stats.php?id=62379"/>
    <n v="0"/>
    <n v="0"/>
    <n v="1132"/>
    <n v="9.9135308246597269"/>
  </r>
  <r>
    <s v="Alanies"/>
    <s v="Alany"/>
    <x v="8"/>
    <n v="55"/>
    <n v="0"/>
    <s v="Korean War surplus"/>
    <s v="Gandhi-like"/>
    <n v="2"/>
    <s v="Elite"/>
    <n v="3"/>
    <n v="11"/>
    <n v="9"/>
    <s v="Central Planning"/>
    <n v="1246"/>
    <n v="2373"/>
    <s v="Untapped"/>
    <s v="Large"/>
    <s v="Mesopotamia"/>
    <s v="Soviet Union"/>
    <n v="32003"/>
    <s v="http://blocgame.com/stats.php?id=54617"/>
    <n v="0"/>
    <n v="0"/>
    <n v="23003"/>
    <n v="25.684590690208669"/>
  </r>
  <r>
    <s v="Carpentaria"/>
    <s v="fuerza"/>
    <x v="3"/>
    <n v="38"/>
    <n v="3"/>
    <s v="Second World War surplus"/>
    <s v="Gandhi-like"/>
    <n v="3"/>
    <s v="Standard"/>
    <n v="2"/>
    <n v="10"/>
    <n v="8"/>
    <s v="Mixed Economy"/>
    <n v="1246"/>
    <n v="156"/>
    <s v="Untapped"/>
    <s v="Mediocre"/>
    <s v="East Indies"/>
    <s v="Neutral"/>
    <n v="20181"/>
    <s v="http://blocgame.com/stats.php?id=59901"/>
    <n v="0"/>
    <n v="0"/>
    <n v="11181"/>
    <n v="16.196629213483146"/>
  </r>
  <r>
    <s v="pooperheds"/>
    <s v="Yung Peanuts"/>
    <x v="10"/>
    <n v="8"/>
    <n v="0"/>
    <s v="Second World War surplus"/>
    <s v="Gandhi-like"/>
    <n v="1"/>
    <s v="Undisciplined Rabble"/>
    <n v="95"/>
    <n v="6"/>
    <n v="2"/>
    <s v="Free Market"/>
    <n v="1243"/>
    <n v="86"/>
    <s v="Untapped"/>
    <s v="None"/>
    <s v="China"/>
    <s v="United States"/>
    <n v="5051"/>
    <s v="http://blocgame.com/stats.php?id=63903"/>
    <n v="0"/>
    <n v="0"/>
    <n v="1301"/>
    <n v="4.0635559131134356"/>
  </r>
  <r>
    <s v="Olut"/>
    <s v="Vittusaatana"/>
    <x v="10"/>
    <n v="61"/>
    <n v="0"/>
    <s v="Second World War surplus"/>
    <s v="Nice"/>
    <n v="2"/>
    <s v="Elite"/>
    <n v="0"/>
    <n v="26"/>
    <n v="20"/>
    <s v="Central Planning"/>
    <n v="1240"/>
    <n v="6278"/>
    <n v="0"/>
    <s v="Very Powerful"/>
    <s v="Atlas"/>
    <s v="Soviet Union"/>
    <n v="38888"/>
    <s v="http://blocgame.com/stats.php?id=63682"/>
    <n v="0"/>
    <n v="0"/>
    <n v="20138"/>
    <n v="31.361290322580643"/>
  </r>
  <r>
    <s v="New Wadowice"/>
    <s v="anone2137"/>
    <x v="8"/>
    <n v="79"/>
    <n v="1"/>
    <s v="Second World War surplus"/>
    <s v="Angelic"/>
    <n v="2"/>
    <s v="Good"/>
    <n v="2"/>
    <n v="21"/>
    <n v="11"/>
    <s v="Central Planning"/>
    <n v="1239"/>
    <n v="2196"/>
    <s v="Untapped"/>
    <s v="Large"/>
    <s v="Atlas"/>
    <s v="Soviet Union"/>
    <n v="44785"/>
    <s v="http://blocgame.com/stats.php?id=61637"/>
    <n v="0"/>
    <n v="0"/>
    <n v="31285"/>
    <n v="36.146085552865216"/>
  </r>
  <r>
    <s v="Utea"/>
    <s v="SephiXarados"/>
    <x v="8"/>
    <n v="68"/>
    <n v="1"/>
    <s v="Second World War surplus"/>
    <s v="Gandhi-like"/>
    <n v="3"/>
    <s v="Elite"/>
    <n v="3"/>
    <n v="24"/>
    <n v="6"/>
    <s v="Free Market"/>
    <n v="1237"/>
    <n v="320"/>
    <s v="Plentiful"/>
    <s v="Large"/>
    <s v="Amazonia"/>
    <s v="United States"/>
    <n v="59247"/>
    <s v="http://blocgame.com/stats.php?id=49905"/>
    <n v="0"/>
    <n v="0"/>
    <n v="45747"/>
    <n v="47.895715440582052"/>
  </r>
  <r>
    <s v="Aratana Kibo"/>
    <s v="Yuno"/>
    <x v="10"/>
    <n v="5"/>
    <n v="0"/>
    <s v="Second World War surplus"/>
    <s v="Normal"/>
    <n v="1"/>
    <s v="Undisciplined Rabble"/>
    <n v="52"/>
    <n v="11"/>
    <n v="2"/>
    <s v="Mixed Economy"/>
    <n v="1236"/>
    <n v="22"/>
    <s v="Untapped"/>
    <s v="Meagre"/>
    <s v="Southern Africa"/>
    <s v="Neutral"/>
    <n v="5922"/>
    <s v="http://blocgame.com/stats.php?id=63197"/>
    <n v="0"/>
    <n v="0"/>
    <n v="297"/>
    <n v="4.79126213592233"/>
  </r>
  <r>
    <s v="Llorxye"/>
    <s v="qiffahsy"/>
    <x v="3"/>
    <n v="69"/>
    <n v="1"/>
    <s v="Second World War surplus"/>
    <s v="Gandhi-like"/>
    <n v="2"/>
    <s v="Good"/>
    <n v="10"/>
    <n v="15"/>
    <n v="3"/>
    <s v="Central Planning"/>
    <n v="1233"/>
    <n v="21"/>
    <s v="Untapped"/>
    <s v="Large"/>
    <s v="East Indies"/>
    <s v="Soviet Union"/>
    <n v="25801"/>
    <s v="http://blocgame.com/stats.php?id=61688"/>
    <n v="0"/>
    <n v="0"/>
    <n v="17551"/>
    <n v="20.925385239253853"/>
  </r>
  <r>
    <s v="Psiloybia"/>
    <s v="Nero"/>
    <x v="8"/>
    <n v="62"/>
    <n v="0"/>
    <s v="Second World War surplus"/>
    <s v="Gandhi-like"/>
    <n v="2"/>
    <s v="Elite"/>
    <n v="17"/>
    <n v="14"/>
    <n v="4"/>
    <s v="Central Planning"/>
    <n v="1232"/>
    <n v="136"/>
    <s v="Untapped"/>
    <s v="Very Powerful"/>
    <s v="China"/>
    <s v="Soviet Union"/>
    <n v="36912"/>
    <s v="http://blocgame.com/stats.php?id=45249"/>
    <n v="0"/>
    <n v="0"/>
    <n v="28662"/>
    <n v="29.961038961038962"/>
  </r>
  <r>
    <s v="Melaka"/>
    <s v="Hang Tuah"/>
    <x v="6"/>
    <n v="15"/>
    <n v="0"/>
    <s v="Korean War surplus"/>
    <s v="Gandhi-like"/>
    <n v="2"/>
    <s v="Good"/>
    <n v="2"/>
    <n v="17"/>
    <n v="5"/>
    <s v="Central Planning"/>
    <n v="1231"/>
    <n v="323"/>
    <s v="Untapped"/>
    <s v="Powerful"/>
    <s v="East Indies"/>
    <s v="Soviet Union"/>
    <n v="31274"/>
    <s v="http://blocgame.com/stats.php?id=57146"/>
    <n v="0"/>
    <n v="0"/>
    <n v="21524"/>
    <n v="25.405361494719742"/>
  </r>
  <r>
    <s v="720instaswap"/>
    <s v="TM0n3y"/>
    <x v="10"/>
    <n v="19"/>
    <n v="0"/>
    <s v="Second World War surplus"/>
    <s v="Gandhi-like"/>
    <n v="1"/>
    <s v="Good"/>
    <n v="58"/>
    <n v="6"/>
    <n v="3"/>
    <s v="Central Planning"/>
    <n v="1231"/>
    <n v="2164"/>
    <s v="Untapped"/>
    <s v="Small"/>
    <s v="Persia"/>
    <s v="Soviet Union"/>
    <n v="9175"/>
    <s v="http://blocgame.com/stats.php?id=62714"/>
    <n v="0"/>
    <n v="0"/>
    <n v="5050"/>
    <n v="7.453290008123477"/>
  </r>
  <r>
    <s v="P4r4d1s3"/>
    <s v="BurmyEx"/>
    <x v="5"/>
    <n v="9"/>
    <n v="0"/>
    <s v="Second World War surplus"/>
    <s v="Gandhi-like"/>
    <n v="1"/>
    <s v="Undisciplined Rabble"/>
    <n v="145"/>
    <n v="5"/>
    <n v="3"/>
    <s v="Central Planning"/>
    <n v="1230"/>
    <n v="266"/>
    <s v="Untapped"/>
    <s v="Small"/>
    <s v="Mesoamerica"/>
    <s v="Soviet Union"/>
    <n v="16172"/>
    <s v="http://blocgame.com/stats.php?id=43368"/>
    <n v="0"/>
    <n v="0"/>
    <n v="12422"/>
    <n v="13.147967479674797"/>
  </r>
  <r>
    <s v="saiya"/>
    <s v="saiya"/>
    <x v="8"/>
    <n v="27"/>
    <n v="1"/>
    <s v="Second World War surplus"/>
    <s v="Gandhi-like"/>
    <n v="2"/>
    <s v="Good"/>
    <n v="16"/>
    <n v="22"/>
    <n v="12"/>
    <s v="Central Planning"/>
    <n v="1229"/>
    <n v="2308"/>
    <s v="Near Depletion"/>
    <s v="Mediocre"/>
    <s v="Arabia"/>
    <s v="Soviet Union"/>
    <n v="22122"/>
    <s v="http://blocgame.com/stats.php?id=61785"/>
    <n v="0"/>
    <n v="0"/>
    <n v="7872"/>
    <n v="18"/>
  </r>
  <r>
    <s v="Chistriania"/>
    <s v="Chistrian"/>
    <x v="9"/>
    <n v="10"/>
    <n v="0"/>
    <s v="Second World War surplus"/>
    <s v="Gandhi-like"/>
    <n v="1"/>
    <s v="Good"/>
    <n v="71"/>
    <n v="11"/>
    <n v="4"/>
    <s v="Free Market"/>
    <n v="1227"/>
    <n v="104"/>
    <n v="0"/>
    <s v="Mediocre"/>
    <s v="Southern Cone"/>
    <s v="United States"/>
    <n v="15345"/>
    <s v="http://blocgame.com/stats.php?id=63264"/>
    <n v="0"/>
    <n v="0"/>
    <n v="8970"/>
    <n v="12.506112469437653"/>
  </r>
  <r>
    <s v="SAUDI OPEC"/>
    <s v="OPEC"/>
    <x v="0"/>
    <n v="3"/>
    <n v="0"/>
    <s v="Finest of the 19th century"/>
    <s v="Questionable"/>
    <n v="1"/>
    <s v="Standard"/>
    <n v="145"/>
    <n v="3"/>
    <n v="7"/>
    <s v="Mixed Economy"/>
    <n v="1225"/>
    <n v="423"/>
    <s v="Untapped"/>
    <s v="Meagre"/>
    <s v="Arabia"/>
    <s v="Neutral"/>
    <n v="11231"/>
    <s v="http://blocgame.com/stats.php?id=62838"/>
    <n v="0"/>
    <n v="0"/>
    <n v="6731"/>
    <n v="9.1681632653061218"/>
  </r>
  <r>
    <s v="jongos"/>
    <s v="barros"/>
    <x v="10"/>
    <n v="8"/>
    <n v="0"/>
    <s v="Second World War surplus"/>
    <s v="Gandhi-like"/>
    <n v="0"/>
    <s v="Good"/>
    <n v="104"/>
    <n v="7"/>
    <n v="5"/>
    <s v="Central Planning"/>
    <n v="1223"/>
    <n v="245"/>
    <n v="0"/>
    <s v="Small"/>
    <s v="East Indies"/>
    <s v="Soviet Union"/>
    <n v="5895"/>
    <s v="http://blocgame.com/stats.php?id=61892"/>
    <n v="0"/>
    <n v="0"/>
    <n v="1395"/>
    <n v="4.8201144726083403"/>
  </r>
  <r>
    <s v="House Tyrell"/>
    <s v="Mace Tyrell"/>
    <x v="16"/>
    <n v="12"/>
    <n v="0"/>
    <s v="Second World War surplus"/>
    <s v="Gandhi-like"/>
    <n v="1"/>
    <s v="Elite"/>
    <n v="74"/>
    <n v="9"/>
    <n v="9"/>
    <s v="Free Market"/>
    <n v="1223"/>
    <n v="419"/>
    <s v="Untapped"/>
    <s v="None"/>
    <s v="Arabia"/>
    <s v="United States"/>
    <n v="7722"/>
    <s v="http://blocgame.com/stats.php?id=64093"/>
    <n v="0"/>
    <n v="0"/>
    <n v="222"/>
    <n v="6.3139820114472611"/>
  </r>
  <r>
    <s v="Norwegia"/>
    <s v="Thornir"/>
    <x v="8"/>
    <n v="78"/>
    <n v="0"/>
    <s v="Korean War surplus"/>
    <s v="Gandhi-like"/>
    <n v="2"/>
    <s v="Standard"/>
    <n v="5"/>
    <n v="9"/>
    <n v="5"/>
    <s v="Central Planning"/>
    <n v="1222"/>
    <n v="2357"/>
    <s v="Untapped"/>
    <s v="Somewhat Large"/>
    <s v="Atlas"/>
    <s v="Soviet Union"/>
    <n v="14007"/>
    <s v="http://blocgame.com/stats.php?id=30"/>
    <n v="0"/>
    <n v="0.05"/>
    <n v="7257"/>
    <n v="11.462356792144027"/>
  </r>
  <r>
    <s v="Gobi"/>
    <s v="Saint Gobi"/>
    <x v="8"/>
    <n v="83"/>
    <n v="3"/>
    <s v="Second World War surplus"/>
    <s v="Gandhi-like"/>
    <n v="2"/>
    <s v="Good"/>
    <n v="5"/>
    <n v="33"/>
    <n v="9"/>
    <s v="Mixed Economy"/>
    <n v="1221"/>
    <n v="507"/>
    <s v="Untapped"/>
    <s v="Large"/>
    <s v="Congo"/>
    <s v="United States"/>
    <n v="27032"/>
    <s v="http://blocgame.com/stats.php?id=61919"/>
    <n v="0"/>
    <n v="0"/>
    <n v="9782"/>
    <n v="22.13923013923014"/>
  </r>
  <r>
    <s v="OnePiece"/>
    <s v="AkiManang"/>
    <x v="3"/>
    <n v="59"/>
    <n v="1"/>
    <s v="Second World War surplus"/>
    <s v="Gandhi-like"/>
    <n v="2"/>
    <s v="Standard"/>
    <n v="9"/>
    <n v="14"/>
    <n v="12"/>
    <s v="Central Planning"/>
    <n v="1221"/>
    <n v="7501"/>
    <s v="Plentiful"/>
    <s v="Powerful"/>
    <s v="Persia"/>
    <s v="Soviet Union"/>
    <n v="33159"/>
    <s v="http://blocgame.com/stats.php?id=63126"/>
    <n v="0"/>
    <n v="0"/>
    <n v="21909"/>
    <n v="27.157248157248159"/>
  </r>
  <r>
    <s v="AfganiBoy"/>
    <s v="CrazyDima"/>
    <x v="9"/>
    <n v="10"/>
    <n v="0"/>
    <s v="Finest of the 19th century"/>
    <s v="Good"/>
    <n v="1"/>
    <s v="Undisciplined Rabble"/>
    <n v="1"/>
    <n v="10"/>
    <n v="0"/>
    <s v="Free Market"/>
    <n v="1218"/>
    <n v="0"/>
    <s v="Untapped"/>
    <s v="None"/>
    <s v="Mesopotamia"/>
    <s v="United States"/>
    <n v="5363"/>
    <s v="http://blocgame.com/stats.php?id=62098"/>
    <n v="0"/>
    <n v="0"/>
    <n v="863"/>
    <n v="4.40311986863711"/>
  </r>
  <r>
    <s v="Plob"/>
    <s v="plox"/>
    <x v="0"/>
    <n v="56"/>
    <n v="0"/>
    <s v="Second World War surplus"/>
    <s v="Gandhi-like"/>
    <n v="1"/>
    <s v="Standard"/>
    <n v="2"/>
    <n v="14"/>
    <n v="16"/>
    <s v="Central Planning"/>
    <n v="1214"/>
    <n v="5589"/>
    <n v="0"/>
    <s v="Large"/>
    <s v="Arabia"/>
    <s v="Soviet Union"/>
    <n v="34931"/>
    <s v="http://blocgame.com/stats.php?id=58260"/>
    <n v="0"/>
    <n v="0"/>
    <n v="22931"/>
    <n v="28.773476112026358"/>
  </r>
  <r>
    <s v="Egoria"/>
    <s v="Evil_sethoss"/>
    <x v="5"/>
    <n v="9"/>
    <n v="0"/>
    <s v="First World War surplus"/>
    <s v="Gandhi-like"/>
    <n v="0"/>
    <s v="Undisciplined Rabble"/>
    <n v="82"/>
    <n v="4"/>
    <n v="3"/>
    <s v="Central Planning"/>
    <n v="1213"/>
    <n v="339"/>
    <s v="Untapped"/>
    <s v="Small"/>
    <s v="Mesoamerica"/>
    <s v="Soviet Union"/>
    <n v="7346"/>
    <s v="http://blocgame.com/stats.php?id=54726"/>
    <n v="0"/>
    <n v="0"/>
    <n v="4721"/>
    <n v="6.0560593569661991"/>
  </r>
  <r>
    <s v="Uzbekistan."/>
    <s v="Ittin"/>
    <x v="0"/>
    <n v="97"/>
    <n v="2"/>
    <s v="Second World War surplus"/>
    <s v="Gandhi-like"/>
    <n v="3"/>
    <s v="Poor"/>
    <n v="0"/>
    <n v="25"/>
    <n v="13"/>
    <s v="Central Planning"/>
    <n v="1212"/>
    <n v="5656"/>
    <s v="Plentiful"/>
    <s v="Very Powerful"/>
    <s v="Persia"/>
    <s v="Soviet Union"/>
    <n v="54118"/>
    <s v="http://blocgame.com/stats.php?id=59590"/>
    <n v="0"/>
    <n v="0"/>
    <n v="37618"/>
    <n v="44.651815181518153"/>
  </r>
  <r>
    <s v="The UCOA"/>
    <s v="Stephanobroburg123"/>
    <x v="5"/>
    <n v="17"/>
    <n v="0"/>
    <s v="Second World War surplus"/>
    <s v="Gandhi-like"/>
    <n v="0"/>
    <s v="Undisciplined Rabble"/>
    <n v="0"/>
    <n v="6"/>
    <n v="0"/>
    <s v="Central Planning"/>
    <n v="1211"/>
    <n v="0"/>
    <s v="Untapped"/>
    <s v="None"/>
    <s v="Pacific Rim"/>
    <s v="Neutral"/>
    <n v="6246"/>
    <s v="http://blocgame.com/stats.php?id=54240"/>
    <n v="0"/>
    <n v="0"/>
    <n v="3996"/>
    <n v="5.1577208918249378"/>
  </r>
  <r>
    <s v="Kuto"/>
    <s v="AKMB"/>
    <x v="7"/>
    <n v="58"/>
    <n v="1"/>
    <s v="Second World War surplus"/>
    <s v="Gandhi-like"/>
    <n v="3"/>
    <s v="Undisciplined Rabble"/>
    <n v="25"/>
    <n v="15"/>
    <n v="15"/>
    <s v="Central Planning"/>
    <n v="1207"/>
    <n v="4572"/>
    <s v="Untapped"/>
    <s v="Very Powerful"/>
    <s v="Persia"/>
    <s v="Soviet Union"/>
    <n v="29887"/>
    <s v="http://blocgame.com/stats.php?id=40095"/>
    <n v="0"/>
    <n v="0"/>
    <n v="16387"/>
    <n v="24.761391880695939"/>
  </r>
  <r>
    <s v="VDV"/>
    <s v="TheLivingForce"/>
    <x v="10"/>
    <n v="7"/>
    <n v="0"/>
    <s v="Finest of the 19th century"/>
    <s v="Gandhi-like"/>
    <n v="0"/>
    <s v="Undisciplined Rabble"/>
    <n v="143"/>
    <n v="7"/>
    <n v="4"/>
    <s v="Central Planning"/>
    <n v="1205"/>
    <n v="1047"/>
    <s v="Untapped"/>
    <s v="Mediocre"/>
    <s v="Arabia"/>
    <s v="Neutral"/>
    <n v="4085"/>
    <s v="http://blocgame.com/stats.php?id=46664"/>
    <n v="0"/>
    <n v="0"/>
    <n v="-40"/>
    <n v="3.3900414937759336"/>
  </r>
  <r>
    <s v="Andes"/>
    <s v="Murtox"/>
    <x v="6"/>
    <n v="58"/>
    <n v="0"/>
    <s v="Second World War surplus"/>
    <s v="Gandhi-like"/>
    <n v="2"/>
    <s v="Standard"/>
    <n v="17"/>
    <n v="21"/>
    <n v="4"/>
    <s v="Central Planning"/>
    <n v="1201"/>
    <n v="329"/>
    <s v="Untapped"/>
    <s v="Somewhat Large"/>
    <s v="Gran Colombia"/>
    <s v="Soviet Union"/>
    <n v="29615"/>
    <s v="http://blocgame.com/stats.php?id=51547"/>
    <n v="0"/>
    <n v="0"/>
    <n v="18740"/>
    <n v="24.658617818484597"/>
  </r>
  <r>
    <s v="Nameck"/>
    <s v="Picko"/>
    <x v="1"/>
    <n v="78"/>
    <n v="3"/>
    <s v="Second World War surplus"/>
    <s v="Gandhi-like"/>
    <n v="3"/>
    <s v="Elite"/>
    <n v="0"/>
    <n v="17"/>
    <n v="12"/>
    <s v="Central Planning"/>
    <n v="1200"/>
    <n v="9352"/>
    <s v="Plentiful"/>
    <s v="Large"/>
    <s v="Arabia"/>
    <s v="Soviet Union"/>
    <n v="39377"/>
    <s v="http://blocgame.com/stats.php?id=61968"/>
    <n v="0"/>
    <n v="0"/>
    <n v="26252"/>
    <n v="32.814166666666665"/>
  </r>
  <r>
    <s v="New Armenia"/>
    <s v="Comrade Alpha"/>
    <x v="9"/>
    <n v="8"/>
    <n v="0"/>
    <s v="Second World War surplus"/>
    <s v="Gandhi-like"/>
    <n v="1"/>
    <s v="Good"/>
    <n v="48"/>
    <n v="6"/>
    <n v="5"/>
    <s v="Central Planning"/>
    <n v="1196"/>
    <n v="4053"/>
    <s v="Plentiful"/>
    <s v="Small"/>
    <s v="Mesopotamia"/>
    <s v="Soviet Union"/>
    <n v="34554"/>
    <s v="http://blocgame.com/stats.php?id=63991"/>
    <n v="0"/>
    <n v="0"/>
    <n v="29679"/>
    <n v="28.891304347826086"/>
  </r>
  <r>
    <s v="HiredGun"/>
    <s v="FreeCharge"/>
    <x v="8"/>
    <n v="60"/>
    <n v="1"/>
    <s v="Second World War surplus"/>
    <s v="Good"/>
    <n v="3"/>
    <s v="Elite"/>
    <n v="0"/>
    <n v="34"/>
    <n v="19"/>
    <s v="Central Planning"/>
    <n v="1194"/>
    <n v="5400"/>
    <s v="Untapped"/>
    <s v="Very Powerful"/>
    <s v="Egypt"/>
    <s v="Soviet Union"/>
    <n v="51283"/>
    <s v="http://blocgame.com/stats.php?id=53353"/>
    <n v="0"/>
    <n v="0"/>
    <n v="29158"/>
    <n v="42.950586264656614"/>
  </r>
  <r>
    <s v="Skhimm"/>
    <s v="Ept2415"/>
    <x v="0"/>
    <n v="77"/>
    <n v="0"/>
    <s v="First World War surplus"/>
    <s v="Gandhi-like"/>
    <n v="1"/>
    <s v="Standard"/>
    <n v="0"/>
    <n v="26"/>
    <n v="20"/>
    <s v="Mixed Economy"/>
    <n v="1191"/>
    <n v="4663"/>
    <s v="Near Depletion"/>
    <s v="Very Powerful"/>
    <s v="Persia"/>
    <s v="Soviet Union"/>
    <n v="24749"/>
    <s v="http://blocgame.com/stats.php?id=52362"/>
    <n v="0"/>
    <n v="0"/>
    <n v="6749"/>
    <n v="20.780016792611249"/>
  </r>
  <r>
    <s v="Borgasha"/>
    <s v="Magus Evergreen"/>
    <x v="8"/>
    <n v="78"/>
    <n v="2"/>
    <s v="Second World War surplus"/>
    <s v="Nice"/>
    <n v="2"/>
    <s v="Good"/>
    <n v="3"/>
    <n v="13"/>
    <n v="7"/>
    <s v="Mixed Economy"/>
    <n v="1190"/>
    <n v="6070"/>
    <s v="Untapped"/>
    <s v="Mediocre"/>
    <s v="Atlas"/>
    <s v="Soviet Union"/>
    <n v="28836"/>
    <s v="http://blocgame.com/stats.php?id=63407"/>
    <n v="0"/>
    <n v="0"/>
    <n v="19836"/>
    <n v="24.231932773109243"/>
  </r>
  <r>
    <s v="Novi Sad"/>
    <s v="Serbian Gamer"/>
    <x v="6"/>
    <n v="59"/>
    <n v="2"/>
    <s v="First World War surplus"/>
    <s v="Gandhi-like"/>
    <n v="2"/>
    <s v="Poor"/>
    <n v="36"/>
    <n v="9"/>
    <n v="6"/>
    <s v="Central Planning"/>
    <n v="1189"/>
    <n v="3814"/>
    <s v="Untapped"/>
    <s v="Mediocre"/>
    <s v="Egypt"/>
    <s v="Soviet Union"/>
    <n v="34207"/>
    <s v="http://blocgame.com/stats.php?id=60752"/>
    <n v="0"/>
    <n v="0"/>
    <n v="27082"/>
    <n v="28.769554247266612"/>
  </r>
  <r>
    <s v="Labuair"/>
    <s v="Kultur mayor"/>
    <x v="3"/>
    <n v="9"/>
    <n v="0"/>
    <s v="First World War surplus"/>
    <s v="Gandhi-like"/>
    <n v="0"/>
    <s v="Undisciplined Rabble"/>
    <n v="5"/>
    <n v="5"/>
    <n v="3"/>
    <s v="Central Planning"/>
    <n v="1185"/>
    <n v="483"/>
    <s v="Untapped"/>
    <s v="Meagre"/>
    <s v="Indochina"/>
    <s v="Soviet Union"/>
    <n v="3474"/>
    <s v="http://blocgame.com/stats.php?id=62573"/>
    <n v="0"/>
    <n v="0"/>
    <n v="474"/>
    <n v="2.9316455696202532"/>
  </r>
  <r>
    <s v="Ilumina"/>
    <s v="Hadrian"/>
    <x v="10"/>
    <n v="5"/>
    <n v="0"/>
    <s v="Finest of the 19th century"/>
    <s v="Gandhi-like"/>
    <n v="0"/>
    <s v="Undisciplined Rabble"/>
    <n v="69"/>
    <n v="4"/>
    <n v="4"/>
    <s v="Central Planning"/>
    <n v="1185"/>
    <n v="617"/>
    <s v="Untapped"/>
    <s v="Meagre"/>
    <s v="Egypt"/>
    <s v="Soviet Union"/>
    <n v="5310"/>
    <s v="http://blocgame.com/stats.php?id=64094"/>
    <n v="0"/>
    <n v="0"/>
    <n v="2310"/>
    <n v="4.481012658227848"/>
  </r>
  <r>
    <s v="FORECASTLE"/>
    <s v="syafiq88sudin"/>
    <x v="10"/>
    <n v="39"/>
    <n v="2"/>
    <s v="Second World War surplus"/>
    <s v="Gandhi-like"/>
    <n v="2"/>
    <s v="Good"/>
    <n v="0"/>
    <n v="15"/>
    <n v="6"/>
    <s v="Mixed Economy"/>
    <n v="1182"/>
    <n v="101"/>
    <n v="0"/>
    <s v="Large"/>
    <s v="Pacific Rim"/>
    <s v="Soviet Union"/>
    <n v="26143"/>
    <s v="http://blocgame.com/stats.php?id=62894"/>
    <n v="0"/>
    <n v="0"/>
    <n v="16768"/>
    <n v="22.117597292724195"/>
  </r>
  <r>
    <s v="Iwo Jima"/>
    <s v="Tadamichi Kuribayashi"/>
    <x v="8"/>
    <n v="107"/>
    <n v="3"/>
    <s v="Second World War surplus"/>
    <s v="Gandhi-like"/>
    <n v="3"/>
    <s v="Elite"/>
    <n v="0"/>
    <n v="28"/>
    <n v="11"/>
    <s v="Central Planning"/>
    <n v="1178"/>
    <n v="483"/>
    <s v="Untapped"/>
    <s v="Powerful"/>
    <s v="Pacific Rim"/>
    <s v="Soviet Union"/>
    <n v="47055"/>
    <s v="http://blocgame.com/stats.php?id=63259"/>
    <n v="0"/>
    <n v="0"/>
    <n v="30180"/>
    <n v="39.944821731748725"/>
  </r>
  <r>
    <s v="Idaho"/>
    <s v="John Adams"/>
    <x v="8"/>
    <n v="61"/>
    <n v="1"/>
    <s v="Second World War surplus"/>
    <s v="Angelic"/>
    <n v="2"/>
    <s v="Good"/>
    <n v="1"/>
    <n v="13"/>
    <n v="7"/>
    <s v="Free Market"/>
    <n v="1174"/>
    <n v="701"/>
    <s v="Untapped"/>
    <s v="Somewhat Large"/>
    <s v="Pacific Rim"/>
    <s v="United States"/>
    <n v="47214"/>
    <s v="http://blocgame.com/stats.php?id=63484"/>
    <n v="0"/>
    <n v="0"/>
    <n v="38214"/>
    <n v="40.216354344122657"/>
  </r>
  <r>
    <s v="Lepkonia"/>
    <s v="Raguixxx"/>
    <x v="1"/>
    <n v="79"/>
    <n v="0"/>
    <s v="Second World War surplus"/>
    <s v="Gandhi-like"/>
    <n v="3"/>
    <s v="Elite"/>
    <n v="4"/>
    <n v="37"/>
    <n v="11"/>
    <s v="Central Planning"/>
    <n v="1173"/>
    <n v="217"/>
    <s v="Untapped"/>
    <s v="Large"/>
    <s v="Southern Cone"/>
    <s v="Soviet Union"/>
    <n v="42720"/>
    <s v="http://blocgame.com/stats.php?id=55854"/>
    <n v="0"/>
    <n v="0"/>
    <n v="22470"/>
    <n v="36.419437340153451"/>
  </r>
  <r>
    <s v="Middlewest"/>
    <s v="BigBross"/>
    <x v="12"/>
    <n v="48"/>
    <n v="0"/>
    <s v="First World War surplus"/>
    <s v="Nice"/>
    <n v="1"/>
    <s v="Standard"/>
    <n v="1"/>
    <n v="15"/>
    <n v="2"/>
    <s v="Mixed Economy"/>
    <n v="1171"/>
    <n v="2804"/>
    <s v="Plentiful"/>
    <s v="Large"/>
    <s v="Mesopotamia"/>
    <s v="Neutral"/>
    <n v="14235"/>
    <s v="http://blocgame.com/stats.php?id=63635"/>
    <n v="0"/>
    <n v="0"/>
    <n v="7110"/>
    <n v="12.156276686592657"/>
  </r>
  <r>
    <s v="The Deserted"/>
    <s v="Kamakazi Sunshine"/>
    <x v="7"/>
    <n v="62"/>
    <n v="1"/>
    <s v="Second World War surplus"/>
    <s v="Gandhi-like"/>
    <n v="2"/>
    <s v="Good"/>
    <n v="50"/>
    <n v="17"/>
    <n v="3"/>
    <s v="Central Planning"/>
    <n v="1170"/>
    <n v="150"/>
    <n v="0"/>
    <s v="Large"/>
    <s v="Pacific Rim"/>
    <s v="Soviet Union"/>
    <n v="16986"/>
    <s v="http://blocgame.com/stats.php?id=40459"/>
    <n v="0"/>
    <n v="0"/>
    <n v="7986"/>
    <n v="14.517948717948718"/>
  </r>
  <r>
    <s v="Wladimiria"/>
    <s v="Estagon"/>
    <x v="6"/>
    <n v="65"/>
    <n v="6"/>
    <s v="Second World War surplus"/>
    <s v="Gandhi-like"/>
    <n v="2"/>
    <s v="Standard"/>
    <n v="0"/>
    <n v="11"/>
    <n v="11"/>
    <s v="Central Planning"/>
    <n v="1168"/>
    <n v="4486"/>
    <s v="Untapped"/>
    <s v="Very Powerful"/>
    <s v="Mesopotamia"/>
    <s v="Soviet Union"/>
    <n v="37314"/>
    <s v="http://blocgame.com/stats.php?id=52318"/>
    <n v="0"/>
    <n v="0"/>
    <n v="27564"/>
    <n v="31.94691780821918"/>
  </r>
  <r>
    <s v="Kek Slovakia"/>
    <s v="Fidel Kekstro"/>
    <x v="8"/>
    <n v="100"/>
    <n v="4"/>
    <s v="Second World War surplus"/>
    <s v="Gandhi-like"/>
    <n v="3"/>
    <s v="Elite"/>
    <n v="0"/>
    <n v="23"/>
    <n v="20"/>
    <s v="Central Planning"/>
    <n v="1168"/>
    <n v="465"/>
    <s v="Untapped"/>
    <s v="Large"/>
    <s v="Pacific Rim"/>
    <s v="Soviet Union"/>
    <n v="37748"/>
    <s v="http://blocgame.com/stats.php?id=63462"/>
    <n v="0"/>
    <n v="0"/>
    <n v="19373"/>
    <n v="32.31849315068493"/>
  </r>
  <r>
    <s v="Nimei"/>
    <s v="Xitler"/>
    <x v="16"/>
    <n v="9"/>
    <n v="0"/>
    <s v="First World War surplus"/>
    <s v="Good"/>
    <n v="1"/>
    <s v="Elite"/>
    <n v="24"/>
    <n v="17"/>
    <n v="10"/>
    <s v="Mixed Economy"/>
    <n v="1168"/>
    <n v="230"/>
    <s v="Untapped"/>
    <s v="Mediocre"/>
    <s v="China"/>
    <s v="Neutral"/>
    <n v="11144"/>
    <s v="http://blocgame.com/stats.php?id=64022"/>
    <n v="0"/>
    <n v="0"/>
    <n v="269"/>
    <n v="9.5410958904109595"/>
  </r>
  <r>
    <s v="Lyon"/>
    <s v="Corpsegrinder"/>
    <x v="8"/>
    <n v="50"/>
    <n v="0"/>
    <s v="Second World War surplus"/>
    <s v="Gandhi-like"/>
    <n v="0"/>
    <s v="Good"/>
    <n v="25"/>
    <n v="6"/>
    <n v="3"/>
    <s v="Central Planning"/>
    <n v="1166"/>
    <n v="162"/>
    <s v="Untapped"/>
    <s v="Mediocre"/>
    <s v="Gran Colombia"/>
    <s v="Soviet Union"/>
    <n v="15535"/>
    <s v="http://blocgame.com/stats.php?id=57382"/>
    <n v="0"/>
    <n v="0"/>
    <n v="12160"/>
    <n v="13.323327615780446"/>
  </r>
  <r>
    <s v="Moneymaking"/>
    <s v="Bill Gates"/>
    <x v="5"/>
    <n v="8"/>
    <n v="0"/>
    <s v="Finest of the 19th century"/>
    <s v="Gandhi-like"/>
    <n v="1"/>
    <s v="Undisciplined Rabble"/>
    <n v="74"/>
    <n v="13"/>
    <n v="14"/>
    <s v="Free Market"/>
    <n v="1166"/>
    <n v="2064"/>
    <s v="Untapped"/>
    <s v="None"/>
    <s v="Arabia"/>
    <s v="United States"/>
    <n v="9360"/>
    <s v="http://blocgame.com/stats.php?id=64271"/>
    <n v="0"/>
    <n v="0"/>
    <n v="-1515"/>
    <n v="8.0274442538593487"/>
  </r>
  <r>
    <s v="sandakania"/>
    <s v="Ryan Kentang"/>
    <x v="8"/>
    <n v="110"/>
    <n v="6"/>
    <s v="Second World War surplus"/>
    <s v="Gandhi-like"/>
    <n v="4"/>
    <s v="Poor"/>
    <n v="31"/>
    <n v="15"/>
    <n v="8"/>
    <s v="Mixed Economy"/>
    <n v="1164"/>
    <n v="264"/>
    <s v="Untapped"/>
    <s v="Very Powerful"/>
    <s v="East Indies"/>
    <s v="United States"/>
    <n v="38333"/>
    <s v="http://blocgame.com/stats.php?id=60600"/>
    <n v="0"/>
    <n v="0"/>
    <n v="26708"/>
    <n v="32.932130584192443"/>
  </r>
  <r>
    <s v="Sarnath"/>
    <s v="Gnai-Kah"/>
    <x v="7"/>
    <n v="53"/>
    <n v="0"/>
    <s v="Second World War surplus"/>
    <s v="Gandhi-like"/>
    <n v="1"/>
    <s v="Elite"/>
    <n v="2"/>
    <n v="18"/>
    <n v="9"/>
    <s v="Free Market"/>
    <n v="1160"/>
    <n v="1391"/>
    <n v="0"/>
    <s v="Mediocre"/>
    <s v="Arabia"/>
    <s v="United States"/>
    <n v="16159"/>
    <s v="http://blocgame.com/stats.php?id=62981"/>
    <n v="0"/>
    <n v="0"/>
    <n v="5284"/>
    <n v="13.930172413793104"/>
  </r>
  <r>
    <s v="Boomtown"/>
    <s v="Rataca1000"/>
    <x v="6"/>
    <n v="63"/>
    <n v="0"/>
    <s v="Second World War surplus"/>
    <s v="Gandhi-like"/>
    <n v="1"/>
    <s v="Elite"/>
    <n v="8"/>
    <n v="8"/>
    <n v="3"/>
    <s v="Central Planning"/>
    <n v="1159"/>
    <n v="277"/>
    <s v="Untapped"/>
    <s v="Very Powerful"/>
    <s v="China"/>
    <s v="Soviet Union"/>
    <n v="32331"/>
    <s v="http://blocgame.com/stats.php?id=50054"/>
    <n v="0"/>
    <n v="0"/>
    <n v="27456"/>
    <n v="27.895599654874893"/>
  </r>
  <r>
    <s v="kufr conquerors"/>
    <s v="SilversLegend"/>
    <x v="0"/>
    <n v="66"/>
    <n v="0"/>
    <s v="Second World War surplus"/>
    <s v="Gandhi-like"/>
    <n v="0"/>
    <s v="Elite"/>
    <n v="51"/>
    <n v="4"/>
    <n v="1"/>
    <s v="Central Planning"/>
    <n v="1157"/>
    <n v="97"/>
    <s v="Untapped"/>
    <s v="Large"/>
    <s v="Southern Africa"/>
    <s v="Soviet Union"/>
    <n v="19063"/>
    <s v="http://blocgame.com/stats.php?id=59579"/>
    <n v="0"/>
    <n v="0"/>
    <n v="17188"/>
    <n v="16.476231633535004"/>
  </r>
  <r>
    <s v="Terengganu"/>
    <s v="Farysa"/>
    <x v="6"/>
    <n v="66"/>
    <n v="3"/>
    <s v="Second World War surplus"/>
    <s v="Gandhi-like"/>
    <n v="2"/>
    <s v="Good"/>
    <n v="17"/>
    <n v="6"/>
    <n v="5"/>
    <s v="Mixed Economy"/>
    <n v="1157"/>
    <n v="185"/>
    <s v="Untapped"/>
    <s v="Large"/>
    <s v="East Indies"/>
    <s v="Soviet Union"/>
    <n v="34731"/>
    <s v="http://blocgame.com/stats.php?id=60615"/>
    <n v="0"/>
    <n v="0"/>
    <n v="29106"/>
    <n v="30.018150388936906"/>
  </r>
  <r>
    <s v="Khebabistan"/>
    <s v="Khebab"/>
    <x v="5"/>
    <n v="61"/>
    <n v="0"/>
    <s v="First World War surplus"/>
    <s v="Gandhi-like"/>
    <n v="1"/>
    <s v="Elite"/>
    <n v="4"/>
    <n v="15"/>
    <n v="15"/>
    <s v="Mixed Economy"/>
    <n v="1155"/>
    <n v="2506"/>
    <s v="Untapped"/>
    <s v="Small"/>
    <s v="Arabia"/>
    <s v="Neutral"/>
    <n v="18495"/>
    <s v="http://blocgame.com/stats.php?id=51401"/>
    <n v="0"/>
    <n v="0"/>
    <n v="6495"/>
    <n v="16.012987012987011"/>
  </r>
  <r>
    <s v="Bahamat"/>
    <s v="Gamersauce"/>
    <x v="12"/>
    <n v="67"/>
    <n v="0"/>
    <s v="Second World War surplus"/>
    <s v="Gandhi-like"/>
    <n v="1"/>
    <s v="Standard"/>
    <n v="2"/>
    <n v="21"/>
    <n v="8"/>
    <s v="Free Market"/>
    <n v="1154"/>
    <n v="185"/>
    <s v="Near Depletion"/>
    <s v="Mediocre"/>
    <s v="The Subcontinent"/>
    <s v="United States"/>
    <n v="24805"/>
    <s v="http://blocgame.com/stats.php?id=64061"/>
    <n v="0"/>
    <n v="0"/>
    <n v="13180"/>
    <n v="21.494800693240901"/>
  </r>
  <r>
    <s v="sandshark"/>
    <s v="sandshark"/>
    <x v="8"/>
    <n v="111"/>
    <n v="1"/>
    <s v="Second World War surplus"/>
    <s v="Gandhi-like"/>
    <n v="4"/>
    <s v="Standard"/>
    <n v="2"/>
    <n v="36"/>
    <n v="7"/>
    <s v="Central Planning"/>
    <n v="1152"/>
    <n v="266"/>
    <s v="Untapped"/>
    <s v="Very Powerful"/>
    <s v="Gran Colombia"/>
    <s v="Soviet Union"/>
    <n v="36842"/>
    <s v="http://blocgame.com/stats.php?id=62581"/>
    <n v="0"/>
    <n v="0"/>
    <n v="17717"/>
    <n v="31.980902777777779"/>
  </r>
  <r>
    <s v="Olympia"/>
    <s v="Xasthur"/>
    <x v="0"/>
    <n v="58"/>
    <n v="0"/>
    <s v="Second World War surplus"/>
    <s v="Gandhi-like"/>
    <n v="3"/>
    <s v="Elite"/>
    <n v="6"/>
    <n v="20"/>
    <n v="5"/>
    <s v="Central Planning"/>
    <n v="1150"/>
    <n v="59"/>
    <s v="Plentiful"/>
    <s v="Very Powerful"/>
    <s v="China"/>
    <s v="Soviet Union"/>
    <n v="37652"/>
    <s v="http://blocgame.com/stats.php?id=51354"/>
    <n v="0"/>
    <n v="0"/>
    <n v="26027"/>
    <n v="32.740869565217395"/>
  </r>
  <r>
    <s v="Thinkpad"/>
    <s v="maskedplacebo"/>
    <x v="8"/>
    <n v="82"/>
    <n v="3"/>
    <s v="Second World War surplus"/>
    <s v="Gandhi-like"/>
    <n v="2"/>
    <s v="Standard"/>
    <n v="0"/>
    <n v="16"/>
    <n v="5"/>
    <s v="Central Planning"/>
    <n v="1145"/>
    <n v="63"/>
    <s v="Untapped"/>
    <s v="Mediocre"/>
    <s v="Indochina"/>
    <s v="Soviet Union"/>
    <n v="34415"/>
    <s v="http://blocgame.com/stats.php?id=63332"/>
    <n v="0"/>
    <n v="0"/>
    <n v="25040"/>
    <n v="30.056768558951966"/>
  </r>
  <r>
    <s v="The Sound"/>
    <s v="Lord Orochimaru"/>
    <x v="6"/>
    <n v="82"/>
    <n v="0"/>
    <s v="Second World War surplus"/>
    <s v="Gandhi-like"/>
    <n v="1"/>
    <s v="Poor"/>
    <n v="59"/>
    <n v="4"/>
    <n v="2"/>
    <s v="Central Planning"/>
    <n v="1137"/>
    <n v="362"/>
    <s v="Near Depletion"/>
    <s v="Meagre"/>
    <s v="East Indies"/>
    <s v="Soviet Union"/>
    <n v="20911"/>
    <s v="http://blocgame.com/stats.php?id=55197"/>
    <n v="0"/>
    <n v="0"/>
    <n v="17911"/>
    <n v="18.391380826737027"/>
  </r>
  <r>
    <s v="epf"/>
    <s v="kwsp"/>
    <x v="7"/>
    <n v="127"/>
    <n v="0"/>
    <s v="Second World War surplus"/>
    <s v="Gandhi-like"/>
    <n v="4"/>
    <s v="Good"/>
    <n v="0"/>
    <n v="45"/>
    <n v="10"/>
    <s v="Free Market"/>
    <n v="1137"/>
    <n v="173"/>
    <n v="0"/>
    <s v="Large"/>
    <s v="East Indies"/>
    <s v="United States"/>
    <n v="45275"/>
    <s v="http://blocgame.com/stats.php?id=63191"/>
    <n v="0"/>
    <n v="0"/>
    <n v="21650"/>
    <n v="39.819700967458225"/>
  </r>
  <r>
    <s v="fjortonattio8"/>
    <s v="fiveonesix"/>
    <x v="8"/>
    <n v="79"/>
    <n v="1"/>
    <s v="Second World War surplus"/>
    <s v="Gandhi-like"/>
    <n v="3"/>
    <s v="Elite"/>
    <n v="4"/>
    <n v="22"/>
    <n v="5"/>
    <s v="Free Market"/>
    <n v="1135"/>
    <n v="90"/>
    <s v="Untapped"/>
    <s v="Large"/>
    <s v="Gran Colombia"/>
    <s v="United States"/>
    <n v="29191"/>
    <s v="http://blocgame.com/stats.php?id=63413"/>
    <n v="0"/>
    <n v="0"/>
    <n v="16816"/>
    <n v="25.718942731277533"/>
  </r>
  <r>
    <s v="Briggs"/>
    <s v="General Armstrong"/>
    <x v="4"/>
    <n v="63"/>
    <n v="0"/>
    <s v="Second World War surplus"/>
    <s v="Angelic"/>
    <n v="2"/>
    <s v="Elite"/>
    <n v="3"/>
    <n v="28"/>
    <n v="4"/>
    <s v="Central Planning"/>
    <n v="1134"/>
    <n v="325"/>
    <s v="Untapped"/>
    <s v="Very Powerful"/>
    <s v="Southern Cone"/>
    <s v="Soviet Union"/>
    <n v="39889"/>
    <s v="http://blocgame.com/stats.php?id=53442"/>
    <n v="0"/>
    <n v="0"/>
    <n v="26389"/>
    <n v="35.175485008818342"/>
  </r>
  <r>
    <s v="Shiba"/>
    <s v="Dogtown33"/>
    <x v="8"/>
    <n v="80"/>
    <n v="0"/>
    <s v="Korean War surplus"/>
    <s v="Gandhi-like"/>
    <n v="2"/>
    <s v="Standard"/>
    <n v="8"/>
    <n v="18"/>
    <n v="15"/>
    <s v="Central Planning"/>
    <n v="1133"/>
    <n v="257"/>
    <s v="Untapped"/>
    <s v="Mediocre"/>
    <s v="Pacific Rim"/>
    <s v="Soviet Union"/>
    <n v="25258"/>
    <s v="http://blocgame.com/stats.php?id=56250"/>
    <n v="0"/>
    <n v="0"/>
    <n v="11383"/>
    <n v="22.293027360988525"/>
  </r>
  <r>
    <s v="Wankmuffin"/>
    <s v="tempcunt"/>
    <x v="10"/>
    <n v="7"/>
    <n v="0"/>
    <s v="Second World War surplus"/>
    <s v="Gandhi-like"/>
    <n v="2"/>
    <s v="Elite"/>
    <n v="0"/>
    <n v="12"/>
    <n v="4"/>
    <s v="Mixed Economy"/>
    <n v="1133"/>
    <n v="526"/>
    <n v="0"/>
    <s v="Small"/>
    <s v="Mesoamerica"/>
    <s v="Neutral"/>
    <n v="8527"/>
    <s v="http://blocgame.com/stats.php?id=63325"/>
    <n v="0"/>
    <n v="0"/>
    <n v="1027"/>
    <n v="7.5260370697263905"/>
  </r>
  <r>
    <s v="SPNR"/>
    <s v="Stefan Stamenkovic"/>
    <x v="11"/>
    <n v="29"/>
    <n v="0"/>
    <s v="Second World War surplus"/>
    <s v="Gandhi-like"/>
    <n v="1"/>
    <s v="Elite"/>
    <n v="6"/>
    <n v="10"/>
    <n v="4"/>
    <s v="Mixed Economy"/>
    <n v="1131"/>
    <n v="134"/>
    <s v="Near Depletion"/>
    <s v="None"/>
    <s v="Indochina"/>
    <s v="Soviet Union"/>
    <n v="12209"/>
    <s v="http://blocgame.com/stats.php?id=51722"/>
    <n v="0"/>
    <n v="0"/>
    <n v="6209"/>
    <n v="10.794871794871796"/>
  </r>
  <r>
    <s v="UNIland"/>
    <s v="Anna5"/>
    <x v="4"/>
    <n v="6"/>
    <n v="0"/>
    <s v="Finest of the 19th century"/>
    <s v="Questionable"/>
    <n v="1"/>
    <s v="Undisciplined Rabble"/>
    <n v="0"/>
    <n v="10"/>
    <n v="0"/>
    <s v="Mixed Economy"/>
    <n v="1128"/>
    <n v="0"/>
    <s v="Untapped"/>
    <s v="None"/>
    <s v="Persia"/>
    <s v="United States"/>
    <n v="11008"/>
    <s v="http://blocgame.com/stats.php?id=62192"/>
    <n v="0"/>
    <n v="0"/>
    <n v="6508"/>
    <n v="9.7588652482269502"/>
  </r>
  <r>
    <s v="Pembunuh"/>
    <s v="Kepek"/>
    <x v="3"/>
    <n v="47"/>
    <n v="0"/>
    <s v="Second World War surplus"/>
    <s v="Nice"/>
    <n v="1"/>
    <s v="Good"/>
    <n v="8"/>
    <n v="9"/>
    <n v="7"/>
    <s v="Central Planning"/>
    <n v="1128"/>
    <n v="683"/>
    <s v="Untapped"/>
    <s v="Mediocre"/>
    <s v="Atlas"/>
    <s v="Soviet Union"/>
    <n v="10576"/>
    <s v="http://blocgame.com/stats.php?id=63737"/>
    <n v="0"/>
    <n v="0"/>
    <n v="3826"/>
    <n v="9.375886524822695"/>
  </r>
  <r>
    <s v="Rogue Nation"/>
    <s v="MR.Fernandez"/>
    <x v="3"/>
    <n v="39"/>
    <n v="0"/>
    <s v="Second World War surplus"/>
    <s v="Gandhi-like"/>
    <n v="1"/>
    <s v="Standard"/>
    <n v="3"/>
    <n v="10"/>
    <n v="6"/>
    <s v="Central Planning"/>
    <n v="1128"/>
    <n v="0"/>
    <s v="Untapped"/>
    <s v="Somewhat Large"/>
    <s v="China"/>
    <s v="Soviet Union"/>
    <n v="18484"/>
    <s v="http://blocgame.com/stats.php?id=64135"/>
    <n v="0"/>
    <n v="0"/>
    <n v="11734"/>
    <n v="16.386524822695037"/>
  </r>
  <r>
    <s v="Alor Janggus"/>
    <s v="bobit"/>
    <x v="8"/>
    <n v="51"/>
    <n v="2"/>
    <s v="Second World War surplus"/>
    <s v="Gandhi-like"/>
    <n v="2"/>
    <s v="Elite"/>
    <n v="4"/>
    <n v="3"/>
    <n v="21"/>
    <s v="Central Planning"/>
    <n v="1125"/>
    <n v="2271"/>
    <s v="Near Depletion"/>
    <s v="Large"/>
    <s v="Arabia"/>
    <s v="Soviet Union"/>
    <n v="20116"/>
    <s v="http://blocgame.com/stats.php?id=63141"/>
    <n v="0"/>
    <n v="0"/>
    <n v="9616"/>
    <n v="17.88088888888889"/>
  </r>
  <r>
    <s v="Black Swamp"/>
    <s v="dopes"/>
    <x v="9"/>
    <n v="10"/>
    <n v="0"/>
    <s v="Second World War surplus"/>
    <s v="Gandhi-like"/>
    <n v="1"/>
    <s v="Standard"/>
    <n v="9"/>
    <n v="8"/>
    <n v="0"/>
    <s v="Free Market"/>
    <n v="1123"/>
    <n v="0"/>
    <s v="Untapped"/>
    <s v="Meagre"/>
    <s v="East Indies"/>
    <s v="Neutral"/>
    <n v="16531"/>
    <s v="http://blocgame.com/stats.php?id=51451"/>
    <n v="0"/>
    <n v="0"/>
    <n v="12781"/>
    <n v="14.720391807658059"/>
  </r>
  <r>
    <s v="Ceannesburg"/>
    <s v="theorange0"/>
    <x v="8"/>
    <n v="157"/>
    <n v="7"/>
    <s v="Second World War surplus"/>
    <s v="Gandhi-like"/>
    <n v="3"/>
    <s v="Standard"/>
    <n v="5"/>
    <n v="23"/>
    <n v="6"/>
    <s v="Free Market"/>
    <n v="1122"/>
    <n v="0"/>
    <s v="Untapped"/>
    <s v="Powerful"/>
    <s v="Mesoamerica"/>
    <s v="United States"/>
    <n v="29895"/>
    <s v="http://blocgame.com/stats.php?id=56500"/>
    <n v="0"/>
    <n v="0"/>
    <n v="16770"/>
    <n v="26.644385026737968"/>
  </r>
  <r>
    <s v="Zorin"/>
    <s v="NeroRPG"/>
    <x v="6"/>
    <n v="18"/>
    <n v="0"/>
    <s v="Second World War surplus"/>
    <s v="Good"/>
    <n v="1"/>
    <s v="Elite"/>
    <n v="0"/>
    <n v="7"/>
    <n v="5"/>
    <s v="Mixed Economy"/>
    <n v="1118"/>
    <n v="135"/>
    <s v="Untapped"/>
    <s v="Mediocre"/>
    <s v="Pacific Rim"/>
    <s v="Soviet Union"/>
    <n v="13708"/>
    <s v="http://blocgame.com/stats.php?id=59970"/>
    <n v="0"/>
    <n v="0"/>
    <n v="8458"/>
    <n v="12.261180679785332"/>
  </r>
  <r>
    <s v="Ladina"/>
    <s v="MightyBjï¿½rn"/>
    <x v="5"/>
    <n v="64"/>
    <n v="2"/>
    <s v="Second World War surplus"/>
    <s v="Gandhi-like"/>
    <n v="2"/>
    <s v="Poor"/>
    <n v="1"/>
    <n v="26"/>
    <n v="2"/>
    <s v="Central Planning"/>
    <n v="1113"/>
    <n v="37"/>
    <s v="Plentiful"/>
    <s v="Large"/>
    <s v="Caribbean"/>
    <s v="Soviet Union"/>
    <n v="43898"/>
    <s v="http://blocgame.com/stats.php?id=62936"/>
    <n v="0"/>
    <n v="0"/>
    <n v="31898"/>
    <n v="39.441150044923631"/>
  </r>
  <r>
    <s v="Freedom Treaty"/>
    <s v="Ursa Majoris"/>
    <x v="9"/>
    <n v="8"/>
    <n v="0"/>
    <s v="Second World War surplus"/>
    <s v="Gandhi-like"/>
    <n v="1"/>
    <s v="Undisciplined Rabble"/>
    <n v="46"/>
    <n v="5"/>
    <n v="5"/>
    <s v="Central Planning"/>
    <n v="1108"/>
    <n v="186"/>
    <s v="Untapped"/>
    <s v="Meagre"/>
    <s v="China"/>
    <s v="Soviet Union"/>
    <n v="22674"/>
    <s v="http://blocgame.com/stats.php?id=57690"/>
    <n v="0"/>
    <n v="0"/>
    <n v="18174"/>
    <n v="20.463898916967509"/>
  </r>
  <r>
    <s v="DevilsAndDemons"/>
    <s v="Andrew666"/>
    <x v="5"/>
    <n v="7"/>
    <n v="0"/>
    <s v="Finest of the 19th century"/>
    <s v="Gandhi-like"/>
    <n v="1"/>
    <s v="Elite"/>
    <n v="1"/>
    <n v="10"/>
    <n v="1"/>
    <s v="Free Market"/>
    <n v="1107"/>
    <n v="0"/>
    <s v="Untapped"/>
    <s v="None"/>
    <s v="Arabia"/>
    <s v="United States"/>
    <n v="6013"/>
    <s v="http://blocgame.com/stats.php?id=64116"/>
    <n v="0"/>
    <n v="0"/>
    <n v="1138"/>
    <n v="5.4317976513098465"/>
  </r>
  <r>
    <s v="Panzer"/>
    <s v="Pak43"/>
    <x v="8"/>
    <n v="58"/>
    <n v="0"/>
    <s v="Korean War surplus"/>
    <s v="Angelic"/>
    <n v="1"/>
    <s v="Elite"/>
    <n v="0"/>
    <n v="5"/>
    <n v="3"/>
    <s v="Central Planning"/>
    <n v="1104"/>
    <n v="280"/>
    <s v="Untapped"/>
    <s v="Mediocre"/>
    <s v="China"/>
    <s v="Soviet Union"/>
    <n v="35390"/>
    <s v="http://blocgame.com/stats.php?id=63748"/>
    <n v="0"/>
    <n v="0"/>
    <n v="31640"/>
    <n v="32.056159420289852"/>
  </r>
  <r>
    <s v="Baden"/>
    <s v="Spectral.Knight"/>
    <x v="6"/>
    <n v="79"/>
    <n v="0"/>
    <s v="Second World War surplus"/>
    <s v="Gandhi-like"/>
    <n v="2"/>
    <s v="Good"/>
    <n v="3"/>
    <n v="11"/>
    <n v="3"/>
    <s v="Central Planning"/>
    <n v="1102"/>
    <n v="142"/>
    <s v="Untapped"/>
    <s v="Meagre"/>
    <s v="East Indies"/>
    <s v="Soviet Union"/>
    <n v="32210"/>
    <s v="http://blocgame.com/stats.php?id=48684"/>
    <n v="0"/>
    <n v="0"/>
    <n v="25460"/>
    <n v="29.228675136116152"/>
  </r>
  <r>
    <s v="Baloq"/>
    <s v="Baloq Liat"/>
    <x v="10"/>
    <n v="7"/>
    <n v="0"/>
    <s v="Second World War surplus"/>
    <s v="Gandhi-like"/>
    <n v="1"/>
    <s v="Good"/>
    <n v="58"/>
    <n v="2"/>
    <n v="2"/>
    <s v="Central Planning"/>
    <n v="1102"/>
    <n v="25"/>
    <s v="Untapped"/>
    <s v="Small"/>
    <s v="Indochina"/>
    <s v="Soviet Union"/>
    <n v="3440"/>
    <s v="http://blocgame.com/stats.php?id=61900"/>
    <n v="0"/>
    <n v="0"/>
    <n v="1190"/>
    <n v="3.1215970961887476"/>
  </r>
  <r>
    <s v="San Palomino"/>
    <s v="Akiravo"/>
    <x v="8"/>
    <n v="97"/>
    <n v="4"/>
    <s v="Second World War surplus"/>
    <s v="Gandhi-like"/>
    <n v="4"/>
    <s v="Good"/>
    <n v="3"/>
    <n v="32"/>
    <n v="37"/>
    <s v="Mixed Economy"/>
    <n v="1099"/>
    <n v="8219"/>
    <s v="Plentiful"/>
    <s v="Large"/>
    <s v="Persia"/>
    <s v="United States"/>
    <n v="50060"/>
    <s v="http://blocgame.com/stats.php?id=51103"/>
    <n v="0"/>
    <n v="0"/>
    <n v="21185"/>
    <n v="45.550500454959057"/>
  </r>
  <r>
    <s v="Bango"/>
    <s v="MrTangoMango"/>
    <x v="8"/>
    <n v="58"/>
    <n v="0"/>
    <s v="Korean War surplus"/>
    <s v="Gandhi-like"/>
    <n v="2"/>
    <s v="Undisciplined Rabble"/>
    <n v="0"/>
    <n v="32"/>
    <n v="2"/>
    <s v="Central Planning"/>
    <n v="1099"/>
    <n v="77"/>
    <s v="Plentiful"/>
    <s v="Large"/>
    <s v="Southern Africa"/>
    <s v="Soviet Union"/>
    <n v="24495"/>
    <s v="http://blocgame.com/stats.php?id=59337"/>
    <n v="0"/>
    <n v="0"/>
    <n v="10245"/>
    <n v="22.288444040036396"/>
  </r>
  <r>
    <s v="Ballz"/>
    <s v="mango__82"/>
    <x v="12"/>
    <n v="58"/>
    <n v="0"/>
    <s v="Second World War surplus"/>
    <s v="Gandhi-like"/>
    <n v="0"/>
    <s v="Standard"/>
    <n v="13"/>
    <n v="7"/>
    <n v="5"/>
    <s v="Mixed Economy"/>
    <n v="1096"/>
    <n v="1774"/>
    <n v="0"/>
    <s v="Mediocre"/>
    <s v="Arabia"/>
    <s v="Soviet Union"/>
    <n v="7645"/>
    <s v="http://blocgame.com/stats.php?id=64063"/>
    <n v="0"/>
    <n v="0"/>
    <n v="3145"/>
    <n v="6.9753649635036492"/>
  </r>
  <r>
    <s v="Free Phoenix"/>
    <s v="Captain Mandrake"/>
    <x v="6"/>
    <n v="49"/>
    <n v="0"/>
    <s v="Second World War surplus"/>
    <s v="Gandhi-like"/>
    <n v="1"/>
    <s v="Good"/>
    <n v="169"/>
    <n v="6"/>
    <n v="4"/>
    <s v="Mixed Economy"/>
    <n v="1095"/>
    <n v="322"/>
    <s v="Untapped"/>
    <s v="Large"/>
    <s v="Caribbean"/>
    <s v="United States"/>
    <n v="27493"/>
    <s v="http://blocgame.com/stats.php?id=58198"/>
    <n v="0"/>
    <n v="0"/>
    <n v="22993"/>
    <n v="25.107762557077624"/>
  </r>
  <r>
    <s v="Spaolia"/>
    <s v="PyroPal"/>
    <x v="7"/>
    <n v="53"/>
    <n v="0"/>
    <s v="Second World War surplus"/>
    <s v="Nice"/>
    <n v="2"/>
    <s v="Elite"/>
    <n v="2"/>
    <n v="16"/>
    <n v="4"/>
    <s v="Mixed Economy"/>
    <n v="1093"/>
    <n v="53"/>
    <s v="Untapped"/>
    <s v="Somewhat Large"/>
    <s v="Caribbean"/>
    <s v="United States"/>
    <n v="32116"/>
    <s v="http://blocgame.com/stats.php?id=56845"/>
    <n v="0"/>
    <n v="0"/>
    <n v="23116"/>
    <n v="29.383348581884722"/>
  </r>
  <r>
    <s v="Ralu"/>
    <s v="Ramar"/>
    <x v="6"/>
    <n v="53"/>
    <n v="0"/>
    <s v="Second World War surplus"/>
    <s v="Gandhi-like"/>
    <n v="0"/>
    <s v="Good"/>
    <n v="19"/>
    <n v="8"/>
    <n v="7"/>
    <s v="Central Planning"/>
    <n v="1093"/>
    <n v="192"/>
    <s v="Untapped"/>
    <s v="Large"/>
    <s v="Amazonia"/>
    <s v="United States"/>
    <n v="19120"/>
    <s v="http://blocgame.com/stats.php?id=59527"/>
    <n v="0"/>
    <n v="0"/>
    <n v="13495"/>
    <n v="17.493138151875574"/>
  </r>
  <r>
    <s v="P00P"/>
    <s v="Poop is Taken"/>
    <x v="10"/>
    <n v="9"/>
    <n v="0"/>
    <s v="First World War surplus"/>
    <s v="Gandhi-like"/>
    <n v="0"/>
    <s v="Undisciplined Rabble"/>
    <n v="146"/>
    <n v="4"/>
    <n v="1"/>
    <s v="Mixed Economy"/>
    <n v="1093"/>
    <n v="102"/>
    <s v="Untapped"/>
    <s v="None"/>
    <s v="East Indies"/>
    <s v="Soviet Union"/>
    <n v="9550"/>
    <s v="http://blocgame.com/stats.php?id=62993"/>
    <n v="0"/>
    <n v="0"/>
    <n v="7675"/>
    <n v="8.7374199451052146"/>
  </r>
  <r>
    <s v="ï¿½ï¿½ï¿½ï¿½ï¿½ï¿½ï¿½ï¿½ï¿½ï¿½"/>
    <s v="ï¿½ï¿½ï¿½ï¿½ï¿½ï¿½ ï¿½ï¿½ï¿½ï¿½ï¿½ï¿½ï¿½"/>
    <x v="6"/>
    <n v="99"/>
    <n v="0"/>
    <s v="Second World War surplus"/>
    <s v="Gandhi-like"/>
    <n v="2"/>
    <s v="Standard"/>
    <n v="4"/>
    <n v="20"/>
    <n v="7"/>
    <s v="Central Planning"/>
    <n v="1087"/>
    <n v="142"/>
    <n v="0"/>
    <s v="Large"/>
    <s v="Gran Colombia"/>
    <s v="Soviet Union"/>
    <n v="33414"/>
    <s v="http://blocgame.com/stats.php?id=54626"/>
    <n v="0"/>
    <n v="0"/>
    <n v="21789"/>
    <n v="30.739650413983441"/>
  </r>
  <r>
    <s v="Sulon Grande"/>
    <s v="Sulon the Defiler"/>
    <x v="0"/>
    <n v="19"/>
    <n v="0"/>
    <s v="First World War surplus"/>
    <s v="Nice"/>
    <n v="0"/>
    <s v="Good"/>
    <n v="45"/>
    <n v="4"/>
    <n v="2"/>
    <s v="Central Planning"/>
    <n v="1087"/>
    <n v="2739"/>
    <s v="Untapped"/>
    <s v="Somewhat Large"/>
    <s v="Atlas"/>
    <s v="Neutral"/>
    <n v="11231"/>
    <s v="http://blocgame.com/stats.php?id=61038"/>
    <n v="0"/>
    <n v="0"/>
    <n v="8981"/>
    <n v="10.332106715731371"/>
  </r>
  <r>
    <s v="DZ Djeich"/>
    <s v="StratoDZ"/>
    <x v="12"/>
    <n v="15"/>
    <n v="0"/>
    <s v="First World War surplus"/>
    <s v="Nice"/>
    <n v="0"/>
    <s v="Elite"/>
    <n v="2"/>
    <n v="14"/>
    <n v="10"/>
    <s v="Mixed Economy"/>
    <n v="1087"/>
    <n v="1945"/>
    <n v="0"/>
    <s v="Mediocre"/>
    <s v="Atlas"/>
    <s v="Soviet Union"/>
    <n v="11060"/>
    <s v="http://blocgame.com/stats.php?id=61408"/>
    <n v="0"/>
    <n v="0"/>
    <n v="2060"/>
    <n v="10.17479300827967"/>
  </r>
  <r>
    <s v="Based World"/>
    <s v="Lil B"/>
    <x v="4"/>
    <n v="53"/>
    <n v="0"/>
    <s v="Second World War surplus"/>
    <s v="Gandhi-like"/>
    <n v="2"/>
    <s v="Standard"/>
    <n v="2"/>
    <n v="13"/>
    <n v="5"/>
    <s v="Central Planning"/>
    <n v="1083"/>
    <n v="504"/>
    <s v="Untapped"/>
    <s v="Meagre"/>
    <s v="The Subcontinent"/>
    <s v="Soviet Union"/>
    <n v="21345"/>
    <s v="http://blocgame.com/stats.php?id=58035"/>
    <n v="0"/>
    <n v="0"/>
    <n v="13095"/>
    <n v="19.709141274238227"/>
  </r>
  <r>
    <s v="Curonia"/>
    <s v="Luke-ms"/>
    <x v="8"/>
    <n v="74"/>
    <n v="2"/>
    <s v="Second World War surplus"/>
    <s v="Gandhi-like"/>
    <n v="2"/>
    <s v="Elite"/>
    <n v="3"/>
    <n v="11"/>
    <n v="6"/>
    <s v="Free Market"/>
    <n v="1083"/>
    <n v="362"/>
    <s v="Untapped"/>
    <s v="Very Powerful"/>
    <s v="Southern Cone"/>
    <s v="United States"/>
    <n v="38722"/>
    <s v="http://blocgame.com/stats.php?id=63639"/>
    <n v="0"/>
    <n v="0"/>
    <n v="30847"/>
    <n v="35.754385964912281"/>
  </r>
  <r>
    <s v="Inferia"/>
    <s v="Alexkovisk"/>
    <x v="20"/>
    <n v="25"/>
    <n v="0"/>
    <s v="Second World War surplus"/>
    <s v="Gandhi-like"/>
    <n v="0"/>
    <s v="Good"/>
    <n v="5"/>
    <n v="4"/>
    <n v="3"/>
    <s v="Central Planning"/>
    <n v="1080"/>
    <n v="118"/>
    <n v="0"/>
    <s v="Small"/>
    <s v="Mesoamerica"/>
    <s v="Neutral"/>
    <n v="12954"/>
    <s v="http://blocgame.com/stats.php?id=60789"/>
    <n v="0"/>
    <n v="0"/>
    <n v="10329"/>
    <n v="11.994444444444444"/>
  </r>
  <r>
    <s v="publika"/>
    <s v="Gladiator"/>
    <x v="10"/>
    <n v="9"/>
    <n v="0"/>
    <s v="First World War surplus"/>
    <s v="Angelic"/>
    <n v="1"/>
    <s v="Undisciplined Rabble"/>
    <n v="86"/>
    <n v="4"/>
    <n v="3"/>
    <s v="Central Planning"/>
    <n v="1078"/>
    <n v="3"/>
    <s v="Untapped"/>
    <s v="Meagre"/>
    <s v="Pacific Rim"/>
    <s v="Neutral"/>
    <n v="5364"/>
    <s v="http://blocgame.com/stats.php?id=62345"/>
    <n v="0"/>
    <n v="0"/>
    <n v="1989"/>
    <n v="4.9758812615955472"/>
  </r>
  <r>
    <s v="ZumbaZumbi"/>
    <s v="PakuPakis"/>
    <x v="10"/>
    <n v="8"/>
    <n v="0"/>
    <s v="Second World War surplus"/>
    <s v="Gandhi-like"/>
    <n v="0"/>
    <s v="Undisciplined Rabble"/>
    <n v="33"/>
    <n v="7"/>
    <n v="2"/>
    <s v="Free Market"/>
    <n v="1077"/>
    <n v="27"/>
    <n v="0"/>
    <s v="Large"/>
    <s v="Southern Africa"/>
    <s v="United States"/>
    <n v="2867"/>
    <s v="http://blocgame.com/stats.php?id=61482"/>
    <n v="0"/>
    <n v="0"/>
    <n v="-508"/>
    <n v="2.6620241411327763"/>
  </r>
  <r>
    <s v="Cascoia"/>
    <s v="unioncomic"/>
    <x v="5"/>
    <n v="69"/>
    <n v="3"/>
    <s v="Second World War surplus"/>
    <s v="Gandhi-like"/>
    <n v="3"/>
    <s v="Standard"/>
    <n v="0"/>
    <n v="34"/>
    <n v="14"/>
    <s v="Mixed Economy"/>
    <n v="1076"/>
    <n v="5883"/>
    <s v="Untapped"/>
    <s v="Large"/>
    <s v="Arabia"/>
    <s v="United States"/>
    <n v="44213"/>
    <s v="http://blocgame.com/stats.php?id=54174"/>
    <n v="0"/>
    <n v="0"/>
    <n v="23963"/>
    <n v="41.090148698884761"/>
  </r>
  <r>
    <s v="Bantersciz"/>
    <s v="Banterscnizzle Cuperpatch"/>
    <x v="18"/>
    <n v="4"/>
    <n v="0"/>
    <s v="First World War surplus"/>
    <s v="Normal"/>
    <n v="0"/>
    <s v="Undisciplined Rabble"/>
    <n v="23"/>
    <n v="4"/>
    <n v="3"/>
    <s v="Mixed Economy"/>
    <n v="1072"/>
    <n v="311"/>
    <n v="0"/>
    <s v="None"/>
    <s v="Southern Africa"/>
    <s v="Neutral"/>
    <n v="5430"/>
    <s v="http://blocgame.com/stats.php?id=63604"/>
    <n v="0"/>
    <n v="0"/>
    <n v="2805"/>
    <n v="5.0652985074626864"/>
  </r>
  <r>
    <s v="Nova Ikaki"/>
    <s v="Bisimbi"/>
    <x v="0"/>
    <n v="58"/>
    <n v="0"/>
    <s v="Second World War surplus"/>
    <s v="Gandhi-like"/>
    <n v="2"/>
    <s v="Elite"/>
    <n v="2"/>
    <n v="11"/>
    <n v="14"/>
    <s v="Free Market"/>
    <n v="1067"/>
    <n v="7084"/>
    <s v="Untapped"/>
    <s v="Large"/>
    <s v="Arabia"/>
    <s v="United States"/>
    <n v="36704"/>
    <s v="http://blocgame.com/stats.php?id=55911"/>
    <n v="0"/>
    <n v="0"/>
    <n v="25829"/>
    <n v="34.399250234301782"/>
  </r>
  <r>
    <s v="kodiang"/>
    <s v="tester2"/>
    <x v="9"/>
    <n v="70"/>
    <n v="2"/>
    <s v="Second World War surplus"/>
    <s v="Gandhi-like"/>
    <n v="3"/>
    <s v="Standard"/>
    <n v="15"/>
    <n v="25"/>
    <n v="10"/>
    <s v="Free Market"/>
    <n v="1066"/>
    <n v="204"/>
    <s v="Untapped"/>
    <s v="Somewhat Large"/>
    <s v="Pacific Rim"/>
    <s v="United States"/>
    <n v="31110"/>
    <s v="http://blocgame.com/stats.php?id=60531"/>
    <n v="0"/>
    <n v="0"/>
    <n v="15735"/>
    <n v="29.183864915572233"/>
  </r>
  <r>
    <s v="Neu-Berlin"/>
    <s v="JewWithCoins"/>
    <x v="8"/>
    <n v="49"/>
    <n v="6"/>
    <s v="Second World War surplus"/>
    <s v="Gandhi-like"/>
    <n v="2"/>
    <s v="Standard"/>
    <n v="8"/>
    <n v="18"/>
    <n v="11"/>
    <s v="Central Planning"/>
    <n v="1065"/>
    <n v="565"/>
    <s v="Untapped"/>
    <s v="Large"/>
    <s v="China"/>
    <s v="Soviet Union"/>
    <n v="30574"/>
    <s v="http://blocgame.com/stats.php?id=63504"/>
    <n v="0"/>
    <n v="0"/>
    <n v="18199"/>
    <n v="28.707981220657278"/>
  </r>
  <r>
    <s v="Selayang"/>
    <s v="mhmz89"/>
    <x v="3"/>
    <n v="36"/>
    <n v="0"/>
    <s v="Second World War surplus"/>
    <s v="Gandhi-like"/>
    <n v="0"/>
    <s v="Elite"/>
    <n v="18"/>
    <n v="5"/>
    <n v="4"/>
    <s v="Central Planning"/>
    <n v="1063"/>
    <n v="334"/>
    <s v="Untapped"/>
    <s v="Very Powerful"/>
    <s v="East Indies"/>
    <s v="Neutral"/>
    <n v="19214"/>
    <s v="http://blocgame.com/stats.php?id=60642"/>
    <n v="0"/>
    <n v="0"/>
    <n v="15839"/>
    <n v="18.075258701787394"/>
  </r>
  <r>
    <s v="MalayaMMP"/>
    <s v="zazammu86"/>
    <x v="3"/>
    <n v="10"/>
    <n v="0"/>
    <s v="First World War surplus"/>
    <s v="Nice"/>
    <n v="0"/>
    <s v="Undisciplined Rabble"/>
    <n v="69"/>
    <n v="5"/>
    <n v="6"/>
    <s v="Central Planning"/>
    <n v="1059"/>
    <n v="6"/>
    <s v="Untapped"/>
    <s v="Meagre"/>
    <s v="Pacific Rim"/>
    <s v="Neutral"/>
    <n v="3438"/>
    <s v="http://blocgame.com/stats.php?id=62383"/>
    <n v="0"/>
    <n v="0"/>
    <n v="-687"/>
    <n v="3.2464589235127477"/>
  </r>
  <r>
    <s v="Senglia"/>
    <s v="mreid2112"/>
    <x v="21"/>
    <n v="8"/>
    <n v="0"/>
    <s v="Second World War surplus"/>
    <s v="Good"/>
    <n v="1"/>
    <s v="Poor"/>
    <n v="149"/>
    <n v="4"/>
    <n v="2"/>
    <s v="Mixed Economy"/>
    <n v="1056"/>
    <n v="2"/>
    <s v="Untapped"/>
    <s v="Meagre"/>
    <s v="Indochina"/>
    <s v="Neutral"/>
    <n v="4227"/>
    <s v="http://blocgame.com/stats.php?id=62920"/>
    <n v="0"/>
    <n v="0"/>
    <n v="1227"/>
    <n v="4.0028409090909092"/>
  </r>
  <r>
    <s v="Nsntra"/>
    <s v="Ahmad Maselan"/>
    <x v="8"/>
    <n v="5"/>
    <n v="0"/>
    <s v="First World War surplus"/>
    <s v="Gandhi-like"/>
    <n v="1"/>
    <s v="Undisciplined Rabble"/>
    <n v="66"/>
    <n v="5"/>
    <n v="1"/>
    <s v="Central Planning"/>
    <n v="1051"/>
    <n v="48"/>
    <s v="Untapped"/>
    <s v="Meagre"/>
    <s v="Pacific Rim"/>
    <s v="United States"/>
    <n v="16011"/>
    <s v="http://blocgame.com/stats.php?id=61896"/>
    <n v="0"/>
    <n v="0"/>
    <n v="13011"/>
    <n v="15.23406279733587"/>
  </r>
  <r>
    <s v="Chaos county"/>
    <s v="Chavo"/>
    <x v="9"/>
    <n v="58"/>
    <n v="0"/>
    <s v="Second World War surplus"/>
    <s v="Gandhi-like"/>
    <n v="1"/>
    <s v="Elite"/>
    <n v="0"/>
    <n v="12"/>
    <n v="9"/>
    <s v="Mixed Economy"/>
    <n v="1045"/>
    <n v="7957"/>
    <s v="Untapped"/>
    <s v="Large"/>
    <s v="Atlas"/>
    <s v="United States"/>
    <n v="20000"/>
    <s v="http://blocgame.com/stats.php?id=49736"/>
    <n v="0"/>
    <n v="0"/>
    <n v="11375"/>
    <n v="19.138755980861244"/>
  </r>
  <r>
    <s v="Dromund Kaas"/>
    <s v="Arkahm"/>
    <x v="10"/>
    <n v="2"/>
    <n v="0"/>
    <s v="First World War surplus"/>
    <s v="Gandhi-like"/>
    <n v="0"/>
    <s v="Undisciplined Rabble"/>
    <n v="56"/>
    <n v="5"/>
    <n v="3"/>
    <s v="Central Planning"/>
    <n v="1044"/>
    <n v="95"/>
    <s v="Plentiful"/>
    <s v="Mediocre"/>
    <s v="Congo"/>
    <s v="Neutral"/>
    <n v="6136"/>
    <s v="http://blocgame.com/stats.php?id=62191"/>
    <n v="0"/>
    <n v="0"/>
    <n v="3136"/>
    <n v="5.8773946360153255"/>
  </r>
  <r>
    <s v="Nhayat"/>
    <s v="Nhayat"/>
    <x v="8"/>
    <n v="64"/>
    <n v="1"/>
    <s v="First World War surplus"/>
    <s v="Gandhi-like"/>
    <n v="3"/>
    <s v="Standard"/>
    <n v="2"/>
    <n v="30"/>
    <n v="5"/>
    <s v="Central Planning"/>
    <n v="1042"/>
    <n v="235"/>
    <s v="Untapped"/>
    <s v="Very Powerful"/>
    <s v="Caribbean"/>
    <s v="Soviet Union"/>
    <n v="48573"/>
    <s v="http://blocgame.com/stats.php?id=62666"/>
    <n v="0"/>
    <n v="0"/>
    <n v="33198"/>
    <n v="46.615163147792707"/>
  </r>
  <r>
    <s v="Sana"/>
    <s v="twiceleader"/>
    <x v="8"/>
    <n v="34"/>
    <n v="0"/>
    <s v="Second World War surplus"/>
    <s v="Gandhi-like"/>
    <n v="1"/>
    <s v="Good"/>
    <n v="0"/>
    <n v="4"/>
    <n v="2"/>
    <s v="Central Planning"/>
    <n v="1041"/>
    <n v="30"/>
    <s v="Untapped"/>
    <s v="Small"/>
    <s v="China"/>
    <s v="Neutral"/>
    <n v="22732"/>
    <s v="http://blocgame.com/stats.php?id=60262"/>
    <n v="0"/>
    <n v="0"/>
    <n v="19732"/>
    <n v="21.836695485110472"/>
  </r>
  <r>
    <s v="kuci"/>
    <s v="kiki"/>
    <x v="10"/>
    <n v="8"/>
    <n v="0"/>
    <s v="First World War surplus"/>
    <s v="Gandhi-like"/>
    <n v="0"/>
    <s v="Elite"/>
    <n v="66"/>
    <n v="5"/>
    <n v="2"/>
    <s v="Mixed Economy"/>
    <n v="1037"/>
    <n v="262"/>
    <s v="Untapped"/>
    <s v="None"/>
    <s v="East Indies"/>
    <s v="Neutral"/>
    <n v="3014"/>
    <s v="http://blocgame.com/stats.php?id=63755"/>
    <n v="0"/>
    <n v="0"/>
    <n v="389"/>
    <n v="2.9064609450337513"/>
  </r>
  <r>
    <s v="Bahai"/>
    <s v="Farquad"/>
    <x v="8"/>
    <n v="99"/>
    <n v="5"/>
    <s v="Second World War surplus"/>
    <s v="Angelic"/>
    <n v="2"/>
    <s v="Elite"/>
    <n v="4"/>
    <n v="20"/>
    <n v="8"/>
    <s v="Mixed Economy"/>
    <n v="1036"/>
    <n v="812"/>
    <s v="Untapped"/>
    <s v="Somewhat Large"/>
    <s v="Pacific Rim"/>
    <s v="United States"/>
    <n v="42859"/>
    <s v="http://blocgame.com/stats.php?id=64246"/>
    <n v="0"/>
    <n v="0"/>
    <n v="30859"/>
    <n v="41.369691119691119"/>
  </r>
  <r>
    <s v="Osia"/>
    <s v="Chairman Nippon"/>
    <x v="0"/>
    <n v="60"/>
    <n v="0"/>
    <s v="Second World War surplus"/>
    <s v="Gandhi-like"/>
    <n v="3"/>
    <s v="Good"/>
    <n v="19"/>
    <n v="12"/>
    <n v="6"/>
    <s v="Central Planning"/>
    <n v="1033"/>
    <n v="315"/>
    <s v="Untapped"/>
    <s v="Large"/>
    <s v="China"/>
    <s v="Soviet Union"/>
    <n v="33770"/>
    <s v="http://blocgame.com/stats.php?id=40431"/>
    <n v="0"/>
    <n v="0"/>
    <n v="24770"/>
    <n v="32.691190706679571"/>
  </r>
  <r>
    <s v="JIDF"/>
    <s v="Mort Goldstein"/>
    <x v="10"/>
    <n v="0"/>
    <n v="0"/>
    <s v="Second World War surplus"/>
    <s v="Gandhi-like"/>
    <n v="1"/>
    <s v="Elite"/>
    <n v="3"/>
    <n v="0"/>
    <n v="0"/>
    <s v="Mixed Economy"/>
    <n v="1033"/>
    <n v="40"/>
    <s v="Untapped"/>
    <s v="Mediocre"/>
    <s v="Pacific Rim"/>
    <s v="Soviet Union"/>
    <n v="6122"/>
    <s v="http://blocgame.com/stats.php?id=63700"/>
    <n v="0"/>
    <n v="0"/>
    <n v="5372"/>
    <n v="5.9264278799612775"/>
  </r>
  <r>
    <s v="Razgriskm"/>
    <s v="Tordus Stahl"/>
    <x v="6"/>
    <n v="18"/>
    <n v="0"/>
    <s v="Second World War surplus"/>
    <s v="Nice"/>
    <n v="2"/>
    <s v="Elite"/>
    <n v="1"/>
    <n v="15"/>
    <n v="4"/>
    <s v="Mixed Economy"/>
    <n v="1032"/>
    <n v="131"/>
    <s v="Near Depletion"/>
    <s v="Mediocre"/>
    <s v="West Africa"/>
    <s v="Soviet Union"/>
    <n v="25077"/>
    <s v="http://blocgame.com/stats.php?id=63117"/>
    <n v="0"/>
    <n v="0"/>
    <n v="16452"/>
    <n v="24.299418604651162"/>
  </r>
  <r>
    <s v="Sumchakastan"/>
    <s v="eddik0lol"/>
    <x v="12"/>
    <n v="8"/>
    <n v="0"/>
    <s v="Second World War surplus"/>
    <s v="Gandhi-like"/>
    <n v="1"/>
    <s v="Good"/>
    <n v="22"/>
    <n v="12"/>
    <n v="6"/>
    <s v="Mixed Economy"/>
    <n v="1027"/>
    <n v="2858"/>
    <n v="0"/>
    <s v="Meagre"/>
    <s v="Arabia"/>
    <s v="Neutral"/>
    <n v="12947"/>
    <s v="http://blocgame.com/stats.php?id=41444"/>
    <n v="0"/>
    <n v="0"/>
    <n v="5447"/>
    <n v="12.606621226874392"/>
  </r>
  <r>
    <s v="Bolshevikistan"/>
    <s v="S.D.Plessken"/>
    <x v="11"/>
    <n v="54"/>
    <n v="1"/>
    <s v="Finest of the 19th century"/>
    <s v="Gandhi-like"/>
    <n v="2"/>
    <s v="Good"/>
    <n v="12"/>
    <n v="16"/>
    <n v="0"/>
    <s v="Central Planning"/>
    <n v="1026"/>
    <n v="0"/>
    <s v="Near Depletion"/>
    <s v="Large"/>
    <s v="Congo"/>
    <s v="Soviet Union"/>
    <n v="16172"/>
    <s v="http://blocgame.com/stats.php?id=60189"/>
    <n v="0"/>
    <n v="0"/>
    <n v="8672"/>
    <n v="15.762183235867447"/>
  </r>
  <r>
    <s v="Honesty"/>
    <s v="Fury"/>
    <x v="10"/>
    <n v="10"/>
    <n v="0"/>
    <s v="Finest of the 19th century"/>
    <s v="Normal"/>
    <n v="0"/>
    <s v="Undisciplined Rabble"/>
    <n v="1"/>
    <n v="9"/>
    <n v="0"/>
    <s v="Mixed Economy"/>
    <n v="1026"/>
    <n v="0"/>
    <s v="Untapped"/>
    <s v="None"/>
    <s v="Mesopotamia"/>
    <s v="Neutral"/>
    <n v="3651"/>
    <s v="http://blocgame.com/stats.php?id=62094"/>
    <n v="0"/>
    <n v="0"/>
    <n v="276"/>
    <n v="3.5584795321637426"/>
  </r>
  <r>
    <s v="Prometheus"/>
    <s v="Jefferson"/>
    <x v="6"/>
    <n v="50"/>
    <n v="2"/>
    <s v="Second World War surplus"/>
    <s v="Gandhi-like"/>
    <n v="2"/>
    <s v="Elite"/>
    <n v="15"/>
    <n v="23"/>
    <n v="3"/>
    <s v="Free Market"/>
    <n v="1023"/>
    <n v="304"/>
    <s v="Depleted"/>
    <s v="Mediocre"/>
    <s v="Caribbean"/>
    <s v="United States"/>
    <n v="30284"/>
    <s v="http://blocgame.com/stats.php?id=56022"/>
    <n v="0"/>
    <n v="0"/>
    <n v="19034"/>
    <n v="29.603128054740957"/>
  </r>
  <r>
    <s v="KaleCepo"/>
    <s v="sultan lee"/>
    <x v="3"/>
    <n v="182"/>
    <n v="11"/>
    <s v="Korean War surplus"/>
    <s v="Gandhi-like"/>
    <n v="7"/>
    <s v="Elite"/>
    <n v="1"/>
    <n v="85"/>
    <n v="15"/>
    <s v="Free Market"/>
    <n v="1021"/>
    <n v="554"/>
    <s v="Untapped"/>
    <s v="Very Powerful"/>
    <s v="East Indies"/>
    <s v="United States"/>
    <n v="66086"/>
    <s v="http://blocgame.com/stats.php?id=60711"/>
    <n v="0"/>
    <n v="0"/>
    <n v="23336"/>
    <n v="64.726738491674823"/>
  </r>
  <r>
    <s v="Chagondowidi"/>
    <s v="Tom Spanks"/>
    <x v="10"/>
    <n v="9"/>
    <n v="0"/>
    <s v="Second World War surplus"/>
    <s v="Gandhi-like"/>
    <n v="0"/>
    <s v="Standard"/>
    <n v="54"/>
    <n v="5"/>
    <n v="0"/>
    <s v="Free Market"/>
    <n v="1020"/>
    <n v="130"/>
    <s v="Untapped"/>
    <s v="Meagre"/>
    <s v="Congo"/>
    <s v="United States"/>
    <n v="6372"/>
    <s v="http://blocgame.com/stats.php?id=64136"/>
    <n v="0"/>
    <n v="0"/>
    <n v="4497"/>
    <n v="6.2470588235294118"/>
  </r>
  <r>
    <s v="AtlasCorp"/>
    <s v="Sandreniner"/>
    <x v="0"/>
    <n v="51"/>
    <n v="0"/>
    <s v="Second World War surplus"/>
    <s v="Gandhi-like"/>
    <n v="2"/>
    <s v="Good"/>
    <n v="29"/>
    <n v="16"/>
    <n v="9"/>
    <s v="Central Planning"/>
    <n v="1018"/>
    <n v="69"/>
    <s v="Untapped"/>
    <s v="Somewhat Large"/>
    <s v="Caribbean"/>
    <s v="Soviet Union"/>
    <n v="24020"/>
    <s v="http://blocgame.com/stats.php?id=63122"/>
    <n v="0"/>
    <n v="0"/>
    <n v="13145"/>
    <n v="23.595284872298624"/>
  </r>
  <r>
    <s v="Viktoria"/>
    <s v="gracious leader skylar"/>
    <x v="8"/>
    <n v="48"/>
    <n v="0"/>
    <s v="Korean War surplus"/>
    <s v="Gandhi-like"/>
    <n v="0"/>
    <s v="Good"/>
    <n v="1"/>
    <n v="10"/>
    <n v="4"/>
    <s v="Central Planning"/>
    <n v="1017"/>
    <n v="377"/>
    <s v="Untapped"/>
    <s v="Very Powerful"/>
    <s v="Pacific Rim"/>
    <s v="Soviet Union"/>
    <n v="26899"/>
    <s v="http://blocgame.com/stats.php?id=40188"/>
    <n v="0"/>
    <n v="0"/>
    <n v="21649"/>
    <n v="26.449360865290068"/>
  </r>
  <r>
    <s v="NationalFreedom"/>
    <s v="Muhammad Ali"/>
    <x v="0"/>
    <n v="5"/>
    <n v="0"/>
    <s v="First World War surplus"/>
    <s v="Pariah"/>
    <n v="1"/>
    <s v="Elite"/>
    <n v="1"/>
    <n v="10"/>
    <n v="0"/>
    <s v="Mixed Economy"/>
    <n v="1013"/>
    <n v="205"/>
    <s v="Untapped"/>
    <s v="None"/>
    <s v="Mesopotamia"/>
    <s v="Neutral"/>
    <n v="10645"/>
    <s v="http://blocgame.com/stats.php?id=62085"/>
    <n v="0"/>
    <n v="0"/>
    <n v="6145"/>
    <n v="10.508390918065153"/>
  </r>
  <r>
    <s v="Caballos"/>
    <s v="Tï¿½mas"/>
    <x v="5"/>
    <n v="33"/>
    <n v="0"/>
    <s v="First World War surplus"/>
    <s v="Nice"/>
    <n v="2"/>
    <s v="Elite"/>
    <n v="3"/>
    <n v="6"/>
    <n v="5"/>
    <s v="Mixed Economy"/>
    <n v="1012"/>
    <n v="205"/>
    <s v="Near Depletion"/>
    <s v="Mediocre"/>
    <s v="The Subcontinent"/>
    <s v="United States"/>
    <n v="26280"/>
    <s v="http://blocgame.com/stats.php?id=5261"/>
    <n v="0"/>
    <n v="0"/>
    <n v="20655"/>
    <n v="25.968379446640316"/>
  </r>
  <r>
    <s v="Nigiria"/>
    <s v="Tripster60"/>
    <x v="9"/>
    <n v="42"/>
    <n v="0"/>
    <s v="Second World War surplus"/>
    <s v="Gandhi-like"/>
    <n v="1"/>
    <s v="Good"/>
    <n v="44"/>
    <n v="12"/>
    <n v="5"/>
    <s v="Free Market"/>
    <n v="1012"/>
    <n v="224"/>
    <s v="Near Depletion"/>
    <s v="Mediocre"/>
    <s v="West Africa"/>
    <s v="United States"/>
    <n v="19066"/>
    <s v="http://blocgame.com/stats.php?id=46929"/>
    <n v="0"/>
    <n v="0"/>
    <n v="11941"/>
    <n v="18.839920948616601"/>
  </r>
  <r>
    <s v="Scrubistan"/>
    <s v="Fernando_Shiros"/>
    <x v="0"/>
    <n v="61"/>
    <n v="2"/>
    <s v="Second World War surplus"/>
    <s v="Gandhi-like"/>
    <n v="3"/>
    <s v="Good"/>
    <n v="2"/>
    <n v="38"/>
    <n v="21"/>
    <s v="Mixed Economy"/>
    <n v="1012"/>
    <n v="7083"/>
    <n v="0"/>
    <s v="Large"/>
    <s v="Persia"/>
    <s v="Soviet Union"/>
    <n v="50889"/>
    <s v="http://blocgame.com/stats.php?id=59122"/>
    <n v="0"/>
    <n v="0"/>
    <n v="26514"/>
    <n v="50.285573122529641"/>
  </r>
  <r>
    <s v="SrpskaRepublika"/>
    <s v="Enoch Powell"/>
    <x v="8"/>
    <n v="58"/>
    <n v="0"/>
    <s v="Second World War surplus"/>
    <s v="Gandhi-like"/>
    <n v="2"/>
    <s v="Good"/>
    <n v="7"/>
    <n v="13"/>
    <n v="6"/>
    <s v="Mixed Economy"/>
    <n v="1012"/>
    <n v="193"/>
    <s v="Untapped"/>
    <s v="Mediocre"/>
    <s v="Southern Africa"/>
    <s v="Neutral"/>
    <n v="23436"/>
    <s v="http://blocgame.com/stats.php?id=63541"/>
    <n v="0"/>
    <n v="0"/>
    <n v="14811"/>
    <n v="23.158102766798418"/>
  </r>
  <r>
    <s v="Utopiastan"/>
    <s v="SilmAlpha"/>
    <x v="8"/>
    <n v="101"/>
    <n v="1"/>
    <s v="Second World War surplus"/>
    <s v="Gandhi-like"/>
    <n v="2"/>
    <s v="Good"/>
    <n v="2"/>
    <n v="57"/>
    <n v="2"/>
    <s v="Central Planning"/>
    <n v="1010"/>
    <n v="1719"/>
    <s v="Untapped"/>
    <s v="Large"/>
    <s v="Guinea"/>
    <s v="Soviet Union"/>
    <n v="47449"/>
    <s v="http://blocgame.com/stats.php?id=56876"/>
    <n v="0"/>
    <n v="0"/>
    <n v="23824"/>
    <n v="46.979207920792078"/>
  </r>
  <r>
    <s v="Haaga"/>
    <s v="Belac2.0"/>
    <x v="7"/>
    <n v="30"/>
    <n v="0"/>
    <s v="Second World War surplus"/>
    <s v="Nice"/>
    <n v="0"/>
    <s v="Good"/>
    <n v="0"/>
    <n v="11"/>
    <n v="3"/>
    <s v="Mixed Economy"/>
    <n v="1007"/>
    <n v="437"/>
    <n v="0"/>
    <s v="Small"/>
    <s v="Caribbean"/>
    <s v="United States"/>
    <n v="28128"/>
    <s v="http://blocgame.com/stats.php?id=64322"/>
    <n v="0"/>
    <n v="0"/>
    <n v="22878"/>
    <n v="27.932472691161866"/>
  </r>
  <r>
    <s v="Parsistan"/>
    <s v="PrinceOfPersia"/>
    <x v="14"/>
    <n v="7"/>
    <n v="0"/>
    <s v="First World War surplus"/>
    <s v="Gandhi-like"/>
    <n v="1"/>
    <s v="Good"/>
    <n v="138"/>
    <n v="4"/>
    <n v="8"/>
    <s v="Central Planning"/>
    <n v="1000"/>
    <n v="3182"/>
    <s v="Untapped"/>
    <s v="None"/>
    <s v="Persia"/>
    <s v="Soviet Union"/>
    <n v="22915"/>
    <s v="http://blocgame.com/stats.php?id=58128"/>
    <n v="0"/>
    <n v="0"/>
    <n v="17665"/>
    <n v="22.914999999999999"/>
  </r>
  <r>
    <s v="Tuaran"/>
    <s v="Sufrie"/>
    <x v="10"/>
    <n v="9"/>
    <n v="0"/>
    <s v="First World War surplus"/>
    <s v="Gandhi-like"/>
    <n v="1"/>
    <s v="Elite"/>
    <n v="30"/>
    <n v="10"/>
    <n v="10"/>
    <s v="Central Planning"/>
    <n v="1000"/>
    <n v="220"/>
    <s v="Untapped"/>
    <s v="Meagre"/>
    <s v="Pacific Rim"/>
    <s v="Neutral"/>
    <n v="6919"/>
    <s v="http://blocgame.com/stats.php?id=61828"/>
    <n v="0"/>
    <n v="0"/>
    <n v="-1331"/>
    <n v="6.9189999999999996"/>
  </r>
  <r>
    <s v="Nahrin"/>
    <s v="Mahzuz Al-Qanun"/>
    <x v="3"/>
    <n v="34"/>
    <n v="0"/>
    <s v="Second World War surplus"/>
    <s v="Gandhi-like"/>
    <n v="0"/>
    <s v="Standard"/>
    <n v="20"/>
    <n v="3"/>
    <n v="2"/>
    <s v="Central Planning"/>
    <n v="997"/>
    <n v="101"/>
    <s v="Untapped"/>
    <s v="Mediocre"/>
    <s v="East Indies"/>
    <s v="Soviet Union"/>
    <n v="19212"/>
    <s v="http://blocgame.com/stats.php?id=62160"/>
    <n v="0"/>
    <n v="0"/>
    <n v="17337"/>
    <n v="19.269809428284855"/>
  </r>
  <r>
    <s v="Last Horn"/>
    <s v="Prince Charming"/>
    <x v="12"/>
    <n v="81"/>
    <n v="1"/>
    <s v="Second World War surplus"/>
    <s v="Gandhi-like"/>
    <n v="2"/>
    <s v="Undisciplined Rabble"/>
    <n v="2"/>
    <n v="19"/>
    <n v="5"/>
    <s v="Central Planning"/>
    <n v="993"/>
    <n v="667"/>
    <s v="Untapped"/>
    <s v="Very Powerful"/>
    <s v="West Africa"/>
    <s v="Soviet Union"/>
    <n v="33771"/>
    <s v="http://blocgame.com/stats.php?id=64043"/>
    <n v="0"/>
    <n v="0"/>
    <n v="23271"/>
    <n v="34.009063444108762"/>
  </r>
  <r>
    <s v="Honduras"/>
    <s v="Inferno666"/>
    <x v="6"/>
    <n v="45"/>
    <n v="0"/>
    <s v="Second World War surplus"/>
    <s v="Gandhi-like"/>
    <n v="2"/>
    <s v="Good"/>
    <n v="5"/>
    <n v="12"/>
    <n v="7"/>
    <s v="Central Planning"/>
    <n v="992"/>
    <n v="280"/>
    <s v="Untapped"/>
    <s v="Somewhat Large"/>
    <s v="Mesoamerica"/>
    <s v="Soviet Union"/>
    <n v="37456"/>
    <s v="http://blocgame.com/stats.php?id=60291"/>
    <n v="0"/>
    <n v="0"/>
    <n v="28831"/>
    <n v="37.758064516129032"/>
  </r>
  <r>
    <s v="Fuhrer"/>
    <s v="Heil Hitler"/>
    <x v="10"/>
    <n v="7"/>
    <n v="0"/>
    <s v="First World War surplus"/>
    <s v="Gandhi-like"/>
    <n v="1"/>
    <s v="Standard"/>
    <n v="101"/>
    <n v="4"/>
    <n v="2"/>
    <s v="Central Planning"/>
    <n v="992"/>
    <n v="1028"/>
    <s v="Untapped"/>
    <s v="Meagre"/>
    <s v="Arabia"/>
    <s v="Soviet Union"/>
    <n v="13077"/>
    <s v="http://blocgame.com/stats.php?id=64260"/>
    <n v="0"/>
    <n v="0"/>
    <n v="10077"/>
    <n v="13.182459677419354"/>
  </r>
  <r>
    <s v="RumBumistan"/>
    <s v="Bite Me Rum Bum"/>
    <x v="10"/>
    <n v="11"/>
    <n v="0"/>
    <s v="Second World War surplus"/>
    <s v="Gandhi-like"/>
    <n v="1"/>
    <s v="Undisciplined Rabble"/>
    <n v="2"/>
    <n v="9"/>
    <n v="1"/>
    <s v="Free Market"/>
    <n v="989"/>
    <n v="59"/>
    <n v="0"/>
    <s v="Meagre"/>
    <s v="Indochina"/>
    <s v="United States"/>
    <n v="7570"/>
    <s v="http://blocgame.com/stats.php?id=64055"/>
    <n v="0"/>
    <n v="0"/>
    <n v="3070"/>
    <n v="7.6541961577350861"/>
  </r>
  <r>
    <s v="British Egypt"/>
    <s v="Montgomery"/>
    <x v="0"/>
    <n v="50"/>
    <n v="0"/>
    <s v="Second World War surplus"/>
    <s v="Gandhi-like"/>
    <n v="0"/>
    <s v="Good"/>
    <n v="4"/>
    <n v="15"/>
    <n v="9"/>
    <s v="Central Planning"/>
    <n v="987"/>
    <n v="2020"/>
    <s v="Untapped"/>
    <s v="Very Powerful"/>
    <s v="Egypt"/>
    <s v="Soviet Union"/>
    <n v="39781"/>
    <s v="http://blocgame.com/stats.php?id=45596"/>
    <n v="0"/>
    <n v="0"/>
    <n v="30781"/>
    <n v="40.304964539007095"/>
  </r>
  <r>
    <s v="Apokalyptom"/>
    <s v="Luakoo"/>
    <x v="10"/>
    <n v="2"/>
    <n v="0"/>
    <s v="First World War surplus"/>
    <s v="Normal"/>
    <n v="0"/>
    <s v="Undisciplined Rabble"/>
    <n v="15"/>
    <n v="2"/>
    <n v="0"/>
    <s v="Mixed Economy"/>
    <n v="987"/>
    <n v="0"/>
    <s v="Near Depletion"/>
    <s v="None"/>
    <s v="Pacific Rim"/>
    <s v="Neutral"/>
    <n v="3074"/>
    <s v="http://blocgame.com/stats.php?id=58585"/>
    <n v="0"/>
    <n v="0"/>
    <n v="2324"/>
    <n v="3.1144883485309016"/>
  </r>
  <r>
    <s v="Titiwangsa"/>
    <s v="Orga"/>
    <x v="3"/>
    <n v="72"/>
    <n v="0"/>
    <s v="First World War surplus"/>
    <s v="Gandhi-like"/>
    <n v="2"/>
    <s v="Elite"/>
    <n v="17"/>
    <n v="8"/>
    <n v="6"/>
    <s v="Free Market"/>
    <n v="987"/>
    <n v="90"/>
    <s v="Untapped"/>
    <s v="Large"/>
    <s v="East Indies"/>
    <s v="United States"/>
    <n v="16773"/>
    <s v="http://blocgame.com/stats.php?id=61596"/>
    <n v="0"/>
    <n v="0"/>
    <n v="10023"/>
    <n v="16.993920972644379"/>
  </r>
  <r>
    <s v="United Pacific"/>
    <s v="lionsan"/>
    <x v="11"/>
    <n v="8"/>
    <n v="0"/>
    <s v="Second World War surplus"/>
    <s v="Good"/>
    <n v="2"/>
    <s v="Good"/>
    <n v="7"/>
    <n v="7"/>
    <n v="4"/>
    <s v="Central Planning"/>
    <n v="987"/>
    <n v="189"/>
    <s v="Untapped"/>
    <s v="Mediocre"/>
    <s v="Pacific Rim"/>
    <s v="Soviet Union"/>
    <n v="13530"/>
    <s v="http://blocgame.com/stats.php?id=63488"/>
    <n v="0"/>
    <n v="0"/>
    <n v="7905"/>
    <n v="13.708206686930092"/>
  </r>
  <r>
    <s v="Ballzinga"/>
    <s v="Carejo"/>
    <x v="8"/>
    <n v="79"/>
    <n v="1"/>
    <s v="Second World War surplus"/>
    <s v="Gandhi-like"/>
    <n v="3"/>
    <s v="Elite"/>
    <n v="1"/>
    <n v="37"/>
    <n v="13"/>
    <s v="Central Planning"/>
    <n v="986"/>
    <n v="1306"/>
    <s v="Untapped"/>
    <s v="Very Powerful"/>
    <s v="Guinea"/>
    <s v="Soviet Union"/>
    <n v="44820"/>
    <s v="http://blocgame.com/stats.php?id=63397"/>
    <n v="0"/>
    <n v="0"/>
    <n v="23820"/>
    <n v="45.456389452332658"/>
  </r>
  <r>
    <s v="Angel"/>
    <s v="Archangel"/>
    <x v="13"/>
    <n v="6"/>
    <n v="0"/>
    <s v="First World War surplus"/>
    <s v="Normal"/>
    <n v="1"/>
    <s v="Poor"/>
    <n v="147"/>
    <n v="11"/>
    <n v="3"/>
    <s v="Mixed Economy"/>
    <n v="985"/>
    <n v="3"/>
    <n v="0"/>
    <s v="None"/>
    <s v="Caribbean"/>
    <s v="Neutral"/>
    <n v="7570"/>
    <s v="http://blocgame.com/stats.php?id=52640"/>
    <n v="0"/>
    <n v="0"/>
    <n v="1570"/>
    <n v="7.6852791878172591"/>
  </r>
  <r>
    <s v="Fedorians"/>
    <s v="LeMemeMaster"/>
    <x v="16"/>
    <n v="9"/>
    <n v="0"/>
    <s v="First World War surplus"/>
    <s v="Gandhi-like"/>
    <n v="0"/>
    <s v="Standard"/>
    <n v="69"/>
    <n v="3"/>
    <n v="2"/>
    <s v="Mixed Economy"/>
    <n v="985"/>
    <n v="7"/>
    <s v="Untapped"/>
    <s v="Meagre"/>
    <s v="China"/>
    <s v="Soviet Union"/>
    <n v="16335"/>
    <s v="http://blocgame.com/stats.php?id=64028"/>
    <n v="0"/>
    <n v="0"/>
    <n v="14460"/>
    <n v="16.583756345177665"/>
  </r>
  <r>
    <s v="OurTown"/>
    <s v="StarlightGlimmer"/>
    <x v="8"/>
    <n v="115"/>
    <n v="6"/>
    <s v="Korean War surplus"/>
    <s v="Gandhi-like"/>
    <n v="5"/>
    <s v="Elite"/>
    <n v="5"/>
    <n v="46"/>
    <n v="26"/>
    <s v="Central Planning"/>
    <n v="984"/>
    <n v="3294"/>
    <s v="Untapped"/>
    <s v="Very Powerful"/>
    <s v="Persia"/>
    <s v="Soviet Union"/>
    <n v="43434"/>
    <s v="http://blocgame.com/stats.php?id=51681"/>
    <n v="0"/>
    <n v="0"/>
    <n v="12684"/>
    <n v="44.140243902439025"/>
  </r>
  <r>
    <s v="Ipoh"/>
    <s v="QiffahsyII"/>
    <x v="4"/>
    <n v="65"/>
    <n v="1"/>
    <s v="Second World War surplus"/>
    <s v="Gandhi-like"/>
    <n v="2"/>
    <s v="Standard"/>
    <n v="17"/>
    <n v="7"/>
    <n v="11"/>
    <s v="Central Planning"/>
    <n v="984"/>
    <n v="585"/>
    <s v="Untapped"/>
    <s v="Large"/>
    <s v="Arabia"/>
    <s v="Soviet Union"/>
    <n v="31423"/>
    <s v="http://blocgame.com/stats.php?id=62127"/>
    <n v="0"/>
    <n v="0"/>
    <n v="23173"/>
    <n v="31.933943089430894"/>
  </r>
  <r>
    <s v="Meviora"/>
    <s v="Mevius"/>
    <x v="3"/>
    <n v="40"/>
    <n v="0"/>
    <s v="Second World War surplus"/>
    <s v="Gandhi-like"/>
    <n v="1"/>
    <s v="Good"/>
    <n v="3"/>
    <n v="9"/>
    <n v="10"/>
    <s v="Central Planning"/>
    <n v="982"/>
    <n v="2029"/>
    <s v="Untapped"/>
    <s v="Large"/>
    <s v="Persia"/>
    <s v="Soviet Union"/>
    <n v="15035"/>
    <s v="http://blocgame.com/stats.php?id=62583"/>
    <n v="0"/>
    <n v="0"/>
    <n v="7160"/>
    <n v="15.310590631364562"/>
  </r>
  <r>
    <s v="KelabuAsap"/>
    <s v="kelam"/>
    <x v="6"/>
    <n v="93"/>
    <n v="0"/>
    <s v="Korean War surplus"/>
    <s v="Angelic"/>
    <n v="5"/>
    <s v="Elite"/>
    <n v="2"/>
    <n v="22"/>
    <n v="11"/>
    <s v="Central Planning"/>
    <n v="979"/>
    <n v="109"/>
    <s v="Untapped"/>
    <s v="Very Powerful"/>
    <s v="East Indies"/>
    <s v="Soviet Union"/>
    <n v="27326"/>
    <s v="http://blocgame.com/stats.php?id=60664"/>
    <n v="0"/>
    <n v="0"/>
    <n v="11201"/>
    <n v="27.912155260469866"/>
  </r>
  <r>
    <s v="Kem"/>
    <s v="KemKiller"/>
    <x v="10"/>
    <n v="7"/>
    <n v="0"/>
    <s v="Finest of the 19th century"/>
    <s v="Good"/>
    <n v="0"/>
    <s v="Poor"/>
    <n v="164"/>
    <n v="2"/>
    <n v="0"/>
    <s v="Mixed Economy"/>
    <n v="978"/>
    <n v="0"/>
    <s v="Untapped"/>
    <s v="None"/>
    <s v="The Subcontinent"/>
    <s v="Neutral"/>
    <n v="9267"/>
    <s v="http://blocgame.com/stats.php?id=63212"/>
    <n v="0"/>
    <n v="0"/>
    <n v="8517"/>
    <n v="9.4754601226993866"/>
  </r>
  <r>
    <s v="Androzia"/>
    <s v="Androz"/>
    <x v="9"/>
    <n v="3"/>
    <n v="0"/>
    <s v="Second World War surplus"/>
    <s v="Gandhi-like"/>
    <n v="0"/>
    <s v="Undisciplined Rabble"/>
    <n v="11"/>
    <n v="4"/>
    <n v="6"/>
    <s v="Free Market"/>
    <n v="975"/>
    <n v="4409"/>
    <s v="Near Depletion"/>
    <s v="Small"/>
    <s v="Atlas"/>
    <s v="Soviet Union"/>
    <n v="20856"/>
    <s v="http://blocgame.com/stats.php?id=61584"/>
    <n v="0"/>
    <n v="0"/>
    <n v="17106"/>
    <n v="21.39076923076923"/>
  </r>
  <r>
    <s v="Falamata"/>
    <s v="Hansfuergo"/>
    <x v="7"/>
    <n v="43"/>
    <n v="0"/>
    <s v="Second World War surplus"/>
    <s v="Gandhi-like"/>
    <n v="2"/>
    <s v="Undisciplined Rabble"/>
    <n v="15"/>
    <n v="21"/>
    <n v="10"/>
    <s v="Central Planning"/>
    <n v="975"/>
    <n v="8"/>
    <s v="Untapped"/>
    <s v="Somewhat Large"/>
    <s v="Gran Colombia"/>
    <s v="Soviet Union"/>
    <n v="50180"/>
    <s v="http://blocgame.com/stats.php?id=62057"/>
    <n v="0"/>
    <n v="0"/>
    <n v="37055"/>
    <n v="51.466666666666669"/>
  </r>
  <r>
    <s v="Onstantinia"/>
    <s v="Thair"/>
    <x v="8"/>
    <n v="35"/>
    <n v="0"/>
    <s v="Second World War surplus"/>
    <s v="Gandhi-like"/>
    <n v="1"/>
    <s v="Elite"/>
    <n v="10"/>
    <n v="8"/>
    <n v="5"/>
    <s v="Central Planning"/>
    <n v="975"/>
    <n v="305"/>
    <s v="Untapped"/>
    <s v="Large"/>
    <s v="Congo"/>
    <s v="Soviet Union"/>
    <n v="19503"/>
    <s v="http://blocgame.com/stats.php?id=62513"/>
    <n v="0"/>
    <n v="0"/>
    <n v="13878"/>
    <n v="20.003076923076922"/>
  </r>
  <r>
    <s v="Awesomeria"/>
    <s v="killbodies"/>
    <x v="8"/>
    <n v="216"/>
    <n v="1"/>
    <s v="Second World War surplus"/>
    <s v="Gandhi-like"/>
    <n v="4"/>
    <s v="Standard"/>
    <n v="12"/>
    <n v="31"/>
    <n v="10"/>
    <s v="Central Planning"/>
    <n v="972"/>
    <n v="43"/>
    <s v="Untapped"/>
    <s v="Large"/>
    <s v="Congo"/>
    <s v="Soviet Union"/>
    <n v="42159"/>
    <s v="http://blocgame.com/stats.php?id=57755"/>
    <n v="0"/>
    <n v="0"/>
    <n v="23784"/>
    <n v="43.373456790123456"/>
  </r>
  <r>
    <s v="Mocha"/>
    <s v="dudearse"/>
    <x v="8"/>
    <n v="41"/>
    <n v="0"/>
    <s v="First World War surplus"/>
    <s v="Gandhi-like"/>
    <n v="1"/>
    <s v="Good"/>
    <n v="7"/>
    <n v="14"/>
    <n v="3"/>
    <s v="Free Market"/>
    <n v="972"/>
    <n v="105"/>
    <s v="Near Depletion"/>
    <s v="Large"/>
    <s v="Indochina"/>
    <s v="United States"/>
    <n v="14056"/>
    <s v="http://blocgame.com/stats.php?id=61298"/>
    <n v="0"/>
    <n v="0"/>
    <n v="6931"/>
    <n v="14.460905349794238"/>
  </r>
  <r>
    <s v="Infebiousness"/>
    <s v="infebious"/>
    <x v="1"/>
    <n v="58"/>
    <n v="0"/>
    <s v="Second World War surplus"/>
    <s v="Angelic"/>
    <n v="1"/>
    <s v="Good"/>
    <n v="0"/>
    <n v="8"/>
    <n v="1"/>
    <s v="Free Market"/>
    <n v="969"/>
    <n v="273"/>
    <s v="Untapped"/>
    <s v="Powerful"/>
    <s v="Southern Africa"/>
    <s v="United States"/>
    <n v="32651"/>
    <s v="http://blocgame.com/stats.php?id=40302"/>
    <n v="0"/>
    <n v="0"/>
    <n v="28526"/>
    <n v="33.695562435500513"/>
  </r>
  <r>
    <s v="Avarice"/>
    <s v="Plutus"/>
    <x v="5"/>
    <n v="191"/>
    <n v="6"/>
    <s v="Korean War surplus"/>
    <s v="Good"/>
    <n v="6"/>
    <s v="Elite"/>
    <n v="5"/>
    <n v="59"/>
    <n v="19"/>
    <s v="Central Planning"/>
    <n v="969"/>
    <n v="133"/>
    <s v="Untapped"/>
    <s v="Very Powerful"/>
    <s v="East Indies"/>
    <s v="United States"/>
    <n v="70244"/>
    <s v="http://blocgame.com/stats.php?id=63966"/>
    <n v="0"/>
    <n v="0"/>
    <n v="36494"/>
    <n v="72.491228070175438"/>
  </r>
  <r>
    <s v="morelia"/>
    <s v="lemambanglemai8621"/>
    <x v="3"/>
    <n v="50"/>
    <n v="0"/>
    <s v="Second World War surplus"/>
    <s v="Gandhi-like"/>
    <n v="2"/>
    <s v="Good"/>
    <n v="3"/>
    <n v="14"/>
    <n v="8"/>
    <s v="Central Planning"/>
    <n v="966"/>
    <n v="217"/>
    <s v="Untapped"/>
    <s v="Large"/>
    <s v="Caribbean"/>
    <s v="Soviet Union"/>
    <n v="25327"/>
    <s v="http://blocgame.com/stats.php?id=61850"/>
    <n v="0"/>
    <n v="0"/>
    <n v="15577"/>
    <n v="26.218426501035196"/>
  </r>
  <r>
    <s v="Bosniastan"/>
    <s v="JosipBroz"/>
    <x v="11"/>
    <n v="93"/>
    <n v="0"/>
    <s v="Second World War surplus"/>
    <s v="Angelic"/>
    <n v="2"/>
    <s v="Elite"/>
    <n v="0"/>
    <n v="16"/>
    <n v="18"/>
    <s v="Central Planning"/>
    <n v="966"/>
    <n v="3703"/>
    <s v="Plentiful"/>
    <s v="Somewhat Large"/>
    <s v="Arabia"/>
    <s v="Soviet Union"/>
    <n v="25148"/>
    <s v="http://blocgame.com/stats.php?id=64305"/>
    <n v="0"/>
    <n v="0"/>
    <n v="10898"/>
    <n v="26.03312629399586"/>
  </r>
  <r>
    <s v="Terra Predonum"/>
    <s v="roseclare0000"/>
    <x v="5"/>
    <n v="9"/>
    <n v="0"/>
    <s v="First World War surplus"/>
    <s v="Normal"/>
    <n v="1"/>
    <s v="Undisciplined Rabble"/>
    <n v="0"/>
    <n v="4"/>
    <n v="1"/>
    <s v="Central Planning"/>
    <n v="963"/>
    <n v="0"/>
    <s v="Untapped"/>
    <s v="None"/>
    <s v="Gran Colombia"/>
    <s v="United States"/>
    <n v="9267"/>
    <s v="http://blocgame.com/stats.php?id=62885"/>
    <n v="0"/>
    <n v="0"/>
    <n v="6642"/>
    <n v="9.6230529595015568"/>
  </r>
  <r>
    <s v="qaiserazalea"/>
    <s v="mr.elz"/>
    <x v="10"/>
    <n v="7"/>
    <n v="0"/>
    <s v="First World War surplus"/>
    <s v="Gandhi-like"/>
    <n v="1"/>
    <s v="Poor"/>
    <n v="105"/>
    <n v="2"/>
    <n v="2"/>
    <s v="Central Planning"/>
    <n v="959"/>
    <n v="148"/>
    <s v="Untapped"/>
    <s v="Meagre"/>
    <s v="Pacific Rim"/>
    <s v="Soviet Union"/>
    <n v="13343"/>
    <s v="http://blocgame.com/stats.php?id=61763"/>
    <n v="0"/>
    <n v="0"/>
    <n v="11093"/>
    <n v="13.913451511991658"/>
  </r>
  <r>
    <s v="Endau"/>
    <s v="Syazwanjalil"/>
    <x v="3"/>
    <n v="28"/>
    <n v="0"/>
    <s v="First World War surplus"/>
    <s v="Questionable"/>
    <n v="1"/>
    <s v="Undisciplined Rabble"/>
    <n v="4"/>
    <n v="14"/>
    <n v="8"/>
    <s v="Central Planning"/>
    <n v="958"/>
    <n v="63"/>
    <s v="Near Depletion"/>
    <s v="Small"/>
    <s v="East Indies"/>
    <s v="Neutral"/>
    <n v="9151"/>
    <s v="http://blocgame.com/stats.php?id=61932"/>
    <n v="0"/>
    <n v="0"/>
    <n v="151"/>
    <n v="9.552192066805846"/>
  </r>
  <r>
    <s v="Eurassia"/>
    <s v="KurdishStalin"/>
    <x v="11"/>
    <n v="54"/>
    <n v="0"/>
    <s v="Second World War surplus"/>
    <s v="Nice"/>
    <n v="2"/>
    <s v="Elite"/>
    <n v="3"/>
    <n v="6"/>
    <n v="5"/>
    <s v="Central Planning"/>
    <n v="958"/>
    <n v="3603"/>
    <n v="0"/>
    <s v="Large"/>
    <s v="Mesopotamia"/>
    <s v="Soviet Union"/>
    <n v="20679"/>
    <s v="http://blocgame.com/stats.php?id=63019"/>
    <n v="0"/>
    <n v="0"/>
    <n v="15054"/>
    <n v="21.585594989561585"/>
  </r>
  <r>
    <s v="Vanaheim"/>
    <s v="Nickius BigDickius"/>
    <x v="8"/>
    <n v="77"/>
    <n v="3"/>
    <s v="First World War surplus"/>
    <s v="Gandhi-like"/>
    <n v="2"/>
    <s v="Good"/>
    <n v="0"/>
    <n v="26"/>
    <n v="3"/>
    <s v="Mixed Economy"/>
    <n v="958"/>
    <n v="74"/>
    <s v="Untapped"/>
    <s v="Powerful"/>
    <s v="Southern Africa"/>
    <s v="United States"/>
    <n v="31087"/>
    <s v="http://blocgame.com/stats.php?id=63832"/>
    <n v="0"/>
    <n v="0"/>
    <n v="18712"/>
    <n v="32.449895615866389"/>
  </r>
  <r>
    <s v="Eneficus"/>
    <s v="Eneficusian Firestar"/>
    <x v="10"/>
    <n v="7"/>
    <n v="0"/>
    <s v="First World War surplus"/>
    <s v="Gandhi-like"/>
    <n v="0"/>
    <s v="Poor"/>
    <n v="2"/>
    <n v="9"/>
    <n v="4"/>
    <s v="Central Planning"/>
    <n v="958"/>
    <n v="169"/>
    <s v="Untapped"/>
    <s v="Meagre"/>
    <s v="China"/>
    <s v="Neutral"/>
    <n v="7570"/>
    <s v="http://blocgame.com/stats.php?id=64046"/>
    <n v="0"/>
    <n v="0"/>
    <n v="2695"/>
    <n v="7.9018789144050103"/>
  </r>
  <r>
    <s v="tardass"/>
    <s v="euphone"/>
    <x v="10"/>
    <n v="32"/>
    <n v="0"/>
    <s v="Second World War surplus"/>
    <s v="Gandhi-like"/>
    <n v="1"/>
    <s v="Undisciplined Rabble"/>
    <n v="8"/>
    <n v="10"/>
    <n v="6"/>
    <s v="Central Planning"/>
    <n v="957"/>
    <n v="3266"/>
    <s v="Plentiful"/>
    <s v="Mediocre"/>
    <s v="Persia"/>
    <s v="Neutral"/>
    <n v="16661"/>
    <s v="http://blocgame.com/stats.php?id=63057"/>
    <n v="0"/>
    <n v="0"/>
    <n v="9911"/>
    <n v="17.409613375130615"/>
  </r>
  <r>
    <s v="Pooland"/>
    <s v="kurwa"/>
    <x v="0"/>
    <n v="78"/>
    <n v="1"/>
    <s v="Second World War surplus"/>
    <s v="Gandhi-like"/>
    <n v="3"/>
    <s v="Poor"/>
    <n v="5"/>
    <n v="30"/>
    <n v="13"/>
    <s v="Central Planning"/>
    <n v="955"/>
    <n v="2666"/>
    <s v="Untapped"/>
    <s v="Very Powerful"/>
    <s v="Atlas"/>
    <s v="Soviet Union"/>
    <n v="43215"/>
    <s v="http://blocgame.com/stats.php?id=49295"/>
    <n v="0"/>
    <n v="0"/>
    <n v="24840"/>
    <n v="45.251308900523561"/>
  </r>
  <r>
    <s v="SOAP"/>
    <s v="Dirt"/>
    <x v="8"/>
    <n v="91"/>
    <n v="1"/>
    <s v="Finest of the 19th century"/>
    <s v="Good"/>
    <n v="2"/>
    <s v="Elite"/>
    <n v="0"/>
    <n v="17"/>
    <n v="6"/>
    <s v="Central Planning"/>
    <n v="948"/>
    <n v="554"/>
    <s v="Plentiful"/>
    <s v="Somewhat Large"/>
    <s v="Indochina"/>
    <s v="Soviet Union"/>
    <n v="41870"/>
    <s v="http://blocgame.com/stats.php?id=64572"/>
    <n v="0"/>
    <n v="0"/>
    <n v="31745"/>
    <n v="44.166666666666664"/>
  </r>
  <r>
    <s v="claytonG"/>
    <s v="clayton yidi"/>
    <x v="10"/>
    <n v="10"/>
    <n v="0"/>
    <s v="First World War surplus"/>
    <s v="Gandhi-like"/>
    <n v="1"/>
    <s v="Undisciplined Rabble"/>
    <n v="102"/>
    <n v="3"/>
    <n v="2"/>
    <s v="Central Planning"/>
    <n v="943"/>
    <n v="152"/>
    <s v="Untapped"/>
    <s v="Meagre"/>
    <s v="China"/>
    <s v="Soviet Union"/>
    <n v="13179"/>
    <s v="http://blocgame.com/stats.php?id=64428"/>
    <n v="0"/>
    <n v="0"/>
    <n v="10554"/>
    <n v="13.975609756097562"/>
  </r>
  <r>
    <s v="Benus Prime"/>
    <s v="benmetcalfe8"/>
    <x v="4"/>
    <n v="59"/>
    <n v="0"/>
    <s v="Second World War surplus"/>
    <s v="Gandhi-like"/>
    <n v="1"/>
    <s v="Good"/>
    <n v="5"/>
    <n v="20"/>
    <n v="4"/>
    <s v="Free Market"/>
    <n v="942"/>
    <n v="321"/>
    <s v="Untapped"/>
    <s v="Mediocre"/>
    <s v="East Africa"/>
    <s v="United States"/>
    <n v="24741"/>
    <s v="http://blocgame.com/stats.php?id=63643"/>
    <n v="0"/>
    <n v="0"/>
    <n v="14991"/>
    <n v="26.264331210191084"/>
  </r>
  <r>
    <s v="Persona-Grata"/>
    <s v="syafiqsudin"/>
    <x v="3"/>
    <n v="24"/>
    <n v="3"/>
    <s v="Second World War surplus"/>
    <s v="Good"/>
    <n v="2"/>
    <s v="Good"/>
    <n v="10"/>
    <n v="22"/>
    <n v="8"/>
    <s v="Mixed Economy"/>
    <n v="937"/>
    <n v="208"/>
    <s v="Untapped"/>
    <s v="Large"/>
    <s v="East Indies"/>
    <s v="Soviet Union"/>
    <n v="28891"/>
    <s v="http://blocgame.com/stats.php?id=60788"/>
    <n v="0"/>
    <n v="0"/>
    <n v="16141"/>
    <n v="30.833511205976521"/>
  </r>
  <r>
    <s v="Liszonia"/>
    <s v="Liszon"/>
    <x v="11"/>
    <n v="46"/>
    <n v="1"/>
    <s v="Second World War surplus"/>
    <s v="Gandhi-like"/>
    <n v="2"/>
    <s v="Elite"/>
    <n v="6"/>
    <n v="15"/>
    <n v="10"/>
    <s v="Mixed Economy"/>
    <n v="937"/>
    <n v="4445"/>
    <n v="0"/>
    <s v="Somewhat Large"/>
    <s v="Atlas"/>
    <s v="Soviet Union"/>
    <n v="11475"/>
    <s v="http://blocgame.com/stats.php?id=62783"/>
    <n v="0"/>
    <n v="0"/>
    <n v="600"/>
    <n v="12.246531483457844"/>
  </r>
  <r>
    <s v="lordmason22"/>
    <s v="lordmason22"/>
    <x v="10"/>
    <n v="8"/>
    <n v="0"/>
    <s v="First World War surplus"/>
    <s v="Gandhi-like"/>
    <n v="1"/>
    <s v="Undisciplined Rabble"/>
    <n v="48"/>
    <n v="4"/>
    <n v="3"/>
    <s v="Central Planning"/>
    <n v="934"/>
    <n v="1372"/>
    <s v="Plentiful"/>
    <s v="Mediocre"/>
    <s v="Atlas"/>
    <s v="Soviet Union"/>
    <n v="10827"/>
    <s v="http://blocgame.com/stats.php?id=63733"/>
    <n v="0"/>
    <n v="0"/>
    <n v="7452"/>
    <n v="11.592077087794433"/>
  </r>
  <r>
    <s v="Sector 6"/>
    <s v="porkcannon"/>
    <x v="8"/>
    <n v="63"/>
    <n v="3"/>
    <s v="Second World War surplus"/>
    <s v="Angelic"/>
    <n v="2"/>
    <s v="Elite"/>
    <n v="2"/>
    <n v="9"/>
    <n v="4"/>
    <s v="Mixed Economy"/>
    <n v="933"/>
    <n v="518"/>
    <s v="Untapped"/>
    <s v="Powerful"/>
    <s v="Pacific Rim"/>
    <s v="Neutral"/>
    <n v="31043"/>
    <s v="http://blocgame.com/stats.php?id=63362"/>
    <n v="0"/>
    <n v="0"/>
    <n v="24668"/>
    <n v="33.272240085744912"/>
  </r>
  <r>
    <s v="Bubupooka"/>
    <s v="Princess Rahalia"/>
    <x v="8"/>
    <n v="59"/>
    <n v="0"/>
    <s v="Second World War surplus"/>
    <s v="Gandhi-like"/>
    <n v="1"/>
    <s v="Elite"/>
    <n v="15"/>
    <n v="19"/>
    <n v="3"/>
    <s v="Central Planning"/>
    <n v="932"/>
    <n v="3"/>
    <s v="Untapped"/>
    <s v="Very Powerful"/>
    <s v="Southern Africa"/>
    <s v="Soviet Union"/>
    <n v="19837"/>
    <s v="http://blocgame.com/stats.php?id=44960"/>
    <n v="0"/>
    <n v="0"/>
    <n v="10837"/>
    <n v="21.284334763948497"/>
  </r>
  <r>
    <s v="N'vear"/>
    <s v="Czar Jakola"/>
    <x v="10"/>
    <n v="9"/>
    <n v="0"/>
    <s v="Second World War surplus"/>
    <s v="Gandhi-like"/>
    <n v="0"/>
    <s v="Elite"/>
    <n v="148"/>
    <n v="3"/>
    <n v="2"/>
    <s v="Mixed Economy"/>
    <n v="930"/>
    <n v="327"/>
    <s v="Untapped"/>
    <s v="None"/>
    <s v="Caribbean"/>
    <s v="Soviet Union"/>
    <n v="9267"/>
    <s v="http://blocgame.com/stats.php?id=51690"/>
    <n v="0"/>
    <n v="0"/>
    <n v="7392"/>
    <n v="9.9645161290322584"/>
  </r>
  <r>
    <s v="RIPERINO"/>
    <s v="RIPERINO"/>
    <x v="10"/>
    <n v="6"/>
    <n v="0"/>
    <s v="First World War surplus"/>
    <s v="Angelic"/>
    <n v="0"/>
    <s v="Poor"/>
    <n v="24"/>
    <n v="4"/>
    <n v="1"/>
    <s v="Central Planning"/>
    <n v="930"/>
    <n v="147"/>
    <s v="Untapped"/>
    <s v="Meagre"/>
    <s v="China"/>
    <s v="Neutral"/>
    <n v="6353"/>
    <s v="http://blocgame.com/stats.php?id=64163"/>
    <n v="0"/>
    <n v="0"/>
    <n v="4478"/>
    <n v="6.8311827956989246"/>
  </r>
  <r>
    <s v="Dragon Stone"/>
    <s v="Mannis"/>
    <x v="1"/>
    <n v="47"/>
    <n v="0"/>
    <s v="Korean War surplus"/>
    <s v="Gandhi-like"/>
    <n v="1"/>
    <s v="Elite"/>
    <n v="30"/>
    <n v="8"/>
    <n v="3"/>
    <s v="Central Planning"/>
    <n v="927"/>
    <n v="234"/>
    <s v="Untapped"/>
    <s v="Somewhat Large"/>
    <s v="The Subcontinent"/>
    <s v="Soviet Union"/>
    <n v="21814"/>
    <s v="http://blocgame.com/stats.php?id=54852"/>
    <n v="0"/>
    <n v="0"/>
    <n v="16939"/>
    <n v="23.531823085221145"/>
  </r>
  <r>
    <s v="Malaysiastan"/>
    <s v="Pussiepounder"/>
    <x v="0"/>
    <n v="46"/>
    <n v="0"/>
    <s v="Second World War surplus"/>
    <s v="Gandhi-like"/>
    <n v="3"/>
    <s v="Standard"/>
    <n v="16"/>
    <n v="19"/>
    <n v="5"/>
    <s v="Central Planning"/>
    <n v="927"/>
    <n v="40"/>
    <s v="Untapped"/>
    <s v="Large"/>
    <s v="Indochina"/>
    <s v="Soviet Union"/>
    <n v="37164"/>
    <s v="http://blocgame.com/stats.php?id=60911"/>
    <n v="0"/>
    <n v="0"/>
    <n v="25914"/>
    <n v="40.090614886731395"/>
  </r>
  <r>
    <s v="Rockstead"/>
    <s v="ArMaGeDdOn"/>
    <x v="8"/>
    <n v="71"/>
    <n v="0"/>
    <s v="Second World War surplus"/>
    <s v="Gandhi-like"/>
    <n v="2"/>
    <s v="Good"/>
    <n v="0"/>
    <n v="21"/>
    <n v="8"/>
    <s v="Central Planning"/>
    <n v="920"/>
    <n v="109"/>
    <s v="Untapped"/>
    <s v="Large"/>
    <s v="Pacific Rim"/>
    <s v="Soviet Union"/>
    <n v="19602"/>
    <s v="http://blocgame.com/stats.php?id=62622"/>
    <n v="0"/>
    <n v="0"/>
    <n v="7227"/>
    <n v="21.306521739130435"/>
  </r>
  <r>
    <s v="subse7en"/>
    <s v="subse7en"/>
    <x v="8"/>
    <n v="70"/>
    <n v="3"/>
    <s v="Second World War surplus"/>
    <s v="Gandhi-like"/>
    <n v="3"/>
    <s v="Standard"/>
    <n v="16"/>
    <n v="20"/>
    <n v="11"/>
    <s v="Central Planning"/>
    <n v="919"/>
    <n v="296"/>
    <s v="Plentiful"/>
    <s v="Mediocre"/>
    <s v="Pacific Rim"/>
    <s v="Soviet Union"/>
    <n v="19039"/>
    <s v="http://blocgame.com/stats.php?id=61112"/>
    <n v="0"/>
    <n v="0"/>
    <n v="5164"/>
    <n v="20.7170837867247"/>
  </r>
  <r>
    <s v="Ausmasia"/>
    <s v="Harzan15"/>
    <x v="12"/>
    <n v="6"/>
    <n v="0"/>
    <s v="Second World War surplus"/>
    <s v="Normal"/>
    <n v="0"/>
    <s v="Undisciplined Rabble"/>
    <n v="31"/>
    <n v="4"/>
    <n v="2"/>
    <s v="Mixed Economy"/>
    <n v="919"/>
    <n v="3"/>
    <s v="Untapped"/>
    <s v="Mediocre"/>
    <s v="Indochina"/>
    <s v="Neutral"/>
    <n v="3345"/>
    <s v="http://blocgame.com/stats.php?id=61817"/>
    <n v="0"/>
    <n v="0"/>
    <n v="1095"/>
    <n v="3.6398258977149074"/>
  </r>
  <r>
    <s v="Dimaster"/>
    <s v="Urnerun"/>
    <x v="5"/>
    <n v="46"/>
    <n v="0"/>
    <s v="Second World War surplus"/>
    <s v="Nice"/>
    <n v="1"/>
    <s v="Good"/>
    <n v="5"/>
    <n v="13"/>
    <n v="4"/>
    <s v="Mixed Economy"/>
    <n v="915"/>
    <n v="270"/>
    <s v="Untapped"/>
    <s v="Somewhat Large"/>
    <s v="Caribbean"/>
    <s v="Soviet Union"/>
    <n v="21814"/>
    <s v="http://blocgame.com/stats.php?id=49731"/>
    <n v="0"/>
    <n v="0"/>
    <n v="14689"/>
    <n v="23.840437158469946"/>
  </r>
  <r>
    <s v="Rararaland"/>
    <s v="Whiskertoes"/>
    <x v="6"/>
    <n v="58"/>
    <n v="0"/>
    <s v="Second World War surplus"/>
    <s v="Gandhi-like"/>
    <n v="2"/>
    <s v="Elite"/>
    <n v="8"/>
    <n v="15"/>
    <n v="10"/>
    <s v="Central Planning"/>
    <n v="913"/>
    <n v="5610"/>
    <s v="Untapped"/>
    <s v="Large"/>
    <s v="Arabia"/>
    <s v="Soviet Union"/>
    <n v="36610"/>
    <s v="http://blocgame.com/stats.php?id=49272"/>
    <n v="0"/>
    <n v="0"/>
    <n v="25735"/>
    <n v="40.098576122672512"/>
  </r>
  <r>
    <s v="Mï¿½rg"/>
    <s v="albertps"/>
    <x v="9"/>
    <n v="16"/>
    <n v="7"/>
    <s v="Korean War surplus"/>
    <s v="Gandhi-like"/>
    <n v="3"/>
    <s v="Elite"/>
    <n v="33"/>
    <n v="29"/>
    <n v="10"/>
    <s v="Mixed Economy"/>
    <n v="911"/>
    <n v="10"/>
    <s v="Untapped"/>
    <s v="Very Powerful"/>
    <s v="East Indies"/>
    <s v="Soviet Union"/>
    <n v="30728"/>
    <s v="http://blocgame.com/stats.php?id=58356"/>
    <n v="0"/>
    <n v="0"/>
    <n v="13853"/>
    <n v="33.729967069154775"/>
  </r>
  <r>
    <s v="Black Pearl"/>
    <s v="Jacks Sparrows"/>
    <x v="3"/>
    <n v="30"/>
    <n v="0"/>
    <s v="Second World War surplus"/>
    <s v="Gandhi-like"/>
    <n v="1"/>
    <s v="Standard"/>
    <n v="30"/>
    <n v="10"/>
    <n v="8"/>
    <s v="Central Planning"/>
    <n v="910"/>
    <n v="99"/>
    <s v="Untapped"/>
    <s v="Large"/>
    <s v="Southern Cone"/>
    <s v="Soviet Union"/>
    <n v="19700"/>
    <s v="http://blocgame.com/stats.php?id=63631"/>
    <n v="0"/>
    <n v="0"/>
    <n v="12200"/>
    <n v="21.64835164835165"/>
  </r>
  <r>
    <s v="Dirk-Dirkastan"/>
    <s v="Vyper"/>
    <x v="8"/>
    <n v="96"/>
    <n v="1"/>
    <s v="Second World War surplus"/>
    <s v="Gandhi-like"/>
    <n v="3"/>
    <s v="Good"/>
    <n v="7"/>
    <n v="26"/>
    <n v="12"/>
    <s v="Free Market"/>
    <n v="909"/>
    <n v="372"/>
    <s v="Untapped"/>
    <s v="Large"/>
    <s v="Caribbean"/>
    <s v="Soviet Union"/>
    <n v="39784"/>
    <s v="http://blocgame.com/stats.php?id=63936"/>
    <n v="0"/>
    <n v="0"/>
    <n v="23284"/>
    <n v="43.766776677667764"/>
  </r>
  <r>
    <s v="West Pacific"/>
    <s v="Thunder Eagle"/>
    <x v="12"/>
    <n v="7"/>
    <n v="0"/>
    <s v="First World War surplus"/>
    <s v="Gandhi-like"/>
    <n v="0"/>
    <s v="Elite"/>
    <n v="17"/>
    <n v="6"/>
    <n v="2"/>
    <s v="Central Planning"/>
    <n v="906"/>
    <n v="222"/>
    <n v="0"/>
    <s v="Somewhat Large"/>
    <s v="Pacific Rim"/>
    <s v="Neutral"/>
    <n v="8100"/>
    <s v="http://blocgame.com/stats.php?id=62429"/>
    <n v="0"/>
    <n v="0"/>
    <n v="5100"/>
    <n v="8.9403973509933774"/>
  </r>
  <r>
    <s v="Carbonear"/>
    <s v="Wolfie"/>
    <x v="1"/>
    <n v="4"/>
    <n v="0"/>
    <s v="Second World War surplus"/>
    <s v="Normal"/>
    <n v="2"/>
    <s v="Standard"/>
    <n v="95"/>
    <n v="22"/>
    <n v="4"/>
    <s v="Mixed Economy"/>
    <n v="904"/>
    <n v="111"/>
    <s v="Untapped"/>
    <s v="Mediocre"/>
    <s v="West Africa"/>
    <s v="Neutral"/>
    <n v="20509"/>
    <s v="http://blocgame.com/stats.php?id=63657"/>
    <n v="0"/>
    <n v="0"/>
    <n v="9259"/>
    <n v="22.686946902654867"/>
  </r>
  <r>
    <s v="Jam"/>
    <s v="pbjam"/>
    <x v="0"/>
    <n v="61"/>
    <n v="0"/>
    <s v="Korean War surplus"/>
    <s v="Gandhi-like"/>
    <n v="1"/>
    <s v="Elite"/>
    <n v="5"/>
    <n v="15"/>
    <n v="1"/>
    <s v="Mixed Economy"/>
    <n v="903"/>
    <n v="481"/>
    <s v="Untapped"/>
    <s v="Large"/>
    <s v="East Indies"/>
    <s v="Soviet Union"/>
    <n v="33399"/>
    <s v="http://blocgame.com/stats.php?id=56490"/>
    <n v="0"/>
    <n v="0"/>
    <n v="26649"/>
    <n v="36.986710963455153"/>
  </r>
  <r>
    <s v="Rhuer"/>
    <s v="Ha1000"/>
    <x v="10"/>
    <n v="7"/>
    <n v="0"/>
    <s v="Finest of the 19th century"/>
    <s v="Gandhi-like"/>
    <n v="1"/>
    <s v="Undisciplined Rabble"/>
    <n v="122"/>
    <n v="7"/>
    <n v="2"/>
    <s v="Mixed Economy"/>
    <n v="902"/>
    <n v="2104"/>
    <s v="Untapped"/>
    <s v="Meagre"/>
    <s v="Arabia"/>
    <s v="Neutral"/>
    <n v="13078"/>
    <s v="http://blocgame.com/stats.php?id=63913"/>
    <n v="0"/>
    <n v="0"/>
    <n v="8953"/>
    <n v="14.498891352549888"/>
  </r>
  <r>
    <s v="Formosa"/>
    <s v="Chen ya len"/>
    <x v="8"/>
    <n v="61"/>
    <n v="0"/>
    <s v="Second World War surplus"/>
    <s v="Gandhi-like"/>
    <n v="2"/>
    <s v="Good"/>
    <n v="29"/>
    <n v="10"/>
    <n v="6"/>
    <s v="Mixed Economy"/>
    <n v="901"/>
    <n v="288"/>
    <s v="Untapped"/>
    <s v="Large"/>
    <s v="Pacific Rim"/>
    <s v="United States"/>
    <n v="23990"/>
    <s v="http://blocgame.com/stats.php?id=41162"/>
    <n v="0"/>
    <n v="0"/>
    <n v="16490"/>
    <n v="26.625971143174251"/>
  </r>
  <r>
    <s v="South Minnesota"/>
    <s v="Generalissimo Alpun"/>
    <x v="5"/>
    <n v="49"/>
    <n v="0"/>
    <s v="Second World War surplus"/>
    <s v="Gandhi-like"/>
    <n v="2"/>
    <s v="Good"/>
    <n v="62"/>
    <n v="8"/>
    <n v="5"/>
    <s v="Central Planning"/>
    <n v="896"/>
    <n v="391"/>
    <s v="Untapped"/>
    <s v="Mediocre"/>
    <s v="Gran Colombia"/>
    <s v="Soviet Union"/>
    <n v="10949"/>
    <s v="http://blocgame.com/stats.php?id=63460"/>
    <n v="0"/>
    <n v="0"/>
    <n v="4574"/>
    <n v="12.219866071428571"/>
  </r>
  <r>
    <s v="Rudenia"/>
    <s v="Supreme Leader"/>
    <x v="6"/>
    <n v="34"/>
    <n v="0"/>
    <s v="First World War surplus"/>
    <s v="Good"/>
    <n v="2"/>
    <s v="Good"/>
    <n v="0"/>
    <n v="10"/>
    <n v="9"/>
    <s v="Mixed Economy"/>
    <n v="895"/>
    <n v="3041"/>
    <s v="Near Depletion"/>
    <s v="Meagre"/>
    <s v="Arabia"/>
    <s v="Soviet Union"/>
    <n v="18646"/>
    <s v="http://blocgame.com/stats.php?id=47765"/>
    <n v="0"/>
    <n v="0"/>
    <n v="10021"/>
    <n v="20.833519553072627"/>
  </r>
  <r>
    <s v="Errvistan"/>
    <s v="ERRV2"/>
    <x v="8"/>
    <n v="48"/>
    <n v="0"/>
    <s v="First World War surplus"/>
    <s v="Gandhi-like"/>
    <n v="1"/>
    <s v="Good"/>
    <n v="32"/>
    <n v="7"/>
    <n v="2"/>
    <s v="Central Planning"/>
    <n v="894"/>
    <n v="168"/>
    <s v="Untapped"/>
    <s v="Meagre"/>
    <s v="Gran Colombia"/>
    <s v="Soviet Union"/>
    <n v="16500"/>
    <s v="http://blocgame.com/stats.php?id=64330"/>
    <n v="0"/>
    <n v="0"/>
    <n v="12375"/>
    <n v="18.456375838926174"/>
  </r>
  <r>
    <s v="ENdau 2"/>
    <s v="Syazwan90"/>
    <x v="3"/>
    <n v="96"/>
    <n v="0"/>
    <s v="Second World War surplus"/>
    <s v="Gandhi-like"/>
    <n v="1"/>
    <s v="Good"/>
    <n v="4"/>
    <n v="14"/>
    <n v="7"/>
    <s v="Central Planning"/>
    <n v="892"/>
    <n v="4477"/>
    <s v="Near Depletion"/>
    <s v="Somewhat Large"/>
    <s v="Atlas"/>
    <s v="Neutral"/>
    <n v="32009"/>
    <s v="http://blocgame.com/stats.php?id=64213"/>
    <n v="0"/>
    <n v="0"/>
    <n v="23384"/>
    <n v="35.884529147982065"/>
  </r>
  <r>
    <s v="Italica"/>
    <s v="Lord Potash"/>
    <x v="4"/>
    <n v="57"/>
    <n v="0"/>
    <s v="Second World War surplus"/>
    <s v="Angelic"/>
    <n v="1"/>
    <s v="Good"/>
    <n v="0"/>
    <n v="12"/>
    <n v="8"/>
    <s v="Central Planning"/>
    <n v="887"/>
    <n v="1913"/>
    <n v="0"/>
    <s v="Somewhat Large"/>
    <s v="Egypt"/>
    <s v="Neutral"/>
    <n v="27578"/>
    <s v="http://blocgame.com/stats.php?id=63435"/>
    <n v="0"/>
    <n v="0"/>
    <n v="19328"/>
    <n v="31.091319052987597"/>
  </r>
  <r>
    <s v="Boro"/>
    <s v="Speedy13"/>
    <x v="8"/>
    <n v="50"/>
    <n v="3"/>
    <s v="First World War surplus"/>
    <s v="Gandhi-like"/>
    <n v="2"/>
    <s v="Good"/>
    <n v="3"/>
    <n v="12"/>
    <n v="7"/>
    <s v="Central Planning"/>
    <n v="886"/>
    <n v="195"/>
    <s v="Untapped"/>
    <s v="Large"/>
    <s v="Caribbean"/>
    <s v="United States"/>
    <n v="23642"/>
    <s v="http://blocgame.com/stats.php?id=59257"/>
    <n v="0"/>
    <n v="0"/>
    <n v="15017"/>
    <n v="26.683972911963881"/>
  </r>
  <r>
    <s v="Dank Weed"/>
    <s v="Pothead"/>
    <x v="6"/>
    <n v="42"/>
    <n v="0"/>
    <s v="First World War surplus"/>
    <s v="Angelic"/>
    <n v="1"/>
    <s v="Standard"/>
    <n v="4"/>
    <n v="9"/>
    <n v="4"/>
    <s v="Free Market"/>
    <n v="886"/>
    <n v="406"/>
    <s v="Plentiful"/>
    <s v="Mediocre"/>
    <s v="Caribbean"/>
    <s v="United States"/>
    <n v="19590"/>
    <s v="http://blocgame.com/stats.php?id=63959"/>
    <n v="0"/>
    <n v="0"/>
    <n v="13965"/>
    <n v="22.110609480812641"/>
  </r>
  <r>
    <s v="natangape"/>
    <s v="tina"/>
    <x v="8"/>
    <n v="72"/>
    <n v="0"/>
    <s v="First World War surplus"/>
    <s v="Nice"/>
    <n v="1"/>
    <s v="Elite"/>
    <n v="19"/>
    <n v="5"/>
    <n v="3"/>
    <s v="Free Market"/>
    <n v="884"/>
    <n v="384"/>
    <s v="Untapped"/>
    <s v="Mediocre"/>
    <s v="East Indies"/>
    <s v="United States"/>
    <n v="17503"/>
    <s v="http://blocgame.com/stats.php?id=61600"/>
    <n v="0"/>
    <n v="0"/>
    <n v="13753"/>
    <n v="19.799773755656108"/>
  </r>
  <r>
    <s v="Guerilla"/>
    <s v="mohdirfan"/>
    <x v="4"/>
    <n v="63"/>
    <n v="0"/>
    <s v="Second World War surplus"/>
    <s v="Gandhi-like"/>
    <n v="1"/>
    <s v="Poor"/>
    <n v="149"/>
    <n v="7"/>
    <n v="2"/>
    <s v="Central Planning"/>
    <n v="882"/>
    <n v="47"/>
    <s v="Untapped"/>
    <s v="None"/>
    <s v="East Indies"/>
    <s v="Soviet Union"/>
    <n v="16335"/>
    <s v="http://blocgame.com/stats.php?id=61854"/>
    <n v="0"/>
    <n v="0"/>
    <n v="12210"/>
    <n v="18.520408163265305"/>
  </r>
  <r>
    <s v="Bruce Man"/>
    <s v="Bat Wayn"/>
    <x v="6"/>
    <n v="61"/>
    <n v="2"/>
    <s v="Second World War surplus"/>
    <s v="Gandhi-like"/>
    <n v="2"/>
    <s v="Elite"/>
    <n v="2"/>
    <n v="9"/>
    <n v="18"/>
    <s v="Central Planning"/>
    <n v="881"/>
    <n v="6820"/>
    <s v="Untapped"/>
    <s v="Very Powerful"/>
    <s v="Arabia"/>
    <s v="Soviet Union"/>
    <n v="42067"/>
    <s v="http://blocgame.com/stats.php?id=59564"/>
    <n v="0"/>
    <n v="0"/>
    <n v="30442"/>
    <n v="47.749148694665152"/>
  </r>
  <r>
    <s v="Enggor Perak"/>
    <s v="meor"/>
    <x v="3"/>
    <n v="4"/>
    <n v="0"/>
    <s v="Second World War surplus"/>
    <s v="Good"/>
    <n v="1"/>
    <s v="Elite"/>
    <n v="3"/>
    <n v="9"/>
    <n v="2"/>
    <s v="Central Planning"/>
    <n v="877"/>
    <n v="169"/>
    <n v="0"/>
    <s v="None"/>
    <s v="East Indies"/>
    <s v="Neutral"/>
    <n v="11965"/>
    <s v="http://blocgame.com/stats.php?id=60674"/>
    <n v="0"/>
    <n v="0"/>
    <n v="7090"/>
    <n v="13.643101482326111"/>
  </r>
  <r>
    <s v="gong badang"/>
    <s v="yusjimmy"/>
    <x v="3"/>
    <n v="91"/>
    <n v="4"/>
    <s v="Second World War surplus"/>
    <s v="Gandhi-like"/>
    <n v="3"/>
    <s v="Elite"/>
    <n v="4"/>
    <n v="27"/>
    <n v="22"/>
    <s v="Free Market"/>
    <n v="873"/>
    <n v="3102"/>
    <s v="Plentiful"/>
    <s v="Very Powerful"/>
    <s v="Arabia"/>
    <s v="United States"/>
    <n v="29850"/>
    <s v="http://blocgame.com/stats.php?id=61914"/>
    <n v="0"/>
    <n v="0"/>
    <n v="9225"/>
    <n v="34.192439862542955"/>
  </r>
  <r>
    <s v="Versania"/>
    <s v="jonathan15112001"/>
    <x v="6"/>
    <n v="9"/>
    <n v="0"/>
    <s v="First World War surplus"/>
    <s v="Gandhi-like"/>
    <n v="0"/>
    <s v="Good"/>
    <n v="5"/>
    <n v="3"/>
    <n v="1"/>
    <s v="Free Market"/>
    <n v="873"/>
    <n v="1062"/>
    <s v="Untapped"/>
    <s v="Mediocre"/>
    <s v="Arabia"/>
    <s v="Soviet Union"/>
    <n v="16335"/>
    <s v="http://blocgame.com/stats.php?id=63915"/>
    <n v="0"/>
    <n v="0"/>
    <n v="14835"/>
    <n v="18.711340206185568"/>
  </r>
  <r>
    <s v="The Shitposters"/>
    <s v="The Pez"/>
    <x v="8"/>
    <n v="46"/>
    <n v="3"/>
    <s v="Second World War surplus"/>
    <s v="Gandhi-like"/>
    <n v="2"/>
    <s v="Elite"/>
    <n v="0"/>
    <n v="8"/>
    <n v="4"/>
    <s v="Central Planning"/>
    <n v="872"/>
    <n v="240"/>
    <s v="Untapped"/>
    <s v="Very Powerful"/>
    <s v="Caribbean"/>
    <s v="Soviet Union"/>
    <n v="29068"/>
    <s v="http://blocgame.com/stats.php?id=63636"/>
    <n v="0"/>
    <n v="0"/>
    <n v="23068"/>
    <n v="33.334862385321102"/>
  </r>
  <r>
    <s v="Borderia"/>
    <s v="OmegaAslan"/>
    <x v="9"/>
    <n v="5"/>
    <n v="0"/>
    <s v="First World War surplus"/>
    <s v="Angelic"/>
    <n v="0"/>
    <s v="Undisciplined Rabble"/>
    <n v="49"/>
    <n v="1"/>
    <n v="1"/>
    <s v="Mixed Economy"/>
    <n v="868"/>
    <n v="1424"/>
    <s v="Untapped"/>
    <s v="None"/>
    <s v="Persia"/>
    <s v="Neutral"/>
    <n v="13048"/>
    <s v="http://blocgame.com/stats.php?id=63992"/>
    <n v="0"/>
    <n v="0"/>
    <n v="12298"/>
    <n v="15.03225806451613"/>
  </r>
  <r>
    <s v="Kota Tinggi"/>
    <s v="ainyzrul"/>
    <x v="5"/>
    <n v="57"/>
    <n v="0"/>
    <s v="Second World War surplus"/>
    <s v="Gandhi-like"/>
    <n v="1"/>
    <s v="Standard"/>
    <n v="9"/>
    <n v="11"/>
    <n v="2"/>
    <s v="Central Planning"/>
    <n v="867"/>
    <n v="226"/>
    <n v="0"/>
    <s v="Mediocre"/>
    <s v="Caribbean"/>
    <s v="Soviet Union"/>
    <n v="18315"/>
    <s v="http://blocgame.com/stats.php?id=63120"/>
    <n v="0"/>
    <n v="0"/>
    <n v="12690"/>
    <n v="21.124567474048444"/>
  </r>
  <r>
    <s v="Keddinghausen"/>
    <s v="Crusder"/>
    <x v="10"/>
    <n v="10"/>
    <n v="0"/>
    <s v="First World War surplus"/>
    <s v="Gandhi-like"/>
    <n v="0"/>
    <s v="Standard"/>
    <n v="144"/>
    <n v="3"/>
    <n v="2"/>
    <s v="Central Planning"/>
    <n v="866"/>
    <n v="74"/>
    <s v="Untapped"/>
    <s v="None"/>
    <s v="East Africa"/>
    <s v="Soviet Union"/>
    <n v="21761"/>
    <s v="http://blocgame.com/stats.php?id=64507"/>
    <n v="0"/>
    <n v="0"/>
    <n v="19886"/>
    <n v="25.128175519630485"/>
  </r>
  <r>
    <s v="VinyRuler"/>
    <s v="VinyTanker"/>
    <x v="10"/>
    <n v="4"/>
    <n v="0"/>
    <s v="First World War surplus"/>
    <s v="Questionable"/>
    <n v="0"/>
    <s v="Undisciplined Rabble"/>
    <n v="164"/>
    <n v="2"/>
    <n v="0"/>
    <s v="Mixed Economy"/>
    <n v="865"/>
    <n v="0"/>
    <s v="Untapped"/>
    <s v="None"/>
    <s v="Indochina"/>
    <s v="Neutral"/>
    <n v="7801"/>
    <s v="http://blocgame.com/stats.php?id=59709"/>
    <n v="0"/>
    <n v="0"/>
    <n v="7051"/>
    <n v="9.0184971098265905"/>
  </r>
  <r>
    <s v="Alorian"/>
    <s v="Azril91"/>
    <x v="10"/>
    <n v="37"/>
    <n v="0"/>
    <s v="Second World War surplus"/>
    <s v="Questionable"/>
    <n v="0"/>
    <s v="Undisciplined Rabble"/>
    <n v="10"/>
    <n v="5"/>
    <n v="0"/>
    <s v="Mixed Economy"/>
    <n v="864"/>
    <n v="76"/>
    <s v="Near Depletion"/>
    <s v="Small"/>
    <s v="Pacific Rim"/>
    <s v="Neutral"/>
    <n v="1988"/>
    <s v="http://blocgame.com/stats.php?id=61749"/>
    <n v="0"/>
    <n v="0"/>
    <n v="113"/>
    <n v="2.300925925925926"/>
  </r>
  <r>
    <s v="Persifio"/>
    <s v="Muizzuddin"/>
    <x v="3"/>
    <n v="17"/>
    <n v="0"/>
    <s v="First World War surplus"/>
    <s v="Normal"/>
    <n v="1"/>
    <s v="Poor"/>
    <n v="14"/>
    <n v="8"/>
    <n v="5"/>
    <s v="Central Planning"/>
    <n v="862"/>
    <n v="310"/>
    <s v="Near Depletion"/>
    <s v="Mediocre"/>
    <s v="Pacific Rim"/>
    <s v="Soviet Union"/>
    <n v="9550"/>
    <s v="http://blocgame.com/stats.php?id=61664"/>
    <n v="0"/>
    <n v="0"/>
    <n v="3925"/>
    <n v="11.078886310904872"/>
  </r>
  <r>
    <s v="Daphnestan"/>
    <s v="Daoapin"/>
    <x v="6"/>
    <n v="14"/>
    <n v="0"/>
    <s v="Second World War surplus"/>
    <s v="Gandhi-like"/>
    <n v="2"/>
    <s v="Elite"/>
    <n v="5"/>
    <n v="17"/>
    <n v="7"/>
    <s v="Central Planning"/>
    <n v="861"/>
    <n v="100"/>
    <s v="Plentiful"/>
    <s v="Meagre"/>
    <s v="East Indies"/>
    <s v="Soviet Union"/>
    <n v="30116"/>
    <s v="http://blocgame.com/stats.php?id=59475"/>
    <n v="0"/>
    <n v="0"/>
    <n v="19616"/>
    <n v="34.97793263646922"/>
  </r>
  <r>
    <s v="Arabic Union"/>
    <s v="Comrade Izy"/>
    <x v="8"/>
    <n v="78"/>
    <n v="0"/>
    <s v="Second World War surplus"/>
    <s v="Gandhi-like"/>
    <n v="1"/>
    <s v="Standard"/>
    <n v="2"/>
    <n v="19"/>
    <n v="12"/>
    <s v="Central Planning"/>
    <n v="860"/>
    <n v="3386"/>
    <s v="Untapped"/>
    <s v="Large"/>
    <s v="Mesopotamia"/>
    <s v="Soviet Union"/>
    <n v="39878"/>
    <s v="http://blocgame.com/stats.php?id=59855"/>
    <n v="0"/>
    <n v="0"/>
    <n v="27503"/>
    <n v="46.369767441860468"/>
  </r>
  <r>
    <s v="Shatmapants"/>
    <s v="Penguin"/>
    <x v="5"/>
    <n v="38"/>
    <n v="1"/>
    <s v="Korean War surplus"/>
    <s v="Gandhi-like"/>
    <n v="1"/>
    <s v="Good"/>
    <n v="1"/>
    <n v="18"/>
    <n v="5"/>
    <s v="Central Planning"/>
    <n v="858"/>
    <n v="99"/>
    <s v="Plentiful"/>
    <s v="Somewhat Large"/>
    <s v="Caribbean"/>
    <s v="Soviet Union"/>
    <n v="26808"/>
    <s v="http://blocgame.com/stats.php?id=58425"/>
    <n v="0"/>
    <n v="0"/>
    <n v="17433"/>
    <n v="31.244755244755243"/>
  </r>
  <r>
    <s v="Syraan"/>
    <s v="Desus"/>
    <x v="8"/>
    <n v="80"/>
    <n v="0"/>
    <s v="First World War surplus"/>
    <s v="Angelic"/>
    <n v="1"/>
    <s v="Standard"/>
    <n v="2"/>
    <n v="9"/>
    <n v="7"/>
    <s v="Central Planning"/>
    <n v="856"/>
    <n v="2133"/>
    <s v="Untapped"/>
    <s v="Powerful"/>
    <s v="Egypt"/>
    <s v="Soviet Union"/>
    <n v="16500"/>
    <s v="http://blocgame.com/stats.php?id=59870"/>
    <n v="0"/>
    <n v="0"/>
    <n v="9750"/>
    <n v="19.27570093457944"/>
  </r>
  <r>
    <s v="Yar"/>
    <s v="Johnny Depth"/>
    <x v="10"/>
    <n v="5"/>
    <n v="0"/>
    <s v="Second World War surplus"/>
    <s v="Normal"/>
    <n v="0"/>
    <s v="Undisciplined Rabble"/>
    <n v="17"/>
    <n v="6"/>
    <n v="1"/>
    <s v="Mixed Economy"/>
    <n v="856"/>
    <n v="18"/>
    <n v="0"/>
    <s v="None"/>
    <s v="East Indies"/>
    <s v="Neutral"/>
    <n v="3044"/>
    <s v="http://blocgame.com/stats.php?id=62769"/>
    <n v="0"/>
    <n v="0"/>
    <n v="419"/>
    <n v="3.55607476635514"/>
  </r>
  <r>
    <s v="Spartang"/>
    <s v="Najib abdul razak"/>
    <x v="3"/>
    <n v="46"/>
    <n v="0"/>
    <s v="Second World War surplus"/>
    <s v="Gandhi-like"/>
    <n v="1"/>
    <s v="Standard"/>
    <n v="16"/>
    <n v="13"/>
    <n v="3"/>
    <s v="Central Planning"/>
    <n v="856"/>
    <n v="328"/>
    <n v="0"/>
    <s v="Small"/>
    <s v="Caribbean"/>
    <s v="Soviet Union"/>
    <n v="29511"/>
    <s v="http://blocgame.com/stats.php?id=64166"/>
    <n v="0"/>
    <n v="0"/>
    <n v="22761"/>
    <n v="34.475467289719624"/>
  </r>
  <r>
    <s v="Gumbo"/>
    <s v="Gumbo954"/>
    <x v="5"/>
    <n v="37"/>
    <n v="0"/>
    <s v="First World War surplus"/>
    <s v="Mad Dog"/>
    <n v="1"/>
    <s v="Elite"/>
    <n v="6"/>
    <n v="7"/>
    <n v="6"/>
    <s v="Mixed Economy"/>
    <n v="854"/>
    <n v="127"/>
    <n v="0"/>
    <s v="Mediocre"/>
    <s v="Caribbean"/>
    <s v="United States"/>
    <n v="16491"/>
    <s v="http://blocgame.com/stats.php?id=64201"/>
    <n v="0"/>
    <n v="0"/>
    <n v="10866"/>
    <n v="19.310304449648712"/>
  </r>
  <r>
    <s v="Blackpearl"/>
    <s v="Ultraman"/>
    <x v="3"/>
    <n v="45"/>
    <n v="0"/>
    <s v="Second World War surplus"/>
    <s v="Gandhi-like"/>
    <n v="1"/>
    <s v="Standard"/>
    <n v="16"/>
    <n v="10"/>
    <n v="5"/>
    <s v="Central Planning"/>
    <n v="853"/>
    <n v="210"/>
    <s v="Untapped"/>
    <s v="Meagre"/>
    <s v="East Indies"/>
    <s v="Soviet Union"/>
    <n v="30822"/>
    <s v="http://blocgame.com/stats.php?id=64309"/>
    <n v="0"/>
    <n v="0"/>
    <n v="24447"/>
    <n v="36.13364595545135"/>
  </r>
  <r>
    <s v="Cairobya"/>
    <s v="Garry Lorvathian"/>
    <x v="7"/>
    <n v="65"/>
    <n v="0"/>
    <s v="Second World War surplus"/>
    <s v="Gandhi-like"/>
    <n v="1"/>
    <s v="Good"/>
    <n v="1"/>
    <n v="9"/>
    <n v="8"/>
    <s v="Free Market"/>
    <n v="852"/>
    <n v="897"/>
    <s v="Untapped"/>
    <s v="Somewhat Large"/>
    <s v="Egypt"/>
    <s v="United States"/>
    <n v="23245"/>
    <s v="http://blocgame.com/stats.php?id=64173"/>
    <n v="0"/>
    <n v="0"/>
    <n v="16120"/>
    <n v="27.28286384976526"/>
  </r>
  <r>
    <s v="Funistan"/>
    <s v="Evequill"/>
    <x v="10"/>
    <n v="6"/>
    <n v="0"/>
    <s v="Second World War surplus"/>
    <s v="Gandhi-like"/>
    <n v="0"/>
    <s v="Undisciplined Rabble"/>
    <n v="53"/>
    <n v="7"/>
    <n v="6"/>
    <s v="Central Planning"/>
    <n v="848"/>
    <n v="6"/>
    <n v="0"/>
    <s v="None"/>
    <s v="The Subcontinent"/>
    <s v="Soviet Union"/>
    <n v="7200"/>
    <s v="http://blocgame.com/stats.php?id=8311"/>
    <n v="0"/>
    <n v="0"/>
    <n v="2325"/>
    <n v="8.4905660377358494"/>
  </r>
  <r>
    <s v="Chrome"/>
    <s v="edmfan"/>
    <x v="6"/>
    <n v="27"/>
    <n v="0"/>
    <s v="Korean War surplus"/>
    <s v="Isolated"/>
    <n v="0"/>
    <s v="Good"/>
    <n v="13"/>
    <n v="35"/>
    <n v="20"/>
    <s v="Central Planning"/>
    <n v="848"/>
    <n v="2947"/>
    <n v="0"/>
    <s v="Large"/>
    <s v="Arabia"/>
    <s v="Soviet Union"/>
    <n v="42217"/>
    <s v="http://blocgame.com/stats.php?id=62534"/>
    <n v="0"/>
    <n v="0"/>
    <n v="21592"/>
    <n v="49.784198113207545"/>
  </r>
  <r>
    <s v="Gulam"/>
    <s v="Galak"/>
    <x v="3"/>
    <n v="4"/>
    <n v="3"/>
    <s v="Second World War surplus"/>
    <s v="Questionable"/>
    <n v="2"/>
    <s v="Elite"/>
    <n v="14"/>
    <n v="12"/>
    <n v="5"/>
    <s v="Mixed Economy"/>
    <n v="847"/>
    <n v="244"/>
    <s v="Near Depletion"/>
    <s v="Small"/>
    <s v="Pacific Rim"/>
    <s v="Neutral"/>
    <n v="19989"/>
    <s v="http://blocgame.com/stats.php?id=63645"/>
    <n v="0"/>
    <n v="0"/>
    <n v="12114"/>
    <n v="23.599763872491145"/>
  </r>
  <r>
    <s v="Khalifah"/>
    <s v="Appi jaafar"/>
    <x v="6"/>
    <n v="45"/>
    <n v="2"/>
    <s v="Second World War surplus"/>
    <s v="Normal"/>
    <n v="2"/>
    <s v="Standard"/>
    <n v="10"/>
    <n v="10"/>
    <n v="6"/>
    <s v="Central Planning"/>
    <n v="846"/>
    <n v="593"/>
    <s v="Near Depletion"/>
    <s v="Large"/>
    <s v="Pacific Rim"/>
    <s v="Soviet Union"/>
    <n v="18844"/>
    <s v="http://blocgame.com/stats.php?id=62665"/>
    <n v="0"/>
    <n v="0"/>
    <n v="11344"/>
    <n v="22.274231678486998"/>
  </r>
  <r>
    <s v="Chaz"/>
    <s v="Jack Urzak"/>
    <x v="8"/>
    <n v="77"/>
    <n v="2"/>
    <s v="Second World War surplus"/>
    <s v="Gandhi-like"/>
    <n v="2"/>
    <s v="Elite"/>
    <n v="4"/>
    <n v="18"/>
    <n v="6"/>
    <s v="Free Market"/>
    <n v="844"/>
    <n v="1044"/>
    <s v="Untapped"/>
    <s v="Mediocre"/>
    <s v="East Africa"/>
    <s v="United States"/>
    <n v="36046"/>
    <s v="http://blocgame.com/stats.php?id=63326"/>
    <n v="0"/>
    <n v="0"/>
    <n v="25546"/>
    <n v="42.708530805687204"/>
  </r>
  <r>
    <s v="Lesser China"/>
    <s v="Justin Trudeau"/>
    <x v="8"/>
    <n v="74"/>
    <n v="0"/>
    <s v="Second World War surplus"/>
    <s v="Gandhi-like"/>
    <n v="2"/>
    <s v="Standard"/>
    <n v="32"/>
    <n v="8"/>
    <n v="4"/>
    <s v="Free Market"/>
    <n v="843"/>
    <n v="185"/>
    <s v="Untapped"/>
    <s v="Powerful"/>
    <s v="China"/>
    <s v="United States"/>
    <n v="26609"/>
    <s v="http://blocgame.com/stats.php?id=62995"/>
    <n v="0"/>
    <n v="0"/>
    <n v="20609"/>
    <n v="31.56465005931198"/>
  </r>
  <r>
    <s v="Kitt"/>
    <s v="cici"/>
    <x v="3"/>
    <n v="24"/>
    <n v="0"/>
    <s v="Second World War surplus"/>
    <s v="Gandhi-like"/>
    <n v="1"/>
    <s v="Good"/>
    <n v="21"/>
    <n v="6"/>
    <n v="3"/>
    <s v="Free Market"/>
    <n v="838"/>
    <n v="63"/>
    <s v="Untapped"/>
    <s v="Somewhat Large"/>
    <s v="Indochina"/>
    <s v="Soviet Union"/>
    <n v="20000"/>
    <s v="http://blocgame.com/stats.php?id=64247"/>
    <n v="0"/>
    <n v="0"/>
    <n v="15875"/>
    <n v="23.866348448687351"/>
  </r>
  <r>
    <s v="Ghost"/>
    <s v="Kaali"/>
    <x v="8"/>
    <n v="62"/>
    <n v="0"/>
    <s v="Second World War surplus"/>
    <s v="Gandhi-like"/>
    <n v="3"/>
    <s v="Elite"/>
    <n v="1"/>
    <n v="23"/>
    <n v="10"/>
    <s v="Free Market"/>
    <n v="835"/>
    <n v="4718"/>
    <s v="Untapped"/>
    <s v="Large"/>
    <s v="Arabia"/>
    <s v="United States"/>
    <n v="35337"/>
    <s v="http://blocgame.com/stats.php?id=63068"/>
    <n v="0"/>
    <n v="0"/>
    <n v="20712"/>
    <n v="42.319760479041918"/>
  </r>
  <r>
    <s v="Magna Bonom"/>
    <s v="Krull"/>
    <x v="0"/>
    <n v="59"/>
    <n v="3"/>
    <s v="Second World War surplus"/>
    <s v="Gandhi-like"/>
    <n v="2"/>
    <s v="Elite"/>
    <n v="23"/>
    <n v="22"/>
    <n v="13"/>
    <s v="Central Planning"/>
    <n v="834"/>
    <n v="5240"/>
    <s v="Untapped"/>
    <s v="Very Powerful"/>
    <s v="Egypt"/>
    <s v="Soviet Union"/>
    <n v="39209"/>
    <s v="http://blocgame.com/stats.php?id=59435"/>
    <n v="0"/>
    <n v="0"/>
    <n v="24584"/>
    <n v="47.013189448441246"/>
  </r>
  <r>
    <s v="Entah"/>
    <s v="remtap"/>
    <x v="3"/>
    <n v="71"/>
    <n v="1"/>
    <s v="Second World War surplus"/>
    <s v="Gandhi-like"/>
    <n v="2"/>
    <s v="Standard"/>
    <n v="7"/>
    <n v="9"/>
    <n v="5"/>
    <s v="Mixed Economy"/>
    <n v="833"/>
    <n v="4648"/>
    <s v="Untapped"/>
    <s v="Large"/>
    <s v="Atlas"/>
    <s v="Neutral"/>
    <n v="20064"/>
    <s v="http://blocgame.com/stats.php?id=60530"/>
    <n v="0"/>
    <n v="0"/>
    <n v="13314"/>
    <n v="24.086434573829532"/>
  </r>
  <r>
    <s v="honk honk"/>
    <s v="Space Hitler"/>
    <x v="12"/>
    <n v="9"/>
    <n v="2"/>
    <s v="Second World War surplus"/>
    <s v="Gandhi-like"/>
    <n v="2"/>
    <s v="Elite"/>
    <n v="11"/>
    <n v="15"/>
    <n v="9"/>
    <s v="Central Planning"/>
    <n v="833"/>
    <n v="3861"/>
    <s v="Plentiful"/>
    <s v="Somewhat Large"/>
    <s v="Mesopotamia"/>
    <s v="United States"/>
    <n v="30612"/>
    <s v="http://blocgame.com/stats.php?id=63623"/>
    <n v="0"/>
    <n v="0"/>
    <n v="20112"/>
    <n v="36.749099639855942"/>
  </r>
  <r>
    <s v="Meiji"/>
    <s v="HiroShiro"/>
    <x v="8"/>
    <n v="86"/>
    <n v="0"/>
    <s v="Second World War surplus"/>
    <s v="Gandhi-like"/>
    <n v="2"/>
    <s v="Good"/>
    <n v="13"/>
    <n v="15"/>
    <n v="14"/>
    <s v="Central Planning"/>
    <n v="831"/>
    <n v="339"/>
    <s v="Untapped"/>
    <s v="Somewhat Large"/>
    <s v="Pacific Rim"/>
    <s v="Soviet Union"/>
    <n v="20000"/>
    <s v="http://blocgame.com/stats.php?id=63464"/>
    <n v="0"/>
    <n v="0"/>
    <n v="7625"/>
    <n v="24.067388688327316"/>
  </r>
  <r>
    <s v="GWNP"/>
    <s v="brody1337"/>
    <x v="10"/>
    <n v="8"/>
    <n v="0"/>
    <s v="Second World War surplus"/>
    <s v="Gandhi-like"/>
    <n v="0"/>
    <s v="Poor"/>
    <n v="93"/>
    <n v="9"/>
    <n v="2"/>
    <s v="Central Planning"/>
    <n v="831"/>
    <n v="91"/>
    <s v="Untapped"/>
    <s v="None"/>
    <s v="West Africa"/>
    <s v="Neutral"/>
    <n v="11121"/>
    <s v="http://blocgame.com/stats.php?id=64007"/>
    <n v="0"/>
    <n v="0"/>
    <n v="6996"/>
    <n v="13.382671480144404"/>
  </r>
  <r>
    <s v="Lamerique"/>
    <s v="Jamie Lopez"/>
    <x v="10"/>
    <n v="9"/>
    <n v="0"/>
    <s v="First World War surplus"/>
    <s v="Gandhi-like"/>
    <n v="0"/>
    <s v="Poor"/>
    <n v="53"/>
    <n v="4"/>
    <n v="1"/>
    <s v="Mixed Economy"/>
    <n v="830"/>
    <n v="0"/>
    <s v="Untapped"/>
    <s v="None"/>
    <s v="Caribbean"/>
    <s v="Neutral"/>
    <n v="9360"/>
    <s v="http://blocgame.com/stats.php?id=64104"/>
    <n v="0"/>
    <n v="0"/>
    <n v="7485"/>
    <n v="11.27710843373494"/>
  </r>
  <r>
    <s v="Pink"/>
    <s v="Rosy Maple Moth"/>
    <x v="8"/>
    <n v="104"/>
    <n v="2"/>
    <s v="Korean War surplus"/>
    <s v="Questionable"/>
    <n v="4"/>
    <s v="Good"/>
    <n v="2"/>
    <n v="66"/>
    <n v="5"/>
    <s v="Central Planning"/>
    <n v="824"/>
    <n v="500"/>
    <s v="Untapped"/>
    <s v="Large"/>
    <s v="Amazonia"/>
    <s v="Soviet Union"/>
    <n v="48044"/>
    <s v="http://blocgame.com/stats.php?id=46667"/>
    <n v="0"/>
    <n v="0"/>
    <n v="18419"/>
    <n v="58.305825242718448"/>
  </r>
  <r>
    <s v="Baghdad Iraqi"/>
    <s v="As-Shaheed Saddam Hussein"/>
    <x v="6"/>
    <n v="71"/>
    <n v="0"/>
    <s v="Korean War surplus"/>
    <s v="Gandhi-like"/>
    <n v="2"/>
    <s v="Elite"/>
    <n v="0"/>
    <n v="3"/>
    <n v="17"/>
    <s v="Central Planning"/>
    <n v="820"/>
    <n v="4267"/>
    <s v="Plentiful"/>
    <s v="Powerful"/>
    <s v="Mesopotamia"/>
    <s v="Soviet Union"/>
    <n v="41587"/>
    <s v="http://blocgame.com/stats.php?id=61172"/>
    <n v="0"/>
    <n v="0"/>
    <n v="32587"/>
    <n v="50.715853658536588"/>
  </r>
  <r>
    <s v="Tanus"/>
    <s v="Hoovytaurus"/>
    <x v="0"/>
    <n v="49"/>
    <n v="0"/>
    <s v="Second World War surplus"/>
    <s v="Gandhi-like"/>
    <n v="1"/>
    <s v="Elite"/>
    <n v="0"/>
    <n v="16"/>
    <n v="2"/>
    <s v="Free Market"/>
    <n v="819"/>
    <n v="67"/>
    <s v="Untapped"/>
    <s v="Powerful"/>
    <s v="Caribbean"/>
    <s v="United States"/>
    <n v="37584"/>
    <s v="http://blocgame.com/stats.php?id=61059"/>
    <n v="0"/>
    <n v="0"/>
    <n v="30084"/>
    <n v="45.890109890109891"/>
  </r>
  <r>
    <s v="Ira"/>
    <s v="TheCatOfTens"/>
    <x v="8"/>
    <n v="100"/>
    <n v="1"/>
    <s v="Second World War surplus"/>
    <s v="Angelic"/>
    <n v="3"/>
    <s v="Elite"/>
    <n v="2"/>
    <n v="53"/>
    <n v="16"/>
    <s v="Free Market"/>
    <n v="819"/>
    <n v="16"/>
    <s v="Untapped"/>
    <s v="Very Powerful"/>
    <s v="Congo"/>
    <s v="United States"/>
    <n v="35705"/>
    <s v="http://blocgame.com/stats.php?id=62332"/>
    <n v="0"/>
    <n v="0"/>
    <n v="7580"/>
    <n v="43.595848595848594"/>
  </r>
  <r>
    <s v="Swedeinstan"/>
    <s v="The_Real_Taylor_Swift"/>
    <x v="10"/>
    <n v="36"/>
    <n v="0"/>
    <s v="Second World War surplus"/>
    <s v="Questionable"/>
    <n v="0"/>
    <s v="Standard"/>
    <n v="14"/>
    <n v="2"/>
    <n v="3"/>
    <s v="Mixed Economy"/>
    <n v="817"/>
    <n v="3379"/>
    <s v="Near Depletion"/>
    <s v="Meagre"/>
    <s v="Arabia"/>
    <s v="Neutral"/>
    <n v="3688"/>
    <s v="http://blocgame.com/stats.php?id=39005"/>
    <n v="0"/>
    <n v="0"/>
    <n v="1813"/>
    <n v="4.5140758873929006"/>
  </r>
  <r>
    <s v="Messer"/>
    <s v="Arathis"/>
    <x v="8"/>
    <n v="49"/>
    <n v="0"/>
    <s v="Second World War surplus"/>
    <s v="Gandhi-like"/>
    <n v="2"/>
    <s v="Good"/>
    <n v="16"/>
    <n v="12"/>
    <n v="4"/>
    <s v="Central Planning"/>
    <n v="816"/>
    <n v="132"/>
    <s v="Untapped"/>
    <s v="Somewhat Large"/>
    <s v="East Indies"/>
    <s v="Soviet Union"/>
    <n v="26552"/>
    <s v="http://blocgame.com/stats.php?id=52483"/>
    <n v="0"/>
    <n v="0"/>
    <n v="19052"/>
    <n v="32.53921568627451"/>
  </r>
  <r>
    <s v="Markoviakia"/>
    <s v="Luako"/>
    <x v="10"/>
    <n v="0"/>
    <n v="0"/>
    <s v="First World War surplus"/>
    <s v="Good"/>
    <n v="0"/>
    <s v="Undisciplined Rabble"/>
    <n v="15"/>
    <n v="2"/>
    <n v="0"/>
    <s v="Central Planning"/>
    <n v="815"/>
    <n v="0"/>
    <s v="Untapped"/>
    <s v="None"/>
    <s v="West Africa"/>
    <s v="Neutral"/>
    <n v="3075"/>
    <s v="http://blocgame.com/stats.php?id=57239"/>
    <n v="0"/>
    <n v="0"/>
    <n v="2325"/>
    <n v="3.7730061349693251"/>
  </r>
  <r>
    <s v="Aroucia"/>
    <s v="Pleeb"/>
    <x v="10"/>
    <n v="5"/>
    <n v="0"/>
    <s v="Second World War surplus"/>
    <s v="Isolated"/>
    <n v="0"/>
    <s v="Undisciplined Rabble"/>
    <n v="4"/>
    <n v="2"/>
    <n v="1"/>
    <s v="Mixed Economy"/>
    <n v="814"/>
    <n v="98"/>
    <s v="Untapped"/>
    <s v="None"/>
    <s v="Mesoamerica"/>
    <s v="Neutral"/>
    <n v="3801"/>
    <s v="http://blocgame.com/stats.php?id=59585"/>
    <n v="0"/>
    <n v="0"/>
    <n v="2676"/>
    <n v="4.6695331695331692"/>
  </r>
  <r>
    <s v="Acirassi"/>
    <s v="Flexy"/>
    <x v="8"/>
    <n v="199"/>
    <n v="12"/>
    <s v="Korean War surplus"/>
    <s v="Gandhi-like"/>
    <n v="4"/>
    <s v="Elite"/>
    <n v="1"/>
    <n v="70"/>
    <n v="75"/>
    <s v="Free Market"/>
    <n v="809"/>
    <n v="8603"/>
    <s v="Untapped"/>
    <s v="Very Powerful"/>
    <s v="Mesopotamia"/>
    <s v="Neutral"/>
    <n v="10084"/>
    <s v="http://blocgame.com/stats.php?id=49805"/>
    <n v="0"/>
    <n v="0"/>
    <n v="-47291"/>
    <n v="12.464771322620519"/>
  </r>
  <r>
    <s v="Mongolstan"/>
    <s v="Khan"/>
    <x v="8"/>
    <n v="106"/>
    <n v="0"/>
    <s v="Second World War surplus"/>
    <s v="Gandhi-like"/>
    <n v="3"/>
    <s v="Standard"/>
    <n v="4"/>
    <n v="36"/>
    <n v="5"/>
    <s v="Central Planning"/>
    <n v="807"/>
    <n v="435"/>
    <s v="Untapped"/>
    <s v="Very Powerful"/>
    <s v="China"/>
    <s v="Soviet Union"/>
    <n v="49380"/>
    <s v="http://blocgame.com/stats.php?id=47945"/>
    <n v="0"/>
    <n v="0"/>
    <n v="31755"/>
    <n v="61.189591078066911"/>
  </r>
  <r>
    <s v="Nexsonia"/>
    <s v="Lucas of Nexonia"/>
    <x v="10"/>
    <n v="5"/>
    <n v="0"/>
    <s v="Finest of the 19th century"/>
    <s v="Gandhi-like"/>
    <n v="1"/>
    <s v="Good"/>
    <n v="8"/>
    <n v="6"/>
    <n v="5"/>
    <s v="Mixed Economy"/>
    <n v="807"/>
    <n v="337"/>
    <s v="Untapped"/>
    <s v="Mediocre"/>
    <s v="The Subcontinent"/>
    <s v="United States"/>
    <n v="22927"/>
    <s v="http://blocgame.com/stats.php?id=64109"/>
    <n v="0"/>
    <n v="0"/>
    <n v="18052"/>
    <n v="28.410161090458487"/>
  </r>
  <r>
    <s v="New Granada"/>
    <s v="Huey Long"/>
    <x v="8"/>
    <n v="96"/>
    <n v="0"/>
    <s v="Second World War surplus"/>
    <s v="Gandhi-like"/>
    <n v="2"/>
    <s v="Good"/>
    <n v="18"/>
    <n v="17"/>
    <n v="5"/>
    <s v="Free Market"/>
    <n v="805"/>
    <n v="176"/>
    <s v="Untapped"/>
    <s v="Very Powerful"/>
    <s v="Southern Cone"/>
    <s v="United States"/>
    <n v="29677"/>
    <s v="http://blocgame.com/stats.php?id=63401"/>
    <n v="0"/>
    <n v="0"/>
    <n v="19927"/>
    <n v="36.865838509316767"/>
  </r>
  <r>
    <s v="MembumiHangus"/>
    <s v="Hambikko"/>
    <x v="3"/>
    <n v="51"/>
    <n v="0"/>
    <s v="Second World War surplus"/>
    <s v="Gandhi-like"/>
    <n v="2"/>
    <s v="Good"/>
    <n v="0"/>
    <n v="15"/>
    <n v="8"/>
    <s v="Central Planning"/>
    <n v="804"/>
    <n v="2449"/>
    <s v="Near Depletion"/>
    <s v="Somewhat Large"/>
    <s v="Atlas"/>
    <s v="Neutral"/>
    <n v="16420"/>
    <s v="http://blocgame.com/stats.php?id=62424"/>
    <n v="0"/>
    <n v="0"/>
    <n v="6295"/>
    <n v="20.422885572139304"/>
  </r>
  <r>
    <s v="Samsayum"/>
    <s v="Kadetdeen86"/>
    <x v="8"/>
    <n v="61"/>
    <n v="1"/>
    <s v="Second World War surplus"/>
    <s v="Gandhi-like"/>
    <n v="2"/>
    <s v="Standard"/>
    <n v="13"/>
    <n v="12"/>
    <n v="7"/>
    <s v="Central Planning"/>
    <n v="804"/>
    <n v="98"/>
    <s v="Untapped"/>
    <s v="Somewhat Large"/>
    <s v="East Indies"/>
    <s v="Soviet Union"/>
    <n v="21977"/>
    <s v="http://blocgame.com/stats.php?id=63640"/>
    <n v="0"/>
    <n v="0"/>
    <n v="13352"/>
    <n v="27.334577114427862"/>
  </r>
  <r>
    <s v="Pahang Power"/>
    <s v="Kerol"/>
    <x v="3"/>
    <n v="80"/>
    <n v="1"/>
    <s v="Second World War surplus"/>
    <s v="Gandhi-like"/>
    <n v="3"/>
    <s v="Standard"/>
    <n v="9"/>
    <n v="13"/>
    <n v="6"/>
    <s v="Free Market"/>
    <n v="803"/>
    <n v="157"/>
    <n v="0"/>
    <s v="Very Powerful"/>
    <s v="East Indies"/>
    <s v="United States"/>
    <n v="29442"/>
    <s v="http://blocgame.com/stats.php?id=60578"/>
    <n v="0"/>
    <n v="0"/>
    <n v="20067"/>
    <n v="36.665006226650064"/>
  </r>
  <r>
    <s v="Petrovistan"/>
    <s v="JMHOLM"/>
    <x v="7"/>
    <n v="13"/>
    <n v="0"/>
    <s v="Second World War surplus"/>
    <s v="Gandhi-like"/>
    <n v="1"/>
    <s v="Elite"/>
    <n v="5"/>
    <n v="5"/>
    <n v="5"/>
    <s v="Mixed Economy"/>
    <n v="803"/>
    <n v="2948"/>
    <s v="Near Depletion"/>
    <s v="Small"/>
    <s v="Mesopotamia"/>
    <s v="United States"/>
    <n v="10719"/>
    <s v="http://blocgame.com/stats.php?id=64147"/>
    <n v="0"/>
    <n v="0"/>
    <n v="6219"/>
    <n v="13.348692403486924"/>
  </r>
  <r>
    <s v="Abel"/>
    <s v="ProtoGoomba"/>
    <x v="10"/>
    <n v="19"/>
    <n v="0"/>
    <s v="Second World War surplus"/>
    <s v="Nice"/>
    <n v="0"/>
    <s v="Elite"/>
    <n v="4"/>
    <n v="8"/>
    <n v="5"/>
    <s v="Central Planning"/>
    <n v="803"/>
    <n v="3928"/>
    <s v="Plentiful"/>
    <s v="Mediocre"/>
    <s v="Atlas"/>
    <s v="Soviet Union"/>
    <n v="19837"/>
    <s v="http://blocgame.com/stats.php?id=64248"/>
    <n v="0"/>
    <n v="0"/>
    <n v="14962"/>
    <n v="24.703611457036114"/>
  </r>
  <r>
    <s v="Kersumsos"/>
    <s v="Kersumsos"/>
    <x v="8"/>
    <n v="79"/>
    <n v="0"/>
    <s v="Korean War surplus"/>
    <s v="Gandhi-like"/>
    <n v="3"/>
    <s v="Standard"/>
    <n v="2"/>
    <n v="30"/>
    <n v="31"/>
    <s v="Central Planning"/>
    <n v="798"/>
    <n v="5812"/>
    <s v="Untapped"/>
    <s v="Very Powerful"/>
    <s v="Egypt"/>
    <s v="Soviet Union"/>
    <n v="40640"/>
    <s v="http://blocgame.com/stats.php?id=46317"/>
    <n v="0"/>
    <n v="0"/>
    <n v="15515"/>
    <n v="50.927318295739347"/>
  </r>
  <r>
    <s v="Free Persia"/>
    <s v="Trump"/>
    <x v="4"/>
    <n v="8"/>
    <n v="0"/>
    <s v="Second World War surplus"/>
    <s v="Gandhi-like"/>
    <n v="0"/>
    <s v="Undisciplined Rabble"/>
    <n v="27"/>
    <n v="2"/>
    <n v="2"/>
    <s v="Central Planning"/>
    <n v="795"/>
    <n v="1446"/>
    <s v="Untapped"/>
    <s v="None"/>
    <s v="Persia"/>
    <s v="United States"/>
    <n v="10304"/>
    <s v="http://blocgame.com/stats.php?id=62875"/>
    <n v="0"/>
    <n v="0"/>
    <n v="8804"/>
    <n v="12.961006289308177"/>
  </r>
  <r>
    <s v="mzymz"/>
    <s v="mzymz79"/>
    <x v="8"/>
    <n v="62"/>
    <n v="1"/>
    <s v="Second World War surplus"/>
    <s v="Gandhi-like"/>
    <n v="2"/>
    <s v="Poor"/>
    <n v="2"/>
    <n v="27"/>
    <n v="7"/>
    <s v="Central Planning"/>
    <n v="794"/>
    <n v="239"/>
    <s v="Untapped"/>
    <s v="Very Powerful"/>
    <s v="Caribbean"/>
    <s v="Soviet Union"/>
    <n v="38235"/>
    <s v="http://blocgame.com/stats.php?id=62580"/>
    <n v="0"/>
    <n v="0"/>
    <n v="23985"/>
    <n v="48.15491183879093"/>
  </r>
  <r>
    <s v="Shanghai"/>
    <s v="Lon Dyo"/>
    <x v="5"/>
    <n v="53"/>
    <n v="0"/>
    <s v="First World War surplus"/>
    <s v="Gandhi-like"/>
    <n v="1"/>
    <s v="Elite"/>
    <n v="9"/>
    <n v="19"/>
    <n v="6"/>
    <s v="Central Planning"/>
    <n v="793"/>
    <n v="225"/>
    <s v="Untapped"/>
    <s v="Somewhat Large"/>
    <s v="China"/>
    <s v="Soviet Union"/>
    <n v="42064"/>
    <s v="http://blocgame.com/stats.php?id=63118"/>
    <n v="0"/>
    <n v="0"/>
    <n v="31939"/>
    <n v="53.044136191677175"/>
  </r>
  <r>
    <s v="FlySoGood"/>
    <s v="ycheez"/>
    <x v="6"/>
    <n v="61"/>
    <n v="3"/>
    <s v="Second World War surplus"/>
    <s v="Gandhi-like"/>
    <n v="3"/>
    <s v="Good"/>
    <n v="19"/>
    <n v="27"/>
    <n v="17"/>
    <s v="Free Market"/>
    <n v="789"/>
    <n v="2003"/>
    <s v="Untapped"/>
    <s v="Mediocre"/>
    <s v="Atlas"/>
    <s v="United States"/>
    <n v="39020"/>
    <s v="http://blocgame.com/stats.php?id=54541"/>
    <n v="0"/>
    <n v="0"/>
    <n v="20270"/>
    <n v="49.455006337135615"/>
  </r>
  <r>
    <s v="Kazilers Shoil"/>
    <s v="Haroni Ismaelist"/>
    <x v="0"/>
    <n v="46"/>
    <n v="0"/>
    <s v="First World War surplus"/>
    <s v="Gandhi-like"/>
    <n v="0"/>
    <s v="Standard"/>
    <n v="88"/>
    <n v="5"/>
    <n v="2"/>
    <s v="Central Planning"/>
    <n v="789"/>
    <n v="343"/>
    <s v="Untapped"/>
    <s v="Somewhat Large"/>
    <s v="Mesoamerica"/>
    <s v="United States"/>
    <n v="26695"/>
    <s v="http://blocgame.com/stats.php?id=60641"/>
    <n v="0"/>
    <n v="0"/>
    <n v="24070"/>
    <n v="33.833967046894806"/>
  </r>
  <r>
    <s v="Arganava"/>
    <s v="Abdul Hamid Muhammad"/>
    <x v="10"/>
    <n v="1"/>
    <n v="0"/>
    <s v="First World War surplus"/>
    <s v="Questionable"/>
    <n v="0"/>
    <s v="Undisciplined Rabble"/>
    <n v="46"/>
    <n v="3"/>
    <n v="1"/>
    <s v="Mixed Economy"/>
    <n v="789"/>
    <n v="23"/>
    <s v="Untapped"/>
    <s v="Meagre"/>
    <s v="East Indies"/>
    <s v="Neutral"/>
    <n v="8814"/>
    <s v="http://blocgame.com/stats.php?id=62223"/>
    <n v="0"/>
    <n v="0"/>
    <n v="7314"/>
    <n v="11.171102661596958"/>
  </r>
  <r>
    <s v="semerah padi"/>
    <s v="azrilahm"/>
    <x v="3"/>
    <n v="36"/>
    <n v="0"/>
    <s v="Second World War surplus"/>
    <s v="Gandhi-like"/>
    <n v="1"/>
    <s v="Good"/>
    <n v="13"/>
    <n v="10"/>
    <n v="3"/>
    <s v="Central Planning"/>
    <n v="789"/>
    <n v="190"/>
    <s v="Untapped"/>
    <s v="Large"/>
    <s v="Indochina"/>
    <s v="Neutral"/>
    <n v="20000"/>
    <s v="http://blocgame.com/stats.php?id=62389"/>
    <n v="0"/>
    <n v="0"/>
    <n v="14375"/>
    <n v="25.34854245880862"/>
  </r>
  <r>
    <s v="Polskim"/>
    <s v="SelectBrony"/>
    <x v="10"/>
    <n v="9"/>
    <n v="0"/>
    <s v="First World War surplus"/>
    <s v="Gandhi-like"/>
    <n v="1"/>
    <s v="Elite"/>
    <n v="124"/>
    <n v="3"/>
    <n v="2"/>
    <s v="Free Market"/>
    <n v="787"/>
    <n v="2648"/>
    <s v="Untapped"/>
    <s v="None"/>
    <s v="Mesopotamia"/>
    <s v="Neutral"/>
    <n v="9266"/>
    <s v="http://blocgame.com/stats.php?id=62207"/>
    <n v="0"/>
    <n v="0"/>
    <n v="6641"/>
    <n v="11.773824650571791"/>
  </r>
  <r>
    <s v="Trï¿½pico"/>
    <s v="rumsod"/>
    <x v="10"/>
    <n v="57"/>
    <n v="0"/>
    <s v="First World War surplus"/>
    <s v="Gandhi-like"/>
    <n v="1"/>
    <s v="Good"/>
    <n v="121"/>
    <n v="26"/>
    <n v="3"/>
    <s v="Central Planning"/>
    <n v="783"/>
    <n v="3"/>
    <s v="Untapped"/>
    <s v="Mediocre"/>
    <s v="Caribbean"/>
    <s v="Soviet Union"/>
    <n v="23396"/>
    <s v="http://blocgame.com/stats.php?id=1"/>
    <n v="0"/>
    <n v="0"/>
    <n v="11771"/>
    <n v="29.879948914431672"/>
  </r>
  <r>
    <s v="KOHREA"/>
    <s v="Kim Jong Ill"/>
    <x v="10"/>
    <n v="48"/>
    <n v="0"/>
    <s v="Second World War surplus"/>
    <s v="Gandhi-like"/>
    <n v="2"/>
    <s v="Standard"/>
    <n v="55"/>
    <n v="13"/>
    <n v="4"/>
    <s v="Mixed Economy"/>
    <n v="782"/>
    <n v="494"/>
    <s v="Untapped"/>
    <s v="Mediocre"/>
    <s v="China"/>
    <s v="Soviet Union"/>
    <n v="23828"/>
    <s v="http://blocgame.com/stats.php?id=63926"/>
    <n v="0"/>
    <n v="0"/>
    <n v="15953"/>
    <n v="30.470588235294116"/>
  </r>
  <r>
    <s v="zener diode"/>
    <s v="zdiode1"/>
    <x v="10"/>
    <n v="28"/>
    <n v="0"/>
    <s v="First World War surplus"/>
    <s v="Questionable"/>
    <n v="0"/>
    <s v="Undisciplined Rabble"/>
    <n v="5"/>
    <n v="2"/>
    <n v="0"/>
    <s v="Mixed Economy"/>
    <n v="775"/>
    <n v="0"/>
    <s v="Plentiful"/>
    <s v="None"/>
    <s v="China"/>
    <s v="Neutral"/>
    <n v="3585"/>
    <s v="http://blocgame.com/stats.php?id=61908"/>
    <n v="0"/>
    <n v="0"/>
    <n v="2835"/>
    <n v="4.6258064516129034"/>
  </r>
  <r>
    <s v="Black Gold"/>
    <s v="SIEG_HEIL"/>
    <x v="8"/>
    <n v="14"/>
    <n v="0"/>
    <s v="Second World War surplus"/>
    <s v="Gandhi-like"/>
    <n v="1"/>
    <s v="Good"/>
    <n v="51"/>
    <n v="7"/>
    <n v="11"/>
    <s v="Central Planning"/>
    <n v="775"/>
    <n v="6642"/>
    <s v="Untapped"/>
    <s v="Large"/>
    <s v="Egypt"/>
    <s v="Soviet Union"/>
    <n v="37542"/>
    <s v="http://blocgame.com/stats.php?id=64027"/>
    <n v="0"/>
    <n v="0"/>
    <n v="30042"/>
    <n v="48.441290322580642"/>
  </r>
  <r>
    <s v="MyKingdom"/>
    <s v="General"/>
    <x v="3"/>
    <n v="58"/>
    <n v="2"/>
    <s v="First World War surplus"/>
    <s v="Gandhi-like"/>
    <n v="2"/>
    <s v="Good"/>
    <n v="0"/>
    <n v="15"/>
    <n v="6"/>
    <s v="Central Planning"/>
    <n v="774"/>
    <n v="253"/>
    <s v="Untapped"/>
    <s v="Large"/>
    <s v="East Indies"/>
    <s v="Soviet Union"/>
    <n v="36424"/>
    <s v="http://blocgame.com/stats.php?id=60728"/>
    <n v="0"/>
    <n v="0"/>
    <n v="27049"/>
    <n v="47.059431524547804"/>
  </r>
  <r>
    <s v="AA"/>
    <s v="syljays89"/>
    <x v="3"/>
    <n v="37"/>
    <n v="0"/>
    <s v="Second World War surplus"/>
    <s v="Gandhi-like"/>
    <n v="1"/>
    <s v="Standard"/>
    <n v="0"/>
    <n v="11"/>
    <n v="9"/>
    <s v="Central Planning"/>
    <n v="774"/>
    <n v="197"/>
    <s v="Untapped"/>
    <s v="Mediocre"/>
    <s v="Pacific Rim"/>
    <s v="Neutral"/>
    <n v="22561"/>
    <s v="http://blocgame.com/stats.php?id=64255"/>
    <n v="0"/>
    <n v="0"/>
    <n v="14311"/>
    <n v="29.148578811369511"/>
  </r>
  <r>
    <s v="Rats"/>
    <s v="Banjax"/>
    <x v="6"/>
    <n v="42"/>
    <n v="0"/>
    <s v="First World War surplus"/>
    <s v="Angelic"/>
    <n v="1"/>
    <s v="Standard"/>
    <n v="38"/>
    <n v="20"/>
    <n v="8"/>
    <s v="Free Market"/>
    <n v="774"/>
    <n v="366"/>
    <s v="Near Depletion"/>
    <s v="Mediocre"/>
    <s v="Amazonia"/>
    <s v="United States"/>
    <n v="25310"/>
    <s v="http://blocgame.com/stats.php?id=64509"/>
    <n v="0"/>
    <n v="0"/>
    <n v="14060"/>
    <n v="32.700258397932814"/>
  </r>
  <r>
    <s v="Reality"/>
    <s v="fujisyugi"/>
    <x v="8"/>
    <n v="65"/>
    <n v="0"/>
    <s v="Korean War surplus"/>
    <s v="Gandhi-like"/>
    <n v="2"/>
    <s v="Good"/>
    <n v="11"/>
    <n v="18"/>
    <n v="10"/>
    <s v="Central Planning"/>
    <n v="773"/>
    <n v="353"/>
    <s v="Plentiful"/>
    <s v="Mediocre"/>
    <s v="Southern Africa"/>
    <s v="Soviet Union"/>
    <n v="28493"/>
    <s v="http://blocgame.com/stats.php?id=53029"/>
    <n v="0"/>
    <n v="0"/>
    <n v="16493"/>
    <n v="36.860284605433378"/>
  </r>
  <r>
    <s v="ThePonyslayers"/>
    <s v="TheManHanoi"/>
    <x v="8"/>
    <n v="53"/>
    <n v="0"/>
    <s v="Second World War surplus"/>
    <s v="Gandhi-like"/>
    <n v="1"/>
    <s v="Elite"/>
    <n v="3"/>
    <n v="26"/>
    <n v="3"/>
    <s v="Central Planning"/>
    <n v="772"/>
    <n v="160"/>
    <n v="0"/>
    <s v="Mediocre"/>
    <s v="Southern Africa"/>
    <s v="Soviet Union"/>
    <n v="19709"/>
    <s v="http://blocgame.com/stats.php?id=54547"/>
    <n v="0"/>
    <n v="0"/>
    <n v="8084"/>
    <n v="25.529792746113991"/>
  </r>
  <r>
    <s v="new shekelstan"/>
    <s v="mrluxx0"/>
    <x v="0"/>
    <n v="78"/>
    <n v="0"/>
    <s v="Second World War surplus"/>
    <s v="Gandhi-like"/>
    <n v="1"/>
    <s v="Good"/>
    <n v="1"/>
    <n v="17"/>
    <n v="11"/>
    <s v="Central Planning"/>
    <n v="771"/>
    <n v="2675"/>
    <s v="Untapped"/>
    <s v="Large"/>
    <s v="Arabia"/>
    <s v="Soviet Union"/>
    <n v="16335"/>
    <s v="http://blocgame.com/stats.php?id=46292"/>
    <n v="0"/>
    <n v="0"/>
    <n v="5085"/>
    <n v="21.186770428015564"/>
  </r>
  <r>
    <s v="Smoking Bandit"/>
    <s v="RENTAKA"/>
    <x v="10"/>
    <n v="7"/>
    <n v="0"/>
    <s v="First World War surplus"/>
    <s v="Normal"/>
    <n v="0"/>
    <s v="Undisciplined Rabble"/>
    <n v="145"/>
    <n v="4"/>
    <n v="6"/>
    <s v="Mixed Economy"/>
    <n v="771"/>
    <n v="734"/>
    <s v="Untapped"/>
    <s v="Somewhat Large"/>
    <s v="Egypt"/>
    <s v="Neutral"/>
    <n v="6957"/>
    <s v="http://blocgame.com/stats.php?id=60611"/>
    <n v="0"/>
    <n v="0"/>
    <n v="3207"/>
    <n v="9.0233463035019454"/>
  </r>
  <r>
    <s v="Tok Jembal"/>
    <s v="Lady H"/>
    <x v="8"/>
    <n v="70"/>
    <n v="0"/>
    <s v="Second World War surplus"/>
    <s v="Gandhi-like"/>
    <n v="2"/>
    <s v="Standard"/>
    <n v="4"/>
    <n v="15"/>
    <n v="14"/>
    <s v="Mixed Economy"/>
    <n v="771"/>
    <n v="1700"/>
    <s v="Untapped"/>
    <s v="Powerful"/>
    <s v="Arabia"/>
    <s v="Neutral"/>
    <n v="26627"/>
    <s v="http://blocgame.com/stats.php?id=60840"/>
    <n v="0"/>
    <n v="0"/>
    <n v="14252"/>
    <n v="34.53566796368353"/>
  </r>
  <r>
    <s v="Anfield"/>
    <s v="p0ssyb0ss"/>
    <x v="5"/>
    <n v="14"/>
    <n v="0"/>
    <s v="Finest of the 19th century"/>
    <s v="Gandhi-like"/>
    <n v="0"/>
    <s v="Undisciplined Rabble"/>
    <n v="13"/>
    <n v="2"/>
    <n v="0"/>
    <s v="Free Market"/>
    <n v="770"/>
    <n v="0"/>
    <s v="Untapped"/>
    <s v="None"/>
    <s v="China"/>
    <s v="United States"/>
    <n v="13890"/>
    <s v="http://blocgame.com/stats.php?id=64538"/>
    <n v="0"/>
    <n v="0"/>
    <n v="13140"/>
    <n v="18.038961038961038"/>
  </r>
  <r>
    <s v="The Boer"/>
    <s v="Joe Soap"/>
    <x v="8"/>
    <n v="53"/>
    <n v="0"/>
    <s v="Second World War surplus"/>
    <s v="Gandhi-like"/>
    <n v="1"/>
    <s v="Elite"/>
    <n v="14"/>
    <n v="12"/>
    <n v="4"/>
    <s v="Free Market"/>
    <n v="769"/>
    <n v="797"/>
    <s v="Untapped"/>
    <s v="Powerful"/>
    <s v="Southern Africa"/>
    <s v="United States"/>
    <n v="19800"/>
    <s v="http://blocgame.com/stats.php?id=55355"/>
    <n v="0"/>
    <n v="0"/>
    <n v="13050"/>
    <n v="25.747724317295187"/>
  </r>
  <r>
    <s v="Republic Malaya"/>
    <s v="gerilatimur"/>
    <x v="3"/>
    <n v="7"/>
    <n v="0"/>
    <s v="Second World War surplus"/>
    <s v="Gandhi-like"/>
    <n v="0"/>
    <s v="Elite"/>
    <n v="67"/>
    <n v="3"/>
    <n v="3"/>
    <s v="Central Planning"/>
    <n v="768"/>
    <n v="203"/>
    <s v="Untapped"/>
    <s v="Very Powerful"/>
    <s v="East Indies"/>
    <s v="Neutral"/>
    <n v="12690"/>
    <s v="http://blocgame.com/stats.php?id=61889"/>
    <n v="0"/>
    <n v="0"/>
    <n v="10440"/>
    <n v="16.5234375"/>
  </r>
  <r>
    <s v="West-Korea"/>
    <s v="Chang Kai-Shrek"/>
    <x v="5"/>
    <n v="21"/>
    <n v="0"/>
    <s v="First World War surplus"/>
    <s v="Angelic"/>
    <n v="1"/>
    <s v="Good"/>
    <n v="13"/>
    <n v="3"/>
    <n v="0"/>
    <s v="Free Market"/>
    <n v="767"/>
    <n v="287"/>
    <s v="Untapped"/>
    <s v="Meagre"/>
    <s v="China"/>
    <s v="United States"/>
    <n v="16417"/>
    <s v="http://blocgame.com/stats.php?id=64148"/>
    <n v="0"/>
    <n v="0"/>
    <n v="14542"/>
    <n v="21.404172099087354"/>
  </r>
  <r>
    <s v="Karat"/>
    <s v="TankGun"/>
    <x v="7"/>
    <n v="9"/>
    <n v="0"/>
    <s v="Second World War surplus"/>
    <s v="Gandhi-like"/>
    <n v="1"/>
    <s v="Elite"/>
    <n v="9"/>
    <n v="6"/>
    <n v="0"/>
    <s v="Free Market"/>
    <n v="765"/>
    <n v="0"/>
    <s v="Untapped"/>
    <s v="None"/>
    <s v="Caribbean"/>
    <s v="United States"/>
    <n v="21057"/>
    <s v="http://blocgame.com/stats.php?id=45853"/>
    <n v="0"/>
    <n v="0"/>
    <n v="18057"/>
    <n v="27.525490196078433"/>
  </r>
  <r>
    <s v="Ambon"/>
    <s v="Chalkface"/>
    <x v="8"/>
    <n v="99"/>
    <n v="1"/>
    <s v="Korean War surplus"/>
    <s v="Gandhi-like"/>
    <n v="2"/>
    <s v="Good"/>
    <n v="14"/>
    <n v="20"/>
    <n v="5"/>
    <s v="Central Planning"/>
    <n v="764"/>
    <n v="386"/>
    <s v="Untapped"/>
    <s v="Large"/>
    <s v="Pacific Rim"/>
    <s v="Soviet Union"/>
    <n v="35612"/>
    <s v="http://blocgame.com/stats.php?id=42744"/>
    <n v="0"/>
    <n v="0"/>
    <n v="24737"/>
    <n v="46.612565445026178"/>
  </r>
  <r>
    <s v="Giggles"/>
    <s v="vladmgs"/>
    <x v="10"/>
    <n v="0"/>
    <n v="0"/>
    <s v="First World War surplus"/>
    <s v="Gandhi-like"/>
    <n v="1"/>
    <s v="Undisciplined Rabble"/>
    <n v="2"/>
    <n v="3"/>
    <n v="2"/>
    <s v="Free Market"/>
    <n v="761"/>
    <n v="116"/>
    <n v="0"/>
    <s v="None"/>
    <s v="The Subcontinent"/>
    <s v="Soviet Union"/>
    <n v="16335"/>
    <s v="http://blocgame.com/stats.php?id=64511"/>
    <n v="0"/>
    <n v="0"/>
    <n v="13710"/>
    <n v="21.465177398160314"/>
  </r>
  <r>
    <s v="Ultios"/>
    <s v="Noctis"/>
    <x v="8"/>
    <n v="94"/>
    <n v="1"/>
    <s v="Korean War surplus"/>
    <s v="Angelic"/>
    <n v="3"/>
    <s v="Good"/>
    <n v="0"/>
    <n v="30"/>
    <n v="12"/>
    <s v="Free Market"/>
    <n v="760"/>
    <n v="239"/>
    <s v="Plentiful"/>
    <s v="Powerful"/>
    <s v="Pacific Rim"/>
    <s v="United States"/>
    <n v="35313"/>
    <s v="http://blocgame.com/stats.php?id=59917"/>
    <n v="0"/>
    <n v="0"/>
    <n v="17313"/>
    <n v="46.464473684210525"/>
  </r>
  <r>
    <s v="Free Vietnam"/>
    <s v="dragonexis99"/>
    <x v="7"/>
    <n v="9"/>
    <n v="0"/>
    <s v="Second World War surplus"/>
    <s v="Gandhi-like"/>
    <n v="0"/>
    <s v="Good"/>
    <n v="9"/>
    <n v="13"/>
    <n v="8"/>
    <s v="Central Planning"/>
    <n v="758"/>
    <n v="63"/>
    <s v="Plentiful"/>
    <s v="Mediocre"/>
    <s v="Indochina"/>
    <s v="Neutral"/>
    <n v="12263"/>
    <s v="http://blocgame.com/stats.php?id=60426"/>
    <n v="0"/>
    <n v="0"/>
    <n v="4388"/>
    <n v="16.178100263852244"/>
  </r>
  <r>
    <s v="Spratly"/>
    <s v="asy_syakir"/>
    <x v="10"/>
    <n v="15"/>
    <n v="0"/>
    <s v="First World War surplus"/>
    <s v="Questionable"/>
    <n v="0"/>
    <s v="Elite"/>
    <n v="23"/>
    <n v="5"/>
    <n v="2"/>
    <s v="Mixed Economy"/>
    <n v="758"/>
    <n v="249"/>
    <s v="Untapped"/>
    <s v="Somewhat Large"/>
    <s v="Persia"/>
    <s v="Neutral"/>
    <n v="13077"/>
    <s v="http://blocgame.com/stats.php?id=60451"/>
    <n v="0"/>
    <n v="0"/>
    <n v="10452"/>
    <n v="17.251978891820581"/>
  </r>
  <r>
    <s v="Ketroyla"/>
    <s v="Erolvant"/>
    <x v="8"/>
    <n v="70"/>
    <n v="0"/>
    <s v="Second World War surplus"/>
    <s v="Gandhi-like"/>
    <n v="1"/>
    <s v="Standard"/>
    <n v="14"/>
    <n v="7"/>
    <n v="3"/>
    <s v="Mixed Economy"/>
    <n v="756"/>
    <n v="445"/>
    <s v="Untapped"/>
    <s v="Large"/>
    <s v="Indochina"/>
    <s v="Soviet Union"/>
    <n v="29482"/>
    <s v="http://blocgame.com/stats.php?id=55951"/>
    <n v="0"/>
    <n v="0"/>
    <n v="24982"/>
    <n v="38.9973544973545"/>
  </r>
  <r>
    <s v="WeWuz"/>
    <s v="OfficerDarrenWilson"/>
    <x v="4"/>
    <n v="18"/>
    <n v="0"/>
    <s v="Second World War surplus"/>
    <s v="Good"/>
    <n v="1"/>
    <s v="Elite"/>
    <n v="0"/>
    <n v="9"/>
    <n v="2"/>
    <s v="Mixed Economy"/>
    <n v="756"/>
    <n v="3717"/>
    <s v="Plentiful"/>
    <s v="None"/>
    <s v="Egypt"/>
    <s v="Neutral"/>
    <n v="16335"/>
    <s v="http://blocgame.com/stats.php?id=63547"/>
    <n v="0"/>
    <n v="0"/>
    <n v="11460"/>
    <n v="21.607142857142858"/>
  </r>
  <r>
    <s v="Durmatagno"/>
    <s v="LordHamster"/>
    <x v="10"/>
    <n v="9"/>
    <n v="0"/>
    <s v="Second World War surplus"/>
    <s v="Gandhi-like"/>
    <n v="1"/>
    <s v="Good"/>
    <n v="40"/>
    <n v="8"/>
    <n v="2"/>
    <s v="Mixed Economy"/>
    <n v="754"/>
    <n v="284"/>
    <n v="0"/>
    <s v="Meagre"/>
    <s v="Indochina"/>
    <s v="United States"/>
    <n v="13078"/>
    <s v="http://blocgame.com/stats.php?id=57978"/>
    <n v="0"/>
    <n v="0"/>
    <n v="8578"/>
    <n v="17.344827586206897"/>
  </r>
  <r>
    <s v="Rimba Bara"/>
    <s v="hasnah53"/>
    <x v="12"/>
    <n v="70"/>
    <n v="0"/>
    <s v="Second World War surplus"/>
    <s v="Gandhi-like"/>
    <n v="1"/>
    <s v="Good"/>
    <n v="9"/>
    <n v="7"/>
    <n v="2"/>
    <s v="Central Planning"/>
    <n v="754"/>
    <n v="68"/>
    <s v="Untapped"/>
    <s v="Large"/>
    <s v="East Indies"/>
    <s v="Soviet Union"/>
    <n v="20584"/>
    <s v="http://blocgame.com/stats.php?id=61603"/>
    <n v="0"/>
    <n v="0"/>
    <n v="16459"/>
    <n v="27.299734748010611"/>
  </r>
  <r>
    <s v="Kamikazie"/>
    <s v="kamikazie"/>
    <x v="3"/>
    <n v="88"/>
    <n v="2"/>
    <s v="Second World War surplus"/>
    <s v="Gandhi-like"/>
    <n v="2"/>
    <s v="Good"/>
    <n v="4"/>
    <n v="22"/>
    <n v="22"/>
    <s v="Free Market"/>
    <n v="754"/>
    <n v="6696"/>
    <n v="0"/>
    <s v="Powerful"/>
    <s v="Egypt"/>
    <s v="United States"/>
    <n v="39733"/>
    <s v="http://blocgame.com/stats.php?id=61783"/>
    <n v="0"/>
    <n v="0"/>
    <n v="21733"/>
    <n v="52.696286472148543"/>
  </r>
  <r>
    <s v="qigong"/>
    <s v="Qigong"/>
    <x v="10"/>
    <n v="6"/>
    <n v="0"/>
    <s v="First World War surplus"/>
    <s v="Gandhi-like"/>
    <n v="0"/>
    <s v="Undisciplined Rabble"/>
    <n v="23"/>
    <n v="2"/>
    <n v="1"/>
    <s v="Free Market"/>
    <n v="752"/>
    <n v="223"/>
    <s v="Untapped"/>
    <s v="Meagre"/>
    <s v="China"/>
    <s v="United States"/>
    <n v="11120"/>
    <s v="http://blocgame.com/stats.php?id=64086"/>
    <n v="0"/>
    <n v="0"/>
    <n v="9995"/>
    <n v="14.787234042553191"/>
  </r>
  <r>
    <s v="Reikland"/>
    <s v="Karl-Franz I"/>
    <x v="6"/>
    <n v="76"/>
    <n v="1"/>
    <s v="Second World War surplus"/>
    <s v="Gandhi-like"/>
    <n v="2"/>
    <s v="Good"/>
    <n v="2"/>
    <n v="17"/>
    <n v="22"/>
    <s v="Central Planning"/>
    <n v="747"/>
    <n v="7261"/>
    <s v="Plentiful"/>
    <s v="Large"/>
    <s v="Persia"/>
    <s v="Soviet Union"/>
    <n v="32863"/>
    <s v="http://blocgame.com/stats.php?id=58781"/>
    <n v="0"/>
    <n v="0"/>
    <n v="16738"/>
    <n v="43.993306559571622"/>
  </r>
  <r>
    <s v="Spooktune"/>
    <s v="Spookwave"/>
    <x v="0"/>
    <n v="62"/>
    <n v="3"/>
    <s v="Korean War surplus"/>
    <s v="Gandhi-like"/>
    <n v="2"/>
    <s v="Elite"/>
    <n v="1"/>
    <n v="12"/>
    <n v="7"/>
    <s v="Central Planning"/>
    <n v="747"/>
    <n v="271"/>
    <s v="Untapped"/>
    <s v="Very Powerful"/>
    <s v="China"/>
    <s v="Soviet Union"/>
    <n v="33957"/>
    <s v="http://blocgame.com/stats.php?id=62983"/>
    <n v="0"/>
    <n v="0"/>
    <n v="25332"/>
    <n v="45.457831325301207"/>
  </r>
  <r>
    <s v="Lahanation"/>
    <s v="Sahanation"/>
    <x v="7"/>
    <n v="5"/>
    <n v="0"/>
    <s v="First World War surplus"/>
    <s v="Questionable"/>
    <n v="0"/>
    <s v="Undisciplined Rabble"/>
    <n v="7"/>
    <n v="4"/>
    <n v="2"/>
    <s v="Mixed Economy"/>
    <n v="746"/>
    <n v="2"/>
    <s v="Untapped"/>
    <s v="Meagre"/>
    <s v="East Indies"/>
    <s v="Neutral"/>
    <n v="7959"/>
    <s v="http://blocgame.com/stats.php?id=60391"/>
    <n v="0"/>
    <n v="0"/>
    <n v="5709"/>
    <n v="10.668900804289544"/>
  </r>
  <r>
    <s v="TheDesertFox"/>
    <s v="DesertFox"/>
    <x v="6"/>
    <n v="13"/>
    <n v="0"/>
    <s v="Second World War surplus"/>
    <s v="Gandhi-like"/>
    <n v="1"/>
    <s v="Standard"/>
    <n v="10"/>
    <n v="8"/>
    <n v="5"/>
    <s v="Central Planning"/>
    <n v="745"/>
    <n v="242"/>
    <s v="Untapped"/>
    <s v="Very Powerful"/>
    <s v="Pacific Rim"/>
    <s v="Soviet Union"/>
    <n v="19681"/>
    <s v="http://blocgame.com/stats.php?id=52368"/>
    <n v="0"/>
    <n v="0"/>
    <n v="14056"/>
    <n v="26.41744966442953"/>
  </r>
  <r>
    <s v="WUBstep"/>
    <s v="WUBstep"/>
    <x v="0"/>
    <n v="60"/>
    <n v="1"/>
    <s v="Second World War surplus"/>
    <s v="Gandhi-like"/>
    <n v="2"/>
    <s v="Standard"/>
    <n v="1"/>
    <n v="36"/>
    <n v="20"/>
    <s v="Central Planning"/>
    <n v="738"/>
    <n v="4295"/>
    <s v="Untapped"/>
    <s v="Very Powerful"/>
    <s v="Persia"/>
    <s v="Soviet Union"/>
    <n v="42899"/>
    <s v="http://blocgame.com/stats.php?id=39023"/>
    <n v="0"/>
    <n v="0"/>
    <n v="20399"/>
    <n v="58.128726287262872"/>
  </r>
  <r>
    <s v="The Joose"/>
    <s v="BomberJack"/>
    <x v="4"/>
    <n v="7"/>
    <n v="0"/>
    <s v="Second World War surplus"/>
    <s v="Gandhi-like"/>
    <n v="0"/>
    <s v="Poor"/>
    <n v="169"/>
    <n v="6"/>
    <n v="2"/>
    <s v="Mixed Economy"/>
    <n v="738"/>
    <n v="3076"/>
    <s v="Untapped"/>
    <s v="Large"/>
    <s v="Egypt"/>
    <s v="Soviet Union"/>
    <n v="13343"/>
    <s v="http://blocgame.com/stats.php?id=48611"/>
    <n v="0"/>
    <n v="0"/>
    <n v="10343"/>
    <n v="18.079945799457995"/>
  </r>
  <r>
    <s v="Vierte Reich"/>
    <s v="Silver_Sr71"/>
    <x v="6"/>
    <n v="88"/>
    <n v="0"/>
    <s v="Second World War surplus"/>
    <s v="Gandhi-like"/>
    <n v="1"/>
    <s v="Elite"/>
    <n v="52"/>
    <n v="7"/>
    <n v="2"/>
    <s v="Central Planning"/>
    <n v="738"/>
    <n v="284"/>
    <s v="Plentiful"/>
    <s v="Large"/>
    <s v="Southern Africa"/>
    <s v="Soviet Union"/>
    <n v="26883"/>
    <s v="http://blocgame.com/stats.php?id=59580"/>
    <n v="0"/>
    <n v="0"/>
    <n v="22758"/>
    <n v="36.426829268292686"/>
  </r>
  <r>
    <s v="awanghitam"/>
    <s v="awanghitam"/>
    <x v="6"/>
    <n v="3"/>
    <n v="0"/>
    <s v="Second World War surplus"/>
    <s v="Gandhi-like"/>
    <n v="0"/>
    <s v="Undisciplined Rabble"/>
    <n v="7"/>
    <n v="27"/>
    <n v="0"/>
    <s v="Central Planning"/>
    <n v="737"/>
    <n v="15"/>
    <n v="0"/>
    <s v="None"/>
    <s v="East Indies"/>
    <s v="Soviet Union"/>
    <n v="16459"/>
    <s v="http://blocgame.com/stats.php?id=60739"/>
    <n v="0"/>
    <n v="0"/>
    <n v="6334"/>
    <n v="22.332428765264588"/>
  </r>
  <r>
    <s v="MalayaRaya"/>
    <s v="Kitul"/>
    <x v="3"/>
    <n v="64"/>
    <n v="0"/>
    <s v="Second World War surplus"/>
    <s v="Gandhi-like"/>
    <n v="1"/>
    <s v="Elite"/>
    <n v="0"/>
    <n v="15"/>
    <n v="6"/>
    <s v="Free Market"/>
    <n v="736"/>
    <n v="2521"/>
    <s v="Untapped"/>
    <s v="Very Powerful"/>
    <s v="Atlas"/>
    <s v="United States"/>
    <n v="26513"/>
    <s v="http://blocgame.com/stats.php?id=60388"/>
    <n v="0"/>
    <n v="0"/>
    <n v="17888"/>
    <n v="36.023097826086953"/>
  </r>
  <r>
    <s v="Black Money"/>
    <s v="Babe"/>
    <x v="10"/>
    <n v="28"/>
    <n v="0"/>
    <s v="First World War surplus"/>
    <s v="Gandhi-like"/>
    <n v="0"/>
    <s v="Elite"/>
    <n v="24"/>
    <n v="5"/>
    <n v="5"/>
    <s v="Central Planning"/>
    <n v="735"/>
    <n v="1134"/>
    <s v="Untapped"/>
    <s v="Small"/>
    <s v="Atlas"/>
    <s v="Neutral"/>
    <n v="13550"/>
    <s v="http://blocgame.com/stats.php?id=64241"/>
    <n v="0"/>
    <n v="0"/>
    <n v="9800"/>
    <n v="18.435374149659864"/>
  </r>
  <r>
    <s v="Poundtown"/>
    <s v="FLAKT"/>
    <x v="0"/>
    <n v="93"/>
    <n v="0"/>
    <s v="Second World War surplus"/>
    <s v="Gandhi-like"/>
    <n v="1"/>
    <s v="Elite"/>
    <n v="0"/>
    <n v="10"/>
    <n v="4"/>
    <s v="Central Planning"/>
    <n v="734"/>
    <n v="484"/>
    <s v="Untapped"/>
    <s v="Large"/>
    <s v="East Africa"/>
    <s v="Soviet Union"/>
    <n v="37150"/>
    <s v="http://blocgame.com/stats.php?id=39066"/>
    <n v="0"/>
    <n v="0"/>
    <n v="31150"/>
    <n v="50.613079019073567"/>
  </r>
  <r>
    <s v="America"/>
    <s v="Superman"/>
    <x v="6"/>
    <n v="106"/>
    <n v="0"/>
    <s v="Second World War surplus"/>
    <s v="Angelic"/>
    <n v="2"/>
    <s v="Standard"/>
    <n v="2"/>
    <n v="8"/>
    <n v="3"/>
    <s v="Mixed Economy"/>
    <n v="733"/>
    <n v="319"/>
    <n v="0"/>
    <s v="Small"/>
    <s v="West Africa"/>
    <s v="Neutral"/>
    <n v="25960"/>
    <s v="http://blocgame.com/stats.php?id=40167"/>
    <n v="0"/>
    <n v="0"/>
    <n v="20335"/>
    <n v="35.416098226466573"/>
  </r>
  <r>
    <s v="bukitbendera98"/>
    <s v="myms7375"/>
    <x v="3"/>
    <n v="9"/>
    <n v="2"/>
    <s v="Korean War surplus"/>
    <s v="Gandhi-like"/>
    <n v="2"/>
    <s v="Elite"/>
    <n v="1"/>
    <n v="10"/>
    <n v="5"/>
    <s v="Free Market"/>
    <n v="733"/>
    <n v="5533"/>
    <s v="Near Depletion"/>
    <s v="Meagre"/>
    <s v="Arabia"/>
    <s v="United States"/>
    <n v="27418"/>
    <s v="http://blocgame.com/stats.php?id=62501"/>
    <n v="0"/>
    <n v="0"/>
    <n v="20293"/>
    <n v="37.405184174624829"/>
  </r>
  <r>
    <s v="Milano"/>
    <s v="Milanostrom"/>
    <x v="6"/>
    <n v="71"/>
    <n v="4"/>
    <s v="Second World War surplus"/>
    <s v="Gandhi-like"/>
    <n v="3"/>
    <s v="Standard"/>
    <n v="13"/>
    <n v="17"/>
    <n v="0"/>
    <s v="Central Planning"/>
    <n v="733"/>
    <n v="57"/>
    <s v="Untapped"/>
    <s v="Somewhat Large"/>
    <s v="Pacific Rim"/>
    <s v="Soviet Union"/>
    <n v="33696"/>
    <s v="http://blocgame.com/stats.php?id=63012"/>
    <n v="0"/>
    <n v="0"/>
    <n v="25071"/>
    <n v="45.969986357435197"/>
  </r>
  <r>
    <s v="Free Trade"/>
    <s v="InfernoVortex"/>
    <x v="1"/>
    <n v="39"/>
    <n v="0"/>
    <s v="Second World War surplus"/>
    <s v="Gandhi-like"/>
    <n v="1"/>
    <s v="Good"/>
    <n v="14"/>
    <n v="11"/>
    <n v="1"/>
    <s v="Central Planning"/>
    <n v="730"/>
    <n v="140"/>
    <s v="Untapped"/>
    <s v="Mediocre"/>
    <s v="Caribbean"/>
    <s v="Soviet Union"/>
    <n v="20000"/>
    <s v="http://blocgame.com/stats.php?id=55017"/>
    <n v="0"/>
    <n v="0"/>
    <n v="14750"/>
    <n v="27.397260273972602"/>
  </r>
  <r>
    <s v="IBabylonl"/>
    <s v="Ipyromaniacl"/>
    <x v="10"/>
    <n v="9"/>
    <n v="0"/>
    <s v="Second World War surplus"/>
    <s v="Gandhi-like"/>
    <n v="0"/>
    <s v="Poor"/>
    <n v="87"/>
    <n v="9"/>
    <n v="5"/>
    <s v="Central Planning"/>
    <n v="728"/>
    <n v="5"/>
    <s v="Untapped"/>
    <s v="Meagre"/>
    <s v="Mesoamerica"/>
    <s v="Soviet Union"/>
    <n v="13343"/>
    <s v="http://blocgame.com/stats.php?id=63227"/>
    <n v="0"/>
    <n v="0"/>
    <n v="8093"/>
    <n v="18.328296703296704"/>
  </r>
  <r>
    <s v="AloqStaq"/>
    <s v="zulhasr39680"/>
    <x v="3"/>
    <n v="83"/>
    <n v="0"/>
    <s v="Second World War surplus"/>
    <s v="Gandhi-like"/>
    <n v="0"/>
    <s v="Standard"/>
    <n v="4"/>
    <n v="6"/>
    <n v="26"/>
    <s v="Central Planning"/>
    <n v="726"/>
    <n v="3354"/>
    <s v="Untapped"/>
    <s v="Very Powerful"/>
    <s v="Atlas"/>
    <s v="Neutral"/>
    <n v="20000"/>
    <s v="http://blocgame.com/stats.php?id=62186"/>
    <n v="0"/>
    <n v="0"/>
    <n v="8000"/>
    <n v="27.548209366391184"/>
  </r>
  <r>
    <s v="Kikkomen"/>
    <s v="general_tso_chiken"/>
    <x v="8"/>
    <n v="59"/>
    <n v="0"/>
    <s v="Second World War surplus"/>
    <s v="Good"/>
    <n v="1"/>
    <s v="Good"/>
    <n v="2"/>
    <n v="8"/>
    <n v="6"/>
    <s v="Mixed Economy"/>
    <n v="724"/>
    <n v="50"/>
    <s v="Untapped"/>
    <s v="Somewhat Large"/>
    <s v="Pacific Rim"/>
    <s v="Soviet Union"/>
    <n v="33469"/>
    <s v="http://blocgame.com/stats.php?id=53662"/>
    <n v="0"/>
    <n v="0"/>
    <n v="27469"/>
    <n v="46.22790055248619"/>
  </r>
  <r>
    <s v="Austone"/>
    <s v="iAustin"/>
    <x v="10"/>
    <n v="10"/>
    <n v="0"/>
    <s v="Finest of the 19th century"/>
    <s v="Gandhi-like"/>
    <n v="0"/>
    <s v="Undisciplined Rabble"/>
    <n v="41"/>
    <n v="3"/>
    <n v="0"/>
    <s v="Central Planning"/>
    <n v="723"/>
    <n v="147"/>
    <s v="Untapped"/>
    <s v="None"/>
    <s v="Caribbean"/>
    <s v="Neutral"/>
    <n v="9455"/>
    <s v="http://blocgame.com/stats.php?id=53733"/>
    <n v="0"/>
    <n v="0"/>
    <n v="8330"/>
    <n v="13.077455048409405"/>
  </r>
  <r>
    <s v="Pemakan Dunia"/>
    <s v="P3M4k4N 2Nia"/>
    <x v="3"/>
    <n v="15"/>
    <n v="6"/>
    <s v="Second World War surplus"/>
    <s v="Gandhi-like"/>
    <n v="4"/>
    <s v="Elite"/>
    <n v="7"/>
    <n v="17"/>
    <n v="11"/>
    <s v="Mixed Economy"/>
    <n v="722"/>
    <n v="58"/>
    <n v="0"/>
    <s v="Large"/>
    <s v="East Indies"/>
    <s v="Neutral"/>
    <n v="29523"/>
    <s v="http://blocgame.com/stats.php?id=61189"/>
    <n v="0"/>
    <n v="0"/>
    <n v="16023"/>
    <n v="40.890581717451525"/>
  </r>
  <r>
    <s v="oliverhard"/>
    <s v="oliver hardwick"/>
    <x v="6"/>
    <n v="31"/>
    <n v="1"/>
    <s v="Second World War surplus"/>
    <s v="Angelic"/>
    <n v="3"/>
    <s v="Standard"/>
    <n v="3"/>
    <n v="24"/>
    <n v="13"/>
    <s v="Central Planning"/>
    <n v="721"/>
    <n v="2993"/>
    <s v="Untapped"/>
    <s v="Mediocre"/>
    <s v="Persia"/>
    <s v="Soviet Union"/>
    <n v="32039"/>
    <s v="http://blocgame.com/stats.php?id=53822"/>
    <n v="0"/>
    <n v="0"/>
    <n v="15914"/>
    <n v="44.436893203883493"/>
  </r>
  <r>
    <s v="Subcarpathia"/>
    <s v="Munmen"/>
    <x v="6"/>
    <n v="69"/>
    <n v="0"/>
    <s v="First World War surplus"/>
    <s v="Angelic"/>
    <n v="1"/>
    <s v="Good"/>
    <n v="11"/>
    <n v="15"/>
    <n v="10"/>
    <s v="Free Market"/>
    <n v="721"/>
    <n v="3271"/>
    <s v="Plentiful"/>
    <s v="Mediocre"/>
    <s v="Arabia"/>
    <s v="United States"/>
    <n v="30248"/>
    <s v="http://blocgame.com/stats.php?id=63976"/>
    <n v="0"/>
    <n v="0"/>
    <n v="20123"/>
    <n v="41.952843273231622"/>
  </r>
  <r>
    <s v="Iraqghanistan"/>
    <s v="an unwashed arab."/>
    <x v="12"/>
    <n v="5"/>
    <n v="0"/>
    <s v="Second World War surplus"/>
    <s v="Gandhi-like"/>
    <n v="1"/>
    <s v="Undisciplined Rabble"/>
    <n v="16"/>
    <n v="9"/>
    <n v="4"/>
    <s v="Central Planning"/>
    <n v="721"/>
    <n v="1256"/>
    <s v="Untapped"/>
    <s v="Small"/>
    <s v="Egypt"/>
    <s v="Soviet Union"/>
    <n v="13888"/>
    <s v="http://blocgame.com/stats.php?id=64180"/>
    <n v="0"/>
    <n v="0"/>
    <n v="8263"/>
    <n v="19.262135922330096"/>
  </r>
  <r>
    <s v="oreoxmonster"/>
    <s v="haramxjadah"/>
    <x v="6"/>
    <n v="84"/>
    <n v="0"/>
    <s v="First World War surplus"/>
    <s v="Angelic"/>
    <n v="1"/>
    <s v="Standard"/>
    <n v="2"/>
    <n v="11"/>
    <n v="5"/>
    <s v="Free Market"/>
    <n v="721"/>
    <n v="4803"/>
    <s v="Depleted"/>
    <s v="Mediocre"/>
    <s v="Persia"/>
    <s v="Neutral"/>
    <n v="30208"/>
    <s v="http://blocgame.com/stats.php?id=64351"/>
    <n v="0"/>
    <n v="0"/>
    <n v="23458"/>
    <n v="41.897364771151182"/>
  </r>
  <r>
    <s v="Ebryï¿½"/>
    <s v="Thaira"/>
    <x v="8"/>
    <n v="35"/>
    <n v="0"/>
    <s v="First World War surplus"/>
    <s v="Gandhi-like"/>
    <n v="0"/>
    <s v="Good"/>
    <n v="10"/>
    <n v="3"/>
    <n v="2"/>
    <s v="Central Planning"/>
    <n v="721"/>
    <n v="147"/>
    <s v="Untapped"/>
    <s v="Mediocre"/>
    <s v="Congo"/>
    <s v="Soviet Union"/>
    <n v="28767"/>
    <s v="http://blocgame.com/stats.php?id=64495"/>
    <n v="0"/>
    <n v="0"/>
    <n v="26892"/>
    <n v="39.898751733703193"/>
  </r>
  <r>
    <s v="Langit7"/>
    <s v="Echa"/>
    <x v="0"/>
    <n v="60"/>
    <n v="0"/>
    <s v="Second World War surplus"/>
    <s v="Gandhi-like"/>
    <n v="1"/>
    <s v="Poor"/>
    <n v="4"/>
    <n v="13"/>
    <n v="11"/>
    <s v="Mixed Economy"/>
    <n v="720"/>
    <n v="1654"/>
    <s v="Untapped"/>
    <s v="Very Powerful"/>
    <s v="Arabia"/>
    <s v="Neutral"/>
    <n v="19799"/>
    <s v="http://blocgame.com/stats.php?id=61131"/>
    <n v="0"/>
    <n v="0"/>
    <n v="10049"/>
    <n v="27.49861111111111"/>
  </r>
  <r>
    <s v="Afpakistan"/>
    <s v="WolfyTheAlpha"/>
    <x v="5"/>
    <n v="53"/>
    <n v="0"/>
    <s v="First World War surplus"/>
    <s v="Gandhi-like"/>
    <n v="1"/>
    <s v="Standard"/>
    <n v="27"/>
    <n v="11"/>
    <n v="7"/>
    <s v="Mixed Economy"/>
    <n v="715"/>
    <n v="1490"/>
    <s v="Untapped"/>
    <s v="Meagre"/>
    <s v="Atlas"/>
    <s v="Soviet Union"/>
    <n v="20000"/>
    <s v="http://blocgame.com/stats.php?id=64497"/>
    <n v="0"/>
    <n v="0"/>
    <n v="12500"/>
    <n v="27.972027972027973"/>
  </r>
  <r>
    <s v="Toron"/>
    <s v="Ragnar Gojie"/>
    <x v="10"/>
    <n v="9"/>
    <n v="0"/>
    <s v="First World War surplus"/>
    <s v="Isolated"/>
    <n v="0"/>
    <s v="Undisciplined Rabble"/>
    <n v="17"/>
    <n v="2"/>
    <n v="2"/>
    <s v="Mixed Economy"/>
    <n v="712"/>
    <n v="2"/>
    <n v="0"/>
    <s v="None"/>
    <s v="China"/>
    <s v="Neutral"/>
    <n v="1835"/>
    <s v="http://blocgame.com/stats.php?id=63275"/>
    <n v="0"/>
    <n v="0"/>
    <n v="335"/>
    <n v="2.577247191011236"/>
  </r>
  <r>
    <s v="Dengue"/>
    <s v="Kraken"/>
    <x v="12"/>
    <n v="54"/>
    <n v="0"/>
    <s v="Second World War surplus"/>
    <s v="Gandhi-like"/>
    <n v="1"/>
    <s v="Elite"/>
    <n v="5"/>
    <n v="9"/>
    <n v="4"/>
    <s v="Central Planning"/>
    <n v="711"/>
    <n v="2489"/>
    <s v="Untapped"/>
    <s v="Large"/>
    <s v="Mesopotamia"/>
    <s v="Soviet Union"/>
    <n v="13210"/>
    <s v="http://blocgame.com/stats.php?id=64008"/>
    <n v="0"/>
    <n v="0"/>
    <n v="7585"/>
    <n v="18.579465541490858"/>
  </r>
  <r>
    <s v="Soviet Kekbodia"/>
    <s v="Wojak Stalin"/>
    <x v="10"/>
    <n v="1"/>
    <n v="0"/>
    <s v="First World War surplus"/>
    <s v="Normal"/>
    <n v="0"/>
    <s v="Elite"/>
    <n v="3"/>
    <n v="3"/>
    <n v="0"/>
    <s v="Mixed Economy"/>
    <n v="709"/>
    <n v="0"/>
    <s v="Untapped"/>
    <s v="None"/>
    <s v="Pacific Rim"/>
    <s v="Neutral"/>
    <n v="5418"/>
    <s v="http://blocgame.com/stats.php?id=63380"/>
    <n v="0"/>
    <n v="0"/>
    <n v="4293"/>
    <n v="7.6417489421720735"/>
  </r>
  <r>
    <s v="Qaramur"/>
    <s v="Qaram"/>
    <x v="8"/>
    <n v="23"/>
    <n v="0"/>
    <s v="Second World War surplus"/>
    <s v="Gandhi-like"/>
    <n v="0"/>
    <s v="Standard"/>
    <n v="4"/>
    <n v="6"/>
    <n v="0"/>
    <s v="Free Market"/>
    <n v="707"/>
    <n v="0"/>
    <s v="Depleted"/>
    <s v="Small"/>
    <s v="The Subcontinent"/>
    <s v="Neutral"/>
    <n v="11369"/>
    <s v="http://blocgame.com/stats.php?id=62861"/>
    <n v="0"/>
    <n v="0"/>
    <n v="9119"/>
    <n v="16.080622347949081"/>
  </r>
  <r>
    <s v="Carteles"/>
    <s v="Miss Senza"/>
    <x v="10"/>
    <n v="10"/>
    <n v="0"/>
    <s v="First World War surplus"/>
    <s v="Good"/>
    <n v="0"/>
    <s v="Undisciplined Rabble"/>
    <n v="40"/>
    <n v="2"/>
    <n v="0"/>
    <s v="Mixed Economy"/>
    <n v="706"/>
    <n v="0"/>
    <s v="Untapped"/>
    <s v="None"/>
    <s v="Mesoamerica"/>
    <s v="Neutral"/>
    <n v="5417"/>
    <s v="http://blocgame.com/stats.php?id=63771"/>
    <n v="0"/>
    <n v="0"/>
    <n v="4667"/>
    <n v="7.6728045325779037"/>
  </r>
  <r>
    <s v="La Federacion"/>
    <s v="Jose Raul Martinez"/>
    <x v="6"/>
    <n v="51"/>
    <n v="0"/>
    <s v="Second World War surplus"/>
    <s v="Good"/>
    <n v="1"/>
    <s v="Standard"/>
    <n v="5"/>
    <n v="5"/>
    <n v="1"/>
    <s v="Central Planning"/>
    <n v="706"/>
    <n v="329"/>
    <s v="Untapped"/>
    <s v="Large"/>
    <s v="Mesoamerica"/>
    <s v="Soviet Union"/>
    <n v="27265"/>
    <s v="http://blocgame.com/stats.php?id=64281"/>
    <n v="0"/>
    <n v="0"/>
    <n v="24265"/>
    <n v="38.618980169971671"/>
  </r>
  <r>
    <s v="Jitra"/>
    <s v="feemerrkoll"/>
    <x v="8"/>
    <n v="29"/>
    <n v="0"/>
    <s v="Second World War surplus"/>
    <s v="Gandhi-like"/>
    <n v="1"/>
    <s v="Poor"/>
    <n v="9"/>
    <n v="20"/>
    <n v="3"/>
    <s v="Central Planning"/>
    <n v="705"/>
    <n v="264"/>
    <s v="Plentiful"/>
    <s v="Meagre"/>
    <s v="East Africa"/>
    <s v="Soviet Union"/>
    <n v="20000"/>
    <s v="http://blocgame.com/stats.php?id=62661"/>
    <n v="0"/>
    <n v="0"/>
    <n v="10625"/>
    <n v="28.368794326241133"/>
  </r>
  <r>
    <s v="Gandoria"/>
    <s v="zoneguy22"/>
    <x v="8"/>
    <n v="40"/>
    <n v="0"/>
    <s v="Second World War surplus"/>
    <s v="Gandhi-like"/>
    <n v="1"/>
    <s v="Elite"/>
    <n v="17"/>
    <n v="12"/>
    <n v="1"/>
    <s v="Central Planning"/>
    <n v="700"/>
    <n v="484"/>
    <s v="Untapped"/>
    <s v="None"/>
    <s v="Gran Colombia"/>
    <s v="Soviet Union"/>
    <n v="19406"/>
    <s v="http://blocgame.com/stats.php?id=50771"/>
    <n v="0"/>
    <n v="0"/>
    <n v="13781"/>
    <n v="27.722857142857144"/>
  </r>
  <r>
    <s v="woosha"/>
    <s v="blaatje"/>
    <x v="9"/>
    <n v="3"/>
    <n v="0"/>
    <s v="First World War surplus"/>
    <s v="Questionable"/>
    <n v="1"/>
    <s v="Poor"/>
    <n v="17"/>
    <n v="8"/>
    <n v="11"/>
    <s v="Mixed Economy"/>
    <n v="696"/>
    <n v="659"/>
    <s v="Untapped"/>
    <s v="None"/>
    <s v="Egypt"/>
    <s v="Neutral"/>
    <n v="11345"/>
    <s v="http://blocgame.com/stats.php?id=58158"/>
    <n v="0"/>
    <n v="0"/>
    <n v="3470"/>
    <n v="16.300287356321839"/>
  </r>
  <r>
    <s v="Compost"/>
    <s v="Colop"/>
    <x v="8"/>
    <n v="38"/>
    <n v="0"/>
    <s v="Second World War surplus"/>
    <s v="Questionable"/>
    <n v="2"/>
    <s v="Elite"/>
    <n v="13"/>
    <n v="27"/>
    <n v="2"/>
    <s v="Central Planning"/>
    <n v="692"/>
    <n v="584"/>
    <s v="Untapped"/>
    <s v="Mediocre"/>
    <s v="Southern Cone"/>
    <s v="Soviet Union"/>
    <n v="41478"/>
    <s v="http://blocgame.com/stats.php?id=62506"/>
    <n v="0"/>
    <n v="0"/>
    <n v="29103"/>
    <n v="59.939306358381501"/>
  </r>
  <r>
    <s v="Thiepia"/>
    <s v="RulerKing"/>
    <x v="10"/>
    <n v="1"/>
    <n v="0"/>
    <s v="First World War surplus"/>
    <s v="Questionable"/>
    <n v="0"/>
    <s v="Undisciplined Rabble"/>
    <n v="29"/>
    <n v="2"/>
    <n v="0"/>
    <s v="Mixed Economy"/>
    <n v="691"/>
    <n v="0"/>
    <s v="Untapped"/>
    <s v="None"/>
    <s v="Indochina"/>
    <s v="Neutral"/>
    <n v="5593"/>
    <s v="http://blocgame.com/stats.php?id=63846"/>
    <n v="0"/>
    <n v="0"/>
    <n v="4843"/>
    <n v="8.0940665701881329"/>
  </r>
  <r>
    <s v="Chaouenne"/>
    <s v="pyrignis"/>
    <x v="6"/>
    <n v="48"/>
    <n v="2"/>
    <s v="First World War surplus"/>
    <s v="Gandhi-like"/>
    <n v="2"/>
    <s v="Standard"/>
    <n v="3"/>
    <n v="12"/>
    <n v="8"/>
    <s v="Central Planning"/>
    <n v="690"/>
    <n v="3912"/>
    <s v="Untapped"/>
    <s v="Powerful"/>
    <s v="Atlas"/>
    <s v="Soviet Union"/>
    <n v="37099"/>
    <s v="http://blocgame.com/stats.php?id=42019"/>
    <n v="0"/>
    <n v="0"/>
    <n v="28099"/>
    <n v="53.766666666666666"/>
  </r>
  <r>
    <s v="Skhrimm"/>
    <s v="Ept24I5"/>
    <x v="5"/>
    <n v="3"/>
    <n v="0"/>
    <s v="Second World War surplus"/>
    <s v="Isolated"/>
    <n v="0"/>
    <s v="Standard"/>
    <n v="1"/>
    <n v="2"/>
    <n v="0"/>
    <s v="Mixed Economy"/>
    <n v="686"/>
    <n v="0"/>
    <s v="Untapped"/>
    <s v="Meagre"/>
    <s v="China"/>
    <s v="Soviet Union"/>
    <n v="9157"/>
    <s v="http://blocgame.com/stats.php?id=54756"/>
    <n v="0"/>
    <n v="0"/>
    <n v="8407"/>
    <n v="13.348396501457726"/>
  </r>
  <r>
    <s v="MayMay"/>
    <s v="MayMay"/>
    <x v="10"/>
    <n v="8"/>
    <n v="0"/>
    <s v="Second World War surplus"/>
    <s v="Normal"/>
    <n v="0"/>
    <s v="Undisciplined Rabble"/>
    <n v="29"/>
    <n v="2"/>
    <n v="0"/>
    <s v="Mixed Economy"/>
    <n v="686"/>
    <n v="0"/>
    <s v="Untapped"/>
    <s v="None"/>
    <s v="Indochina"/>
    <s v="Soviet Union"/>
    <n v="3059"/>
    <s v="http://blocgame.com/stats.php?id=63712"/>
    <n v="0"/>
    <n v="0"/>
    <n v="2309"/>
    <n v="4.4591836734693882"/>
  </r>
  <r>
    <s v="Masterton East"/>
    <s v="Natedogg"/>
    <x v="1"/>
    <n v="59"/>
    <n v="0"/>
    <s v="Korean War surplus"/>
    <s v="Gandhi-like"/>
    <n v="0"/>
    <s v="Good"/>
    <n v="2"/>
    <n v="6"/>
    <n v="1"/>
    <s v="Free Market"/>
    <n v="685"/>
    <n v="95"/>
    <s v="Untapped"/>
    <s v="Large"/>
    <s v="Pacific Rim"/>
    <s v="United States"/>
    <n v="15535"/>
    <s v="http://blocgame.com/stats.php?id=58225"/>
    <n v="0"/>
    <n v="0"/>
    <n v="12910"/>
    <n v="22.678832116788321"/>
  </r>
  <r>
    <s v="San Vincente"/>
    <s v="Manuelo Alberto"/>
    <x v="10"/>
    <n v="10"/>
    <n v="0"/>
    <s v="First World War surplus"/>
    <s v="Gandhi-like"/>
    <n v="1"/>
    <s v="Good"/>
    <n v="166"/>
    <n v="4"/>
    <n v="3"/>
    <s v="Central Planning"/>
    <n v="681"/>
    <n v="133"/>
    <s v="Untapped"/>
    <s v="Small"/>
    <s v="Caribbean"/>
    <s v="Soviet Union"/>
    <n v="16500"/>
    <s v="http://blocgame.com/stats.php?id=55217"/>
    <n v="0"/>
    <n v="0"/>
    <n v="13125"/>
    <n v="24.229074889867842"/>
  </r>
  <r>
    <s v="Lewd Place"/>
    <s v="Cute Girl"/>
    <x v="2"/>
    <n v="71"/>
    <n v="1"/>
    <s v="Second World War surplus"/>
    <s v="Gandhi-like"/>
    <n v="2"/>
    <s v="Elite"/>
    <n v="9"/>
    <n v="23"/>
    <n v="11"/>
    <s v="Mixed Economy"/>
    <n v="679"/>
    <n v="1037"/>
    <n v="0"/>
    <s v="Somewhat Large"/>
    <s v="Caribbean"/>
    <s v="Soviet Union"/>
    <n v="30807"/>
    <s v="http://blocgame.com/stats.php?id=61620"/>
    <n v="0"/>
    <n v="0"/>
    <n v="16557"/>
    <n v="45.371134020618555"/>
  </r>
  <r>
    <s v="fishball"/>
    <s v="fishballfish6"/>
    <x v="10"/>
    <n v="4"/>
    <n v="0"/>
    <s v="First World War surplus"/>
    <s v="Normal"/>
    <n v="0"/>
    <s v="Undisciplined Rabble"/>
    <n v="5"/>
    <n v="3"/>
    <n v="2"/>
    <s v="Mixed Economy"/>
    <n v="675"/>
    <n v="16"/>
    <n v="0"/>
    <s v="None"/>
    <s v="Pacific Rim"/>
    <s v="Neutral"/>
    <n v="4574"/>
    <s v="http://blocgame.com/stats.php?id=61050"/>
    <n v="0"/>
    <n v="0"/>
    <n v="2699"/>
    <n v="6.7762962962962963"/>
  </r>
  <r>
    <s v="Mys glory"/>
    <s v="Mhanes27"/>
    <x v="8"/>
    <n v="78"/>
    <n v="4"/>
    <s v="Korean War surplus"/>
    <s v="Gandhi-like"/>
    <n v="2"/>
    <s v="Elite"/>
    <n v="4"/>
    <n v="25"/>
    <n v="8"/>
    <s v="Central Planning"/>
    <n v="675"/>
    <n v="122"/>
    <s v="Untapped"/>
    <s v="Very Powerful"/>
    <s v="Pacific Rim"/>
    <s v="Soviet Union"/>
    <n v="20470"/>
    <s v="http://blocgame.com/stats.php?id=62396"/>
    <n v="0"/>
    <n v="0"/>
    <n v="6595"/>
    <n v="30.325925925925926"/>
  </r>
  <r>
    <s v="DickKickem"/>
    <s v="SirReginaldDickface"/>
    <x v="8"/>
    <n v="35"/>
    <n v="0"/>
    <s v="First World War surplus"/>
    <s v="Gandhi-like"/>
    <n v="0"/>
    <s v="Poor"/>
    <n v="5"/>
    <n v="3"/>
    <n v="2"/>
    <s v="Mixed Economy"/>
    <n v="674"/>
    <n v="97"/>
    <s v="Untapped"/>
    <s v="Small"/>
    <s v="Pacific Rim"/>
    <s v="Neutral"/>
    <n v="20000"/>
    <s v="http://blocgame.com/stats.php?id=59772"/>
    <n v="0"/>
    <n v="0"/>
    <n v="18125"/>
    <n v="29.673590504451038"/>
  </r>
  <r>
    <s v="Darkplace"/>
    <s v="BlackAngel"/>
    <x v="10"/>
    <n v="9"/>
    <n v="0"/>
    <s v="First World War surplus"/>
    <s v="Angelic"/>
    <n v="0"/>
    <s v="Elite"/>
    <n v="1"/>
    <n v="5"/>
    <n v="0"/>
    <s v="Mixed Economy"/>
    <n v="673"/>
    <n v="0"/>
    <s v="Untapped"/>
    <s v="None"/>
    <s v="Arabia"/>
    <s v="United States"/>
    <n v="2033"/>
    <s v="http://blocgame.com/stats.php?id=62234"/>
    <n v="0"/>
    <n v="0"/>
    <n v="158"/>
    <n v="3.0208023774145616"/>
  </r>
  <r>
    <s v="11Bgde Para"/>
    <s v="Pak Cik Kordi"/>
    <x v="3"/>
    <n v="55"/>
    <n v="0"/>
    <s v="Second World War surplus"/>
    <s v="Gandhi-like"/>
    <n v="2"/>
    <s v="Elite"/>
    <n v="3"/>
    <n v="11"/>
    <n v="6"/>
    <s v="Central Planning"/>
    <n v="672"/>
    <n v="70"/>
    <s v="Untapped"/>
    <s v="Powerful"/>
    <s v="Pacific Rim"/>
    <s v="Soviet Union"/>
    <n v="26329"/>
    <s v="http://blocgame.com/stats.php?id=62652"/>
    <n v="0"/>
    <n v="0"/>
    <n v="18454"/>
    <n v="39.180059523809526"/>
  </r>
  <r>
    <s v="lobai91"/>
    <s v="tokarab"/>
    <x v="3"/>
    <n v="55"/>
    <n v="2"/>
    <s v="First World War surplus"/>
    <s v="Gandhi-like"/>
    <n v="2"/>
    <s v="Elite"/>
    <n v="11"/>
    <n v="16"/>
    <n v="8"/>
    <s v="Central Planning"/>
    <n v="672"/>
    <n v="253"/>
    <s v="Untapped"/>
    <s v="Meagre"/>
    <s v="Caribbean"/>
    <s v="United States"/>
    <n v="20000"/>
    <s v="http://blocgame.com/stats.php?id=63061"/>
    <n v="0"/>
    <n v="0"/>
    <n v="9500"/>
    <n v="29.761904761904763"/>
  </r>
  <r>
    <s v="Golden Woods"/>
    <s v="Celeborn002"/>
    <x v="10"/>
    <n v="6"/>
    <n v="0"/>
    <s v="Finest of the 19th century"/>
    <s v="Questionable"/>
    <n v="0"/>
    <s v="Undisciplined Rabble"/>
    <n v="4"/>
    <n v="2"/>
    <n v="2"/>
    <s v="Mixed Economy"/>
    <n v="672"/>
    <n v="2665"/>
    <s v="Untapped"/>
    <s v="None"/>
    <s v="Atlas"/>
    <s v="Neutral"/>
    <n v="11045"/>
    <s v="http://blocgame.com/stats.php?id=64192"/>
    <n v="0"/>
    <n v="0"/>
    <n v="9545"/>
    <n v="16.436011904761905"/>
  </r>
  <r>
    <s v="Courlandia"/>
    <s v="Tzar Simeon III"/>
    <x v="8"/>
    <n v="4"/>
    <n v="0"/>
    <s v="Second World War surplus"/>
    <s v="Gandhi-like"/>
    <n v="1"/>
    <s v="Standard"/>
    <n v="12"/>
    <n v="10"/>
    <n v="5"/>
    <s v="Mixed Economy"/>
    <n v="672"/>
    <n v="51"/>
    <s v="Plentiful"/>
    <s v="Meagre"/>
    <s v="Guinea"/>
    <s v="Soviet Union"/>
    <n v="19266"/>
    <s v="http://blocgame.com/stats.php?id=64264"/>
    <n v="0"/>
    <n v="0"/>
    <n v="12891"/>
    <n v="28.669642857142858"/>
  </r>
  <r>
    <s v="CLASSIFIED"/>
    <s v="unidentified"/>
    <x v="3"/>
    <n v="45"/>
    <n v="1"/>
    <s v="Second World War surplus"/>
    <s v="Good"/>
    <n v="2"/>
    <s v="Good"/>
    <n v="29"/>
    <n v="9"/>
    <n v="8"/>
    <s v="Mixed Economy"/>
    <n v="670"/>
    <n v="337"/>
    <s v="Untapped"/>
    <s v="Mediocre"/>
    <s v="East Indies"/>
    <s v="United States"/>
    <n v="25938"/>
    <s v="http://blocgame.com/stats.php?id=64604"/>
    <n v="0"/>
    <n v="0"/>
    <n v="18063"/>
    <n v="38.713432835820896"/>
  </r>
  <r>
    <s v="Niggatopia"/>
    <s v="Supreme Nigger"/>
    <x v="5"/>
    <n v="50"/>
    <n v="0"/>
    <s v="Finest of the 19th century"/>
    <s v="Questionable"/>
    <n v="1"/>
    <s v="Good"/>
    <n v="23"/>
    <n v="9"/>
    <n v="6"/>
    <s v="Free Market"/>
    <n v="670"/>
    <n v="309"/>
    <s v="Untapped"/>
    <s v="Meagre"/>
    <s v="Gran Colombia"/>
    <s v="United States"/>
    <n v="29564"/>
    <s v="http://blocgame.com/stats.php?id=64672"/>
    <n v="0"/>
    <n v="0"/>
    <n v="23189"/>
    <n v="44.125373134328356"/>
  </r>
  <r>
    <s v="ileristanistan"/>
    <s v="TheLongFootOfTheLaw"/>
    <x v="8"/>
    <n v="151"/>
    <n v="3"/>
    <s v="Second World War surplus"/>
    <s v="Angelic"/>
    <n v="3"/>
    <s v="Good"/>
    <n v="0"/>
    <n v="43"/>
    <n v="9"/>
    <s v="Central Planning"/>
    <n v="668"/>
    <n v="409"/>
    <s v="Untapped"/>
    <s v="Very Powerful"/>
    <s v="China"/>
    <s v="Soviet Union"/>
    <n v="40091"/>
    <s v="http://blocgame.com/stats.php?id=63622"/>
    <n v="0"/>
    <n v="0"/>
    <n v="18341"/>
    <n v="60.016467065868262"/>
  </r>
  <r>
    <s v="The Jar"/>
    <s v="Mr.Pickles"/>
    <x v="8"/>
    <n v="47"/>
    <n v="0"/>
    <s v="Second World War surplus"/>
    <s v="Gandhi-like"/>
    <n v="1"/>
    <s v="Good"/>
    <n v="26"/>
    <n v="13"/>
    <n v="5"/>
    <s v="Central Planning"/>
    <n v="665"/>
    <n v="613"/>
    <s v="Untapped"/>
    <s v="Very Powerful"/>
    <s v="Guinea"/>
    <s v="Neutral"/>
    <n v="17701"/>
    <s v="http://blocgame.com/stats.php?id=60355"/>
    <n v="0"/>
    <n v="0"/>
    <n v="10201"/>
    <n v="26.618045112781957"/>
  </r>
  <r>
    <s v="Ongcan"/>
    <s v="OngCan"/>
    <x v="10"/>
    <n v="10"/>
    <n v="0"/>
    <s v="First World War surplus"/>
    <s v="Gandhi-like"/>
    <n v="0"/>
    <s v="Standard"/>
    <n v="16"/>
    <n v="4"/>
    <n v="2"/>
    <s v="Central Planning"/>
    <n v="665"/>
    <n v="158"/>
    <s v="Untapped"/>
    <s v="Meagre"/>
    <s v="Indochina"/>
    <s v="Neutral"/>
    <n v="13613"/>
    <s v="http://blocgame.com/stats.php?id=62393"/>
    <n v="0"/>
    <n v="0"/>
    <n v="11363"/>
    <n v="20.470676691729324"/>
  </r>
  <r>
    <s v="Kampung Dusun"/>
    <s v="Sarip Dol"/>
    <x v="3"/>
    <n v="40"/>
    <n v="0"/>
    <s v="Second World War surplus"/>
    <s v="Gandhi-like"/>
    <n v="2"/>
    <s v="Good"/>
    <n v="3"/>
    <n v="12"/>
    <n v="7"/>
    <s v="Central Planning"/>
    <n v="663"/>
    <n v="120"/>
    <s v="Untapped"/>
    <s v="Large"/>
    <s v="Pacific Rim"/>
    <s v="Soviet Union"/>
    <n v="24001"/>
    <s v="http://blocgame.com/stats.php?id=62351"/>
    <n v="0"/>
    <n v="0"/>
    <n v="15376"/>
    <n v="36.20060331825038"/>
  </r>
  <r>
    <s v="Jurestist"/>
    <s v="truenova"/>
    <x v="10"/>
    <n v="5"/>
    <n v="0"/>
    <s v="Second World War surplus"/>
    <s v="Gandhi-like"/>
    <n v="0"/>
    <s v="Good"/>
    <n v="49"/>
    <n v="4"/>
    <n v="2"/>
    <s v="Free Market"/>
    <n v="657"/>
    <n v="0"/>
    <s v="Untapped"/>
    <s v="None"/>
    <s v="East Indies"/>
    <s v="Neutral"/>
    <n v="15536"/>
    <s v="http://blocgame.com/stats.php?id=59705"/>
    <n v="0"/>
    <n v="0"/>
    <n v="13286"/>
    <n v="23.646879756468799"/>
  </r>
  <r>
    <s v="Tarsonis"/>
    <s v="Kalast"/>
    <x v="10"/>
    <n v="8"/>
    <n v="0"/>
    <s v="First World War surplus"/>
    <s v="Gandhi-like"/>
    <n v="1"/>
    <s v="Poor"/>
    <n v="56"/>
    <n v="6"/>
    <n v="2"/>
    <s v="Central Planning"/>
    <n v="656"/>
    <n v="304"/>
    <s v="Untapped"/>
    <s v="Mediocre"/>
    <s v="Congo"/>
    <s v="Neutral"/>
    <n v="12425"/>
    <s v="http://blocgame.com/stats.php?id=62868"/>
    <n v="0"/>
    <n v="0"/>
    <n v="8675"/>
    <n v="18.940548780487806"/>
  </r>
  <r>
    <s v="Alpha"/>
    <s v="Ryguy1005"/>
    <x v="5"/>
    <n v="28"/>
    <n v="0"/>
    <s v="First World War surplus"/>
    <s v="Gandhi-like"/>
    <n v="0"/>
    <s v="Good"/>
    <n v="4"/>
    <n v="3"/>
    <n v="2"/>
    <s v="Mixed Economy"/>
    <n v="656"/>
    <n v="154"/>
    <s v="Untapped"/>
    <s v="Mediocre"/>
    <s v="Gran Colombia"/>
    <s v="United States"/>
    <n v="27581"/>
    <s v="http://blocgame.com/stats.php?id=64279"/>
    <n v="0"/>
    <n v="0"/>
    <n v="25706"/>
    <n v="42.044207317073173"/>
  </r>
  <r>
    <s v="Octobia"/>
    <s v="Octo"/>
    <x v="7"/>
    <n v="54"/>
    <n v="0"/>
    <s v="Second World War surplus"/>
    <s v="Gandhi-like"/>
    <n v="0"/>
    <s v="Good"/>
    <n v="7"/>
    <n v="6"/>
    <n v="11"/>
    <s v="Central Planning"/>
    <n v="655"/>
    <n v="4028"/>
    <s v="Untapped"/>
    <s v="Mediocre"/>
    <s v="Arabia"/>
    <s v="Soviet Union"/>
    <n v="46193"/>
    <s v="http://blocgame.com/stats.php?id=61272"/>
    <n v="0"/>
    <n v="0"/>
    <n v="39818"/>
    <n v="70.523664122137404"/>
  </r>
  <r>
    <s v="Shinjukus"/>
    <s v="Lord Yaz"/>
    <x v="6"/>
    <n v="57"/>
    <n v="0"/>
    <s v="Second World War surplus"/>
    <s v="Gandhi-like"/>
    <n v="2"/>
    <s v="Poor"/>
    <n v="1"/>
    <n v="20"/>
    <n v="4"/>
    <s v="Mixed Economy"/>
    <n v="655"/>
    <n v="180"/>
    <s v="Untapped"/>
    <s v="Large"/>
    <s v="Pacific Rim"/>
    <s v="United States"/>
    <n v="23665"/>
    <s v="http://blocgame.com/stats.php?id=64048"/>
    <n v="0"/>
    <n v="0"/>
    <n v="13165"/>
    <n v="36.12977099236641"/>
  </r>
  <r>
    <s v="Ironforge"/>
    <s v="Mephasto"/>
    <x v="5"/>
    <n v="42"/>
    <n v="0"/>
    <s v="Second World War surplus"/>
    <s v="Gandhi-like"/>
    <n v="1"/>
    <s v="Good"/>
    <n v="17"/>
    <n v="3"/>
    <n v="1"/>
    <s v="Free Market"/>
    <n v="654"/>
    <n v="173"/>
    <s v="Untapped"/>
    <s v="Small"/>
    <s v="Amazonia"/>
    <s v="United States"/>
    <n v="26996"/>
    <s v="http://blocgame.com/stats.php?id=63135"/>
    <n v="0"/>
    <n v="0"/>
    <n v="24746"/>
    <n v="41.278287461773701"/>
  </r>
  <r>
    <s v="Marigold"/>
    <s v="Guadian Cancer"/>
    <x v="10"/>
    <n v="5"/>
    <n v="0"/>
    <s v="First World War surplus"/>
    <s v="Gandhi-like"/>
    <n v="1"/>
    <s v="Good"/>
    <n v="70"/>
    <n v="5"/>
    <n v="2"/>
    <s v="Free Market"/>
    <n v="649"/>
    <n v="36"/>
    <s v="Untapped"/>
    <s v="Mediocre"/>
    <s v="Congo"/>
    <s v="United States"/>
    <n v="22469"/>
    <s v="http://blocgame.com/stats.php?id=64393"/>
    <n v="0"/>
    <n v="0"/>
    <n v="19094"/>
    <n v="34.620955315870567"/>
  </r>
  <r>
    <s v="Adrianopolis"/>
    <s v="XAdrianT"/>
    <x v="8"/>
    <n v="119"/>
    <n v="0"/>
    <s v="Second World War surplus"/>
    <s v="Gandhi-like"/>
    <n v="1"/>
    <s v="Poor"/>
    <n v="10"/>
    <n v="31"/>
    <n v="9"/>
    <s v="Free Market"/>
    <n v="648"/>
    <n v="3825"/>
    <s v="Untapped"/>
    <s v="Very Powerful"/>
    <s v="Arabia"/>
    <s v="United States"/>
    <n v="35794"/>
    <s v="http://blocgame.com/stats.php?id=55912"/>
    <n v="0"/>
    <n v="0"/>
    <n v="20044"/>
    <n v="55.237654320987652"/>
  </r>
  <r>
    <s v="Warispeace"/>
    <s v="Warispeace"/>
    <x v="10"/>
    <n v="7"/>
    <n v="0"/>
    <s v="First World War surplus"/>
    <s v="Gandhi-like"/>
    <n v="0"/>
    <s v="Good"/>
    <n v="25"/>
    <n v="2"/>
    <n v="0"/>
    <s v="Central Planning"/>
    <n v="648"/>
    <n v="0"/>
    <s v="Untapped"/>
    <s v="None"/>
    <s v="China"/>
    <s v="Soviet Union"/>
    <n v="13613"/>
    <s v="http://blocgame.com/stats.php?id=64278"/>
    <n v="0"/>
    <n v="0"/>
    <n v="12863"/>
    <n v="21.007716049382715"/>
  </r>
  <r>
    <s v="Chinese Empire"/>
    <s v="Chairman Mao Zedong"/>
    <x v="6"/>
    <n v="51"/>
    <n v="0"/>
    <s v="Korean War surplus"/>
    <s v="Gandhi-like"/>
    <n v="2"/>
    <s v="Elite"/>
    <n v="13"/>
    <n v="9"/>
    <n v="5"/>
    <s v="Central Planning"/>
    <n v="647"/>
    <n v="63"/>
    <s v="Untapped"/>
    <s v="Mediocre"/>
    <s v="China"/>
    <s v="Soviet Union"/>
    <n v="32479"/>
    <s v="http://blocgame.com/stats.php?id=54448"/>
    <n v="0"/>
    <n v="0"/>
    <n v="25729"/>
    <n v="50.199381761978358"/>
  </r>
  <r>
    <s v="Saudi Arabia"/>
    <s v="Ayatollah Khajik"/>
    <x v="12"/>
    <n v="10"/>
    <n v="0"/>
    <s v="Second World War surplus"/>
    <s v="Gandhi-like"/>
    <n v="0"/>
    <s v="Undisciplined Rabble"/>
    <n v="14"/>
    <n v="14"/>
    <n v="4"/>
    <s v="Central Planning"/>
    <n v="644"/>
    <n v="1435"/>
    <s v="Untapped"/>
    <s v="Meagre"/>
    <s v="Arabia"/>
    <s v="Soviet Union"/>
    <n v="15211"/>
    <s v="http://blocgame.com/stats.php?id=40653"/>
    <n v="0"/>
    <n v="0"/>
    <n v="8461"/>
    <n v="23.619565217391305"/>
  </r>
  <r>
    <s v="Kotasinga"/>
    <s v="Stalin VI"/>
    <x v="8"/>
    <n v="44"/>
    <n v="0"/>
    <s v="Second World War surplus"/>
    <s v="Gandhi-like"/>
    <n v="1"/>
    <s v="Good"/>
    <n v="14"/>
    <n v="13"/>
    <n v="3"/>
    <s v="Central Planning"/>
    <n v="644"/>
    <n v="320"/>
    <s v="Untapped"/>
    <s v="Large"/>
    <s v="Congo"/>
    <s v="Soviet Union"/>
    <n v="29709"/>
    <s v="http://blocgame.com/stats.php?id=60448"/>
    <n v="0"/>
    <n v="0"/>
    <n v="22959"/>
    <n v="46.131987577639748"/>
  </r>
  <r>
    <s v="Histalaxia"/>
    <s v="Sir William the First"/>
    <x v="8"/>
    <n v="59"/>
    <n v="0"/>
    <s v="Second World War surplus"/>
    <s v="Gandhi-like"/>
    <n v="1"/>
    <s v="Good"/>
    <n v="22"/>
    <n v="5"/>
    <n v="4"/>
    <s v="Free Market"/>
    <n v="642"/>
    <n v="217"/>
    <s v="Untapped"/>
    <s v="Meagre"/>
    <s v="Pacific Rim"/>
    <s v="United States"/>
    <n v="20000"/>
    <s v="http://blocgame.com/stats.php?id=51506"/>
    <n v="0"/>
    <n v="0"/>
    <n v="15875"/>
    <n v="31.152647975077883"/>
  </r>
  <r>
    <s v="Invasion Nation"/>
    <s v="Chinese Republican"/>
    <x v="5"/>
    <n v="31"/>
    <n v="0"/>
    <s v="First World War surplus"/>
    <s v="Gandhi-like"/>
    <n v="1"/>
    <s v="Elite"/>
    <n v="27"/>
    <n v="5"/>
    <n v="4"/>
    <s v="Central Planning"/>
    <n v="640"/>
    <n v="107"/>
    <s v="Untapped"/>
    <s v="Meagre"/>
    <s v="China"/>
    <s v="United States"/>
    <n v="16500"/>
    <s v="http://blocgame.com/stats.php?id=64541"/>
    <n v="0"/>
    <n v="0"/>
    <n v="12375"/>
    <n v="25.78125"/>
  </r>
  <r>
    <s v="Esmair"/>
    <s v="muffjin"/>
    <x v="8"/>
    <n v="60"/>
    <n v="0"/>
    <s v="Second World War surplus"/>
    <s v="Gandhi-like"/>
    <n v="1"/>
    <s v="Standard"/>
    <n v="5"/>
    <n v="10"/>
    <n v="2"/>
    <s v="Free Market"/>
    <n v="639"/>
    <n v="293"/>
    <s v="Untapped"/>
    <s v="Mediocre"/>
    <s v="Indochina"/>
    <s v="Neutral"/>
    <n v="22822"/>
    <s v="http://blocgame.com/stats.php?id=40882"/>
    <n v="0"/>
    <n v="0"/>
    <n v="17572"/>
    <n v="35.715179968701094"/>
  </r>
  <r>
    <s v="Ishtar"/>
    <s v="Magnus Magnus"/>
    <x v="0"/>
    <n v="59"/>
    <n v="2"/>
    <s v="Second World War surplus"/>
    <s v="Gandhi-like"/>
    <n v="2"/>
    <s v="Good"/>
    <n v="23"/>
    <n v="20"/>
    <n v="11"/>
    <s v="Central Planning"/>
    <n v="639"/>
    <n v="4700"/>
    <s v="Untapped"/>
    <s v="Very Powerful"/>
    <s v="Mesopotamia"/>
    <s v="Soviet Union"/>
    <n v="31191"/>
    <s v="http://blocgame.com/stats.php?id=55882"/>
    <n v="0"/>
    <n v="0"/>
    <n v="18066"/>
    <n v="48.812206572769952"/>
  </r>
  <r>
    <s v="Tanah Malaya"/>
    <s v="Syahmi1089"/>
    <x v="3"/>
    <n v="10"/>
    <n v="3"/>
    <s v="Second World War surplus"/>
    <s v="Normal"/>
    <n v="2"/>
    <s v="Standard"/>
    <n v="18"/>
    <n v="12"/>
    <n v="9"/>
    <s v="Free Market"/>
    <n v="639"/>
    <n v="1084"/>
    <s v="Untapped"/>
    <s v="Somewhat Large"/>
    <s v="Arabia"/>
    <s v="United States"/>
    <n v="18230"/>
    <s v="http://blocgame.com/stats.php?id=60385"/>
    <n v="0"/>
    <n v="0"/>
    <n v="8855"/>
    <n v="28.528951486697967"/>
  </r>
  <r>
    <s v="Rafeal"/>
    <s v="Rafeal98"/>
    <x v="10"/>
    <n v="10"/>
    <n v="0"/>
    <s v="First World War surplus"/>
    <s v="Gandhi-like"/>
    <n v="0"/>
    <s v="Elite"/>
    <n v="2"/>
    <n v="4"/>
    <n v="3"/>
    <s v="Free Market"/>
    <n v="638"/>
    <n v="3"/>
    <s v="Untapped"/>
    <s v="Small"/>
    <s v="Amazonia"/>
    <s v="United States"/>
    <n v="16500"/>
    <s v="http://blocgame.com/stats.php?id=64358"/>
    <n v="0"/>
    <n v="0"/>
    <n v="13875"/>
    <n v="25.862068965517242"/>
  </r>
  <r>
    <s v="Hatmistan"/>
    <s v="Pertti II"/>
    <x v="14"/>
    <n v="10"/>
    <n v="0"/>
    <s v="Second World War surplus"/>
    <s v="Gandhi-like"/>
    <n v="1"/>
    <s v="Standard"/>
    <n v="147"/>
    <n v="5"/>
    <n v="3"/>
    <s v="Mixed Economy"/>
    <n v="637"/>
    <n v="1645"/>
    <s v="Untapped"/>
    <s v="Meagre"/>
    <s v="Atlas"/>
    <s v="Soviet Union"/>
    <n v="25535"/>
    <s v="http://blocgame.com/stats.php?id=46162"/>
    <n v="0"/>
    <n v="0"/>
    <n v="21785"/>
    <n v="40.086342229199374"/>
  </r>
  <r>
    <s v="kitts"/>
    <s v="kids"/>
    <x v="3"/>
    <n v="30"/>
    <n v="0"/>
    <s v="Second World War surplus"/>
    <s v="Gandhi-like"/>
    <n v="1"/>
    <s v="Elite"/>
    <n v="20"/>
    <n v="5"/>
    <n v="4"/>
    <s v="Mixed Economy"/>
    <n v="637"/>
    <n v="352"/>
    <s v="Untapped"/>
    <s v="Mediocre"/>
    <s v="China"/>
    <s v="Neutral"/>
    <n v="20000"/>
    <s v="http://blocgame.com/stats.php?id=64269"/>
    <n v="0"/>
    <n v="0"/>
    <n v="15875"/>
    <n v="31.397174254317111"/>
  </r>
  <r>
    <s v="nerfprotoss"/>
    <s v="nerfprotoss"/>
    <x v="10"/>
    <n v="10"/>
    <n v="0"/>
    <s v="Finest of the 19th century"/>
    <s v="Gandhi-like"/>
    <n v="0"/>
    <s v="Undisciplined Rabble"/>
    <n v="16"/>
    <n v="2"/>
    <n v="2"/>
    <s v="Free Market"/>
    <n v="636"/>
    <n v="2767"/>
    <s v="Untapped"/>
    <s v="None"/>
    <s v="Atlas"/>
    <s v="United States"/>
    <n v="13750"/>
    <s v="http://blocgame.com/stats.php?id=64362"/>
    <n v="0"/>
    <n v="0"/>
    <n v="12250"/>
    <n v="21.619496855345911"/>
  </r>
  <r>
    <s v="Scorvia"/>
    <s v="ShadyWolf313"/>
    <x v="5"/>
    <n v="23"/>
    <n v="0"/>
    <s v="Second World War surplus"/>
    <s v="Nice"/>
    <n v="1"/>
    <s v="Standard"/>
    <n v="50"/>
    <n v="6"/>
    <n v="2"/>
    <s v="Central Planning"/>
    <n v="633"/>
    <n v="411"/>
    <s v="Near Depletion"/>
    <s v="Meagre"/>
    <s v="Gran Colombia"/>
    <s v="Soviet Union"/>
    <n v="15850"/>
    <s v="http://blocgame.com/stats.php?id=64062"/>
    <n v="0"/>
    <n v="0"/>
    <n v="12100"/>
    <n v="25.039494470774091"/>
  </r>
  <r>
    <s v="Mont Blanc"/>
    <s v="Tesco"/>
    <x v="10"/>
    <n v="9"/>
    <n v="0"/>
    <s v="Second World War surplus"/>
    <s v="Questionable"/>
    <n v="0"/>
    <s v="Undisciplined Rabble"/>
    <n v="10"/>
    <n v="0"/>
    <n v="0"/>
    <s v="Mixed Economy"/>
    <n v="631"/>
    <n v="218"/>
    <n v="0"/>
    <s v="None"/>
    <s v="Arabia"/>
    <s v="Neutral"/>
    <n v="778"/>
    <s v="http://blocgame.com/stats.php?id=62644"/>
    <n v="0"/>
    <n v="0"/>
    <n v="778"/>
    <n v="1.2329635499207607"/>
  </r>
  <r>
    <s v="Clearwater"/>
    <s v="Creedence"/>
    <x v="10"/>
    <n v="10"/>
    <n v="0"/>
    <s v="Second World War surplus"/>
    <s v="Gandhi-like"/>
    <n v="1"/>
    <s v="Undisciplined Rabble"/>
    <n v="2"/>
    <n v="10"/>
    <n v="0"/>
    <s v="Mixed Economy"/>
    <n v="629"/>
    <n v="0"/>
    <s v="Untapped"/>
    <s v="Meagre"/>
    <s v="Indochina"/>
    <s v="Soviet Union"/>
    <n v="9267"/>
    <s v="http://blocgame.com/stats.php?id=64249"/>
    <n v="0"/>
    <n v="0"/>
    <n v="4767"/>
    <n v="14.732909379968204"/>
  </r>
  <r>
    <s v="TheDankLight"/>
    <s v="TheDankDark"/>
    <x v="6"/>
    <n v="30"/>
    <n v="0"/>
    <s v="First World War surplus"/>
    <s v="Gandhi-like"/>
    <n v="0"/>
    <s v="Good"/>
    <n v="23"/>
    <n v="11"/>
    <n v="6"/>
    <s v="Mixed Economy"/>
    <n v="624"/>
    <n v="3537"/>
    <s v="Untapped"/>
    <s v="Mediocre"/>
    <s v="Persia"/>
    <s v="Soviet Union"/>
    <n v="20000"/>
    <s v="http://blocgame.com/stats.php?id=60950"/>
    <n v="0"/>
    <n v="0"/>
    <n v="13625"/>
    <n v="32.051282051282051"/>
  </r>
  <r>
    <s v="Cuttlefish"/>
    <s v="DruidOfDiscord"/>
    <x v="1"/>
    <n v="11"/>
    <n v="0"/>
    <s v="First World War surplus"/>
    <s v="Gandhi-like"/>
    <n v="0"/>
    <s v="Elite"/>
    <n v="50"/>
    <n v="3"/>
    <n v="2"/>
    <s v="Mixed Economy"/>
    <n v="620"/>
    <n v="252"/>
    <s v="Untapped"/>
    <s v="Large"/>
    <s v="Pacific Rim"/>
    <s v="United States"/>
    <n v="26994"/>
    <s v="http://blocgame.com/stats.php?id=63884"/>
    <n v="0"/>
    <n v="0"/>
    <n v="25119"/>
    <n v="43.538709677419355"/>
  </r>
  <r>
    <s v="cancerpls"/>
    <s v="cancerpls"/>
    <x v="10"/>
    <n v="7"/>
    <n v="0"/>
    <s v="First World War surplus"/>
    <s v="Gandhi-like"/>
    <n v="0"/>
    <s v="Good"/>
    <n v="25"/>
    <n v="2"/>
    <n v="0"/>
    <s v="Central Planning"/>
    <n v="620"/>
    <n v="0"/>
    <s v="Untapped"/>
    <s v="None"/>
    <s v="China"/>
    <s v="Soviet Union"/>
    <n v="13613"/>
    <s v="http://blocgame.com/stats.php?id=64297"/>
    <n v="0"/>
    <n v="0"/>
    <n v="12863"/>
    <n v="21.956451612903226"/>
  </r>
  <r>
    <s v="Daricia"/>
    <s v="Luisinian"/>
    <x v="10"/>
    <n v="6"/>
    <n v="0"/>
    <s v="First World War surplus"/>
    <s v="Gandhi-like"/>
    <n v="0"/>
    <s v="Good"/>
    <n v="29"/>
    <n v="2"/>
    <n v="1"/>
    <s v="Central Planning"/>
    <n v="618"/>
    <n v="2547"/>
    <s v="Untapped"/>
    <s v="Meagre"/>
    <s v="Mesopotamia"/>
    <s v="Soviet Union"/>
    <n v="13477"/>
    <s v="http://blocgame.com/stats.php?id=64185"/>
    <n v="0"/>
    <n v="0"/>
    <n v="12352"/>
    <n v="21.807443365695793"/>
  </r>
  <r>
    <s v="Ceylon"/>
    <s v="Durruti"/>
    <x v="10"/>
    <n v="9"/>
    <n v="0"/>
    <s v="First World War surplus"/>
    <s v="Good"/>
    <n v="1"/>
    <s v="Poor"/>
    <n v="15"/>
    <n v="6"/>
    <n v="0"/>
    <s v="Mixed Economy"/>
    <n v="616"/>
    <n v="65"/>
    <s v="Near Depletion"/>
    <s v="None"/>
    <s v="The Subcontinent"/>
    <s v="Neutral"/>
    <n v="7513"/>
    <s v="http://blocgame.com/stats.php?id=63194"/>
    <n v="0"/>
    <n v="0"/>
    <n v="4513"/>
    <n v="12.196428571428571"/>
  </r>
  <r>
    <s v="Antartica"/>
    <s v="X-DZ-X"/>
    <x v="12"/>
    <n v="59"/>
    <n v="0"/>
    <s v="First World War surplus"/>
    <s v="Nice"/>
    <n v="1"/>
    <s v="Good"/>
    <n v="2"/>
    <n v="10"/>
    <n v="7"/>
    <s v="Central Planning"/>
    <n v="616"/>
    <n v="5681"/>
    <s v="Untapped"/>
    <s v="Small"/>
    <s v="Atlas"/>
    <s v="Soviet Union"/>
    <n v="30350"/>
    <s v="http://blocgame.com/stats.php?id=64669"/>
    <n v="0"/>
    <n v="0"/>
    <n v="23225"/>
    <n v="49.269480519480517"/>
  </r>
  <r>
    <s v="Sannari"/>
    <s v="ButteryIcarus"/>
    <x v="4"/>
    <n v="7"/>
    <n v="0"/>
    <s v="Second World War surplus"/>
    <s v="Gandhi-like"/>
    <n v="1"/>
    <s v="Poor"/>
    <n v="81"/>
    <n v="7"/>
    <n v="2"/>
    <s v="Central Planning"/>
    <n v="615"/>
    <n v="57"/>
    <s v="Untapped"/>
    <s v="None"/>
    <s v="China"/>
    <s v="Neutral"/>
    <n v="22650"/>
    <s v="http://blocgame.com/stats.php?id=42940"/>
    <n v="0"/>
    <n v="0"/>
    <n v="18525"/>
    <n v="36.829268292682926"/>
  </r>
  <r>
    <s v="Mobique"/>
    <s v="Ebrya"/>
    <x v="10"/>
    <n v="20"/>
    <n v="0"/>
    <s v="First World War surplus"/>
    <s v="Gandhi-like"/>
    <n v="1"/>
    <s v="Elite"/>
    <n v="32"/>
    <n v="3"/>
    <n v="1"/>
    <s v="Mixed Economy"/>
    <n v="614"/>
    <n v="60"/>
    <s v="Untapped"/>
    <s v="Meagre"/>
    <s v="China"/>
    <s v="United States"/>
    <n v="16500"/>
    <s v="http://blocgame.com/stats.php?id=61587"/>
    <n v="0"/>
    <n v="0"/>
    <n v="14250"/>
    <n v="26.872964169381106"/>
  </r>
  <r>
    <s v="Arabstan"/>
    <s v="AxanderTheGreat"/>
    <x v="4"/>
    <n v="7"/>
    <n v="0"/>
    <s v="Second World War surplus"/>
    <s v="Questionable"/>
    <n v="1"/>
    <s v="Elite"/>
    <n v="1"/>
    <n v="8"/>
    <n v="0"/>
    <s v="Free Market"/>
    <n v="610"/>
    <n v="0"/>
    <s v="Untapped"/>
    <s v="Mediocre"/>
    <s v="Mesopotamia"/>
    <s v="Neutral"/>
    <n v="16500"/>
    <s v="http://blocgame.com/stats.php?id=61659"/>
    <n v="0"/>
    <n v="0"/>
    <n v="12750"/>
    <n v="27.049180327868854"/>
  </r>
  <r>
    <s v="Giordano"/>
    <s v="MR. DaddyCool"/>
    <x v="4"/>
    <n v="7"/>
    <n v="0"/>
    <s v="First World War surplus"/>
    <s v="Gandhi-like"/>
    <n v="0"/>
    <s v="Poor"/>
    <n v="170"/>
    <n v="2"/>
    <n v="4"/>
    <s v="Central Planning"/>
    <n v="610"/>
    <n v="5655"/>
    <s v="Untapped"/>
    <s v="Large"/>
    <s v="Arabia"/>
    <s v="Neutral"/>
    <n v="16172"/>
    <s v="http://blocgame.com/stats.php?id=62791"/>
    <n v="0"/>
    <n v="0"/>
    <n v="13922"/>
    <n v="26.511475409836066"/>
  </r>
  <r>
    <s v="Dissapointment"/>
    <s v="El Jefe 2.0"/>
    <x v="8"/>
    <n v="56"/>
    <n v="0"/>
    <s v="First World War surplus"/>
    <s v="Gandhi-like"/>
    <n v="1"/>
    <s v="Undisciplined Rabble"/>
    <n v="75"/>
    <n v="3"/>
    <n v="2"/>
    <s v="Mixed Economy"/>
    <n v="610"/>
    <n v="166"/>
    <n v="0"/>
    <s v="None"/>
    <s v="East Indies"/>
    <s v="Soviet Union"/>
    <n v="16500"/>
    <s v="http://blocgame.com/stats.php?id=64053"/>
    <n v="0"/>
    <n v="0"/>
    <n v="13875"/>
    <n v="27.049180327868854"/>
  </r>
  <r>
    <s v="Karipuley"/>
    <s v="mapley"/>
    <x v="3"/>
    <n v="57"/>
    <n v="1"/>
    <s v="First World War surplus"/>
    <s v="Gandhi-like"/>
    <n v="3"/>
    <s v="Standard"/>
    <n v="10"/>
    <n v="9"/>
    <n v="5"/>
    <s v="Mixed Economy"/>
    <n v="608"/>
    <n v="363"/>
    <s v="Untapped"/>
    <s v="Mediocre"/>
    <s v="Pacific Rim"/>
    <s v="Neutral"/>
    <n v="30459"/>
    <s v="http://blocgame.com/stats.php?id=64454"/>
    <n v="0"/>
    <n v="0"/>
    <n v="22959"/>
    <n v="50.097039473684212"/>
  </r>
  <r>
    <s v="icenation"/>
    <s v="icenation"/>
    <x v="10"/>
    <n v="6"/>
    <n v="0"/>
    <s v="Finest of the 19th century"/>
    <s v="Gandhi-like"/>
    <n v="0"/>
    <s v="Undisciplined Rabble"/>
    <n v="16"/>
    <n v="2"/>
    <n v="2"/>
    <s v="Free Market"/>
    <n v="607"/>
    <n v="1193"/>
    <s v="Untapped"/>
    <s v="None"/>
    <s v="Atlas"/>
    <s v="United States"/>
    <n v="13613"/>
    <s v="http://blocgame.com/stats.php?id=64337"/>
    <n v="0"/>
    <n v="0"/>
    <n v="12113"/>
    <n v="22.426688632619438"/>
  </r>
  <r>
    <s v="Nueva Pilipinas"/>
    <s v="Angelo Manrique"/>
    <x v="6"/>
    <n v="65"/>
    <n v="0"/>
    <s v="Korean War surplus"/>
    <s v="Gandhi-like"/>
    <n v="2"/>
    <s v="Good"/>
    <n v="13"/>
    <n v="12"/>
    <n v="11"/>
    <s v="Central Planning"/>
    <n v="603"/>
    <n v="455"/>
    <s v="Untapped"/>
    <s v="Mediocre"/>
    <s v="Pacific Rim"/>
    <s v="Soviet Union"/>
    <n v="31799"/>
    <s v="http://blocgame.com/stats.php?id=53008"/>
    <n v="0"/>
    <n v="0"/>
    <n v="21674"/>
    <n v="52.734660033167494"/>
  </r>
  <r>
    <s v="HCLI COG Div"/>
    <s v="Silphiel"/>
    <x v="8"/>
    <n v="49"/>
    <n v="0"/>
    <s v="Second World War surplus"/>
    <s v="Gandhi-like"/>
    <n v="1"/>
    <s v="Good"/>
    <n v="1"/>
    <n v="13"/>
    <n v="3"/>
    <s v="Mixed Economy"/>
    <n v="602"/>
    <n v="208"/>
    <s v="Untapped"/>
    <s v="Large"/>
    <s v="Congo"/>
    <s v="Neutral"/>
    <n v="27061"/>
    <s v="http://blocgame.com/stats.php?id=54510"/>
    <n v="0"/>
    <n v="0"/>
    <n v="20311"/>
    <n v="44.951827242524914"/>
  </r>
  <r>
    <s v="BaniMelayu"/>
    <s v="PlayboyMelayu"/>
    <x v="10"/>
    <n v="19"/>
    <n v="0"/>
    <s v="First World War surplus"/>
    <s v="Good"/>
    <n v="0"/>
    <s v="Elite"/>
    <n v="3"/>
    <n v="2"/>
    <n v="3"/>
    <s v="Mixed Economy"/>
    <n v="602"/>
    <n v="3"/>
    <s v="Near Depletion"/>
    <s v="None"/>
    <s v="The Subcontinent"/>
    <s v="Neutral"/>
    <n v="5409"/>
    <s v="http://blocgame.com/stats.php?id=61862"/>
    <n v="0"/>
    <n v="0"/>
    <n v="3534"/>
    <n v="8.985049833887043"/>
  </r>
  <r>
    <s v="Perullamas"/>
    <s v="Fernandocsv"/>
    <x v="5"/>
    <n v="36"/>
    <n v="0"/>
    <s v="First World War surplus"/>
    <s v="Gandhi-like"/>
    <n v="1"/>
    <s v="Standard"/>
    <n v="0"/>
    <n v="5"/>
    <n v="3"/>
    <s v="Free Market"/>
    <n v="602"/>
    <n v="448"/>
    <s v="Plentiful"/>
    <s v="Meagre"/>
    <s v="Gran Colombia"/>
    <s v="United States"/>
    <n v="22727"/>
    <s v="http://blocgame.com/stats.php?id=64461"/>
    <n v="0"/>
    <n v="0"/>
    <n v="18977"/>
    <n v="37.752491694352159"/>
  </r>
  <r>
    <s v="rajallian"/>
    <s v="rajallian"/>
    <x v="10"/>
    <n v="27"/>
    <n v="0"/>
    <s v="First World War surplus"/>
    <s v="Gandhi-like"/>
    <n v="0"/>
    <s v="Undisciplined Rabble"/>
    <n v="5"/>
    <n v="2"/>
    <n v="9"/>
    <s v="Mixed Economy"/>
    <n v="601"/>
    <n v="1410"/>
    <s v="Depleted"/>
    <s v="None"/>
    <s v="Persia"/>
    <s v="Neutral"/>
    <n v="8903"/>
    <s v="http://blocgame.com/stats.php?id=64144"/>
    <n v="0"/>
    <n v="0"/>
    <n v="4778"/>
    <n v="14.813643926788686"/>
  </r>
  <r>
    <s v="Sttusau"/>
    <s v="someLeader1"/>
    <x v="10"/>
    <n v="6"/>
    <n v="0"/>
    <s v="Finest of the 19th century"/>
    <s v="Gandhi-like"/>
    <n v="0"/>
    <s v="Poor"/>
    <n v="90"/>
    <n v="3"/>
    <n v="1"/>
    <s v="Mixed Economy"/>
    <n v="600"/>
    <n v="70"/>
    <s v="Untapped"/>
    <s v="None"/>
    <s v="Pacific Rim"/>
    <s v="United States"/>
    <n v="13613"/>
    <s v="http://blocgame.com/stats.php?id=64382"/>
    <n v="0"/>
    <n v="0"/>
    <n v="12113"/>
    <n v="22.688333333333333"/>
  </r>
  <r>
    <s v="Bahavian"/>
    <s v="Captain LoveDucks"/>
    <x v="6"/>
    <n v="58"/>
    <n v="1"/>
    <s v="Second World War surplus"/>
    <s v="Gandhi-like"/>
    <n v="2"/>
    <s v="Good"/>
    <n v="4"/>
    <n v="13"/>
    <n v="4"/>
    <s v="Central Planning"/>
    <n v="599"/>
    <n v="21"/>
    <s v="Untapped"/>
    <s v="Mediocre"/>
    <s v="The Subcontinent"/>
    <s v="Soviet Union"/>
    <n v="27428"/>
    <s v="http://blocgame.com/stats.php?id=54960"/>
    <n v="0"/>
    <n v="0"/>
    <n v="19553"/>
    <n v="45.789649415692821"/>
  </r>
  <r>
    <s v="NL-Indies"/>
    <s v="Aanv. De Vries"/>
    <x v="7"/>
    <n v="32"/>
    <n v="0"/>
    <s v="Second World War surplus"/>
    <s v="Gandhi-like"/>
    <n v="1"/>
    <s v="Elite"/>
    <n v="2"/>
    <n v="6"/>
    <n v="4"/>
    <s v="Free Market"/>
    <n v="598"/>
    <n v="251"/>
    <s v="Untapped"/>
    <s v="Large"/>
    <s v="East Indies"/>
    <s v="United States"/>
    <n v="23267"/>
    <s v="http://blocgame.com/stats.php?id=63776"/>
    <n v="0"/>
    <n v="0"/>
    <n v="18767"/>
    <n v="38.908026755852845"/>
  </r>
  <r>
    <s v="Yidi Gao"/>
    <s v="Clayton Gao"/>
    <x v="10"/>
    <n v="8"/>
    <n v="0"/>
    <s v="Finest of the 19th century"/>
    <s v="Gandhi-like"/>
    <n v="0"/>
    <s v="Undisciplined Rabble"/>
    <n v="102"/>
    <n v="2"/>
    <n v="0"/>
    <s v="Central Planning"/>
    <n v="596"/>
    <n v="0"/>
    <s v="Untapped"/>
    <s v="None"/>
    <s v="China"/>
    <s v="United States"/>
    <n v="13342"/>
    <s v="http://blocgame.com/stats.php?id=64426"/>
    <n v="0"/>
    <n v="0"/>
    <n v="12592"/>
    <n v="22.385906040268456"/>
  </r>
  <r>
    <s v="blanco"/>
    <s v="finalsolution"/>
    <x v="8"/>
    <n v="82"/>
    <n v="1"/>
    <s v="Second World War surplus"/>
    <s v="Gandhi-like"/>
    <n v="2"/>
    <s v="Elite"/>
    <n v="13"/>
    <n v="18"/>
    <n v="8"/>
    <s v="Central Planning"/>
    <n v="593"/>
    <n v="4763"/>
    <s v="Untapped"/>
    <s v="Powerful"/>
    <s v="Arabia"/>
    <s v="Soviet Union"/>
    <n v="35477"/>
    <s v="http://blocgame.com/stats.php?id=63245"/>
    <n v="0"/>
    <n v="0"/>
    <n v="24227"/>
    <n v="59.826306913996625"/>
  </r>
  <r>
    <s v="Eralidor"/>
    <s v="Traror"/>
    <x v="10"/>
    <n v="7"/>
    <n v="0"/>
    <s v="First World War surplus"/>
    <s v="Gandhi-like"/>
    <n v="1"/>
    <s v="Undisciplined Rabble"/>
    <n v="151"/>
    <n v="4"/>
    <n v="2"/>
    <s v="Central Planning"/>
    <n v="592"/>
    <n v="1660"/>
    <s v="Untapped"/>
    <s v="Meagre"/>
    <s v="Egypt"/>
    <s v="Soviet Union"/>
    <n v="15740"/>
    <s v="http://blocgame.com/stats.php?id=61304"/>
    <n v="0"/>
    <n v="0"/>
    <n v="12740"/>
    <n v="26.587837837837839"/>
  </r>
  <r>
    <s v="pengkalan chepa"/>
    <s v="sultan pali"/>
    <x v="10"/>
    <n v="9"/>
    <n v="0"/>
    <s v="First World War surplus"/>
    <s v="Angelic"/>
    <n v="0"/>
    <s v="Undisciplined Rabble"/>
    <n v="5"/>
    <n v="2"/>
    <n v="0"/>
    <s v="Mixed Economy"/>
    <n v="588"/>
    <n v="70"/>
    <n v="0"/>
    <s v="None"/>
    <s v="East Indies"/>
    <s v="Neutral"/>
    <n v="4426"/>
    <s v="http://blocgame.com/stats.php?id=60742"/>
    <n v="0"/>
    <n v="0"/>
    <n v="3676"/>
    <n v="7.5272108843537415"/>
  </r>
  <r>
    <s v="Somaliya"/>
    <s v="Al Somali"/>
    <x v="1"/>
    <n v="63"/>
    <n v="0"/>
    <s v="Second World War surplus"/>
    <s v="Gandhi-like"/>
    <n v="2"/>
    <s v="Standard"/>
    <n v="0"/>
    <n v="6"/>
    <n v="7"/>
    <s v="Central Planning"/>
    <n v="586"/>
    <n v="3901"/>
    <s v="Plentiful"/>
    <s v="Somewhat Large"/>
    <s v="Arabia"/>
    <s v="Soviet Union"/>
    <n v="28572"/>
    <s v="http://blocgame.com/stats.php?id=52569"/>
    <n v="0"/>
    <n v="0"/>
    <n v="22197"/>
    <n v="48.757679180887372"/>
  </r>
  <r>
    <s v="RATHKEALE"/>
    <s v="Rathkeale"/>
    <x v="10"/>
    <n v="18"/>
    <n v="0"/>
    <s v="First World War surplus"/>
    <s v="Gandhi-like"/>
    <n v="0"/>
    <s v="Elite"/>
    <n v="21"/>
    <n v="2"/>
    <n v="1"/>
    <s v="Central Planning"/>
    <n v="584"/>
    <n v="2970"/>
    <s v="Untapped"/>
    <s v="Mediocre"/>
    <s v="Mesopotamia"/>
    <s v="United States"/>
    <n v="20000"/>
    <s v="http://blocgame.com/stats.php?id=55636"/>
    <n v="0"/>
    <n v="0"/>
    <n v="18875"/>
    <n v="34.246575342465754"/>
  </r>
  <r>
    <s v="MumbosMountain"/>
    <s v="Mumbo Jumbo"/>
    <x v="10"/>
    <n v="73"/>
    <n v="1"/>
    <s v="Korean War surplus"/>
    <s v="Gandhi-like"/>
    <n v="3"/>
    <s v="Good"/>
    <n v="3"/>
    <n v="17"/>
    <n v="3"/>
    <s v="Free Market"/>
    <n v="583"/>
    <n v="149"/>
    <n v="0"/>
    <s v="Mediocre"/>
    <s v="Mesoamerica"/>
    <s v="United States"/>
    <n v="31934"/>
    <s v="http://blocgame.com/stats.php?id=54444"/>
    <n v="0"/>
    <n v="0"/>
    <n v="22184"/>
    <n v="54.775300171526588"/>
  </r>
  <r>
    <s v="Melengkar Alam"/>
    <s v="Raja dewata"/>
    <x v="6"/>
    <n v="62"/>
    <n v="0"/>
    <s v="Second World War surplus"/>
    <s v="Gandhi-like"/>
    <n v="4"/>
    <s v="Standard"/>
    <n v="0"/>
    <n v="27"/>
    <n v="13"/>
    <s v="Central Planning"/>
    <n v="583"/>
    <n v="4983"/>
    <s v="Untapped"/>
    <s v="Large"/>
    <s v="Arabia"/>
    <s v="Soviet Union"/>
    <n v="28235"/>
    <s v="http://blocgame.com/stats.php?id=60554"/>
    <n v="0"/>
    <n v="0"/>
    <n v="10235"/>
    <n v="48.430531732418522"/>
  </r>
  <r>
    <s v="East Takistan"/>
    <s v="Sheepshagger"/>
    <x v="15"/>
    <n v="13"/>
    <n v="0"/>
    <s v="First World War surplus"/>
    <s v="Gandhi-like"/>
    <n v="1"/>
    <s v="Good"/>
    <n v="1"/>
    <n v="11"/>
    <n v="3"/>
    <s v="Central Planning"/>
    <n v="582"/>
    <n v="2821"/>
    <s v="Untapped"/>
    <s v="Meagre"/>
    <s v="Arabia"/>
    <s v="Soviet Union"/>
    <n v="22336"/>
    <s v="http://blocgame.com/stats.php?id=58950"/>
    <n v="0"/>
    <n v="0"/>
    <n v="16336"/>
    <n v="38.378006872852232"/>
  </r>
  <r>
    <s v="Emberica"/>
    <s v="Whynamewhy"/>
    <x v="8"/>
    <n v="9"/>
    <n v="0"/>
    <s v="First World War surplus"/>
    <s v="Good"/>
    <n v="1"/>
    <s v="Standard"/>
    <n v="70"/>
    <n v="4"/>
    <n v="3"/>
    <s v="Mixed Economy"/>
    <n v="581"/>
    <n v="965"/>
    <s v="Plentiful"/>
    <s v="None"/>
    <s v="Persia"/>
    <s v="Neutral"/>
    <n v="11231"/>
    <s v="http://blocgame.com/stats.php?id=60147"/>
    <n v="0"/>
    <n v="0"/>
    <n v="7856"/>
    <n v="19.330464716006883"/>
  </r>
  <r>
    <s v="korea____one"/>
    <s v="clark510"/>
    <x v="10"/>
    <n v="8"/>
    <n v="0"/>
    <s v="Second World War surplus"/>
    <s v="Gandhi-like"/>
    <n v="1"/>
    <s v="Standard"/>
    <n v="56"/>
    <n v="5"/>
    <n v="5"/>
    <s v="Central Planning"/>
    <n v="581"/>
    <n v="1487"/>
    <s v="Plentiful"/>
    <s v="Somewhat Large"/>
    <s v="Arabia"/>
    <s v="Soviet Union"/>
    <n v="12948"/>
    <s v="http://blocgame.com/stats.php?id=63941"/>
    <n v="0"/>
    <n v="0"/>
    <n v="8448"/>
    <n v="22.285714285714285"/>
  </r>
  <r>
    <s v="bird land"/>
    <s v="birdjoseph"/>
    <x v="10"/>
    <n v="5"/>
    <n v="0"/>
    <s v="Finest of the 19th century"/>
    <s v="Good"/>
    <n v="0"/>
    <s v="Elite"/>
    <n v="27"/>
    <n v="0"/>
    <n v="0"/>
    <s v="Free Market"/>
    <n v="580"/>
    <n v="343"/>
    <s v="Plentiful"/>
    <s v="None"/>
    <s v="China"/>
    <s v="Soviet Union"/>
    <n v="9038"/>
    <s v="http://blocgame.com/stats.php?id=61878"/>
    <n v="0"/>
    <n v="0"/>
    <n v="9038"/>
    <n v="15.582758620689654"/>
  </r>
  <r>
    <s v="balemu1987"/>
    <s v="balemu1987"/>
    <x v="10"/>
    <n v="41"/>
    <n v="0"/>
    <s v="First World War surplus"/>
    <s v="Gandhi-like"/>
    <n v="0"/>
    <s v="Undisciplined Rabble"/>
    <n v="5"/>
    <n v="2"/>
    <n v="1"/>
    <s v="Free Market"/>
    <n v="579"/>
    <n v="79"/>
    <s v="Near Depletion"/>
    <s v="None"/>
    <s v="Indochina"/>
    <s v="Neutral"/>
    <n v="9067"/>
    <s v="http://blocgame.com/stats.php?id=63972"/>
    <n v="0"/>
    <n v="0"/>
    <n v="7942"/>
    <n v="15.659758203799655"/>
  </r>
  <r>
    <s v="Disnomica"/>
    <s v="Chaad"/>
    <x v="6"/>
    <n v="98"/>
    <n v="1"/>
    <s v="Second World War surplus"/>
    <s v="Gandhi-like"/>
    <n v="2"/>
    <s v="Elite"/>
    <n v="11"/>
    <n v="10"/>
    <n v="13"/>
    <s v="Central Planning"/>
    <n v="578"/>
    <n v="3458"/>
    <n v="0"/>
    <s v="Somewhat Large"/>
    <s v="Arabia"/>
    <s v="Soviet Union"/>
    <n v="33149"/>
    <s v="http://blocgame.com/stats.php?id=60992"/>
    <n v="0"/>
    <n v="0"/>
    <n v="23024"/>
    <n v="57.351211072664363"/>
  </r>
  <r>
    <s v="Kgkerambit"/>
    <s v="Mrqayyum"/>
    <x v="8"/>
    <n v="106"/>
    <n v="1"/>
    <s v="Second World War surplus"/>
    <s v="Gandhi-like"/>
    <n v="3"/>
    <s v="Good"/>
    <n v="12"/>
    <n v="32"/>
    <n v="11"/>
    <s v="Free Market"/>
    <n v="578"/>
    <n v="73"/>
    <s v="Untapped"/>
    <s v="Very Powerful"/>
    <s v="East Indies"/>
    <s v="United States"/>
    <n v="37830"/>
    <s v="http://blocgame.com/stats.php?id=61014"/>
    <n v="0"/>
    <n v="0"/>
    <n v="19455"/>
    <n v="65.449826989619382"/>
  </r>
  <r>
    <s v="Gerik"/>
    <s v="SeaQuest"/>
    <x v="3"/>
    <n v="7"/>
    <n v="0"/>
    <s v="Second World War surplus"/>
    <s v="Questionable"/>
    <n v="1"/>
    <s v="Undisciplined Rabble"/>
    <n v="9"/>
    <n v="3"/>
    <n v="3"/>
    <s v="Mixed Economy"/>
    <n v="577"/>
    <n v="29"/>
    <n v="0"/>
    <s v="Meagre"/>
    <s v="Pacific Rim"/>
    <s v="Neutral"/>
    <n v="10683"/>
    <s v="http://blocgame.com/stats.php?id=62864"/>
    <n v="0"/>
    <n v="0"/>
    <n v="7683"/>
    <n v="18.51473136915078"/>
  </r>
  <r>
    <s v="Hamshiretonland"/>
    <s v="Lord Hamshiretonburrough"/>
    <x v="0"/>
    <n v="44"/>
    <n v="0"/>
    <s v="Korean War surplus"/>
    <s v="Gandhi-like"/>
    <n v="1"/>
    <s v="Standard"/>
    <n v="4"/>
    <n v="8"/>
    <n v="2"/>
    <s v="Central Planning"/>
    <n v="576"/>
    <n v="242"/>
    <s v="Untapped"/>
    <s v="Somewhat Large"/>
    <s v="Congo"/>
    <s v="Soviet Union"/>
    <n v="20000"/>
    <s v="http://blocgame.com/stats.php?id=58470"/>
    <n v="0"/>
    <n v="0"/>
    <n v="15500"/>
    <n v="34.722222222222221"/>
  </r>
  <r>
    <s v="Corn God"/>
    <s v="gonzi"/>
    <x v="8"/>
    <n v="25"/>
    <n v="0"/>
    <s v="First World War surplus"/>
    <s v="Questionable"/>
    <n v="1"/>
    <s v="Good"/>
    <n v="0"/>
    <n v="4"/>
    <n v="1"/>
    <s v="Central Planning"/>
    <n v="572"/>
    <n v="35"/>
    <s v="Untapped"/>
    <s v="Mediocre"/>
    <s v="Amazonia"/>
    <s v="Soviet Union"/>
    <n v="31023"/>
    <s v="http://blocgame.com/stats.php?id=64682"/>
    <n v="0"/>
    <n v="0"/>
    <n v="28398"/>
    <n v="54.236013986013987"/>
  </r>
  <r>
    <s v="landoffensive"/>
    <s v="landoffensive"/>
    <x v="10"/>
    <n v="9"/>
    <n v="0"/>
    <s v="First World War surplus"/>
    <s v="Gandhi-like"/>
    <n v="0"/>
    <s v="Poor"/>
    <n v="83"/>
    <n v="2"/>
    <n v="0"/>
    <s v="Central Planning"/>
    <n v="570"/>
    <n v="57"/>
    <s v="Untapped"/>
    <s v="Small"/>
    <s v="China"/>
    <s v="Soviet Union"/>
    <n v="18346"/>
    <s v="http://blocgame.com/stats.php?id=64291"/>
    <n v="0"/>
    <n v="0"/>
    <n v="17596"/>
    <n v="32.185964912280703"/>
  </r>
  <r>
    <s v="Casa del Nolano"/>
    <s v="jnolat09"/>
    <x v="8"/>
    <n v="52"/>
    <n v="0"/>
    <s v="Second World War surplus"/>
    <s v="Gandhi-like"/>
    <n v="1"/>
    <s v="Poor"/>
    <n v="8"/>
    <n v="4"/>
    <n v="4"/>
    <s v="Free Market"/>
    <n v="569"/>
    <n v="211"/>
    <s v="Untapped"/>
    <s v="None"/>
    <s v="East Indies"/>
    <s v="Neutral"/>
    <n v="20000"/>
    <s v="http://blocgame.com/stats.php?id=45936"/>
    <n v="0"/>
    <n v="0"/>
    <n v="16250"/>
    <n v="35.149384885764498"/>
  </r>
  <r>
    <s v="Crashlantis"/>
    <s v="The Great Crashimo"/>
    <x v="8"/>
    <n v="60"/>
    <n v="2"/>
    <s v="First World War surplus"/>
    <s v="Gandhi-like"/>
    <n v="2"/>
    <s v="Elite"/>
    <n v="4"/>
    <n v="20"/>
    <n v="14"/>
    <s v="Mixed Economy"/>
    <n v="569"/>
    <n v="2220"/>
    <s v="Untapped"/>
    <s v="Large"/>
    <s v="Egypt"/>
    <s v="United States"/>
    <n v="38912"/>
    <s v="http://blocgame.com/stats.php?id=50932"/>
    <n v="0"/>
    <n v="0"/>
    <n v="24662"/>
    <n v="68.386643233743413"/>
  </r>
  <r>
    <s v="Sheym"/>
    <s v="Ooodin"/>
    <x v="10"/>
    <n v="6"/>
    <n v="0"/>
    <s v="First World War surplus"/>
    <s v="Gandhi-like"/>
    <n v="0"/>
    <s v="Standard"/>
    <n v="128"/>
    <n v="2"/>
    <n v="0"/>
    <s v="Mixed Economy"/>
    <n v="568"/>
    <n v="0"/>
    <s v="Untapped"/>
    <s v="None"/>
    <s v="Egypt"/>
    <s v="Neutral"/>
    <n v="13077"/>
    <s v="http://blocgame.com/stats.php?id=61826"/>
    <n v="0"/>
    <n v="0"/>
    <n v="12327"/>
    <n v="23.02288732394366"/>
  </r>
  <r>
    <s v="Remote"/>
    <s v="Burgerking"/>
    <x v="9"/>
    <n v="95"/>
    <n v="1"/>
    <s v="Second World War surplus"/>
    <s v="Gandhi-like"/>
    <n v="2"/>
    <s v="Good"/>
    <n v="17"/>
    <n v="34"/>
    <n v="11"/>
    <s v="Free Market"/>
    <n v="563"/>
    <n v="61"/>
    <s v="Untapped"/>
    <s v="Large"/>
    <s v="Pacific Rim"/>
    <s v="United States"/>
    <n v="41523"/>
    <s v="http://blocgame.com/stats.php?id=61201"/>
    <n v="0"/>
    <n v="0"/>
    <n v="23148"/>
    <n v="73.753108348134987"/>
  </r>
  <r>
    <s v="militaryjunta"/>
    <s v="militaryjunta"/>
    <x v="10"/>
    <n v="10"/>
    <n v="0"/>
    <s v="First World War surplus"/>
    <s v="Gandhi-like"/>
    <n v="0"/>
    <s v="Good"/>
    <n v="25"/>
    <n v="2"/>
    <n v="0"/>
    <s v="Central Planning"/>
    <n v="563"/>
    <n v="0"/>
    <s v="Untapped"/>
    <s v="None"/>
    <s v="China"/>
    <s v="Soviet Union"/>
    <n v="16500"/>
    <s v="http://blocgame.com/stats.php?id=64290"/>
    <n v="0"/>
    <n v="0"/>
    <n v="15750"/>
    <n v="29.307282415630549"/>
  </r>
  <r>
    <s v="EthariousDrag"/>
    <s v="VynerBrook"/>
    <x v="5"/>
    <n v="34"/>
    <n v="0"/>
    <s v="Finest of the 19th century"/>
    <s v="Angelic"/>
    <n v="1"/>
    <s v="Good"/>
    <n v="9"/>
    <n v="10"/>
    <n v="7"/>
    <s v="Central Planning"/>
    <n v="561"/>
    <n v="5022"/>
    <s v="Untapped"/>
    <s v="Small"/>
    <s v="Egypt"/>
    <s v="Soviet Union"/>
    <n v="30628"/>
    <s v="http://blocgame.com/stats.php?id=64596"/>
    <n v="0"/>
    <n v="0"/>
    <n v="23503"/>
    <n v="54.595365418894829"/>
  </r>
  <r>
    <s v="Genowia"/>
    <s v="ThePole"/>
    <x v="6"/>
    <n v="58"/>
    <n v="0"/>
    <s v="Second World War surplus"/>
    <s v="Gandhi-like"/>
    <n v="2"/>
    <s v="Poor"/>
    <n v="10"/>
    <n v="10"/>
    <n v="6"/>
    <s v="Central Planning"/>
    <n v="560"/>
    <n v="135"/>
    <s v="Untapped"/>
    <s v="Very Powerful"/>
    <s v="Pacific Rim"/>
    <s v="Soviet Union"/>
    <n v="31445"/>
    <s v="http://blocgame.com/stats.php?id=50839"/>
    <n v="0"/>
    <n v="0"/>
    <n v="23945"/>
    <n v="56.151785714285715"/>
  </r>
  <r>
    <s v="KL Lanas"/>
    <s v="suwey90"/>
    <x v="3"/>
    <n v="61"/>
    <n v="0"/>
    <s v="Second World War surplus"/>
    <s v="Gandhi-like"/>
    <n v="1"/>
    <s v="Standard"/>
    <n v="9"/>
    <n v="6"/>
    <n v="5"/>
    <s v="Free Market"/>
    <n v="560"/>
    <n v="50"/>
    <s v="Untapped"/>
    <s v="Somewhat Large"/>
    <s v="East Indies"/>
    <s v="United States"/>
    <n v="20000"/>
    <s v="http://blocgame.com/stats.php?id=60623"/>
    <n v="0"/>
    <n v="0"/>
    <n v="15125"/>
    <n v="35.714285714285715"/>
  </r>
  <r>
    <s v="District21"/>
    <s v="Nizarudinjohari"/>
    <x v="3"/>
    <n v="6"/>
    <n v="0"/>
    <s v="Second World War surplus"/>
    <s v="Angelic"/>
    <n v="1"/>
    <s v="Elite"/>
    <n v="16"/>
    <n v="4"/>
    <n v="5"/>
    <s v="Central Planning"/>
    <n v="560"/>
    <n v="595"/>
    <n v="0"/>
    <s v="None"/>
    <s v="Arabia"/>
    <s v="United States"/>
    <n v="7309"/>
    <s v="http://blocgame.com/stats.php?id=62938"/>
    <n v="0"/>
    <n v="0"/>
    <n v="3184"/>
    <n v="13.051785714285714"/>
  </r>
  <r>
    <s v="Luskwood"/>
    <s v="HylerVolfhelm"/>
    <x v="8"/>
    <n v="99"/>
    <n v="2"/>
    <s v="Korean War surplus"/>
    <s v="Gandhi-like"/>
    <n v="2"/>
    <s v="Standard"/>
    <n v="0"/>
    <n v="21"/>
    <n v="8"/>
    <s v="Central Planning"/>
    <n v="560"/>
    <n v="497"/>
    <s v="Untapped"/>
    <s v="Large"/>
    <s v="The Subcontinent"/>
    <s v="Soviet Union"/>
    <n v="36994"/>
    <s v="http://blocgame.com/stats.php?id=63171"/>
    <n v="0"/>
    <n v="0"/>
    <n v="24619"/>
    <n v="66.060714285714283"/>
  </r>
  <r>
    <s v="Flower Hippies"/>
    <s v="Wolololo"/>
    <x v="5"/>
    <n v="38"/>
    <n v="0"/>
    <s v="First World War surplus"/>
    <s v="Gandhi-like"/>
    <n v="1"/>
    <s v="Good"/>
    <n v="1"/>
    <n v="7"/>
    <n v="3"/>
    <s v="Central Planning"/>
    <n v="560"/>
    <n v="293"/>
    <s v="Untapped"/>
    <s v="Mediocre"/>
    <s v="Pacific Rim"/>
    <s v="United States"/>
    <n v="26339"/>
    <s v="http://blocgame.com/stats.php?id=64563"/>
    <n v="0"/>
    <n v="0"/>
    <n v="21839"/>
    <n v="47.033928571428568"/>
  </r>
  <r>
    <s v="siput sedut"/>
    <s v="Mr. President Aizat"/>
    <x v="6"/>
    <n v="175"/>
    <n v="1"/>
    <s v="Second World War surplus"/>
    <s v="Gandhi-like"/>
    <n v="3"/>
    <s v="Standard"/>
    <n v="14"/>
    <n v="23"/>
    <n v="14"/>
    <s v="Free Market"/>
    <n v="559"/>
    <n v="263"/>
    <s v="Untapped"/>
    <s v="Powerful"/>
    <s v="East Indies"/>
    <s v="United States"/>
    <n v="37006"/>
    <s v="http://blocgame.com/stats.php?id=60552"/>
    <n v="0"/>
    <n v="0"/>
    <n v="20881"/>
    <n v="66.200357781753127"/>
  </r>
  <r>
    <s v="BIOR KELANTOK"/>
    <s v="Krul"/>
    <x v="6"/>
    <n v="53"/>
    <n v="0"/>
    <s v="Second World War surplus"/>
    <s v="Gandhi-like"/>
    <n v="1"/>
    <s v="Undisciplined Rabble"/>
    <n v="17"/>
    <n v="10"/>
    <n v="3"/>
    <s v="Mixed Economy"/>
    <n v="558"/>
    <n v="257"/>
    <s v="Plentiful"/>
    <s v="Somewhat Large"/>
    <s v="Pacific Rim"/>
    <s v="United States"/>
    <n v="16172"/>
    <s v="http://blocgame.com/stats.php?id=61489"/>
    <n v="0"/>
    <n v="0"/>
    <n v="10547"/>
    <n v="28.982078853046595"/>
  </r>
  <r>
    <s v="Vargr"/>
    <s v="NickiusBigDickius"/>
    <x v="10"/>
    <n v="5"/>
    <n v="0"/>
    <s v="First World War surplus"/>
    <s v="Good"/>
    <n v="0"/>
    <s v="Good"/>
    <n v="120"/>
    <n v="4"/>
    <n v="3"/>
    <s v="Mixed Economy"/>
    <n v="558"/>
    <n v="0"/>
    <s v="Untapped"/>
    <s v="Meagre"/>
    <s v="Southern Africa"/>
    <s v="Neutral"/>
    <n v="7307"/>
    <s v="http://blocgame.com/stats.php?id=63524"/>
    <n v="0"/>
    <n v="0"/>
    <n v="4682"/>
    <n v="13.094982078853047"/>
  </r>
  <r>
    <s v="Agostino"/>
    <s v="Augusto"/>
    <x v="8"/>
    <n v="132"/>
    <n v="0"/>
    <s v="Second World War surplus"/>
    <s v="Gandhi-like"/>
    <n v="2"/>
    <s v="Poor"/>
    <n v="19"/>
    <n v="13"/>
    <n v="11"/>
    <s v="Mixed Economy"/>
    <n v="557"/>
    <n v="8164"/>
    <s v="Near Depletion"/>
    <s v="Somewhat Large"/>
    <s v="Atlas"/>
    <s v="Neutral"/>
    <n v="30967"/>
    <s v="http://blocgame.com/stats.php?id=60229"/>
    <n v="0"/>
    <n v="0"/>
    <n v="20467"/>
    <n v="55.596050269299823"/>
  </r>
  <r>
    <s v="Horgrif"/>
    <s v="roxim teaga"/>
    <x v="10"/>
    <n v="7"/>
    <n v="0"/>
    <s v="First World War surplus"/>
    <s v="Gandhi-like"/>
    <n v="0"/>
    <s v="Standard"/>
    <n v="144"/>
    <n v="5"/>
    <n v="1"/>
    <s v="Central Planning"/>
    <n v="555"/>
    <n v="1"/>
    <s v="Untapped"/>
    <s v="None"/>
    <s v="Amazonia"/>
    <s v="Neutral"/>
    <n v="13560"/>
    <s v="http://blocgame.com/stats.php?id=55571"/>
    <n v="0"/>
    <n v="0"/>
    <n v="11310"/>
    <n v="24.432432432432432"/>
  </r>
  <r>
    <s v="Azari"/>
    <s v="LOLDAROFL"/>
    <x v="10"/>
    <n v="13"/>
    <n v="0"/>
    <s v="Second World War surplus"/>
    <s v="Gandhi-like"/>
    <n v="0"/>
    <s v="Elite"/>
    <n v="50"/>
    <n v="2"/>
    <n v="1"/>
    <s v="Free Market"/>
    <n v="554"/>
    <n v="323"/>
    <s v="Untapped"/>
    <s v="Meagre"/>
    <s v="China"/>
    <s v="Neutral"/>
    <n v="16500"/>
    <s v="http://blocgame.com/stats.php?id=64199"/>
    <n v="0"/>
    <n v="0"/>
    <n v="15375"/>
    <n v="29.783393501805055"/>
  </r>
  <r>
    <s v="Serbija"/>
    <s v="Radovan Karadï¿½iï¿½"/>
    <x v="2"/>
    <n v="80"/>
    <n v="2"/>
    <s v="Second World War surplus"/>
    <s v="Gandhi-like"/>
    <n v="2"/>
    <s v="Poor"/>
    <n v="12"/>
    <n v="32"/>
    <n v="14"/>
    <s v="Central Planning"/>
    <n v="553"/>
    <n v="2403"/>
    <s v="Untapped"/>
    <s v="Very Powerful"/>
    <s v="Atlas"/>
    <s v="Soviet Union"/>
    <n v="29377"/>
    <s v="http://blocgame.com/stats.php?id=62971"/>
    <n v="0"/>
    <n v="0"/>
    <n v="10627"/>
    <n v="53.12296564195298"/>
  </r>
  <r>
    <s v="Zepplin"/>
    <s v="Hammer"/>
    <x v="10"/>
    <n v="20"/>
    <n v="0"/>
    <s v="First World War surplus"/>
    <s v="Gandhi-like"/>
    <n v="0"/>
    <s v="Good"/>
    <n v="14"/>
    <n v="4"/>
    <n v="3"/>
    <s v="Central Planning"/>
    <n v="553"/>
    <n v="2945"/>
    <s v="Untapped"/>
    <s v="None"/>
    <s v="Persia"/>
    <s v="Soviet Union"/>
    <n v="13613"/>
    <s v="http://blocgame.com/stats.php?id=64512"/>
    <n v="0"/>
    <n v="0"/>
    <n v="10988"/>
    <n v="24.616636528028934"/>
  </r>
  <r>
    <s v="melayuraya"/>
    <s v="bangsamelayu"/>
    <x v="10"/>
    <n v="98"/>
    <n v="0"/>
    <s v="Second World War surplus"/>
    <s v="Gandhi-like"/>
    <n v="3"/>
    <s v="Standard"/>
    <n v="5"/>
    <n v="8"/>
    <n v="8"/>
    <s v="Central Planning"/>
    <n v="551"/>
    <n v="90"/>
    <s v="Untapped"/>
    <s v="Mediocre"/>
    <s v="The Subcontinent"/>
    <s v="Neutral"/>
    <n v="24155"/>
    <s v="http://blocgame.com/stats.php?id=63546"/>
    <n v="0"/>
    <n v="0"/>
    <n v="15905"/>
    <n v="43.83847549909256"/>
  </r>
  <r>
    <s v="Tigner"/>
    <s v="atiah"/>
    <x v="8"/>
    <n v="116"/>
    <n v="2"/>
    <s v="Second World War surplus"/>
    <s v="Gandhi-like"/>
    <n v="2"/>
    <s v="Elite"/>
    <n v="7"/>
    <n v="17"/>
    <n v="4"/>
    <s v="Free Market"/>
    <n v="550"/>
    <n v="6149"/>
    <s v="Untapped"/>
    <s v="Large"/>
    <s v="Egypt"/>
    <s v="United States"/>
    <n v="27187"/>
    <s v="http://blocgame.com/stats.php?id=64128"/>
    <n v="0"/>
    <n v="0"/>
    <n v="17812"/>
    <n v="49.43090909090909"/>
  </r>
  <r>
    <s v="Stings"/>
    <s v="Sting"/>
    <x v="7"/>
    <n v="74"/>
    <n v="1"/>
    <s v="Second World War surplus"/>
    <s v="Gandhi-like"/>
    <n v="2"/>
    <s v="Poor"/>
    <n v="2"/>
    <n v="17"/>
    <n v="11"/>
    <s v="Free Market"/>
    <n v="549"/>
    <n v="3712"/>
    <s v="Untapped"/>
    <s v="Very Powerful"/>
    <s v="Mesopotamia"/>
    <s v="United States"/>
    <n v="20165"/>
    <s v="http://blocgame.com/stats.php?id=62660"/>
    <n v="0"/>
    <n v="0"/>
    <n v="8165"/>
    <n v="36.730418943533699"/>
  </r>
  <r>
    <s v="Beluncas War"/>
    <s v="RamaRama"/>
    <x v="3"/>
    <n v="30"/>
    <n v="0"/>
    <s v="Second World War surplus"/>
    <s v="Gandhi-like"/>
    <n v="3"/>
    <s v="Undisciplined Rabble"/>
    <n v="17"/>
    <n v="15"/>
    <n v="18"/>
    <s v="Free Market"/>
    <n v="548"/>
    <n v="18"/>
    <s v="Untapped"/>
    <s v="Large"/>
    <s v="Pacific Rim"/>
    <s v="United States"/>
    <n v="20398"/>
    <s v="http://blocgame.com/stats.php?id=61487"/>
    <n v="0"/>
    <n v="0"/>
    <n v="5773"/>
    <n v="37.222627737226276"/>
  </r>
  <r>
    <s v="Buzir"/>
    <s v="Sir Ribuz"/>
    <x v="5"/>
    <n v="58"/>
    <n v="0"/>
    <s v="Second World War surplus"/>
    <s v="Gandhi-like"/>
    <n v="1"/>
    <s v="Poor"/>
    <n v="2"/>
    <n v="25"/>
    <n v="2"/>
    <s v="Mixed Economy"/>
    <n v="547"/>
    <n v="86"/>
    <s v="Untapped"/>
    <s v="Somewhat Large"/>
    <s v="Southern Cone"/>
    <s v="United States"/>
    <n v="31413"/>
    <s v="http://blocgame.com/stats.php?id=64064"/>
    <n v="0"/>
    <n v="0"/>
    <n v="20538"/>
    <n v="57.427787934186469"/>
  </r>
  <r>
    <s v="deathtotyrants"/>
    <s v="deathtotyrants"/>
    <x v="10"/>
    <n v="5"/>
    <n v="0"/>
    <s v="Finest of the 19th century"/>
    <s v="Good"/>
    <n v="0"/>
    <s v="Undisciplined Rabble"/>
    <n v="16"/>
    <n v="2"/>
    <n v="2"/>
    <s v="Mixed Economy"/>
    <n v="547"/>
    <n v="2888"/>
    <s v="Untapped"/>
    <s v="None"/>
    <s v="Atlas"/>
    <s v="Neutral"/>
    <n v="13613"/>
    <s v="http://blocgame.com/stats.php?id=64328"/>
    <n v="0"/>
    <n v="0"/>
    <n v="12113"/>
    <n v="24.886654478976233"/>
  </r>
  <r>
    <s v="Netland"/>
    <s v="netcode"/>
    <x v="8"/>
    <n v="40"/>
    <n v="0"/>
    <s v="First World War surplus"/>
    <s v="Gandhi-like"/>
    <n v="1"/>
    <s v="Good"/>
    <n v="5"/>
    <n v="13"/>
    <n v="2"/>
    <s v="Mixed Economy"/>
    <n v="545"/>
    <n v="37"/>
    <s v="Untapped"/>
    <s v="Mediocre"/>
    <s v="Mesoamerica"/>
    <s v="United States"/>
    <n v="27493"/>
    <s v="http://blocgame.com/stats.php?id=63148"/>
    <n v="0"/>
    <n v="0"/>
    <n v="21118"/>
    <n v="50.445871559633026"/>
  </r>
  <r>
    <s v="Scavia"/>
    <s v="nike1155"/>
    <x v="8"/>
    <n v="77"/>
    <n v="0"/>
    <s v="First World War surplus"/>
    <s v="Gandhi-like"/>
    <n v="1"/>
    <s v="Undisciplined Rabble"/>
    <n v="6"/>
    <n v="8"/>
    <n v="2"/>
    <s v="Free Market"/>
    <n v="544"/>
    <n v="46"/>
    <s v="Plentiful"/>
    <s v="Large"/>
    <s v="Indochina"/>
    <s v="United States"/>
    <n v="23768"/>
    <s v="http://blocgame.com/stats.php?id=52275"/>
    <n v="0"/>
    <n v="0"/>
    <n v="19268"/>
    <n v="43.691176470588232"/>
  </r>
  <r>
    <s v="Much War"/>
    <s v="Dan The Magic Man"/>
    <x v="8"/>
    <n v="49"/>
    <n v="0"/>
    <s v="Second World War surplus"/>
    <s v="Gandhi-like"/>
    <n v="2"/>
    <s v="Undisciplined Rabble"/>
    <n v="22"/>
    <n v="10"/>
    <n v="10"/>
    <s v="Central Planning"/>
    <n v="543"/>
    <n v="3653"/>
    <s v="Untapped"/>
    <s v="Large"/>
    <s v="Mesopotamia"/>
    <s v="Soviet Union"/>
    <n v="40406"/>
    <s v="http://blocgame.com/stats.php?id=61645"/>
    <n v="0"/>
    <n v="0"/>
    <n v="31406"/>
    <n v="74.412523020257822"/>
  </r>
  <r>
    <s v="Roarspekistan"/>
    <s v="roar"/>
    <x v="13"/>
    <n v="45"/>
    <n v="0"/>
    <s v="First World War surplus"/>
    <s v="Angelic"/>
    <n v="1"/>
    <s v="Poor"/>
    <n v="21"/>
    <n v="6"/>
    <n v="1"/>
    <s v="Central Planning"/>
    <n v="541"/>
    <n v="427"/>
    <s v="Untapped"/>
    <s v="Mediocre"/>
    <s v="Gran Colombia"/>
    <s v="Soviet Union"/>
    <n v="20000"/>
    <s v="http://blocgame.com/stats.php?id=59084"/>
    <n v="0"/>
    <n v="0"/>
    <n v="16625"/>
    <n v="36.968576709796672"/>
  </r>
  <r>
    <s v="Obsrany Chlew"/>
    <s v="Janusz"/>
    <x v="2"/>
    <n v="81"/>
    <n v="3"/>
    <s v="Second World War surplus"/>
    <s v="Gandhi-like"/>
    <n v="2"/>
    <s v="Elite"/>
    <n v="12"/>
    <n v="42"/>
    <n v="3"/>
    <s v="Free Market"/>
    <n v="540"/>
    <n v="93"/>
    <s v="Untapped"/>
    <s v="Very Powerful"/>
    <s v="Caribbean"/>
    <s v="United States"/>
    <n v="33948"/>
    <s v="http://blocgame.com/stats.php?id=62973"/>
    <n v="0"/>
    <n v="0"/>
    <n v="15573"/>
    <n v="62.866666666666667"/>
  </r>
  <r>
    <s v="Kalashstan"/>
    <s v="Kalashstan"/>
    <x v="10"/>
    <n v="10"/>
    <n v="0"/>
    <s v="First World War surplus"/>
    <s v="Questionable"/>
    <n v="0"/>
    <s v="Good"/>
    <n v="25"/>
    <n v="2"/>
    <n v="0"/>
    <s v="Mixed Economy"/>
    <n v="540"/>
    <n v="0"/>
    <s v="Untapped"/>
    <s v="None"/>
    <s v="China"/>
    <s v="Neutral"/>
    <n v="13613"/>
    <s v="http://blocgame.com/stats.php?id=64289"/>
    <n v="0"/>
    <n v="0"/>
    <n v="12863"/>
    <n v="25.209259259259259"/>
  </r>
  <r>
    <s v="Canantartica"/>
    <s v="El Chepo"/>
    <x v="5"/>
    <n v="15"/>
    <n v="0"/>
    <s v="First World War surplus"/>
    <s v="Questionable"/>
    <n v="1"/>
    <s v="Elite"/>
    <n v="46"/>
    <n v="6"/>
    <n v="2"/>
    <s v="Free Market"/>
    <n v="539"/>
    <n v="226"/>
    <s v="Untapped"/>
    <s v="Meagre"/>
    <s v="Gran Colombia"/>
    <s v="United States"/>
    <n v="20000"/>
    <s v="http://blocgame.com/stats.php?id=64445"/>
    <n v="0"/>
    <n v="0"/>
    <n v="16250"/>
    <n v="37.105751391465674"/>
  </r>
  <r>
    <s v="hokoo"/>
    <s v="ovaltine"/>
    <x v="0"/>
    <n v="97"/>
    <n v="1"/>
    <s v="Second World War surplus"/>
    <s v="Gandhi-like"/>
    <n v="2"/>
    <s v="Good"/>
    <n v="8"/>
    <n v="23"/>
    <n v="29"/>
    <s v="Free Market"/>
    <n v="538"/>
    <n v="2367"/>
    <s v="Untapped"/>
    <s v="Powerful"/>
    <s v="Arabia"/>
    <s v="United States"/>
    <n v="36996"/>
    <s v="http://blocgame.com/stats.php?id=61111"/>
    <n v="0"/>
    <n v="0"/>
    <n v="15996"/>
    <n v="68.765799256505574"/>
  </r>
  <r>
    <s v="Farm001"/>
    <s v="Farmer001"/>
    <x v="10"/>
    <n v="5"/>
    <n v="0"/>
    <s v="Finest of the 19th century"/>
    <s v="Normal"/>
    <n v="0"/>
    <s v="Undisciplined Rabble"/>
    <n v="16"/>
    <n v="3"/>
    <n v="2"/>
    <s v="Mixed Economy"/>
    <n v="538"/>
    <n v="1718"/>
    <s v="Untapped"/>
    <s v="None"/>
    <s v="Atlas"/>
    <s v="Neutral"/>
    <n v="11045"/>
    <s v="http://blocgame.com/stats.php?id=64270"/>
    <n v="0"/>
    <n v="0"/>
    <n v="9170"/>
    <n v="20.529739776951672"/>
  </r>
  <r>
    <s v="molo"/>
    <s v="Klovis"/>
    <x v="10"/>
    <n v="5"/>
    <n v="0"/>
    <s v="Finest of the 19th century"/>
    <s v="Good"/>
    <n v="0"/>
    <s v="Undisciplined Rabble"/>
    <n v="85"/>
    <n v="2"/>
    <n v="0"/>
    <s v="Mixed Economy"/>
    <n v="538"/>
    <n v="0"/>
    <s v="Untapped"/>
    <s v="None"/>
    <s v="Amazonia"/>
    <s v="Neutral"/>
    <n v="13640"/>
    <s v="http://blocgame.com/stats.php?id=64485"/>
    <n v="0"/>
    <n v="0"/>
    <n v="12890"/>
    <n v="25.353159851301115"/>
  </r>
  <r>
    <s v="melakar raya"/>
    <s v="coin"/>
    <x v="12"/>
    <n v="99"/>
    <n v="2"/>
    <s v="Second World War surplus"/>
    <s v="Gandhi-like"/>
    <n v="2"/>
    <s v="Poor"/>
    <n v="0"/>
    <n v="20"/>
    <n v="7"/>
    <s v="Central Planning"/>
    <n v="536"/>
    <n v="79"/>
    <n v="0"/>
    <s v="Large"/>
    <s v="The Subcontinent"/>
    <s v="Soviet Union"/>
    <n v="20000"/>
    <s v="http://blocgame.com/stats.php?id=62446"/>
    <n v="0"/>
    <n v="0"/>
    <n v="8375"/>
    <n v="37.313432835820898"/>
  </r>
  <r>
    <s v="rendang"/>
    <s v="pokok"/>
    <x v="3"/>
    <n v="8"/>
    <n v="0"/>
    <s v="First World War surplus"/>
    <s v="Nice"/>
    <n v="0"/>
    <s v="Elite"/>
    <n v="4"/>
    <n v="12"/>
    <n v="1"/>
    <s v="Free Market"/>
    <n v="447"/>
    <n v="129"/>
    <s v="Untapped"/>
    <s v="Meagre"/>
    <s v="China"/>
    <s v="United States"/>
    <n v="28623"/>
    <s v="http://blocgame.com/stats.php?id=64630"/>
    <n v="0"/>
    <n v="0"/>
    <n v="23748"/>
    <n v="64.033557046979865"/>
  </r>
  <r>
    <s v="Mechassn"/>
    <s v="President Baby"/>
    <x v="10"/>
    <n v="10"/>
    <n v="0"/>
    <s v="Finest of the 19th century"/>
    <s v="Gandhi-like"/>
    <n v="0"/>
    <s v="Poor"/>
    <n v="129"/>
    <n v="2"/>
    <n v="0"/>
    <s v="Mixed Economy"/>
    <n v="535"/>
    <n v="0"/>
    <s v="Untapped"/>
    <s v="None"/>
    <s v="Pacific Rim"/>
    <s v="Neutral"/>
    <n v="13613"/>
    <s v="http://blocgame.com/stats.php?id=61698"/>
    <n v="0"/>
    <n v="0"/>
    <n v="12863"/>
    <n v="25.444859813084111"/>
  </r>
  <r>
    <s v="Democrastan"/>
    <s v="Demochi"/>
    <x v="9"/>
    <n v="74"/>
    <n v="0"/>
    <s v="Second World War surplus"/>
    <s v="Gandhi-like"/>
    <n v="3"/>
    <s v="Undisciplined Rabble"/>
    <n v="8"/>
    <n v="14"/>
    <n v="9"/>
    <s v="Free Market"/>
    <n v="535"/>
    <n v="167"/>
    <s v="Untapped"/>
    <s v="Powerful"/>
    <s v="West Africa"/>
    <s v="United States"/>
    <n v="20762"/>
    <s v="http://blocgame.com/stats.php?id=63132"/>
    <n v="0"/>
    <n v="0"/>
    <n v="9887"/>
    <n v="38.807476635514021"/>
  </r>
  <r>
    <s v="Moshav"/>
    <s v="Moshe Dayan"/>
    <x v="6"/>
    <n v="7"/>
    <n v="0"/>
    <s v="Second World War surplus"/>
    <s v="Angelic"/>
    <n v="1"/>
    <s v="Undisciplined Rabble"/>
    <n v="55"/>
    <n v="9"/>
    <n v="6"/>
    <s v="Central Planning"/>
    <n v="534"/>
    <n v="3236"/>
    <s v="Untapped"/>
    <s v="Mediocre"/>
    <s v="Arabia"/>
    <s v="Soviet Union"/>
    <n v="24312"/>
    <s v="http://blocgame.com/stats.php?id=64593"/>
    <n v="0"/>
    <n v="0"/>
    <n v="17937"/>
    <n v="45.528089887640448"/>
  </r>
  <r>
    <s v="Pasir Dua Butir"/>
    <s v="Rocky Malaya"/>
    <x v="8"/>
    <n v="68"/>
    <n v="0"/>
    <s v="Second World War surplus"/>
    <s v="Gandhi-like"/>
    <n v="1"/>
    <s v="Poor"/>
    <n v="14"/>
    <n v="9"/>
    <n v="6"/>
    <s v="Free Market"/>
    <n v="529"/>
    <n v="13"/>
    <s v="Untapped"/>
    <s v="Somewhat Large"/>
    <s v="East Indies"/>
    <s v="United States"/>
    <n v="16500"/>
    <s v="http://blocgame.com/stats.php?id=60687"/>
    <n v="0"/>
    <n v="0"/>
    <n v="10125"/>
    <n v="31.190926275992439"/>
  </r>
  <r>
    <s v="Strath"/>
    <s v="Finn Hunter"/>
    <x v="10"/>
    <n v="36"/>
    <n v="0"/>
    <s v="Second World War surplus"/>
    <s v="Gandhi-like"/>
    <n v="1"/>
    <s v="Standard"/>
    <n v="24"/>
    <n v="19"/>
    <n v="5"/>
    <s v="Central Planning"/>
    <n v="528"/>
    <n v="215"/>
    <s v="Untapped"/>
    <s v="Small"/>
    <s v="Southern Cone"/>
    <s v="Soviet Union"/>
    <n v="27330"/>
    <s v="http://blocgame.com/stats.php?id=61471"/>
    <n v="0"/>
    <n v="0"/>
    <n v="17580"/>
    <n v="51.761363636363633"/>
  </r>
  <r>
    <s v="4g93"/>
    <s v="kadafi"/>
    <x v="8"/>
    <n v="79"/>
    <n v="0"/>
    <s v="Korean War surplus"/>
    <s v="Gandhi-like"/>
    <n v="2"/>
    <s v="Standard"/>
    <n v="0"/>
    <n v="13"/>
    <n v="5"/>
    <s v="Central Planning"/>
    <n v="528"/>
    <n v="385"/>
    <s v="Untapped"/>
    <s v="Large"/>
    <s v="Pacific Rim"/>
    <s v="Soviet Union"/>
    <n v="20000"/>
    <s v="http://blocgame.com/stats.php?id=62122"/>
    <n v="0"/>
    <n v="0"/>
    <n v="11750"/>
    <n v="37.878787878787875"/>
  </r>
  <r>
    <s v="qwertyuiop"/>
    <s v="rumsods mom"/>
    <x v="6"/>
    <n v="5"/>
    <n v="0"/>
    <s v="Second World War surplus"/>
    <s v="Isolated"/>
    <n v="1"/>
    <s v="Poor"/>
    <n v="13"/>
    <n v="4"/>
    <n v="0"/>
    <s v="Central Planning"/>
    <n v="527"/>
    <n v="0"/>
    <s v="Untapped"/>
    <s v="None"/>
    <s v="Arabia"/>
    <s v="Neutral"/>
    <n v="16662"/>
    <s v="http://blocgame.com/stats.php?id=59451"/>
    <n v="0"/>
    <n v="0"/>
    <n v="14412"/>
    <n v="31.616698292220114"/>
  </r>
  <r>
    <s v="Bernie_Sanders"/>
    <s v="Adolf_Mussolini"/>
    <x v="8"/>
    <n v="78"/>
    <n v="1"/>
    <s v="First World War surplus"/>
    <s v="Gandhi-like"/>
    <n v="2"/>
    <s v="Elite"/>
    <n v="0"/>
    <n v="5"/>
    <n v="5"/>
    <s v="Central Planning"/>
    <n v="526"/>
    <n v="1739"/>
    <s v="Untapped"/>
    <s v="Very Powerful"/>
    <s v="Arabia"/>
    <s v="Soviet Union"/>
    <n v="26923"/>
    <s v="http://blocgame.com/stats.php?id=63432"/>
    <n v="0"/>
    <n v="0"/>
    <n v="21673"/>
    <n v="51.184410646387832"/>
  </r>
  <r>
    <s v="UzFuckIstan"/>
    <s v="JoeMama"/>
    <x v="10"/>
    <n v="6"/>
    <n v="0"/>
    <s v="First World War surplus"/>
    <s v="Gandhi-like"/>
    <n v="0"/>
    <s v="Undisciplined Rabble"/>
    <n v="96"/>
    <n v="2"/>
    <n v="0"/>
    <s v="Mixed Economy"/>
    <n v="525"/>
    <n v="0"/>
    <s v="Untapped"/>
    <s v="None"/>
    <s v="Caribbean"/>
    <s v="Neutral"/>
    <n v="6214"/>
    <s v="http://blocgame.com/stats.php?id=63492"/>
    <n v="0"/>
    <n v="0"/>
    <n v="5464"/>
    <n v="11.836190476190476"/>
  </r>
  <r>
    <s v="BerkeVille"/>
    <s v="VintageTanker"/>
    <x v="10"/>
    <n v="4"/>
    <n v="0"/>
    <s v="First World War surplus"/>
    <s v="Normal"/>
    <n v="0"/>
    <s v="Undisciplined Rabble"/>
    <n v="164"/>
    <n v="2"/>
    <n v="0"/>
    <s v="Mixed Economy"/>
    <n v="523"/>
    <n v="0"/>
    <s v="Untapped"/>
    <s v="None"/>
    <s v="Southern Africa"/>
    <s v="Neutral"/>
    <n v="5026"/>
    <s v="http://blocgame.com/stats.php?id=59187"/>
    <n v="0"/>
    <n v="0"/>
    <n v="4276"/>
    <n v="9.6099426386233269"/>
  </r>
  <r>
    <s v="Chanada"/>
    <s v="chad7405"/>
    <x v="8"/>
    <n v="38"/>
    <n v="0"/>
    <s v="First World War surplus"/>
    <s v="Gandhi-like"/>
    <n v="1"/>
    <s v="Good"/>
    <n v="0"/>
    <n v="9"/>
    <n v="9"/>
    <s v="Free Market"/>
    <n v="521"/>
    <n v="3382"/>
    <s v="Untapped"/>
    <s v="Mediocre"/>
    <s v="Arabia"/>
    <s v="United States"/>
    <n v="25230"/>
    <s v="http://blocgame.com/stats.php?id=58742"/>
    <n v="0"/>
    <n v="0"/>
    <n v="17730"/>
    <n v="48.426103646833013"/>
  </r>
  <r>
    <s v="Tendong"/>
    <s v="kijang"/>
    <x v="10"/>
    <n v="7"/>
    <n v="0"/>
    <s v="First World War surplus"/>
    <s v="Good"/>
    <n v="0"/>
    <s v="Standard"/>
    <n v="66"/>
    <n v="3"/>
    <n v="2"/>
    <s v="Mixed Economy"/>
    <n v="520"/>
    <n v="0"/>
    <s v="Untapped"/>
    <s v="None"/>
    <s v="Pacific Rim"/>
    <s v="Neutral"/>
    <n v="2808"/>
    <s v="http://blocgame.com/stats.php?id=62178"/>
    <n v="0"/>
    <n v="0"/>
    <n v="933"/>
    <n v="5.4"/>
  </r>
  <r>
    <s v="Sanlucia"/>
    <s v="johnnylaw1990"/>
    <x v="4"/>
    <n v="40"/>
    <n v="0"/>
    <s v="Second World War surplus"/>
    <s v="Angelic"/>
    <n v="1"/>
    <s v="Elite"/>
    <n v="20"/>
    <n v="5"/>
    <n v="9"/>
    <s v="Mixed Economy"/>
    <n v="519"/>
    <n v="4319"/>
    <s v="Untapped"/>
    <s v="Mediocre"/>
    <s v="Arabia"/>
    <s v="Soviet Union"/>
    <n v="16335"/>
    <s v="http://blocgame.com/stats.php?id=59921"/>
    <n v="0"/>
    <n v="0"/>
    <n v="10335"/>
    <n v="31.473988439306357"/>
  </r>
  <r>
    <s v="Hezstallah"/>
    <s v="Stalinasrallah"/>
    <x v="14"/>
    <n v="7"/>
    <n v="0"/>
    <s v="First World War surplus"/>
    <s v="Nice"/>
    <n v="1"/>
    <s v="Good"/>
    <n v="52"/>
    <n v="7"/>
    <n v="6"/>
    <s v="Mixed Economy"/>
    <n v="519"/>
    <n v="1563"/>
    <n v="0"/>
    <s v="None"/>
    <s v="Arabia"/>
    <s v="Neutral"/>
    <n v="10060"/>
    <s v="http://blocgame.com/stats.php?id=64096"/>
    <n v="0"/>
    <n v="0"/>
    <n v="4435"/>
    <n v="19.383429672447015"/>
  </r>
  <r>
    <s v="\\\'Murica"/>
    <s v="Blob26"/>
    <x v="10"/>
    <n v="9"/>
    <n v="0"/>
    <s v="Second World War surplus"/>
    <s v="Nice"/>
    <n v="0"/>
    <s v="Undisciplined Rabble"/>
    <n v="56"/>
    <n v="2"/>
    <n v="0"/>
    <s v="Mixed Economy"/>
    <n v="518"/>
    <n v="0"/>
    <s v="Untapped"/>
    <s v="None"/>
    <s v="Caribbean"/>
    <s v="Neutral"/>
    <n v="7880"/>
    <s v="http://blocgame.com/stats.php?id=59539"/>
    <n v="0"/>
    <n v="0"/>
    <n v="7130"/>
    <n v="15.212355212355213"/>
  </r>
  <r>
    <s v="kailam"/>
    <s v="kailam"/>
    <x v="6"/>
    <n v="77"/>
    <n v="0"/>
    <s v="First World War surplus"/>
    <s v="Angelic"/>
    <n v="1"/>
    <s v="Good"/>
    <n v="17"/>
    <n v="6"/>
    <n v="3"/>
    <s v="Central Planning"/>
    <n v="518"/>
    <n v="373"/>
    <s v="Untapped"/>
    <s v="Somewhat Large"/>
    <s v="East Indies"/>
    <s v="Soviet Union"/>
    <n v="30961"/>
    <s v="http://blocgame.com/stats.php?id=61608"/>
    <n v="0"/>
    <n v="0"/>
    <n v="26836"/>
    <n v="59.770270270270274"/>
  </r>
  <r>
    <s v="Niorgana"/>
    <s v="Jorge Harzia"/>
    <x v="8"/>
    <n v="34"/>
    <n v="0"/>
    <s v="Second World War surplus"/>
    <s v="Gandhi-like"/>
    <n v="1"/>
    <s v="Good"/>
    <n v="14"/>
    <n v="4"/>
    <n v="2"/>
    <s v="Free Market"/>
    <n v="518"/>
    <n v="409"/>
    <s v="Untapped"/>
    <s v="Somewhat Large"/>
    <s v="Caribbean"/>
    <s v="United States"/>
    <n v="20000"/>
    <s v="http://blocgame.com/stats.php?id=63970"/>
    <n v="0"/>
    <n v="0"/>
    <n v="17000"/>
    <n v="38.610038610038607"/>
  </r>
  <r>
    <s v="Qastury"/>
    <s v="kasturi"/>
    <x v="3"/>
    <n v="65"/>
    <n v="0"/>
    <s v="Second World War surplus"/>
    <s v="Gandhi-like"/>
    <n v="1"/>
    <s v="Poor"/>
    <n v="8"/>
    <n v="7"/>
    <n v="3"/>
    <s v="Central Planning"/>
    <n v="517"/>
    <n v="1136"/>
    <s v="Untapped"/>
    <s v="Mediocre"/>
    <s v="Atlas"/>
    <s v="Neutral"/>
    <n v="13210"/>
    <s v="http://blocgame.com/stats.php?id=61699"/>
    <n v="0"/>
    <n v="0"/>
    <n v="8710"/>
    <n v="25.551257253384914"/>
  </r>
  <r>
    <s v="white shadow"/>
    <s v="White Shadow"/>
    <x v="6"/>
    <n v="23"/>
    <n v="2"/>
    <s v="Second World War surplus"/>
    <s v="Questionable"/>
    <n v="2"/>
    <s v="Good"/>
    <n v="1"/>
    <n v="24"/>
    <n v="10"/>
    <s v="Free Market"/>
    <n v="513"/>
    <n v="2570"/>
    <s v="Near Depletion"/>
    <s v="Meagre"/>
    <s v="Persia"/>
    <s v="United States"/>
    <n v="28441"/>
    <s v="http://blocgame.com/stats.php?id=55012"/>
    <n v="0"/>
    <n v="0"/>
    <n v="14191"/>
    <n v="55.44054580896686"/>
  </r>
  <r>
    <s v="Peopleoil"/>
    <s v="newname"/>
    <x v="7"/>
    <n v="75"/>
    <n v="1"/>
    <s v="First World War surplus"/>
    <s v="Gandhi-like"/>
    <n v="2"/>
    <s v="Poor"/>
    <n v="16"/>
    <n v="10"/>
    <n v="6"/>
    <s v="Free Market"/>
    <n v="513"/>
    <n v="3672"/>
    <s v="Untapped"/>
    <s v="Very Powerful"/>
    <s v="Egypt"/>
    <s v="United States"/>
    <n v="26735"/>
    <s v="http://blocgame.com/stats.php?id=59041"/>
    <n v="0"/>
    <n v="0"/>
    <n v="19235"/>
    <n v="52.115009746588697"/>
  </r>
  <r>
    <s v="Pasir Dengung"/>
    <s v="Menteri Fasola"/>
    <x v="3"/>
    <n v="33"/>
    <n v="0"/>
    <s v="First World War surplus"/>
    <s v="Gandhi-like"/>
    <n v="1"/>
    <s v="Good"/>
    <n v="62"/>
    <n v="6"/>
    <n v="6"/>
    <s v="Mixed Economy"/>
    <n v="513"/>
    <n v="4466"/>
    <s v="Untapped"/>
    <s v="Somewhat Large"/>
    <s v="Atlas"/>
    <s v="Neutral"/>
    <n v="19871"/>
    <s v="http://blocgame.com/stats.php?id=60712"/>
    <n v="0"/>
    <n v="0"/>
    <n v="14621"/>
    <n v="38.734892787524366"/>
  </r>
  <r>
    <s v="Harlostia"/>
    <s v="Jeff Ishenoff"/>
    <x v="8"/>
    <n v="3"/>
    <n v="0"/>
    <s v="First World War surplus"/>
    <s v="Questionable"/>
    <n v="1"/>
    <s v="Undisciplined Rabble"/>
    <n v="0"/>
    <n v="4"/>
    <n v="2"/>
    <s v="Mixed Economy"/>
    <n v="513"/>
    <n v="1715"/>
    <s v="Untapped"/>
    <s v="None"/>
    <s v="Mesopotamia"/>
    <s v="Neutral"/>
    <n v="7055"/>
    <s v="http://blocgame.com/stats.php?id=64003"/>
    <n v="0"/>
    <n v="0"/>
    <n v="4055"/>
    <n v="13.752436647173489"/>
  </r>
  <r>
    <s v="Velts"/>
    <s v="Melvin Potts"/>
    <x v="10"/>
    <n v="5"/>
    <n v="0"/>
    <s v="Finest of the 19th century"/>
    <s v="Gandhi-like"/>
    <n v="0"/>
    <s v="Undisciplined Rabble"/>
    <n v="58"/>
    <n v="2"/>
    <n v="0"/>
    <s v="Mixed Economy"/>
    <n v="512"/>
    <n v="0"/>
    <s v="Untapped"/>
    <s v="None"/>
    <s v="Arabia"/>
    <s v="Neutral"/>
    <n v="7880"/>
    <s v="http://blocgame.com/stats.php?id=61389"/>
    <n v="0"/>
    <n v="0"/>
    <n v="7130"/>
    <n v="15.390625"/>
  </r>
  <r>
    <s v="Ireldan"/>
    <s v="QDAWG"/>
    <x v="10"/>
    <n v="1"/>
    <n v="0"/>
    <s v="First World War surplus"/>
    <s v="Normal"/>
    <n v="0"/>
    <s v="Undisciplined Rabble"/>
    <n v="29"/>
    <n v="2"/>
    <n v="0"/>
    <s v="Central Planning"/>
    <n v="512"/>
    <n v="0"/>
    <s v="Untapped"/>
    <s v="None"/>
    <s v="Indochina"/>
    <s v="Neutral"/>
    <n v="8775"/>
    <s v="http://blocgame.com/stats.php?id=64011"/>
    <n v="0"/>
    <n v="0"/>
    <n v="8025"/>
    <n v="17.138671875"/>
  </r>
  <r>
    <s v="dendiface"/>
    <s v="dendiface"/>
    <x v="10"/>
    <n v="7"/>
    <n v="0"/>
    <s v="Finest of the 19th century"/>
    <s v="Good"/>
    <n v="0"/>
    <s v="Undisciplined Rabble"/>
    <n v="16"/>
    <n v="2"/>
    <n v="2"/>
    <s v="Mixed Economy"/>
    <n v="511"/>
    <n v="3055"/>
    <s v="Untapped"/>
    <s v="None"/>
    <s v="Atlas"/>
    <s v="Neutral"/>
    <n v="16200"/>
    <s v="http://blocgame.com/stats.php?id=64319"/>
    <n v="0"/>
    <n v="0"/>
    <n v="14700"/>
    <n v="31.702544031311156"/>
  </r>
  <r>
    <s v="Leninstan"/>
    <s v="VladLenin1"/>
    <x v="10"/>
    <n v="6"/>
    <n v="0"/>
    <s v="Finest of the 19th century"/>
    <s v="Gandhi-like"/>
    <n v="0"/>
    <s v="Poor"/>
    <n v="49"/>
    <n v="2"/>
    <n v="0"/>
    <s v="Mixed Economy"/>
    <n v="510"/>
    <n v="0"/>
    <s v="Untapped"/>
    <s v="None"/>
    <s v="The Subcontinent"/>
    <s v="Neutral"/>
    <n v="13477"/>
    <s v="http://blocgame.com/stats.php?id=63142"/>
    <n v="0"/>
    <n v="0"/>
    <n v="12727"/>
    <n v="26.425490196078432"/>
  </r>
  <r>
    <s v="masterspy"/>
    <s v="masterspy"/>
    <x v="10"/>
    <n v="9"/>
    <n v="0"/>
    <s v="First World War surplus"/>
    <s v="Gandhi-like"/>
    <n v="0"/>
    <s v="Good"/>
    <n v="25"/>
    <n v="2"/>
    <n v="0"/>
    <s v="Mixed Economy"/>
    <n v="510"/>
    <n v="0"/>
    <s v="Untapped"/>
    <s v="Mediocre"/>
    <s v="China"/>
    <s v="Soviet Union"/>
    <n v="16500"/>
    <s v="http://blocgame.com/stats.php?id=64274"/>
    <n v="0"/>
    <n v="0"/>
    <n v="15750"/>
    <n v="32.352941176470587"/>
  </r>
  <r>
    <s v="East Tanzia"/>
    <s v="Lenini"/>
    <x v="10"/>
    <n v="31"/>
    <n v="0"/>
    <s v="First World War surplus"/>
    <s v="Angelic"/>
    <n v="0"/>
    <s v="Standard"/>
    <n v="5"/>
    <n v="4"/>
    <n v="3"/>
    <s v="Central Planning"/>
    <n v="505"/>
    <n v="1441"/>
    <s v="Untapped"/>
    <s v="Meagre"/>
    <s v="Mesopotamia"/>
    <s v="Soviet Union"/>
    <n v="16500"/>
    <s v="http://blocgame.com/stats.php?id=64550"/>
    <n v="0"/>
    <n v="0"/>
    <n v="13875"/>
    <n v="32.67326732673267"/>
  </r>
  <r>
    <s v="Blackwater Inc"/>
    <s v="Dark Tenno"/>
    <x v="3"/>
    <n v="81"/>
    <n v="2"/>
    <s v="Second World War surplus"/>
    <s v="Gandhi-like"/>
    <n v="2"/>
    <s v="Elite"/>
    <n v="1"/>
    <n v="13"/>
    <n v="0"/>
    <s v="Central Planning"/>
    <n v="502"/>
    <n v="60"/>
    <s v="Untapped"/>
    <s v="Very Powerful"/>
    <s v="East Indies"/>
    <s v="Soviet Union"/>
    <n v="25248"/>
    <s v="http://blocgame.com/stats.php?id=64016"/>
    <n v="0"/>
    <n v="0"/>
    <n v="18873"/>
    <n v="50.294820717131472"/>
  </r>
  <r>
    <s v="donaldtrump2016"/>
    <s v="donaldtrump2016"/>
    <x v="10"/>
    <n v="9"/>
    <n v="0"/>
    <s v="First World War surplus"/>
    <s v="Gandhi-like"/>
    <n v="0"/>
    <s v="Good"/>
    <n v="25"/>
    <n v="2"/>
    <n v="0"/>
    <s v="Central Planning"/>
    <n v="500"/>
    <n v="0"/>
    <s v="Untapped"/>
    <s v="Mediocre"/>
    <s v="China"/>
    <s v="Soviet Union"/>
    <n v="19212"/>
    <s v="http://blocgame.com/stats.php?id=64293"/>
    <n v="0"/>
    <n v="0"/>
    <n v="18462"/>
    <n v="38.423999999999999"/>
  </r>
  <r>
    <s v="Krovator Land"/>
    <s v="Kassim Fuentes"/>
    <x v="6"/>
    <n v="42"/>
    <n v="0"/>
    <s v="Second World War surplus"/>
    <s v="Gandhi-like"/>
    <n v="0"/>
    <s v="Standard"/>
    <n v="88"/>
    <n v="8"/>
    <n v="3"/>
    <s v="Central Planning"/>
    <n v="498"/>
    <n v="213"/>
    <s v="Untapped"/>
    <s v="Somewhat Large"/>
    <s v="Caribbean"/>
    <s v="United States"/>
    <n v="26523"/>
    <s v="http://blocgame.com/stats.php?id=60722"/>
    <n v="0"/>
    <n v="0"/>
    <n v="22398"/>
    <n v="53.25903614457831"/>
  </r>
  <r>
    <s v="Lothlï¿½rien001"/>
    <s v="Galadriel001"/>
    <x v="10"/>
    <n v="6"/>
    <n v="0"/>
    <s v="Finest of the 19th century"/>
    <s v="Questionable"/>
    <n v="0"/>
    <s v="Undisciplined Rabble"/>
    <n v="3"/>
    <n v="3"/>
    <n v="3"/>
    <s v="Mixed Economy"/>
    <n v="497"/>
    <n v="1913"/>
    <s v="Untapped"/>
    <s v="None"/>
    <s v="Atlas"/>
    <s v="Neutral"/>
    <n v="6530"/>
    <s v="http://blocgame.com/stats.php?id=64167"/>
    <n v="0"/>
    <n v="0"/>
    <n v="4280"/>
    <n v="13.138832997987928"/>
  </r>
  <r>
    <s v="santau"/>
    <s v="tujutuju"/>
    <x v="3"/>
    <n v="49"/>
    <n v="0"/>
    <s v="First World War surplus"/>
    <s v="Nice"/>
    <n v="1"/>
    <s v="Elite"/>
    <n v="2"/>
    <n v="17"/>
    <n v="6"/>
    <s v="Central Planning"/>
    <n v="494"/>
    <n v="4848"/>
    <s v="Untapped"/>
    <s v="Mediocre"/>
    <s v="Mesopotamia"/>
    <s v="Soviet Union"/>
    <n v="30297"/>
    <s v="http://blocgame.com/stats.php?id=64416"/>
    <n v="0"/>
    <n v="0"/>
    <n v="20922"/>
    <n v="61.329959514170042"/>
  </r>
  <r>
    <s v="hollywoodundead"/>
    <s v="batmanthing2222"/>
    <x v="10"/>
    <n v="9"/>
    <n v="0"/>
    <s v="First World War surplus"/>
    <s v="Good"/>
    <n v="0"/>
    <s v="Undisciplined Rabble"/>
    <n v="74"/>
    <n v="6"/>
    <n v="3"/>
    <s v="Mixed Economy"/>
    <n v="493"/>
    <n v="2692"/>
    <s v="Untapped"/>
    <s v="None"/>
    <s v="Arabia"/>
    <s v="Neutral"/>
    <n v="7646"/>
    <s v="http://blocgame.com/stats.php?id=59629"/>
    <n v="0"/>
    <n v="0"/>
    <n v="4271"/>
    <n v="15.509127789046653"/>
  </r>
  <r>
    <s v="deepfriedbutter"/>
    <s v="kittenSmasher"/>
    <x v="4"/>
    <n v="44"/>
    <n v="0"/>
    <s v="Finest of the 19th century"/>
    <s v="Gandhi-like"/>
    <n v="0"/>
    <s v="Undisciplined Rabble"/>
    <n v="146"/>
    <n v="6"/>
    <n v="2"/>
    <s v="Free Market"/>
    <n v="492"/>
    <n v="357"/>
    <s v="Untapped"/>
    <s v="None"/>
    <s v="West Africa"/>
    <s v="United States"/>
    <n v="20000"/>
    <s v="http://blocgame.com/stats.php?id=44479"/>
    <n v="0"/>
    <n v="0"/>
    <n v="17000"/>
    <n v="40.650406504065039"/>
  </r>
  <r>
    <s v="eQna8"/>
    <s v="Dave_Smith"/>
    <x v="8"/>
    <n v="63"/>
    <n v="0"/>
    <s v="Korean War surplus"/>
    <s v="Gandhi-like"/>
    <n v="3"/>
    <s v="Good"/>
    <n v="0"/>
    <n v="36"/>
    <n v="0"/>
    <s v="Central Planning"/>
    <n v="491"/>
    <n v="109"/>
    <s v="Untapped"/>
    <s v="Mediocre"/>
    <s v="Congo"/>
    <s v="Soviet Union"/>
    <n v="44444"/>
    <s v="http://blocgame.com/stats.php?id=48695"/>
    <n v="0"/>
    <n v="0"/>
    <n v="28694"/>
    <n v="90.517311608961307"/>
  </r>
  <r>
    <s v="jarheadwarriors"/>
    <s v="nexusraider"/>
    <x v="10"/>
    <n v="6"/>
    <n v="0"/>
    <s v="Finest of the 19th century"/>
    <s v="Good"/>
    <n v="2"/>
    <s v="Good"/>
    <n v="24"/>
    <n v="4"/>
    <n v="2"/>
    <s v="Mixed Economy"/>
    <n v="490"/>
    <n v="185"/>
    <s v="Untapped"/>
    <s v="None"/>
    <s v="Southern Africa"/>
    <s v="Neutral"/>
    <n v="16117"/>
    <s v="http://blocgame.com/stats.php?id=64228"/>
    <n v="0"/>
    <n v="0"/>
    <n v="12367"/>
    <n v="32.891836734693875"/>
  </r>
  <r>
    <s v="Peutschland"/>
    <s v="Pocci"/>
    <x v="8"/>
    <n v="71"/>
    <n v="0"/>
    <s v="Second World War surplus"/>
    <s v="Gandhi-like"/>
    <n v="1"/>
    <s v="Good"/>
    <n v="42"/>
    <n v="3"/>
    <n v="2"/>
    <s v="Free Market"/>
    <n v="489"/>
    <n v="4351"/>
    <s v="Untapped"/>
    <s v="Somewhat Large"/>
    <s v="Persia"/>
    <s v="Soviet Union"/>
    <n v="23990"/>
    <s v="http://blocgame.com/stats.php?id=63261"/>
    <n v="0"/>
    <n v="0"/>
    <n v="21365"/>
    <n v="49.059304703476485"/>
  </r>
  <r>
    <s v="Satan kingdom"/>
    <s v="alistan1987"/>
    <x v="10"/>
    <n v="39"/>
    <n v="0"/>
    <s v="First World War surplus"/>
    <s v="Normal"/>
    <n v="0"/>
    <s v="Undisciplined Rabble"/>
    <n v="5"/>
    <n v="2"/>
    <n v="0"/>
    <s v="Mixed Economy"/>
    <n v="487"/>
    <n v="0"/>
    <s v="Near Depletion"/>
    <s v="None"/>
    <s v="East Indies"/>
    <s v="Neutral"/>
    <n v="2984"/>
    <s v="http://blocgame.com/stats.php?id=60809"/>
    <n v="0"/>
    <n v="0"/>
    <n v="2234"/>
    <n v="6.1273100616016425"/>
  </r>
  <r>
    <s v="Ashoqa"/>
    <s v="Asoka"/>
    <x v="0"/>
    <n v="42"/>
    <n v="0"/>
    <s v="Second World War surplus"/>
    <s v="Gandhi-like"/>
    <n v="1"/>
    <s v="Standard"/>
    <n v="4"/>
    <n v="3"/>
    <n v="2"/>
    <s v="Central Planning"/>
    <n v="485"/>
    <n v="2191"/>
    <s v="Near Depletion"/>
    <s v="Meagre"/>
    <s v="Mesopotamia"/>
    <s v="Soviet Union"/>
    <n v="22585"/>
    <s v="http://blocgame.com/stats.php?id=61653"/>
    <n v="0"/>
    <n v="0"/>
    <n v="19960"/>
    <n v="46.567010309278352"/>
  </r>
  <r>
    <s v="Cuckoldery"/>
    <s v="Taintednight"/>
    <x v="8"/>
    <n v="88"/>
    <n v="0"/>
    <s v="Second World War surplus"/>
    <s v="Gandhi-like"/>
    <n v="2"/>
    <s v="Poor"/>
    <n v="0"/>
    <n v="33"/>
    <n v="21"/>
    <s v="Free Market"/>
    <n v="485"/>
    <n v="4670"/>
    <s v="Untapped"/>
    <s v="Large"/>
    <s v="Arabia"/>
    <s v="Soviet Union"/>
    <n v="36802"/>
    <s v="http://blocgame.com/stats.php?id=62700"/>
    <n v="0"/>
    <n v="0"/>
    <n v="15052"/>
    <n v="75.880412371134014"/>
  </r>
  <r>
    <s v="Nanyang"/>
    <s v="Mister_N"/>
    <x v="8"/>
    <n v="49"/>
    <n v="0"/>
    <s v="First World War surplus"/>
    <s v="Gandhi-like"/>
    <n v="1"/>
    <s v="Good"/>
    <n v="12"/>
    <n v="6"/>
    <n v="3"/>
    <s v="Central Planning"/>
    <n v="484"/>
    <n v="300"/>
    <s v="Untapped"/>
    <s v="Large"/>
    <s v="Indochina"/>
    <s v="Neutral"/>
    <n v="20000"/>
    <s v="http://blocgame.com/stats.php?id=62916"/>
    <n v="0"/>
    <n v="0"/>
    <n v="15875"/>
    <n v="41.32231404958678"/>
  </r>
  <r>
    <s v="Rerum"/>
    <s v="Rickard"/>
    <x v="10"/>
    <n v="5"/>
    <n v="0"/>
    <s v="Finest of the 19th century"/>
    <s v="Normal"/>
    <n v="0"/>
    <s v="Undisciplined Rabble"/>
    <n v="85"/>
    <n v="2"/>
    <n v="0"/>
    <s v="Mixed Economy"/>
    <n v="484"/>
    <n v="0"/>
    <s v="Untapped"/>
    <s v="None"/>
    <s v="Gran Colombia"/>
    <s v="Neutral"/>
    <n v="16367"/>
    <s v="http://blocgame.com/stats.php?id=64531"/>
    <n v="0"/>
    <n v="0"/>
    <n v="15617"/>
    <n v="33.816115702479337"/>
  </r>
  <r>
    <s v="basetrade"/>
    <s v="basetrade"/>
    <x v="10"/>
    <n v="10"/>
    <n v="0"/>
    <s v="Finest of the 19th century"/>
    <s v="Gandhi-like"/>
    <n v="0"/>
    <s v="Undisciplined Rabble"/>
    <n v="16"/>
    <n v="2"/>
    <n v="2"/>
    <s v="Free Market"/>
    <n v="482"/>
    <n v="829"/>
    <s v="Untapped"/>
    <s v="None"/>
    <s v="Atlas"/>
    <s v="United States"/>
    <n v="16500"/>
    <s v="http://blocgame.com/stats.php?id=64329"/>
    <n v="0"/>
    <n v="0"/>
    <n v="15000"/>
    <n v="34.232365145228215"/>
  </r>
  <r>
    <s v="KaIfa"/>
    <s v="kaIfa"/>
    <x v="10"/>
    <n v="50"/>
    <n v="2"/>
    <s v="Second World War surplus"/>
    <s v="Gandhi-like"/>
    <n v="2"/>
    <s v="Elite"/>
    <n v="2"/>
    <n v="11"/>
    <n v="8"/>
    <s v="Mixed Economy"/>
    <n v="481"/>
    <n v="101"/>
    <s v="Untapped"/>
    <s v="Mediocre"/>
    <s v="Congo"/>
    <s v="United States"/>
    <n v="27098"/>
    <s v="http://blocgame.com/stats.php?id=61737"/>
    <n v="0"/>
    <n v="0"/>
    <n v="18473"/>
    <n v="56.336798336798338"/>
  </r>
  <r>
    <s v="klapakistan"/>
    <s v="phoenix king"/>
    <x v="10"/>
    <n v="29"/>
    <n v="0"/>
    <s v="First World War surplus"/>
    <s v="Angelic"/>
    <n v="0"/>
    <s v="Good"/>
    <n v="2"/>
    <n v="2"/>
    <n v="0"/>
    <s v="Mixed Economy"/>
    <n v="480"/>
    <n v="0"/>
    <s v="Untapped"/>
    <s v="None"/>
    <s v="China"/>
    <s v="United States"/>
    <n v="16568"/>
    <s v="http://blocgame.com/stats.php?id=63047"/>
    <n v="0"/>
    <n v="0"/>
    <n v="15818"/>
    <n v="34.516666666666666"/>
  </r>
  <r>
    <s v="Glueyou"/>
    <s v="Soupcockporkpie"/>
    <x v="8"/>
    <n v="63"/>
    <n v="0"/>
    <s v="First World War surplus"/>
    <s v="Gandhi-like"/>
    <n v="1"/>
    <s v="Elite"/>
    <n v="0"/>
    <n v="7"/>
    <n v="3"/>
    <s v="Free Market"/>
    <n v="480"/>
    <n v="242"/>
    <s v="Untapped"/>
    <s v="Mediocre"/>
    <s v="Pacific Rim"/>
    <s v="United States"/>
    <n v="23990"/>
    <s v="http://blocgame.com/stats.php?id=63842"/>
    <n v="0"/>
    <n v="0"/>
    <n v="19490"/>
    <n v="49.979166666666664"/>
  </r>
  <r>
    <s v="Le tits now"/>
    <s v="bake and shake"/>
    <x v="7"/>
    <n v="9"/>
    <n v="0"/>
    <s v="First World War surplus"/>
    <s v="Normal"/>
    <n v="0"/>
    <s v="Standard"/>
    <n v="0"/>
    <n v="5"/>
    <n v="0"/>
    <s v="Central Planning"/>
    <n v="479"/>
    <n v="162"/>
    <s v="Untapped"/>
    <s v="None"/>
    <s v="Mesoamerica"/>
    <s v="Soviet Union"/>
    <n v="16500"/>
    <s v="http://blocgame.com/stats.php?id=64023"/>
    <n v="0"/>
    <n v="0"/>
    <n v="14625"/>
    <n v="34.446764091858036"/>
  </r>
  <r>
    <s v="ï¿½bermensch"/>
    <s v="Fegelein"/>
    <x v="8"/>
    <n v="81"/>
    <n v="2"/>
    <s v="First World War surplus"/>
    <s v="Gandhi-like"/>
    <n v="2"/>
    <s v="Good"/>
    <n v="4"/>
    <n v="26"/>
    <n v="13"/>
    <s v="Free Market"/>
    <n v="478"/>
    <n v="3606"/>
    <s v="Untapped"/>
    <s v="Mediocre"/>
    <s v="Atlas"/>
    <s v="United States"/>
    <n v="26552"/>
    <s v="http://blocgame.com/stats.php?id=52438"/>
    <n v="0"/>
    <n v="0"/>
    <n v="10427"/>
    <n v="55.548117154811713"/>
  </r>
  <r>
    <s v="Orange Julius"/>
    <s v="5dollarcheezit"/>
    <x v="6"/>
    <n v="77"/>
    <n v="0"/>
    <s v="Second World War surplus"/>
    <s v="Gandhi-like"/>
    <n v="2"/>
    <s v="Standard"/>
    <n v="6"/>
    <n v="10"/>
    <n v="5"/>
    <s v="Central Planning"/>
    <n v="477"/>
    <n v="119"/>
    <s v="Untapped"/>
    <s v="Somewhat Large"/>
    <s v="East Africa"/>
    <s v="United States"/>
    <n v="20000"/>
    <s v="http://blocgame.com/stats.php?id=46049"/>
    <n v="0"/>
    <n v="0"/>
    <n v="12875"/>
    <n v="41.928721174004195"/>
  </r>
  <r>
    <s v="Sri Mersing"/>
    <s v="Rafiqi12"/>
    <x v="3"/>
    <n v="61"/>
    <n v="5"/>
    <s v="Second World War surplus"/>
    <s v="Gandhi-like"/>
    <n v="3"/>
    <s v="Good"/>
    <n v="4"/>
    <n v="13"/>
    <n v="8"/>
    <s v="Central Planning"/>
    <n v="477"/>
    <n v="418"/>
    <s v="Untapped"/>
    <s v="Mediocre"/>
    <s v="East Indies"/>
    <s v="Soviet Union"/>
    <n v="33877"/>
    <s v="http://blocgame.com/stats.php?id=64413"/>
    <n v="0"/>
    <n v="0"/>
    <n v="23752"/>
    <n v="71.020964360587001"/>
  </r>
  <r>
    <s v="Amrans fans"/>
    <s v="apaiblues83"/>
    <x v="3"/>
    <n v="27"/>
    <n v="0"/>
    <s v="Second World War surplus"/>
    <s v="Gandhi-like"/>
    <n v="2"/>
    <s v="Good"/>
    <n v="3"/>
    <n v="14"/>
    <n v="7"/>
    <s v="Central Planning"/>
    <n v="476"/>
    <n v="192"/>
    <s v="Untapped"/>
    <s v="Somewhat Large"/>
    <s v="Caribbean"/>
    <s v="Soviet Union"/>
    <n v="26583"/>
    <s v="http://blocgame.com/stats.php?id=62203"/>
    <n v="0"/>
    <n v="0"/>
    <n v="17208"/>
    <n v="55.846638655462186"/>
  </r>
  <r>
    <s v="Dredd\\\'s"/>
    <s v="Dredd"/>
    <x v="0"/>
    <n v="80"/>
    <n v="1"/>
    <s v="Second World War surplus"/>
    <s v="Gandhi-like"/>
    <n v="2"/>
    <s v="Undisciplined Rabble"/>
    <n v="1"/>
    <n v="14"/>
    <n v="12"/>
    <s v="Central Planning"/>
    <n v="476"/>
    <n v="2908"/>
    <s v="Untapped"/>
    <s v="Very Powerful"/>
    <s v="Mesopotamia"/>
    <s v="Soviet Union"/>
    <n v="27330"/>
    <s v="http://blocgame.com/stats.php?id=62798"/>
    <n v="0"/>
    <n v="0"/>
    <n v="16080"/>
    <n v="57.415966386554622"/>
  </r>
  <r>
    <s v="Tyblaland"/>
    <s v="Thairar"/>
    <x v="8"/>
    <n v="36"/>
    <n v="0"/>
    <s v="First World War surplus"/>
    <s v="Gandhi-like"/>
    <n v="0"/>
    <s v="Elite"/>
    <n v="10"/>
    <n v="6"/>
    <n v="4"/>
    <s v="Central Planning"/>
    <n v="476"/>
    <n v="347"/>
    <s v="Untapped"/>
    <s v="Mediocre"/>
    <s v="Congo"/>
    <s v="Soviet Union"/>
    <n v="23665"/>
    <s v="http://blocgame.com/stats.php?id=64548"/>
    <n v="0"/>
    <n v="0"/>
    <n v="19915"/>
    <n v="49.716386554621849"/>
  </r>
  <r>
    <s v="Yannevia"/>
    <s v="Yannevitz"/>
    <x v="5"/>
    <n v="3"/>
    <n v="0"/>
    <s v="First World War surplus"/>
    <s v="Gandhi-like"/>
    <n v="0"/>
    <s v="Good"/>
    <n v="2"/>
    <n v="8"/>
    <n v="3"/>
    <s v="Free Market"/>
    <n v="475"/>
    <n v="454"/>
    <s v="Plentiful"/>
    <s v="Mediocre"/>
    <s v="Gran Colombia"/>
    <s v="Neutral"/>
    <n v="19602"/>
    <s v="http://blocgame.com/stats.php?id=62538"/>
    <n v="0"/>
    <n v="0"/>
    <n v="15477"/>
    <n v="41.26736842105263"/>
  </r>
  <r>
    <s v="Kuviere"/>
    <s v="Jaywynne"/>
    <x v="10"/>
    <n v="28"/>
    <n v="0"/>
    <s v="Finest of the 19th century"/>
    <s v="Gandhi-like"/>
    <n v="1"/>
    <s v="Good"/>
    <n v="8"/>
    <n v="2"/>
    <n v="5"/>
    <s v="Mixed Economy"/>
    <n v="473"/>
    <n v="4385"/>
    <s v="Untapped"/>
    <s v="Meagre"/>
    <s v="Atlas"/>
    <s v="Neutral"/>
    <n v="23665"/>
    <s v="http://blocgame.com/stats.php?id=58755"/>
    <n v="0"/>
    <n v="0"/>
    <n v="20290"/>
    <n v="50.031712473572938"/>
  </r>
  <r>
    <s v="Thetarius"/>
    <s v="Thetarius"/>
    <x v="8"/>
    <n v="86"/>
    <n v="3"/>
    <s v="Second World War surplus"/>
    <s v="Gandhi-like"/>
    <n v="2"/>
    <s v="Standard"/>
    <n v="109"/>
    <n v="19"/>
    <n v="6"/>
    <s v="Free Market"/>
    <n v="473"/>
    <n v="193"/>
    <s v="Untapped"/>
    <s v="Mediocre"/>
    <s v="Pacific Rim"/>
    <s v="Neutral"/>
    <n v="20000"/>
    <s v="http://blocgame.com/stats.php?id=63340"/>
    <n v="0"/>
    <n v="0"/>
    <n v="9125"/>
    <n v="42.283298097251588"/>
  </r>
  <r>
    <s v="Tesoro"/>
    <s v="Ughiur"/>
    <x v="10"/>
    <n v="2"/>
    <n v="0"/>
    <s v="Finest of the 19th century"/>
    <s v="Questionable"/>
    <n v="0"/>
    <s v="Undisciplined Rabble"/>
    <n v="85"/>
    <n v="2"/>
    <n v="0"/>
    <s v="Mixed Economy"/>
    <n v="473"/>
    <n v="0"/>
    <s v="Untapped"/>
    <s v="None"/>
    <s v="Mesoamerica"/>
    <s v="Neutral"/>
    <n v="19700"/>
    <s v="http://blocgame.com/stats.php?id=64524"/>
    <n v="0"/>
    <n v="0"/>
    <n v="18950"/>
    <n v="41.649048625792808"/>
  </r>
  <r>
    <s v="tony"/>
    <s v="sgtandrade2019"/>
    <x v="10"/>
    <n v="60"/>
    <n v="0"/>
    <s v="Second World War surplus"/>
    <s v="Gandhi-like"/>
    <n v="1"/>
    <s v="Undisciplined Rabble"/>
    <n v="46"/>
    <n v="2"/>
    <n v="1"/>
    <s v="Central Planning"/>
    <n v="471"/>
    <n v="400"/>
    <s v="Near Depletion"/>
    <s v="Mediocre"/>
    <s v="Pacific Rim"/>
    <s v="Soviet Union"/>
    <n v="16010"/>
    <s v="http://blocgame.com/stats.php?id=62876"/>
    <n v="0"/>
    <n v="0"/>
    <n v="14135"/>
    <n v="33.991507430997878"/>
  </r>
  <r>
    <s v="Angles"/>
    <s v="Badman"/>
    <x v="4"/>
    <n v="10"/>
    <n v="0"/>
    <s v="Second World War surplus"/>
    <s v="Pariah"/>
    <n v="2"/>
    <s v="Elite"/>
    <n v="1"/>
    <n v="10"/>
    <n v="0"/>
    <s v="Free Market"/>
    <n v="470"/>
    <n v="0"/>
    <s v="Untapped"/>
    <s v="None"/>
    <s v="Mesopotamia"/>
    <s v="United States"/>
    <n v="19932"/>
    <s v="http://blocgame.com/stats.php?id=62095"/>
    <n v="0"/>
    <n v="0"/>
    <n v="14682"/>
    <n v="42.408510638297869"/>
  </r>
  <r>
    <s v="yeeeet"/>
    <s v="yoloswaggins"/>
    <x v="10"/>
    <n v="9"/>
    <n v="0"/>
    <s v="Second World War surplus"/>
    <s v="Questionable"/>
    <n v="0"/>
    <s v="Poor"/>
    <n v="4"/>
    <n v="2"/>
    <n v="0"/>
    <s v="Mixed Economy"/>
    <n v="467"/>
    <n v="1980"/>
    <s v="Untapped"/>
    <s v="Meagre"/>
    <s v="Egypt"/>
    <s v="Neutral"/>
    <n v="3105"/>
    <s v="http://blocgame.com/stats.php?id=59818"/>
    <n v="0"/>
    <n v="0"/>
    <n v="2355"/>
    <n v="6.6488222698072805"/>
  </r>
  <r>
    <s v="Zama Regia"/>
    <s v="Mewlia"/>
    <x v="8"/>
    <n v="60"/>
    <n v="4"/>
    <s v="First World War surplus"/>
    <s v="Gandhi-like"/>
    <n v="2"/>
    <s v="Elite"/>
    <n v="0"/>
    <n v="11"/>
    <n v="6"/>
    <s v="Free Market"/>
    <n v="465"/>
    <n v="294"/>
    <s v="Untapped"/>
    <s v="Very Powerful"/>
    <s v="Southern Africa"/>
    <s v="United States"/>
    <n v="27319"/>
    <s v="http://blocgame.com/stats.php?id=64126"/>
    <n v="0"/>
    <n v="0"/>
    <n v="19444"/>
    <n v="58.750537634408602"/>
  </r>
  <r>
    <s v="Les"/>
    <s v="Rott"/>
    <x v="10"/>
    <n v="2"/>
    <n v="0"/>
    <s v="Finest of the 19th century"/>
    <s v="Normal"/>
    <n v="0"/>
    <s v="Undisciplined Rabble"/>
    <n v="85"/>
    <n v="2"/>
    <n v="0"/>
    <s v="Mixed Economy"/>
    <n v="465"/>
    <n v="0"/>
    <s v="Untapped"/>
    <s v="None"/>
    <s v="Gran Colombia"/>
    <s v="Neutral"/>
    <n v="19700"/>
    <s v="http://blocgame.com/stats.php?id=64486"/>
    <n v="0"/>
    <n v="0"/>
    <n v="18950"/>
    <n v="42.365591397849464"/>
  </r>
  <r>
    <s v="whalekok"/>
    <s v="yuio"/>
    <x v="10"/>
    <n v="9"/>
    <n v="0"/>
    <s v="Finest of the 19th century"/>
    <s v="Angelic"/>
    <n v="0"/>
    <s v="Poor"/>
    <n v="122"/>
    <n v="2"/>
    <n v="0"/>
    <s v="Mixed Economy"/>
    <n v="462"/>
    <n v="5"/>
    <s v="Untapped"/>
    <s v="None"/>
    <s v="Congo"/>
    <s v="Neutral"/>
    <n v="19609"/>
    <s v="http://blocgame.com/stats.php?id=64718"/>
    <n v="0"/>
    <n v="0"/>
    <n v="18859"/>
    <n v="42.443722943722946"/>
  </r>
  <r>
    <s v="Nascour"/>
    <s v="POlos"/>
    <x v="10"/>
    <n v="2"/>
    <n v="0"/>
    <s v="Finest of the 19th century"/>
    <s v="Good"/>
    <n v="0"/>
    <s v="Undisciplined Rabble"/>
    <n v="85"/>
    <n v="2"/>
    <n v="0"/>
    <s v="Mixed Economy"/>
    <n v="461"/>
    <n v="0"/>
    <s v="Untapped"/>
    <s v="None"/>
    <s v="Mesoamerica"/>
    <s v="Neutral"/>
    <n v="19700"/>
    <s v="http://blocgame.com/stats.php?id=64525"/>
    <n v="0"/>
    <n v="0"/>
    <n v="18950"/>
    <n v="42.733188720173537"/>
  </r>
  <r>
    <s v="Deuss Vult"/>
    <s v="Jeremiah IX"/>
    <x v="8"/>
    <n v="33"/>
    <n v="0"/>
    <s v="First World War surplus"/>
    <s v="Angelic"/>
    <n v="1"/>
    <s v="Good"/>
    <n v="10"/>
    <n v="6"/>
    <n v="1"/>
    <s v="Mixed Economy"/>
    <n v="461"/>
    <n v="2251"/>
    <s v="Untapped"/>
    <s v="Small"/>
    <s v="Arabia"/>
    <s v="United States"/>
    <n v="21575"/>
    <s v="http://blocgame.com/stats.php?id=64697"/>
    <n v="0"/>
    <n v="0"/>
    <n v="18200"/>
    <n v="46.800433839479396"/>
  </r>
  <r>
    <s v="tamarin"/>
    <s v="tamarin"/>
    <x v="10"/>
    <n v="8"/>
    <n v="0"/>
    <s v="Finest of the 19th century"/>
    <s v="Gandhi-like"/>
    <n v="0"/>
    <s v="Poor"/>
    <n v="55"/>
    <n v="2"/>
    <n v="0"/>
    <s v="Central Planning"/>
    <n v="460"/>
    <n v="0"/>
    <s v="Untapped"/>
    <s v="None"/>
    <s v="Atlas"/>
    <s v="Neutral"/>
    <n v="16335"/>
    <s v="http://blocgame.com/stats.php?id=62859"/>
    <n v="0"/>
    <n v="0"/>
    <n v="15585"/>
    <n v="35.510869565217391"/>
  </r>
  <r>
    <s v="Military101"/>
    <s v="Militaryruler"/>
    <x v="10"/>
    <n v="35"/>
    <n v="0"/>
    <s v="First World War surplus"/>
    <s v="Gandhi-like"/>
    <n v="0"/>
    <s v="Standard"/>
    <n v="25"/>
    <n v="2"/>
    <n v="0"/>
    <s v="Central Planning"/>
    <n v="460"/>
    <n v="0"/>
    <s v="Untapped"/>
    <s v="None"/>
    <s v="Atlas"/>
    <s v="Soviet Union"/>
    <n v="20000"/>
    <s v="http://blocgame.com/stats.php?id=64273"/>
    <n v="0"/>
    <n v="0"/>
    <n v="19250"/>
    <n v="43.478260869565219"/>
  </r>
  <r>
    <s v="Necessidades"/>
    <s v="mae ana"/>
    <x v="5"/>
    <n v="60"/>
    <n v="0"/>
    <s v="First World War surplus"/>
    <s v="Gandhi-like"/>
    <n v="0"/>
    <s v="Poor"/>
    <n v="9"/>
    <n v="5"/>
    <n v="1"/>
    <s v="Central Planning"/>
    <n v="458"/>
    <n v="135"/>
    <s v="Near Depletion"/>
    <s v="None"/>
    <s v="Caribbean"/>
    <s v="Soviet Union"/>
    <n v="16417"/>
    <s v="http://blocgame.com/stats.php?id=63925"/>
    <n v="0"/>
    <n v="0"/>
    <n v="14167"/>
    <n v="35.844978165938862"/>
  </r>
  <r>
    <s v="Ashbury"/>
    <s v="Mr.Southward"/>
    <x v="10"/>
    <n v="39"/>
    <n v="1"/>
    <s v="Second World War surplus"/>
    <s v="Good"/>
    <n v="2"/>
    <s v="Elite"/>
    <n v="23"/>
    <n v="10"/>
    <n v="4"/>
    <s v="Mixed Economy"/>
    <n v="456"/>
    <n v="158"/>
    <s v="Untapped"/>
    <s v="Small"/>
    <s v="Pacific Rim"/>
    <s v="United States"/>
    <n v="26659"/>
    <s v="http://blocgame.com/stats.php?id=64755"/>
    <n v="0"/>
    <n v="0"/>
    <n v="19909"/>
    <n v="58.462719298245617"/>
  </r>
  <r>
    <s v="Madurolandia"/>
    <s v="Nicolas Maduro"/>
    <x v="10"/>
    <n v="9"/>
    <n v="0"/>
    <s v="First World War surplus"/>
    <s v="Angelic"/>
    <n v="0"/>
    <s v="Elite"/>
    <n v="9"/>
    <n v="2"/>
    <n v="3"/>
    <s v="Central Planning"/>
    <n v="455"/>
    <n v="2257"/>
    <s v="Untapped"/>
    <s v="Meagre"/>
    <s v="Egypt"/>
    <s v="Neutral"/>
    <n v="13477"/>
    <s v="http://blocgame.com/stats.php?id=64366"/>
    <n v="0"/>
    <n v="0"/>
    <n v="11602"/>
    <n v="29.619780219780221"/>
  </r>
  <r>
    <s v="South Colombia"/>
    <s v="Mavi"/>
    <x v="10"/>
    <n v="8"/>
    <n v="0"/>
    <s v="Finest of the 19th century"/>
    <s v="Questionable"/>
    <n v="0"/>
    <s v="Undisciplined Rabble"/>
    <n v="85"/>
    <n v="2"/>
    <n v="0"/>
    <s v="Mixed Economy"/>
    <n v="455"/>
    <n v="0"/>
    <s v="Untapped"/>
    <s v="None"/>
    <s v="Gran Colombia"/>
    <s v="Neutral"/>
    <n v="13640"/>
    <s v="http://blocgame.com/stats.php?id=64488"/>
    <n v="0"/>
    <n v="0"/>
    <n v="12890"/>
    <n v="29.978021978021978"/>
  </r>
  <r>
    <s v="Butt Munch Land"/>
    <s v="Butt Munch"/>
    <x v="10"/>
    <n v="1"/>
    <n v="0"/>
    <s v="First World War surplus"/>
    <s v="Questionable"/>
    <n v="0"/>
    <s v="Undisciplined Rabble"/>
    <n v="3"/>
    <n v="4"/>
    <n v="2"/>
    <s v="Mixed Economy"/>
    <n v="454"/>
    <n v="2"/>
    <s v="Untapped"/>
    <s v="None"/>
    <s v="Mesoamerica"/>
    <s v="Neutral"/>
    <n v="6402"/>
    <s v="http://blocgame.com/stats.php?id=58540"/>
    <n v="0"/>
    <n v="0"/>
    <n v="4152"/>
    <n v="14.101321585903083"/>
  </r>
  <r>
    <s v="Krajina"/>
    <s v="ï¿½eljko Raï¿½natoviï¿½"/>
    <x v="2"/>
    <n v="82"/>
    <n v="2"/>
    <s v="Second World War surplus"/>
    <s v="Gandhi-like"/>
    <n v="2"/>
    <s v="Standard"/>
    <n v="12"/>
    <n v="32"/>
    <n v="17"/>
    <s v="Central Planning"/>
    <n v="454"/>
    <n v="3609"/>
    <s v="Untapped"/>
    <s v="Very Powerful"/>
    <s v="Mesopotamia"/>
    <s v="Soviet Union"/>
    <n v="27165"/>
    <s v="http://blocgame.com/stats.php?id=62961"/>
    <n v="0"/>
    <n v="0"/>
    <n v="7290"/>
    <n v="59.834801762114537"/>
  </r>
  <r>
    <s v="Tetsunoshima"/>
    <s v="Greyjoy"/>
    <x v="10"/>
    <n v="10"/>
    <n v="0"/>
    <s v="Second World War surplus"/>
    <s v="Gandhi-like"/>
    <n v="0"/>
    <s v="Good"/>
    <n v="24"/>
    <n v="10"/>
    <n v="2"/>
    <s v="Central Planning"/>
    <n v="453"/>
    <n v="218"/>
    <s v="Near Depletion"/>
    <s v="Mediocre"/>
    <s v="Pacific Rim"/>
    <s v="Neutral"/>
    <n v="20982"/>
    <s v="http://blocgame.com/stats.php?id=47444"/>
    <n v="0"/>
    <n v="0"/>
    <n v="16482"/>
    <n v="46.317880794701985"/>
  </r>
  <r>
    <s v="Azhdahagate"/>
    <s v="Azhdaha_Panzer"/>
    <x v="0"/>
    <n v="53"/>
    <n v="2"/>
    <s v="Second World War surplus"/>
    <s v="Gandhi-like"/>
    <n v="3"/>
    <s v="Standard"/>
    <n v="3"/>
    <n v="23"/>
    <n v="10"/>
    <s v="Free Market"/>
    <n v="453"/>
    <n v="3882"/>
    <s v="Untapped"/>
    <s v="Mediocre"/>
    <s v="Mesopotamia"/>
    <s v="United States"/>
    <n v="37048"/>
    <s v="http://blocgame.com/stats.php?id=52422"/>
    <n v="0"/>
    <n v="0"/>
    <n v="22423"/>
    <n v="81.783664459161145"/>
  </r>
  <r>
    <s v="Sungai batu"/>
    <s v="Ammarrusli"/>
    <x v="4"/>
    <n v="42"/>
    <n v="0"/>
    <s v="First World War surplus"/>
    <s v="Gandhi-like"/>
    <n v="1"/>
    <s v="Standard"/>
    <n v="8"/>
    <n v="7"/>
    <n v="2"/>
    <s v="Central Planning"/>
    <n v="453"/>
    <n v="220"/>
    <s v="Untapped"/>
    <s v="Mediocre"/>
    <s v="East Indies"/>
    <s v="Soviet Union"/>
    <n v="20000"/>
    <s v="http://blocgame.com/stats.php?id=64422"/>
    <n v="0"/>
    <n v="0"/>
    <n v="15875"/>
    <n v="44.150110375275936"/>
  </r>
  <r>
    <s v="Lanun johor"/>
    <s v="Aqildaniyal"/>
    <x v="6"/>
    <n v="39"/>
    <n v="0"/>
    <s v="Second World War surplus"/>
    <s v="Angelic"/>
    <n v="1"/>
    <s v="Undisciplined Rabble"/>
    <n v="16"/>
    <n v="5"/>
    <n v="3"/>
    <s v="Mixed Economy"/>
    <n v="452"/>
    <n v="1147"/>
    <s v="Untapped"/>
    <s v="Mediocre"/>
    <s v="Persia"/>
    <s v="Soviet Union"/>
    <n v="19900"/>
    <s v="http://blocgame.com/stats.php?id=64514"/>
    <n v="0"/>
    <n v="0"/>
    <n v="16150"/>
    <n v="44.026548672566371"/>
  </r>
  <r>
    <s v="Al Khalifa"/>
    <s v="Abdul Khaleed al Saud"/>
    <x v="18"/>
    <n v="27"/>
    <n v="0"/>
    <s v="First World War surplus"/>
    <s v="Good"/>
    <n v="1"/>
    <s v="Elite"/>
    <n v="0"/>
    <n v="6"/>
    <n v="4"/>
    <s v="Central Planning"/>
    <n v="451"/>
    <n v="3311"/>
    <s v="Untapped"/>
    <s v="Meagre"/>
    <s v="Arabia"/>
    <s v="Soviet Union"/>
    <n v="27293"/>
    <s v="http://blocgame.com/stats.php?id=64736"/>
    <n v="0"/>
    <n v="0"/>
    <n v="22793"/>
    <n v="60.516629711751662"/>
  </r>
  <r>
    <s v="Kryzikstan"/>
    <s v="Carl Barrett"/>
    <x v="11"/>
    <n v="30"/>
    <n v="0"/>
    <s v="First World War surplus"/>
    <s v="Normal"/>
    <n v="1"/>
    <s v="Good"/>
    <n v="0"/>
    <n v="6"/>
    <n v="6"/>
    <s v="Central Planning"/>
    <n v="451"/>
    <n v="8734"/>
    <s v="Untapped"/>
    <s v="Mediocre"/>
    <s v="Egypt"/>
    <s v="Soviet Union"/>
    <n v="28393"/>
    <s v="http://blocgame.com/stats.php?id=64855"/>
    <n v="0"/>
    <n v="0"/>
    <n v="23143"/>
    <n v="62.955654101995563"/>
  </r>
  <r>
    <s v="Holy"/>
    <s v="HolyZykr"/>
    <x v="10"/>
    <n v="6"/>
    <n v="0"/>
    <s v="First World War surplus"/>
    <s v="Gandhi-like"/>
    <n v="1"/>
    <s v="Good"/>
    <n v="26"/>
    <n v="4"/>
    <n v="1"/>
    <s v="Central Planning"/>
    <n v="449"/>
    <n v="313"/>
    <s v="Untapped"/>
    <s v="None"/>
    <s v="Indochina"/>
    <s v="Neutral"/>
    <n v="16335"/>
    <s v="http://blocgame.com/stats.php?id=60569"/>
    <n v="0"/>
    <n v="0"/>
    <n v="13710"/>
    <n v="36.380846325167035"/>
  </r>
  <r>
    <s v="Carthya"/>
    <s v="Eckbert"/>
    <x v="10"/>
    <n v="7"/>
    <n v="0"/>
    <s v="Second World War surplus"/>
    <s v="Normal"/>
    <n v="0"/>
    <s v="Undisciplined Rabble"/>
    <n v="58"/>
    <n v="3"/>
    <n v="1"/>
    <s v="Mixed Economy"/>
    <n v="447"/>
    <n v="1"/>
    <s v="Untapped"/>
    <s v="Meagre"/>
    <s v="Mesoamerica"/>
    <s v="Neutral"/>
    <n v="7675"/>
    <s v="http://blocgame.com/stats.php?id=63949"/>
    <n v="0"/>
    <n v="0"/>
    <n v="6175"/>
    <n v="17.170022371364652"/>
  </r>
  <r>
    <s v="superpower"/>
    <s v="super"/>
    <x v="10"/>
    <n v="25"/>
    <n v="0"/>
    <s v="Second World War surplus"/>
    <s v="Gandhi-like"/>
    <n v="0"/>
    <s v="Elite"/>
    <n v="14"/>
    <n v="16"/>
    <n v="10"/>
    <s v="Central Planning"/>
    <n v="447"/>
    <n v="2131"/>
    <s v="Depleted"/>
    <s v="Small"/>
    <s v="Persia"/>
    <s v="Soviet Union"/>
    <n v="13305"/>
    <s v="http://blocgame.com/stats.php?id=64012"/>
    <n v="0"/>
    <n v="0"/>
    <n v="3555"/>
    <n v="29.765100671140939"/>
  </r>
  <r>
    <s v="Utopia"/>
    <s v="Ozymandias"/>
    <x v="8"/>
    <n v="158"/>
    <n v="1"/>
    <s v="Finest of the 19th century"/>
    <s v="Angelic"/>
    <n v="2"/>
    <s v="Poor"/>
    <n v="0"/>
    <n v="46"/>
    <n v="40"/>
    <s v="Free Market"/>
    <n v="446"/>
    <n v="6610"/>
    <n v="0"/>
    <s v="Somewhat Large"/>
    <s v="Arabia"/>
    <s v="United States"/>
    <n v="47201"/>
    <s v="http://blocgame.com/stats.php?id=40759"/>
    <n v="0"/>
    <n v="0"/>
    <n v="13451"/>
    <n v="105.83183856502242"/>
  </r>
  <r>
    <s v="Bourbon Island"/>
    <s v="Gypsy Danger"/>
    <x v="1"/>
    <n v="49"/>
    <n v="0"/>
    <s v="Second World War surplus"/>
    <s v="Gandhi-like"/>
    <n v="2"/>
    <s v="Good"/>
    <n v="28"/>
    <n v="10"/>
    <n v="14"/>
    <s v="Central Planning"/>
    <n v="445"/>
    <n v="3403"/>
    <s v="Untapped"/>
    <s v="Large"/>
    <s v="Egypt"/>
    <s v="Soviet Union"/>
    <n v="28368"/>
    <s v="http://blocgame.com/stats.php?id=41247"/>
    <n v="0"/>
    <n v="0"/>
    <n v="17868"/>
    <n v="63.748314606741573"/>
  </r>
  <r>
    <s v="ARABOBIA"/>
    <s v="King Boobooboobsies"/>
    <x v="10"/>
    <n v="17"/>
    <n v="0"/>
    <s v="First World War surplus"/>
    <s v="Normal"/>
    <n v="0"/>
    <s v="Undisciplined Rabble"/>
    <n v="19"/>
    <n v="4"/>
    <n v="4"/>
    <s v="Mixed Economy"/>
    <n v="445"/>
    <n v="414"/>
    <s v="Plentiful"/>
    <s v="None"/>
    <s v="Arabia"/>
    <s v="Neutral"/>
    <n v="5310"/>
    <s v="http://blocgame.com/stats.php?id=62683"/>
    <n v="0"/>
    <n v="0"/>
    <n v="2310"/>
    <n v="11.932584269662922"/>
  </r>
  <r>
    <s v="Joseon"/>
    <s v="Techius"/>
    <x v="5"/>
    <n v="19"/>
    <n v="0"/>
    <s v="Finest of the 19th century"/>
    <s v="Gandhi-like"/>
    <n v="0"/>
    <s v="Poor"/>
    <n v="14"/>
    <n v="5"/>
    <n v="2"/>
    <s v="Central Planning"/>
    <n v="444"/>
    <n v="186"/>
    <s v="Untapped"/>
    <s v="None"/>
    <s v="Pacific Rim"/>
    <s v="Soviet Union"/>
    <n v="20000"/>
    <s v="http://blocgame.com/stats.php?id=64691"/>
    <n v="0"/>
    <n v="0"/>
    <n v="17375"/>
    <n v="45.045045045045043"/>
  </r>
  <r>
    <s v="Global Empire"/>
    <s v="Blocemperor"/>
    <x v="12"/>
    <n v="24"/>
    <n v="0"/>
    <s v="First World War surplus"/>
    <s v="Normal"/>
    <n v="0"/>
    <s v="Good"/>
    <n v="52"/>
    <n v="3"/>
    <n v="0"/>
    <s v="Mixed Economy"/>
    <n v="443"/>
    <n v="126"/>
    <s v="Plentiful"/>
    <s v="Powerful"/>
    <s v="Southern Africa"/>
    <s v="Neutral"/>
    <n v="25144"/>
    <s v="http://blocgame.com/stats.php?id=63986"/>
    <n v="0"/>
    <n v="0"/>
    <n v="24019"/>
    <n v="56.758465011286681"/>
  </r>
  <r>
    <s v="ONE__KOREA"/>
    <s v="kleebo_2"/>
    <x v="8"/>
    <n v="99"/>
    <n v="0"/>
    <s v="Second World War surplus"/>
    <s v="Gandhi-like"/>
    <n v="3"/>
    <s v="Good"/>
    <n v="3"/>
    <n v="13"/>
    <n v="8"/>
    <s v="Central Planning"/>
    <n v="442"/>
    <n v="373"/>
    <s v="Untapped"/>
    <s v="Somewhat Large"/>
    <s v="China"/>
    <s v="Soviet Union"/>
    <n v="20000"/>
    <s v="http://blocgame.com/stats.php?id=63934"/>
    <n v="0"/>
    <n v="0"/>
    <n v="9875"/>
    <n v="45.248868778280546"/>
  </r>
  <r>
    <s v="Colony 9"/>
    <s v="Homs"/>
    <x v="10"/>
    <n v="2"/>
    <n v="0"/>
    <s v="Finest of the 19th century"/>
    <s v="Good"/>
    <n v="0"/>
    <s v="Undisciplined Rabble"/>
    <n v="85"/>
    <n v="2"/>
    <n v="0"/>
    <s v="Mixed Economy"/>
    <n v="442"/>
    <n v="0"/>
    <s v="Untapped"/>
    <s v="None"/>
    <s v="Caribbean"/>
    <s v="Neutral"/>
    <n v="19700"/>
    <s v="http://blocgame.com/stats.php?id=64493"/>
    <n v="0"/>
    <n v="0"/>
    <n v="18950"/>
    <n v="44.570135746606333"/>
  </r>
  <r>
    <s v="GayRights"/>
    <s v="CrazyFrog"/>
    <x v="0"/>
    <n v="7"/>
    <n v="0"/>
    <s v="First World War surplus"/>
    <s v="Gandhi-like"/>
    <n v="0"/>
    <s v="Poor"/>
    <n v="1"/>
    <n v="10"/>
    <n v="0"/>
    <s v="Free Market"/>
    <n v="441"/>
    <n v="0"/>
    <s v="Untapped"/>
    <s v="None"/>
    <s v="Arabia"/>
    <s v="United States"/>
    <n v="16070"/>
    <s v="http://blocgame.com/stats.php?id=62099"/>
    <n v="0"/>
    <n v="0"/>
    <n v="12320"/>
    <n v="36.439909297052154"/>
  </r>
  <r>
    <s v="Blake Island"/>
    <s v="Sir Jack Sparrow"/>
    <x v="3"/>
    <n v="54"/>
    <n v="0"/>
    <s v="Second World War surplus"/>
    <s v="Gandhi-like"/>
    <n v="1"/>
    <s v="Standard"/>
    <n v="1"/>
    <n v="23"/>
    <n v="4"/>
    <s v="Free Market"/>
    <n v="441"/>
    <n v="397"/>
    <s v="Untapped"/>
    <s v="Large"/>
    <s v="Caribbean"/>
    <s v="United States"/>
    <n v="23891"/>
    <s v="http://blocgame.com/stats.php?id=64105"/>
    <n v="0"/>
    <n v="0"/>
    <n v="13016"/>
    <n v="54.174603174603178"/>
  </r>
  <r>
    <s v="dwan"/>
    <s v="kari"/>
    <x v="8"/>
    <n v="1"/>
    <n v="0"/>
    <s v="Finest of the 19th century"/>
    <s v="Gandhi-like"/>
    <n v="1"/>
    <s v="Good"/>
    <n v="10"/>
    <n v="8"/>
    <n v="3"/>
    <s v="Free Market"/>
    <n v="441"/>
    <n v="169"/>
    <n v="0"/>
    <s v="None"/>
    <s v="Southern Africa"/>
    <s v="Soviet Union"/>
    <n v="26932"/>
    <s v="http://blocgame.com/stats.php?id=64598"/>
    <n v="0"/>
    <n v="0"/>
    <n v="22057"/>
    <n v="61.070294784580497"/>
  </r>
  <r>
    <s v="Galifrey"/>
    <s v="Eduardo lomeli"/>
    <x v="10"/>
    <n v="61"/>
    <n v="0"/>
    <s v="First World War surplus"/>
    <s v="Gandhi-like"/>
    <n v="0"/>
    <s v="Poor"/>
    <n v="23"/>
    <n v="2"/>
    <n v="1"/>
    <s v="Free Market"/>
    <n v="440"/>
    <n v="120"/>
    <n v="0"/>
    <s v="Meagre"/>
    <s v="West Africa"/>
    <s v="Soviet Union"/>
    <n v="20000"/>
    <s v="http://blocgame.com/stats.php?id=51939"/>
    <n v="0"/>
    <n v="0"/>
    <n v="18875"/>
    <n v="45.454545454545453"/>
  </r>
  <r>
    <s v="New Germany"/>
    <s v="TheWhiteCoons"/>
    <x v="8"/>
    <n v="32"/>
    <n v="0"/>
    <s v="First World War surplus"/>
    <s v="Gandhi-like"/>
    <n v="1"/>
    <s v="Standard"/>
    <n v="24"/>
    <n v="5"/>
    <n v="1"/>
    <s v="Mixed Economy"/>
    <n v="438"/>
    <n v="104"/>
    <s v="Untapped"/>
    <s v="Small"/>
    <s v="China"/>
    <s v="Soviet Union"/>
    <n v="23990"/>
    <s v="http://blocgame.com/stats.php?id=39025"/>
    <n v="0"/>
    <n v="0"/>
    <n v="20990"/>
    <n v="54.771689497716892"/>
  </r>
  <r>
    <s v="Parit Sayang"/>
    <s v="Penghulu Seman"/>
    <x v="10"/>
    <n v="123"/>
    <n v="1"/>
    <s v="Second World War surplus"/>
    <s v="Gandhi-like"/>
    <n v="3"/>
    <s v="Good"/>
    <n v="8"/>
    <n v="41"/>
    <n v="11"/>
    <s v="Free Market"/>
    <n v="438"/>
    <n v="11"/>
    <s v="Untapped"/>
    <s v="Large"/>
    <s v="East Indies"/>
    <s v="United States"/>
    <n v="40552"/>
    <s v="http://blocgame.com/stats.php?id=60573"/>
    <n v="0"/>
    <n v="0"/>
    <n v="18802"/>
    <n v="92.584474885844756"/>
  </r>
  <r>
    <s v="Maos"/>
    <s v="alkaokaoakoako"/>
    <x v="10"/>
    <n v="2"/>
    <n v="0"/>
    <s v="Finest of the 19th century"/>
    <s v="Good"/>
    <n v="0"/>
    <s v="Undisciplined Rabble"/>
    <n v="85"/>
    <n v="2"/>
    <n v="0"/>
    <s v="Mixed Economy"/>
    <n v="438"/>
    <n v="0"/>
    <s v="Untapped"/>
    <s v="None"/>
    <s v="Mesoamerica"/>
    <s v="Neutral"/>
    <n v="19700"/>
    <s v="http://blocgame.com/stats.php?id=64483"/>
    <n v="0"/>
    <n v="0"/>
    <n v="18950"/>
    <n v="44.977168949771688"/>
  </r>
  <r>
    <s v="Lombar"/>
    <s v="Vanos"/>
    <x v="10"/>
    <n v="2"/>
    <n v="0"/>
    <s v="Finest of the 19th century"/>
    <s v="Good"/>
    <n v="0"/>
    <s v="Undisciplined Rabble"/>
    <n v="85"/>
    <n v="2"/>
    <n v="0"/>
    <s v="Mixed Economy"/>
    <n v="438"/>
    <n v="0"/>
    <s v="Untapped"/>
    <s v="None"/>
    <s v="Mesoamerica"/>
    <s v="Neutral"/>
    <n v="19700"/>
    <s v="http://blocgame.com/stats.php?id=64489"/>
    <n v="0"/>
    <n v="0"/>
    <n v="18950"/>
    <n v="44.977168949771688"/>
  </r>
  <r>
    <s v="La Cruz"/>
    <s v="Ghost"/>
    <x v="10"/>
    <n v="2"/>
    <n v="0"/>
    <s v="Finest of the 19th century"/>
    <s v="Good"/>
    <n v="0"/>
    <s v="Undisciplined Rabble"/>
    <n v="85"/>
    <n v="2"/>
    <n v="0"/>
    <s v="Mixed Economy"/>
    <n v="438"/>
    <n v="0"/>
    <s v="Untapped"/>
    <s v="None"/>
    <s v="Southern Cone"/>
    <s v="Neutral"/>
    <n v="19700"/>
    <s v="http://blocgame.com/stats.php?id=64490"/>
    <n v="0"/>
    <n v="0"/>
    <n v="18950"/>
    <n v="44.977168949771688"/>
  </r>
  <r>
    <s v="Mata Helang"/>
    <s v="Mata Helang"/>
    <x v="3"/>
    <n v="30"/>
    <n v="0"/>
    <s v="Finest of the 19th century"/>
    <s v="Gandhi-like"/>
    <n v="3"/>
    <s v="Undisciplined Rabble"/>
    <n v="17"/>
    <n v="29"/>
    <n v="3"/>
    <s v="Mixed Economy"/>
    <n v="437"/>
    <n v="333"/>
    <s v="Untapped"/>
    <s v="Large"/>
    <s v="Pacific Rim"/>
    <s v="United States"/>
    <n v="20000"/>
    <s v="http://blocgame.com/stats.php?id=64412"/>
    <n v="0"/>
    <n v="0"/>
    <n v="5750"/>
    <n v="45.766590389016017"/>
  </r>
  <r>
    <s v="Maiden"/>
    <s v="Queens Revenge"/>
    <x v="8"/>
    <n v="51"/>
    <n v="0"/>
    <s v="Second World War surplus"/>
    <s v="Gandhi-like"/>
    <n v="1"/>
    <s v="Poor"/>
    <n v="2"/>
    <n v="13"/>
    <n v="10"/>
    <s v="Mixed Economy"/>
    <n v="435"/>
    <n v="2097"/>
    <s v="Untapped"/>
    <s v="Large"/>
    <s v="Mesopotamia"/>
    <s v="United States"/>
    <n v="19800"/>
    <s v="http://blocgame.com/stats.php?id=64049"/>
    <n v="0"/>
    <n v="0"/>
    <n v="10425"/>
    <n v="45.517241379310342"/>
  </r>
  <r>
    <s v="balancedgame"/>
    <s v="balancedgame"/>
    <x v="10"/>
    <n v="10"/>
    <n v="0"/>
    <s v="Finest of the 19th century"/>
    <s v="Gandhi-like"/>
    <n v="0"/>
    <s v="Undisciplined Rabble"/>
    <n v="16"/>
    <n v="2"/>
    <n v="2"/>
    <s v="Free Market"/>
    <n v="435"/>
    <n v="2598"/>
    <s v="Untapped"/>
    <s v="None"/>
    <s v="Atlas"/>
    <s v="United States"/>
    <n v="16500"/>
    <s v="http://blocgame.com/stats.php?id=64345"/>
    <n v="0"/>
    <n v="0"/>
    <n v="15000"/>
    <n v="37.931034482758619"/>
  </r>
  <r>
    <s v="Ussk"/>
    <s v="Sabariahhisham"/>
    <x v="3"/>
    <n v="87"/>
    <n v="0"/>
    <s v="Second World War surplus"/>
    <s v="Angelic"/>
    <n v="1"/>
    <s v="Elite"/>
    <n v="16"/>
    <n v="7"/>
    <n v="6"/>
    <s v="Free Market"/>
    <n v="433"/>
    <n v="1255"/>
    <n v="0"/>
    <s v="Mediocre"/>
    <s v="Arabia"/>
    <s v="United States"/>
    <n v="20003"/>
    <s v="http://blocgame.com/stats.php?id=62132"/>
    <n v="0"/>
    <n v="0"/>
    <n v="14378"/>
    <n v="46.196304849884527"/>
  </r>
  <r>
    <s v="Belac"/>
    <s v="Belac"/>
    <x v="7"/>
    <n v="6"/>
    <n v="0"/>
    <s v="First World War surplus"/>
    <s v="Gandhi-like"/>
    <n v="0"/>
    <s v="Undisciplined Rabble"/>
    <n v="0"/>
    <n v="4"/>
    <n v="1"/>
    <s v="Mixed Economy"/>
    <n v="429"/>
    <n v="166"/>
    <s v="Plentiful"/>
    <s v="None"/>
    <s v="Caribbean"/>
    <s v="Neutral"/>
    <n v="13210"/>
    <s v="http://blocgame.com/stats.php?id=64183"/>
    <n v="0"/>
    <n v="0"/>
    <n v="11335"/>
    <n v="30.792540792540791"/>
  </r>
  <r>
    <s v="Hussenia"/>
    <s v="Vilhalm"/>
    <x v="10"/>
    <n v="5"/>
    <n v="0"/>
    <s v="Finest of the 19th century"/>
    <s v="Good"/>
    <n v="0"/>
    <s v="Undisciplined Rabble"/>
    <n v="85"/>
    <n v="2"/>
    <n v="0"/>
    <s v="Mixed Economy"/>
    <n v="429"/>
    <n v="0"/>
    <s v="Untapped"/>
    <s v="None"/>
    <s v="Gran Colombia"/>
    <s v="Neutral"/>
    <n v="16417"/>
    <s v="http://blocgame.com/stats.php?id=64528"/>
    <n v="0"/>
    <n v="0"/>
    <n v="15667"/>
    <n v="38.268065268065271"/>
  </r>
  <r>
    <s v="Treso"/>
    <s v="Jkrowl"/>
    <x v="10"/>
    <n v="7"/>
    <n v="0"/>
    <s v="Finest of the 19th century"/>
    <s v="Good"/>
    <n v="0"/>
    <s v="Undisciplined Rabble"/>
    <n v="85"/>
    <n v="2"/>
    <n v="0"/>
    <s v="Mixed Economy"/>
    <n v="429"/>
    <n v="0"/>
    <s v="Untapped"/>
    <s v="None"/>
    <s v="Amazonia"/>
    <s v="Neutral"/>
    <n v="16417"/>
    <s v="http://blocgame.com/stats.php?id=64534"/>
    <n v="0"/>
    <n v="0"/>
    <n v="15667"/>
    <n v="38.268065268065271"/>
  </r>
  <r>
    <s v="Novonia"/>
    <s v="Helms"/>
    <x v="10"/>
    <n v="6"/>
    <n v="0"/>
    <s v="Finest of the 19th century"/>
    <s v="Good"/>
    <n v="0"/>
    <s v="Undisciplined Rabble"/>
    <n v="85"/>
    <n v="2"/>
    <n v="0"/>
    <s v="Mixed Economy"/>
    <n v="428"/>
    <n v="0"/>
    <s v="Untapped"/>
    <s v="None"/>
    <s v="Southern Cone"/>
    <s v="Neutral"/>
    <n v="19700"/>
    <s v="http://blocgame.com/stats.php?id=64536"/>
    <n v="0"/>
    <n v="0"/>
    <n v="18950"/>
    <n v="46.028037383177569"/>
  </r>
  <r>
    <s v="Boru"/>
    <s v="Skillet9!"/>
    <x v="9"/>
    <n v="7"/>
    <n v="0"/>
    <s v="First World War surplus"/>
    <s v="Good"/>
    <n v="1"/>
    <s v="Good"/>
    <n v="146"/>
    <n v="4"/>
    <n v="4"/>
    <s v="Mixed Economy"/>
    <n v="426"/>
    <n v="0"/>
    <s v="Untapped"/>
    <s v="None"/>
    <s v="Mesopotamia"/>
    <s v="Neutral"/>
    <n v="16500"/>
    <s v="http://blocgame.com/stats.php?id=61318"/>
    <n v="0"/>
    <n v="0"/>
    <n v="12750"/>
    <n v="38.732394366197184"/>
  </r>
  <r>
    <s v="Picanninia"/>
    <s v="oppengrubenfuhrer"/>
    <x v="22"/>
    <n v="21"/>
    <n v="0"/>
    <s v="Finest of the 19th century"/>
    <s v="Gandhi-like"/>
    <n v="1"/>
    <s v="Standard"/>
    <n v="3"/>
    <n v="12"/>
    <n v="3"/>
    <s v="Mixed Economy"/>
    <n v="426"/>
    <n v="0"/>
    <s v="Plentiful"/>
    <s v="None"/>
    <s v="East Africa"/>
    <s v="Soviet Union"/>
    <n v="12196"/>
    <s v="http://blocgame.com/stats.php?id=64400"/>
    <n v="0"/>
    <n v="0"/>
    <n v="5821"/>
    <n v="28.629107981220656"/>
  </r>
  <r>
    <s v="switzerdouch"/>
    <s v="yaboimtndew"/>
    <x v="10"/>
    <n v="2"/>
    <n v="0"/>
    <s v="Second World War surplus"/>
    <s v="Good"/>
    <n v="0"/>
    <s v="Undisciplined Rabble"/>
    <n v="3"/>
    <n v="2"/>
    <n v="0"/>
    <s v="Mixed Economy"/>
    <n v="424"/>
    <n v="145"/>
    <s v="Plentiful"/>
    <s v="None"/>
    <s v="Mesoamerica"/>
    <s v="Neutral"/>
    <n v="6400"/>
    <s v="http://blocgame.com/stats.php?id=58997"/>
    <n v="0"/>
    <n v="0"/>
    <n v="5650"/>
    <n v="15.09433962264151"/>
  </r>
  <r>
    <s v="Leoprechting"/>
    <s v="Grand Commandant"/>
    <x v="10"/>
    <n v="10"/>
    <n v="0"/>
    <s v="Finest of the 19th century"/>
    <s v="Gandhi-like"/>
    <n v="0"/>
    <s v="Poor"/>
    <n v="180"/>
    <n v="2"/>
    <n v="0"/>
    <s v="Mixed Economy"/>
    <n v="423"/>
    <n v="0"/>
    <s v="Untapped"/>
    <s v="None"/>
    <s v="East Indies"/>
    <s v="Neutral"/>
    <n v="16172"/>
    <s v="http://blocgame.com/stats.php?id=64638"/>
    <n v="0"/>
    <n v="0"/>
    <n v="15422"/>
    <n v="38.231678486997637"/>
  </r>
  <r>
    <s v="sixpool"/>
    <s v="sixpool"/>
    <x v="10"/>
    <n v="8"/>
    <n v="0"/>
    <s v="Finest of the 19th century"/>
    <s v="Questionable"/>
    <n v="0"/>
    <s v="Undisciplined Rabble"/>
    <n v="16"/>
    <n v="2"/>
    <n v="2"/>
    <s v="Mixed Economy"/>
    <n v="420"/>
    <n v="763"/>
    <s v="Untapped"/>
    <s v="None"/>
    <s v="Atlas"/>
    <s v="Neutral"/>
    <n v="13750"/>
    <s v="http://blocgame.com/stats.php?id=64331"/>
    <n v="0"/>
    <n v="0"/>
    <n v="12250"/>
    <n v="32.738095238095241"/>
  </r>
  <r>
    <s v="bosspizzpls"/>
    <s v="bosspizzpls"/>
    <x v="10"/>
    <n v="7"/>
    <n v="0"/>
    <s v="First World War surplus"/>
    <s v="Good"/>
    <n v="0"/>
    <s v="Good"/>
    <n v="25"/>
    <n v="2"/>
    <n v="0"/>
    <s v="Mixed Economy"/>
    <n v="419"/>
    <n v="0"/>
    <s v="Untapped"/>
    <s v="Meagre"/>
    <s v="China"/>
    <s v="Neutral"/>
    <n v="13750"/>
    <s v="http://blocgame.com/stats.php?id=64296"/>
    <n v="0"/>
    <n v="0"/>
    <n v="13000"/>
    <n v="32.816229116945109"/>
  </r>
  <r>
    <s v="gloriousleader1"/>
    <s v="gloriousleader1"/>
    <x v="10"/>
    <n v="4"/>
    <n v="0"/>
    <s v="First World War surplus"/>
    <s v="Good"/>
    <n v="0"/>
    <s v="Good"/>
    <n v="25"/>
    <n v="2"/>
    <n v="0"/>
    <s v="Mixed Economy"/>
    <n v="419"/>
    <n v="0"/>
    <s v="Untapped"/>
    <s v="None"/>
    <s v="China"/>
    <s v="Neutral"/>
    <n v="13613"/>
    <s v="http://blocgame.com/stats.php?id=64299"/>
    <n v="0"/>
    <n v="0"/>
    <n v="12863"/>
    <n v="32.489260143198088"/>
  </r>
  <r>
    <s v="Nautique"/>
    <s v="wayneeconomist"/>
    <x v="6"/>
    <n v="98"/>
    <n v="0"/>
    <s v="Korean War surplus"/>
    <s v="Gandhi-like"/>
    <n v="0"/>
    <s v="Standard"/>
    <n v="0"/>
    <n v="16"/>
    <n v="2"/>
    <s v="Central Planning"/>
    <n v="525"/>
    <n v="443"/>
    <s v="Untapped"/>
    <s v="Very Powerful"/>
    <s v="The Subcontinent"/>
    <s v="Soviet Union"/>
    <n v="32571"/>
    <s v="http://blocgame.com/stats.php?id=58443"/>
    <n v="0"/>
    <n v="0"/>
    <n v="25821"/>
    <n v="62.04"/>
  </r>
  <r>
    <s v="kutu_babi"/>
    <s v="Kasspars"/>
    <x v="10"/>
    <n v="9"/>
    <n v="0"/>
    <s v="First World War surplus"/>
    <s v="Gandhi-like"/>
    <n v="1"/>
    <s v="Elite"/>
    <n v="17"/>
    <n v="3"/>
    <n v="1"/>
    <s v="Central Planning"/>
    <n v="418"/>
    <n v="241"/>
    <s v="Untapped"/>
    <s v="None"/>
    <s v="Pacific Rim"/>
    <s v="Neutral"/>
    <n v="19700"/>
    <s v="http://blocgame.com/stats.php?id=64636"/>
    <n v="0"/>
    <n v="0"/>
    <n v="17450"/>
    <n v="47.12918660287081"/>
  </r>
  <r>
    <s v="hypocrates"/>
    <s v="sarah4424"/>
    <x v="0"/>
    <n v="28"/>
    <n v="0"/>
    <s v="First World War surplus"/>
    <s v="Gandhi-like"/>
    <n v="1"/>
    <s v="Poor"/>
    <n v="4"/>
    <n v="3"/>
    <n v="1"/>
    <s v="Central Planning"/>
    <n v="417"/>
    <n v="3047"/>
    <s v="Untapped"/>
    <s v="None"/>
    <s v="Mesopotamia"/>
    <s v="United States"/>
    <n v="20000"/>
    <s v="http://blocgame.com/stats.php?id=64450"/>
    <n v="0"/>
    <n v="0"/>
    <n v="17750"/>
    <n v="47.961630695443645"/>
  </r>
  <r>
    <s v="fuckbro"/>
    <s v="yguh"/>
    <x v="10"/>
    <n v="8"/>
    <n v="0"/>
    <s v="Finest of the 19th century"/>
    <s v="Angelic"/>
    <n v="0"/>
    <s v="Poor"/>
    <n v="121"/>
    <n v="2"/>
    <n v="0"/>
    <s v="Mixed Economy"/>
    <n v="417"/>
    <n v="0"/>
    <s v="Untapped"/>
    <s v="None"/>
    <s v="Southern Africa"/>
    <s v="Neutral"/>
    <n v="19687"/>
    <s v="http://blocgame.com/stats.php?id=64724"/>
    <n v="0"/>
    <n v="0"/>
    <n v="18937"/>
    <n v="47.211031175059951"/>
  </r>
  <r>
    <s v="WP Kuala Lumpur"/>
    <s v="Soeharto"/>
    <x v="7"/>
    <n v="7"/>
    <n v="0"/>
    <s v="Finest of the 19th century"/>
    <s v="Good"/>
    <n v="0"/>
    <s v="Undisciplined Rabble"/>
    <n v="7"/>
    <n v="2"/>
    <n v="0"/>
    <s v="Mixed Economy"/>
    <n v="416"/>
    <n v="0"/>
    <n v="0"/>
    <s v="None"/>
    <s v="East Indies"/>
    <s v="Neutral"/>
    <n v="9361"/>
    <s v="http://blocgame.com/stats.php?id=61633"/>
    <n v="0"/>
    <n v="0"/>
    <n v="8611"/>
    <n v="22.502403846153847"/>
  </r>
  <r>
    <s v="SomaliFarmers"/>
    <s v="dynastylord"/>
    <x v="10"/>
    <n v="6"/>
    <n v="0"/>
    <s v="First World War surplus"/>
    <s v="Good"/>
    <n v="0"/>
    <s v="Good"/>
    <n v="24"/>
    <n v="3"/>
    <n v="0"/>
    <s v="Mixed Economy"/>
    <n v="414"/>
    <n v="0"/>
    <s v="Untapped"/>
    <s v="None"/>
    <s v="Congo"/>
    <s v="Neutral"/>
    <n v="10475"/>
    <s v="http://blocgame.com/stats.php?id=64225"/>
    <n v="0"/>
    <n v="0"/>
    <n v="9350"/>
    <n v="25.301932367149757"/>
  </r>
  <r>
    <s v="Isla Grande"/>
    <s v="King Richard"/>
    <x v="3"/>
    <n v="75"/>
    <n v="0"/>
    <s v="Second World War surplus"/>
    <s v="Gandhi-like"/>
    <n v="2"/>
    <s v="Poor"/>
    <n v="1"/>
    <n v="15"/>
    <n v="2"/>
    <s v="Mixed Economy"/>
    <n v="412"/>
    <n v="149"/>
    <s v="Untapped"/>
    <s v="Mediocre"/>
    <s v="Caribbean"/>
    <s v="United States"/>
    <n v="20000"/>
    <s v="http://blocgame.com/stats.php?id=64171"/>
    <n v="0"/>
    <n v="0"/>
    <n v="12125"/>
    <n v="48.543689320388353"/>
  </r>
  <r>
    <s v="Weeabo Island"/>
    <s v="misterjohnson"/>
    <x v="6"/>
    <n v="72"/>
    <n v="0"/>
    <s v="First World War surplus"/>
    <s v="Angelic"/>
    <n v="0"/>
    <s v="Good"/>
    <n v="2"/>
    <n v="7"/>
    <n v="6"/>
    <s v="Central Planning"/>
    <n v="412"/>
    <n v="3098"/>
    <s v="Untapped"/>
    <s v="Mediocre"/>
    <s v="Persia"/>
    <s v="Soviet Union"/>
    <n v="23836"/>
    <s v="http://blocgame.com/stats.php?id=64179"/>
    <n v="0"/>
    <n v="0"/>
    <n v="18961"/>
    <n v="57.854368932038838"/>
  </r>
  <r>
    <s v="Monsanto"/>
    <s v="Yuris"/>
    <x v="10"/>
    <n v="0"/>
    <n v="0"/>
    <s v="Finest of the 19th century"/>
    <s v="Normal"/>
    <n v="0"/>
    <s v="Undisciplined Rabble"/>
    <n v="85"/>
    <n v="2"/>
    <n v="0"/>
    <s v="Mixed Economy"/>
    <n v="411"/>
    <n v="0"/>
    <s v="Untapped"/>
    <s v="None"/>
    <s v="Caribbean"/>
    <s v="Neutral"/>
    <n v="19700"/>
    <s v="http://blocgame.com/stats.php?id=64494"/>
    <n v="0"/>
    <n v="0"/>
    <n v="18950"/>
    <n v="47.931873479318732"/>
  </r>
  <r>
    <s v="damnbro"/>
    <s v="mpetersen3"/>
    <x v="10"/>
    <n v="5"/>
    <n v="0"/>
    <s v="Finest of the 19th century"/>
    <s v="Good"/>
    <n v="0"/>
    <s v="Poor"/>
    <n v="24"/>
    <n v="2"/>
    <n v="0"/>
    <s v="Mixed Economy"/>
    <n v="411"/>
    <n v="0"/>
    <s v="Untapped"/>
    <s v="None"/>
    <s v="Southern Africa"/>
    <s v="Neutral"/>
    <n v="21634"/>
    <s v="http://blocgame.com/stats.php?id=64705"/>
    <n v="0"/>
    <n v="0"/>
    <n v="20884"/>
    <n v="52.637469586374699"/>
  </r>
  <r>
    <s v="Luce"/>
    <s v="Hopp"/>
    <x v="10"/>
    <n v="5"/>
    <n v="0"/>
    <s v="Finest of the 19th century"/>
    <s v="Good"/>
    <n v="0"/>
    <s v="Undisciplined Rabble"/>
    <n v="85"/>
    <n v="2"/>
    <n v="0"/>
    <s v="Mixed Economy"/>
    <n v="410"/>
    <n v="0"/>
    <s v="Untapped"/>
    <s v="None"/>
    <s v="Mesoamerica"/>
    <s v="Neutral"/>
    <n v="16417"/>
    <s v="http://blocgame.com/stats.php?id=64492"/>
    <n v="0"/>
    <n v="0"/>
    <n v="15667"/>
    <n v="40.041463414634144"/>
  </r>
  <r>
    <s v="Colomba"/>
    <s v="Musol"/>
    <x v="10"/>
    <n v="12"/>
    <n v="0"/>
    <s v="Finest of the 19th century"/>
    <s v="Gandhi-like"/>
    <n v="0"/>
    <s v="Undisciplined Rabble"/>
    <n v="85"/>
    <n v="2"/>
    <n v="0"/>
    <s v="Mixed Economy"/>
    <n v="410"/>
    <n v="0"/>
    <s v="Untapped"/>
    <s v="None"/>
    <s v="Gran Colombia"/>
    <s v="Neutral"/>
    <n v="20000"/>
    <s v="http://blocgame.com/stats.php?id=64530"/>
    <n v="0"/>
    <n v="0"/>
    <n v="19250"/>
    <n v="48.780487804878049"/>
  </r>
  <r>
    <s v="GRAVYPIPE"/>
    <s v="ElDeuce"/>
    <x v="4"/>
    <n v="20"/>
    <n v="0"/>
    <s v="First World War surplus"/>
    <s v="Angelic"/>
    <n v="0"/>
    <s v="Standard"/>
    <n v="2"/>
    <n v="4"/>
    <n v="5"/>
    <s v="Central Planning"/>
    <n v="409"/>
    <n v="3"/>
    <s v="Untapped"/>
    <s v="None"/>
    <s v="Persia"/>
    <s v="Soviet Union"/>
    <n v="20417"/>
    <s v="http://blocgame.com/stats.php?id=64560"/>
    <n v="0"/>
    <n v="0"/>
    <n v="17042"/>
    <n v="49.919315403422985"/>
  </r>
  <r>
    <s v="CivilRights"/>
    <s v="DorothyMays"/>
    <x v="6"/>
    <n v="18"/>
    <n v="0"/>
    <s v="Finest of the 19th century"/>
    <s v="Nice"/>
    <n v="0"/>
    <s v="Poor"/>
    <n v="4"/>
    <n v="4"/>
    <n v="1"/>
    <s v="Mixed Economy"/>
    <n v="408"/>
    <n v="197"/>
    <s v="Untapped"/>
    <s v="None"/>
    <s v="West Africa"/>
    <s v="Neutral"/>
    <n v="20000"/>
    <s v="http://blocgame.com/stats.php?id=64740"/>
    <n v="0"/>
    <n v="0"/>
    <n v="18125"/>
    <n v="49.019607843137258"/>
  </r>
  <r>
    <s v="Abgmahdahmarah"/>
    <s v="Abgbesar"/>
    <x v="3"/>
    <n v="26"/>
    <n v="0"/>
    <s v="First World War surplus"/>
    <s v="Good"/>
    <n v="1"/>
    <s v="Elite"/>
    <n v="4"/>
    <n v="3"/>
    <n v="3"/>
    <s v="Mixed Economy"/>
    <n v="408"/>
    <n v="163"/>
    <s v="Untapped"/>
    <s v="Small"/>
    <s v="East Indies"/>
    <s v="United States"/>
    <n v="20757"/>
    <s v="http://blocgame.com/stats.php?id=64851"/>
    <n v="0"/>
    <n v="0"/>
    <n v="17757"/>
    <n v="50.875"/>
  </r>
  <r>
    <s v="Joseph Stalin"/>
    <s v="Yidi Gao"/>
    <x v="10"/>
    <n v="20"/>
    <n v="0"/>
    <s v="Finest of the 19th century"/>
    <s v="Gandhi-like"/>
    <n v="0"/>
    <s v="Poor"/>
    <n v="102"/>
    <n v="3"/>
    <n v="1"/>
    <s v="Mixed Economy"/>
    <n v="406"/>
    <n v="0"/>
    <s v="Untapped"/>
    <s v="None"/>
    <s v="Pacific Rim"/>
    <s v="United States"/>
    <n v="20000"/>
    <s v="http://blocgame.com/stats.php?id=64425"/>
    <n v="0"/>
    <n v="0"/>
    <n v="18500"/>
    <n v="49.261083743842363"/>
  </r>
  <r>
    <s v="Lain"/>
    <s v="Red Terror"/>
    <x v="8"/>
    <n v="111"/>
    <n v="0"/>
    <s v="Korean War surplus"/>
    <s v="Gandhi-like"/>
    <n v="1"/>
    <s v="Undisciplined Rabble"/>
    <n v="41"/>
    <n v="31"/>
    <n v="13"/>
    <s v="Central Planning"/>
    <n v="405"/>
    <n v="6410"/>
    <n v="0"/>
    <s v="Meagre"/>
    <s v="Egypt"/>
    <s v="Soviet Union"/>
    <n v="27165"/>
    <s v="http://blocgame.com/stats.php?id=54938"/>
    <n v="0"/>
    <n v="0"/>
    <n v="9915"/>
    <n v="67.074074074074076"/>
  </r>
  <r>
    <s v="Qara Qoyunlu"/>
    <s v="Pole"/>
    <x v="10"/>
    <n v="0"/>
    <n v="0"/>
    <s v="Finest of the 19th century"/>
    <s v="Good"/>
    <n v="0"/>
    <s v="Undisciplined Rabble"/>
    <n v="85"/>
    <n v="2"/>
    <n v="0"/>
    <s v="Mixed Economy"/>
    <n v="405"/>
    <n v="0"/>
    <s v="Untapped"/>
    <s v="None"/>
    <s v="Southern Cone"/>
    <s v="Neutral"/>
    <n v="19700"/>
    <s v="http://blocgame.com/stats.php?id=64487"/>
    <n v="0"/>
    <n v="0"/>
    <n v="18950"/>
    <n v="48.641975308641975"/>
  </r>
  <r>
    <s v="Vorose"/>
    <s v="Tellmo"/>
    <x v="10"/>
    <n v="6"/>
    <n v="0"/>
    <s v="Finest of the 19th century"/>
    <s v="Good"/>
    <n v="0"/>
    <s v="Undisciplined Rabble"/>
    <n v="85"/>
    <n v="2"/>
    <n v="0"/>
    <s v="Mixed Economy"/>
    <n v="405"/>
    <n v="0"/>
    <s v="Untapped"/>
    <s v="None"/>
    <s v="Southern Cone"/>
    <s v="Neutral"/>
    <n v="16253"/>
    <s v="http://blocgame.com/stats.php?id=64535"/>
    <n v="0"/>
    <n v="0"/>
    <n v="15503"/>
    <n v="40.130864197530862"/>
  </r>
  <r>
    <s v="Korhal"/>
    <s v="LordArkahm"/>
    <x v="10"/>
    <n v="0"/>
    <n v="0"/>
    <s v="First World War surplus"/>
    <s v="Gandhi-like"/>
    <n v="1"/>
    <s v="Poor"/>
    <n v="80"/>
    <n v="3"/>
    <n v="0"/>
    <s v="Central Planning"/>
    <n v="404"/>
    <n v="686"/>
    <s v="Untapped"/>
    <s v="Small"/>
    <s v="Congo"/>
    <s v="Neutral"/>
    <n v="15851"/>
    <s v="http://blocgame.com/stats.php?id=61310"/>
    <n v="0"/>
    <n v="0"/>
    <n v="13976"/>
    <n v="39.235148514851488"/>
  </r>
  <r>
    <s v="Rare_Pepes"/>
    <s v="Karl_M."/>
    <x v="10"/>
    <n v="44"/>
    <n v="0"/>
    <s v="First World War surplus"/>
    <s v="Gandhi-like"/>
    <n v="1"/>
    <s v="Standard"/>
    <n v="80"/>
    <n v="7"/>
    <n v="2"/>
    <s v="Free Market"/>
    <n v="404"/>
    <n v="205"/>
    <s v="Untapped"/>
    <s v="Mediocre"/>
    <s v="Guinea"/>
    <s v="United States"/>
    <n v="27446"/>
    <s v="http://blocgame.com/stats.php?id=63313"/>
    <n v="0"/>
    <n v="0"/>
    <n v="23321"/>
    <n v="67.93564356435644"/>
  </r>
  <r>
    <s v="Lantany"/>
    <s v="Colchiz"/>
    <x v="10"/>
    <n v="5"/>
    <n v="0"/>
    <s v="Finest of the 19th century"/>
    <s v="Good"/>
    <n v="0"/>
    <s v="Undisciplined Rabble"/>
    <n v="85"/>
    <n v="2"/>
    <n v="0"/>
    <s v="Mixed Economy"/>
    <n v="404"/>
    <n v="0"/>
    <s v="Untapped"/>
    <s v="None"/>
    <s v="Gran Colombia"/>
    <s v="Neutral"/>
    <n v="16367"/>
    <s v="http://blocgame.com/stats.php?id=64529"/>
    <n v="0"/>
    <n v="0"/>
    <n v="15617"/>
    <n v="40.512376237623762"/>
  </r>
  <r>
    <s v="Morganna"/>
    <s v="rmullins005"/>
    <x v="23"/>
    <n v="20"/>
    <n v="0"/>
    <s v="Finest of the 19th century"/>
    <s v="Gandhi-like"/>
    <n v="0"/>
    <s v="Poor"/>
    <n v="104"/>
    <n v="2"/>
    <n v="0"/>
    <s v="Mixed Economy"/>
    <n v="403"/>
    <n v="0"/>
    <s v="Untapped"/>
    <s v="None"/>
    <s v="Amazonia"/>
    <s v="Soviet Union"/>
    <n v="20000"/>
    <s v="http://blocgame.com/stats.php?id=64321"/>
    <n v="0"/>
    <n v="0"/>
    <n v="19250"/>
    <n v="49.627791563275437"/>
  </r>
  <r>
    <s v="The Core"/>
    <s v="BelSon"/>
    <x v="10"/>
    <n v="9"/>
    <n v="0"/>
    <s v="First World War surplus"/>
    <s v="Gandhi-like"/>
    <n v="1"/>
    <s v="Poor"/>
    <n v="1"/>
    <n v="4"/>
    <n v="2"/>
    <s v="Free Market"/>
    <n v="403"/>
    <n v="200"/>
    <s v="Untapped"/>
    <s v="None"/>
    <s v="Pacific Rim"/>
    <s v="Neutral"/>
    <n v="16500"/>
    <s v="http://blocgame.com/stats.php?id=64480"/>
    <n v="0"/>
    <n v="0"/>
    <n v="13500"/>
    <n v="40.942928039702231"/>
  </r>
  <r>
    <s v="Lork"/>
    <s v="Naple"/>
    <x v="10"/>
    <n v="2"/>
    <n v="0"/>
    <s v="Finest of the 19th century"/>
    <s v="Good"/>
    <n v="0"/>
    <s v="Undisciplined Rabble"/>
    <n v="85"/>
    <n v="2"/>
    <n v="0"/>
    <s v="Mixed Economy"/>
    <n v="401"/>
    <n v="0"/>
    <s v="Untapped"/>
    <s v="None"/>
    <s v="Caribbean"/>
    <s v="Neutral"/>
    <n v="19700"/>
    <s v="http://blocgame.com/stats.php?id=64526"/>
    <n v="0"/>
    <n v="0"/>
    <n v="18950"/>
    <n v="49.127182044887782"/>
  </r>
  <r>
    <s v="Cucumber Island"/>
    <s v="kamil"/>
    <x v="10"/>
    <n v="17"/>
    <n v="0"/>
    <s v="First World War surplus"/>
    <s v="Normal"/>
    <n v="1"/>
    <s v="Elite"/>
    <n v="7"/>
    <n v="4"/>
    <n v="3"/>
    <s v="Free Market"/>
    <n v="401"/>
    <n v="248"/>
    <s v="Plentiful"/>
    <s v="Small"/>
    <s v="East Indies"/>
    <s v="United States"/>
    <n v="24063"/>
    <s v="http://blocgame.com/stats.php?id=64836"/>
    <n v="0"/>
    <n v="0"/>
    <n v="20688"/>
    <n v="60.007481296758108"/>
  </r>
  <r>
    <s v="Rojavayï¿½"/>
    <s v="Ocalan"/>
    <x v="15"/>
    <n v="29"/>
    <n v="0"/>
    <s v="First World War surplus"/>
    <s v="Nice"/>
    <n v="0"/>
    <s v="Elite"/>
    <n v="14"/>
    <n v="3"/>
    <n v="1"/>
    <s v="Mixed Economy"/>
    <n v="398"/>
    <n v="1783"/>
    <s v="Untapped"/>
    <s v="Meagre"/>
    <s v="Mesopotamia"/>
    <s v="Neutral"/>
    <n v="23665"/>
    <s v="http://blocgame.com/stats.php?id=64788"/>
    <n v="0"/>
    <n v="0"/>
    <n v="22165"/>
    <n v="59.459798994974875"/>
  </r>
  <r>
    <s v="Croatia"/>
    <s v="Rofleta"/>
    <x v="10"/>
    <n v="24"/>
    <n v="0"/>
    <s v="Finest of the 19th century"/>
    <s v="Good"/>
    <n v="0"/>
    <s v="Standard"/>
    <n v="25"/>
    <n v="3"/>
    <n v="1"/>
    <s v="Mixed Economy"/>
    <n v="396"/>
    <n v="301"/>
    <s v="Untapped"/>
    <s v="None"/>
    <s v="China"/>
    <s v="Neutral"/>
    <n v="23100"/>
    <s v="http://blocgame.com/stats.php?id=40563"/>
    <n v="0"/>
    <n v="0"/>
    <n v="21600"/>
    <n v="58.333333333333336"/>
  </r>
  <r>
    <s v="Dosilia"/>
    <s v="Pugnator"/>
    <x v="10"/>
    <n v="22"/>
    <n v="0"/>
    <s v="Finest of the 19th century"/>
    <s v="Pariah"/>
    <n v="0"/>
    <s v="Poor"/>
    <n v="8"/>
    <n v="3"/>
    <n v="0"/>
    <s v="Central Planning"/>
    <n v="395"/>
    <n v="0"/>
    <s v="Untapped"/>
    <s v="None"/>
    <s v="Gran Colombia"/>
    <s v="Soviet Union"/>
    <n v="23447"/>
    <s v="http://blocgame.com/stats.php?id=64904"/>
    <n v="0"/>
    <n v="0"/>
    <n v="22322"/>
    <n v="59.359493670886074"/>
  </r>
  <r>
    <s v="qwertyuioppp"/>
    <s v="qwertyuioppp"/>
    <x v="0"/>
    <n v="38"/>
    <n v="0"/>
    <s v="Second World War surplus"/>
    <s v="Angelic"/>
    <n v="0"/>
    <s v="Standard"/>
    <n v="13"/>
    <n v="2"/>
    <n v="0"/>
    <s v="Central Planning"/>
    <n v="392"/>
    <n v="0"/>
    <n v="0"/>
    <s v="None"/>
    <s v="Arabia"/>
    <s v="Neutral"/>
    <n v="20000"/>
    <s v="http://blocgame.com/stats.php?id=61873"/>
    <n v="0"/>
    <n v="0"/>
    <n v="19250"/>
    <n v="51.020408163265309"/>
  </r>
  <r>
    <s v="empire hanafi"/>
    <s v="hanafi"/>
    <x v="10"/>
    <n v="7"/>
    <n v="0"/>
    <s v="Finest of the 19th century"/>
    <s v="Angelic"/>
    <n v="1"/>
    <s v="Standard"/>
    <n v="61"/>
    <n v="5"/>
    <n v="2"/>
    <s v="Central Planning"/>
    <n v="391"/>
    <n v="331"/>
    <s v="Untapped"/>
    <s v="Small"/>
    <s v="East Indies"/>
    <s v="Soviet Union"/>
    <n v="22370"/>
    <s v="http://blocgame.com/stats.php?id=64663"/>
    <n v="0"/>
    <n v="0"/>
    <n v="18995"/>
    <n v="57.212276214833757"/>
  </r>
  <r>
    <s v="Smegmolia"/>
    <s v="John Dell"/>
    <x v="4"/>
    <n v="24"/>
    <n v="0"/>
    <s v="Finest of the 19th century"/>
    <s v="Angelic"/>
    <n v="0"/>
    <s v="Poor"/>
    <n v="118"/>
    <n v="3"/>
    <n v="0"/>
    <s v="Mixed Economy"/>
    <n v="390"/>
    <n v="363"/>
    <s v="Untapped"/>
    <s v="None"/>
    <s v="Caribbean"/>
    <s v="Soviet Union"/>
    <n v="20000"/>
    <s v="http://blocgame.com/stats.php?id=40273"/>
    <n v="0"/>
    <n v="0"/>
    <n v="18875"/>
    <n v="51.282051282051285"/>
  </r>
  <r>
    <s v="Wren"/>
    <s v="Caustic Wren"/>
    <x v="10"/>
    <n v="20"/>
    <n v="0"/>
    <s v="Finest of the 19th century"/>
    <s v="Gandhi-like"/>
    <n v="1"/>
    <s v="Poor"/>
    <n v="164"/>
    <n v="2"/>
    <n v="1"/>
    <s v="Mixed Economy"/>
    <n v="390"/>
    <n v="1"/>
    <s v="Untapped"/>
    <s v="None"/>
    <s v="West Africa"/>
    <s v="Neutral"/>
    <n v="20000"/>
    <s v="http://blocgame.com/stats.php?id=64590"/>
    <n v="0"/>
    <n v="0"/>
    <n v="18125"/>
    <n v="51.282051282051285"/>
  </r>
  <r>
    <s v="arstaria"/>
    <s v="fcgv"/>
    <x v="10"/>
    <n v="7"/>
    <n v="0"/>
    <s v="Finest of the 19th century"/>
    <s v="Normal"/>
    <n v="0"/>
    <s v="Poor"/>
    <n v="121"/>
    <n v="2"/>
    <n v="0"/>
    <s v="Mixed Economy"/>
    <n v="390"/>
    <n v="0"/>
    <s v="Untapped"/>
    <s v="None"/>
    <s v="Southern Africa"/>
    <s v="Neutral"/>
    <n v="19686"/>
    <s v="http://blocgame.com/stats.php?id=64725"/>
    <n v="0"/>
    <n v="0"/>
    <n v="18936"/>
    <n v="50.476923076923079"/>
  </r>
  <r>
    <s v="Rolekia"/>
    <s v="ApexSean"/>
    <x v="24"/>
    <n v="21"/>
    <n v="0"/>
    <s v="Finest of the 19th century"/>
    <s v="Normal"/>
    <n v="0"/>
    <s v="Undisciplined Rabble"/>
    <n v="4"/>
    <n v="3"/>
    <n v="0"/>
    <s v="Free Market"/>
    <n v="390"/>
    <n v="370"/>
    <s v="Untapped"/>
    <s v="Meagre"/>
    <s v="Caribbean"/>
    <s v="United States"/>
    <n v="23283"/>
    <s v="http://blocgame.com/stats.php?id=64821"/>
    <n v="0"/>
    <n v="0"/>
    <n v="22158"/>
    <n v="59.7"/>
  </r>
  <r>
    <s v="ismaillian"/>
    <s v="ismaillian"/>
    <x v="10"/>
    <n v="39"/>
    <n v="0"/>
    <s v="First World War surplus"/>
    <s v="Good"/>
    <n v="0"/>
    <s v="Undisciplined Rabble"/>
    <n v="5"/>
    <n v="2"/>
    <n v="8"/>
    <s v="Mixed Economy"/>
    <n v="389"/>
    <n v="2189"/>
    <n v="0"/>
    <s v="None"/>
    <s v="Arabia"/>
    <s v="Neutral"/>
    <n v="11232"/>
    <s v="http://blocgame.com/stats.php?id=64081"/>
    <n v="0"/>
    <n v="0"/>
    <n v="7482"/>
    <n v="28.874035989717225"/>
  </r>
  <r>
    <s v="Davestan"/>
    <s v="DaveRock"/>
    <x v="10"/>
    <n v="6"/>
    <n v="0"/>
    <s v="Finest of the 19th century"/>
    <s v="Good"/>
    <n v="0"/>
    <s v="Undisciplined Rabble"/>
    <n v="85"/>
    <n v="2"/>
    <n v="0"/>
    <s v="Mixed Economy"/>
    <n v="389"/>
    <n v="0"/>
    <s v="Untapped"/>
    <s v="None"/>
    <s v="Amazonia"/>
    <s v="Neutral"/>
    <n v="19700"/>
    <s v="http://blocgame.com/stats.php?id=64491"/>
    <n v="0"/>
    <n v="0"/>
    <n v="18950"/>
    <n v="50.642673521850902"/>
  </r>
  <r>
    <s v="Babylon-Assyria"/>
    <s v="Ishtar"/>
    <x v="10"/>
    <n v="30"/>
    <n v="0"/>
    <s v="First World War surplus"/>
    <s v="Gandhi-like"/>
    <n v="0"/>
    <s v="Elite"/>
    <n v="0"/>
    <n v="7"/>
    <n v="2"/>
    <s v="Central Planning"/>
    <n v="389"/>
    <n v="1434"/>
    <s v="Untapped"/>
    <s v="Mediocre"/>
    <s v="Mesopotamia"/>
    <s v="Soviet Union"/>
    <n v="20000"/>
    <s v="http://blocgame.com/stats.php?id=64655"/>
    <n v="0"/>
    <n v="0"/>
    <n v="16625"/>
    <n v="51.413881748071979"/>
  </r>
  <r>
    <s v="nbaworthy"/>
    <s v="nbaworthy"/>
    <x v="10"/>
    <n v="25"/>
    <n v="0"/>
    <s v="First World War surplus"/>
    <s v="Gandhi-like"/>
    <n v="0"/>
    <s v="Good"/>
    <n v="25"/>
    <n v="2"/>
    <n v="0"/>
    <s v="Central Planning"/>
    <n v="388"/>
    <n v="0"/>
    <s v="Untapped"/>
    <s v="Mediocre"/>
    <s v="China"/>
    <s v="Soviet Union"/>
    <n v="20000"/>
    <s v="http://blocgame.com/stats.php?id=64295"/>
    <n v="0"/>
    <n v="0"/>
    <n v="19250"/>
    <n v="51.546391752577321"/>
  </r>
  <r>
    <s v="St Vendetta"/>
    <s v="Spero"/>
    <x v="10"/>
    <n v="20"/>
    <n v="0"/>
    <s v="Finest of the 19th century"/>
    <s v="Gandhi-like"/>
    <n v="0"/>
    <s v="Standard"/>
    <n v="146"/>
    <n v="3"/>
    <n v="0"/>
    <s v="Central Planning"/>
    <n v="388"/>
    <n v="0"/>
    <s v="Untapped"/>
    <s v="None"/>
    <s v="Pacific Rim"/>
    <s v="Neutral"/>
    <n v="20000"/>
    <s v="http://blocgame.com/stats.php?id=64652"/>
    <n v="0"/>
    <n v="0"/>
    <n v="18875"/>
    <n v="51.546391752577321"/>
  </r>
  <r>
    <s v="Union Mech"/>
    <s v="Particleman"/>
    <x v="4"/>
    <n v="27"/>
    <n v="0"/>
    <s v="First World War surplus"/>
    <s v="Angelic"/>
    <n v="0"/>
    <s v="Undisciplined Rabble"/>
    <n v="3"/>
    <n v="8"/>
    <n v="4"/>
    <s v="Central Planning"/>
    <n v="386"/>
    <n v="310"/>
    <s v="Plentiful"/>
    <s v="Meagre"/>
    <s v="East Africa"/>
    <s v="Soviet Union"/>
    <n v="26095"/>
    <s v="http://blocgame.com/stats.php?id=64591"/>
    <n v="0"/>
    <n v="0"/>
    <n v="21595"/>
    <n v="67.603626943005182"/>
  </r>
  <r>
    <s v="Iraq"/>
    <s v="Saddam Hussein"/>
    <x v="10"/>
    <n v="25"/>
    <n v="0"/>
    <s v="First World War surplus"/>
    <s v="Good"/>
    <n v="0"/>
    <s v="Elite"/>
    <n v="7"/>
    <n v="4"/>
    <n v="2"/>
    <s v="Mixed Economy"/>
    <n v="385"/>
    <n v="4175"/>
    <s v="Untapped"/>
    <s v="None"/>
    <s v="Mesopotamia"/>
    <s v="United States"/>
    <n v="20200"/>
    <s v="http://blocgame.com/stats.php?id=40446"/>
    <n v="0"/>
    <n v="0"/>
    <n v="17950"/>
    <n v="52.467532467532465"/>
  </r>
  <r>
    <s v="Pilipusa"/>
    <s v="Xeanon"/>
    <x v="10"/>
    <n v="9"/>
    <n v="0"/>
    <s v="Finest of the 19th century"/>
    <s v="Gandhi-like"/>
    <n v="0"/>
    <s v="Poor"/>
    <n v="180"/>
    <n v="2"/>
    <n v="0"/>
    <s v="Mixed Economy"/>
    <n v="385"/>
    <n v="0"/>
    <s v="Untapped"/>
    <s v="None"/>
    <s v="Amazonia"/>
    <s v="Neutral"/>
    <n v="16172"/>
    <s v="http://blocgame.com/stats.php?id=64639"/>
    <n v="0"/>
    <n v="0"/>
    <n v="15422"/>
    <n v="42.005194805194805"/>
  </r>
  <r>
    <s v="BrownPeople"/>
    <s v="Nightman"/>
    <x v="15"/>
    <n v="12"/>
    <n v="0"/>
    <s v="First World War surplus"/>
    <s v="Gandhi-like"/>
    <n v="1"/>
    <s v="Poor"/>
    <n v="3"/>
    <n v="10"/>
    <n v="0"/>
    <s v="Central Planning"/>
    <n v="384"/>
    <n v="0"/>
    <s v="Untapped"/>
    <s v="None"/>
    <s v="East Africa"/>
    <s v="Soviet Union"/>
    <n v="12570"/>
    <s v="http://blocgame.com/stats.php?id=64484"/>
    <n v="0"/>
    <n v="0"/>
    <n v="8070"/>
    <n v="32.734375"/>
  </r>
  <r>
    <s v="hatchblock"/>
    <s v="hatchblock"/>
    <x v="10"/>
    <n v="8"/>
    <n v="0"/>
    <s v="Finest of the 19th century"/>
    <s v="Gandhi-like"/>
    <n v="0"/>
    <s v="Undisciplined Rabble"/>
    <n v="16"/>
    <n v="2"/>
    <n v="2"/>
    <s v="Free Market"/>
    <n v="381"/>
    <n v="2206"/>
    <s v="Untapped"/>
    <s v="None"/>
    <s v="Atlas"/>
    <s v="United States"/>
    <n v="20000"/>
    <s v="http://blocgame.com/stats.php?id=64353"/>
    <n v="0"/>
    <n v="0"/>
    <n v="18500"/>
    <n v="52.493438320209975"/>
  </r>
  <r>
    <s v="wildestislands"/>
    <s v="wildestislands"/>
    <x v="10"/>
    <n v="18"/>
    <n v="0"/>
    <s v="Finest of the 19th century"/>
    <s v="Gandhi-like"/>
    <n v="0"/>
    <s v="Undisciplined Rabble"/>
    <n v="16"/>
    <n v="2"/>
    <n v="2"/>
    <s v="Free Market"/>
    <n v="381"/>
    <n v="4889"/>
    <s v="Untapped"/>
    <s v="None"/>
    <s v="Atlas"/>
    <s v="United States"/>
    <n v="20000"/>
    <s v="http://blocgame.com/stats.php?id=64354"/>
    <n v="0"/>
    <n v="0"/>
    <n v="18500"/>
    <n v="52.493438320209975"/>
  </r>
  <r>
    <s v="AmericaSun"/>
    <s v="Xulamba"/>
    <x v="5"/>
    <n v="18"/>
    <n v="0"/>
    <s v="First World War surplus"/>
    <s v="Gandhi-like"/>
    <n v="0"/>
    <s v="Poor"/>
    <n v="148"/>
    <n v="2"/>
    <n v="0"/>
    <s v="Free Market"/>
    <n v="381"/>
    <n v="0"/>
    <s v="Untapped"/>
    <s v="None"/>
    <s v="Amazonia"/>
    <s v="United States"/>
    <n v="20000"/>
    <s v="http://blocgame.com/stats.php?id=64544"/>
    <n v="0"/>
    <n v="0"/>
    <n v="19250"/>
    <n v="52.493438320209975"/>
  </r>
  <r>
    <s v="Whole Grain"/>
    <s v="Ben Carson"/>
    <x v="5"/>
    <n v="25"/>
    <n v="0"/>
    <s v="First World War surplus"/>
    <s v="Gandhi-like"/>
    <n v="1"/>
    <s v="Elite"/>
    <n v="48"/>
    <n v="5"/>
    <n v="1"/>
    <s v="Mixed Economy"/>
    <n v="381"/>
    <n v="1731"/>
    <s v="Untapped"/>
    <s v="None"/>
    <s v="Egypt"/>
    <s v="Neutral"/>
    <n v="20000"/>
    <s v="http://blocgame.com/stats.php?id=64675"/>
    <n v="0"/>
    <n v="0"/>
    <n v="17000"/>
    <n v="52.493438320209975"/>
  </r>
  <r>
    <s v="Sunbhistan"/>
    <s v="Le_Huck"/>
    <x v="0"/>
    <n v="38"/>
    <n v="0"/>
    <s v="First World War surplus"/>
    <s v="Good"/>
    <n v="1"/>
    <s v="Standard"/>
    <n v="1"/>
    <n v="3"/>
    <n v="2"/>
    <s v="Free Market"/>
    <n v="381"/>
    <n v="2285"/>
    <s v="Untapped"/>
    <s v="Meagre"/>
    <s v="Arabia"/>
    <s v="United States"/>
    <n v="23333"/>
    <s v="http://blocgame.com/stats.php?id=64796"/>
    <n v="0"/>
    <n v="0"/>
    <n v="20708"/>
    <n v="61.241469816272968"/>
  </r>
  <r>
    <s v="admiral haz"/>
    <s v="admiral haz"/>
    <x v="8"/>
    <n v="169"/>
    <n v="0"/>
    <s v="Second World War surplus"/>
    <s v="Gandhi-like"/>
    <n v="1"/>
    <s v="Poor"/>
    <n v="11"/>
    <n v="8"/>
    <n v="4"/>
    <s v="Free Market"/>
    <n v="380"/>
    <n v="108"/>
    <s v="Near Depletion"/>
    <s v="Mediocre"/>
    <s v="East Indies"/>
    <s v="Soviet Union"/>
    <n v="23500"/>
    <s v="http://blocgame.com/stats.php?id=60473"/>
    <n v="0"/>
    <n v="0"/>
    <n v="18250"/>
    <n v="61.842105263157897"/>
  </r>
  <r>
    <s v="osfrog"/>
    <s v="osfrog"/>
    <x v="10"/>
    <n v="18"/>
    <n v="0"/>
    <s v="Finest of the 19th century"/>
    <s v="Gandhi-like"/>
    <n v="0"/>
    <s v="Undisciplined Rabble"/>
    <n v="16"/>
    <n v="2"/>
    <n v="2"/>
    <s v="Free Market"/>
    <n v="380"/>
    <n v="3095"/>
    <s v="Untapped"/>
    <s v="None"/>
    <s v="Atlas"/>
    <s v="United States"/>
    <n v="20000"/>
    <s v="http://blocgame.com/stats.php?id=64344"/>
    <n v="0"/>
    <n v="0"/>
    <n v="18500"/>
    <n v="52.631578947368418"/>
  </r>
  <r>
    <s v="Zhongguo"/>
    <s v="Chairman Mao"/>
    <x v="8"/>
    <n v="118"/>
    <n v="0"/>
    <s v="Second World War surplus"/>
    <s v="Gandhi-like"/>
    <n v="2"/>
    <s v="Poor"/>
    <n v="28"/>
    <n v="11"/>
    <n v="5"/>
    <s v="Central Planning"/>
    <n v="378"/>
    <n v="244"/>
    <s v="Plentiful"/>
    <s v="Meagre"/>
    <s v="China"/>
    <s v="Soviet Union"/>
    <n v="20000"/>
    <s v="http://blocgame.com/stats.php?id=63425"/>
    <n v="0"/>
    <n v="0"/>
    <n v="12500"/>
    <n v="52.910052910052912"/>
  </r>
  <r>
    <s v="Skarro"/>
    <s v="downiem"/>
    <x v="10"/>
    <n v="20"/>
    <n v="0"/>
    <s v="Finest of the 19th century"/>
    <s v="Gandhi-like"/>
    <n v="0"/>
    <s v="Poor"/>
    <n v="153"/>
    <n v="2"/>
    <n v="1"/>
    <s v="Central Planning"/>
    <n v="377"/>
    <n v="310"/>
    <s v="Untapped"/>
    <s v="None"/>
    <s v="Southern Cone"/>
    <s v="Neutral"/>
    <n v="20000"/>
    <s v="http://blocgame.com/stats.php?id=64670"/>
    <n v="0"/>
    <n v="0"/>
    <n v="18875"/>
    <n v="53.050397877984082"/>
  </r>
  <r>
    <s v="Yamada"/>
    <s v="Yamazaki"/>
    <x v="5"/>
    <n v="27"/>
    <n v="0"/>
    <s v="First World War surplus"/>
    <s v="Questionable"/>
    <n v="1"/>
    <s v="Elite"/>
    <n v="5"/>
    <n v="8"/>
    <n v="1"/>
    <s v="Central Planning"/>
    <n v="377"/>
    <n v="166"/>
    <s v="Untapped"/>
    <s v="Small"/>
    <s v="Pacific Rim"/>
    <s v="Soviet Union"/>
    <n v="24063"/>
    <s v="http://blocgame.com/stats.php?id=64884"/>
    <n v="0"/>
    <n v="0"/>
    <n v="19938"/>
    <n v="63.827586206896555"/>
  </r>
  <r>
    <s v="The Jihad"/>
    <s v="eddylane"/>
    <x v="10"/>
    <n v="19"/>
    <n v="0"/>
    <s v="First World War surplus"/>
    <s v="Angelic"/>
    <n v="0"/>
    <s v="Good"/>
    <n v="6"/>
    <n v="4"/>
    <n v="4"/>
    <s v="Mixed Economy"/>
    <n v="376"/>
    <n v="2787"/>
    <s v="Plentiful"/>
    <s v="Meagre"/>
    <s v="Egypt"/>
    <s v="United States"/>
    <n v="16535"/>
    <s v="http://blocgame.com/stats.php?id=53434"/>
    <n v="0"/>
    <n v="0"/>
    <n v="13535"/>
    <n v="43.976063829787236"/>
  </r>
  <r>
    <s v="North Kvasno"/>
    <s v="McChimp"/>
    <x v="10"/>
    <n v="25"/>
    <n v="0"/>
    <s v="First World War surplus"/>
    <s v="Gandhi-like"/>
    <n v="1"/>
    <s v="Elite"/>
    <n v="74"/>
    <n v="6"/>
    <n v="3"/>
    <s v="Mixed Economy"/>
    <n v="375"/>
    <n v="3"/>
    <s v="Untapped"/>
    <s v="None"/>
    <s v="China"/>
    <s v="Soviet Union"/>
    <n v="20000"/>
    <s v="http://blocgame.com/stats.php?id=52369"/>
    <n v="0"/>
    <n v="0"/>
    <n v="15875"/>
    <n v="53.333333333333336"/>
  </r>
  <r>
    <s v="weebsunite"/>
    <s v="weebsunite"/>
    <x v="10"/>
    <n v="14"/>
    <n v="0"/>
    <s v="Finest of the 19th century"/>
    <s v="Good"/>
    <n v="0"/>
    <s v="Undisciplined Rabble"/>
    <n v="16"/>
    <n v="2"/>
    <n v="2"/>
    <s v="Mixed Economy"/>
    <n v="375"/>
    <n v="2777"/>
    <s v="Untapped"/>
    <s v="None"/>
    <s v="Atlas"/>
    <s v="Neutral"/>
    <n v="20000"/>
    <s v="http://blocgame.com/stats.php?id=64356"/>
    <n v="0"/>
    <n v="0"/>
    <n v="18500"/>
    <n v="53.333333333333336"/>
  </r>
  <r>
    <s v="qweds"/>
    <s v="poiu"/>
    <x v="10"/>
    <n v="9"/>
    <n v="0"/>
    <s v="Finest of the 19th century"/>
    <s v="Angelic"/>
    <n v="0"/>
    <s v="Poor"/>
    <n v="122"/>
    <n v="2"/>
    <n v="0"/>
    <s v="Central Planning"/>
    <n v="375"/>
    <n v="0"/>
    <s v="Untapped"/>
    <s v="None"/>
    <s v="Congo"/>
    <s v="Neutral"/>
    <n v="16851"/>
    <s v="http://blocgame.com/stats.php?id=64720"/>
    <n v="0"/>
    <n v="0"/>
    <n v="16101"/>
    <n v="44.936"/>
  </r>
  <r>
    <s v="Sioux Nation"/>
    <s v="Crazy Horse"/>
    <x v="10"/>
    <n v="20"/>
    <n v="0"/>
    <s v="Finest of the 19th century"/>
    <s v="Gandhi-like"/>
    <n v="0"/>
    <s v="Poor"/>
    <n v="94"/>
    <n v="2"/>
    <n v="0"/>
    <s v="Mixed Economy"/>
    <n v="374"/>
    <n v="0"/>
    <s v="Untapped"/>
    <s v="None"/>
    <s v="Mesoamerica"/>
    <s v="Neutral"/>
    <n v="20000"/>
    <s v="http://blocgame.com/stats.php?id=48829"/>
    <n v="0"/>
    <n v="0"/>
    <n v="19250"/>
    <n v="53.475935828877006"/>
  </r>
  <r>
    <s v="Blaotho"/>
    <s v="Fredy M"/>
    <x v="5"/>
    <n v="8"/>
    <n v="0"/>
    <s v="Finest of the 19th century"/>
    <s v="Angelic"/>
    <n v="0"/>
    <s v="Good"/>
    <n v="74"/>
    <n v="3"/>
    <n v="0"/>
    <s v="Free Market"/>
    <n v="374"/>
    <n v="395"/>
    <s v="Untapped"/>
    <s v="None"/>
    <s v="Pacific Rim"/>
    <s v="United States"/>
    <n v="20000"/>
    <s v="http://blocgame.com/stats.php?id=64768"/>
    <n v="0"/>
    <n v="0"/>
    <n v="18875"/>
    <n v="53.475935828877006"/>
  </r>
  <r>
    <s v="Rostock"/>
    <s v="InnocentAce"/>
    <x v="10"/>
    <n v="49"/>
    <n v="0"/>
    <s v="Second World War surplus"/>
    <s v="Gandhi-like"/>
    <n v="1"/>
    <s v="Good"/>
    <n v="5"/>
    <n v="8"/>
    <n v="3"/>
    <s v="Central Planning"/>
    <n v="373"/>
    <n v="362"/>
    <s v="Untapped"/>
    <s v="Large"/>
    <s v="China"/>
    <s v="Soviet Union"/>
    <n v="23698"/>
    <s v="http://blocgame.com/stats.php?id=40376"/>
    <n v="0"/>
    <n v="0"/>
    <n v="18823"/>
    <n v="63.533512064343164"/>
  </r>
  <r>
    <s v="Essrya"/>
    <s v="Koobish"/>
    <x v="10"/>
    <n v="6"/>
    <n v="0"/>
    <s v="Finest of the 19th century"/>
    <s v="Gandhi-like"/>
    <n v="1"/>
    <s v="Poor"/>
    <n v="70"/>
    <n v="3"/>
    <n v="0"/>
    <s v="Central Planning"/>
    <n v="372"/>
    <n v="0"/>
    <s v="Untapped"/>
    <s v="None"/>
    <s v="East Indies"/>
    <s v="Neutral"/>
    <n v="16335"/>
    <s v="http://blocgame.com/stats.php?id=64621"/>
    <n v="0"/>
    <n v="0"/>
    <n v="14460"/>
    <n v="43.911290322580648"/>
  </r>
  <r>
    <s v="Seixal"/>
    <s v="Erina Volevah"/>
    <x v="13"/>
    <n v="5"/>
    <n v="0"/>
    <s v="First World War surplus"/>
    <s v="Good"/>
    <n v="1"/>
    <s v="Standard"/>
    <n v="9"/>
    <n v="9"/>
    <n v="1"/>
    <s v="Central Planning"/>
    <n v="371"/>
    <n v="398"/>
    <s v="Untapped"/>
    <s v="None"/>
    <s v="Caribbean"/>
    <s v="Neutral"/>
    <n v="16500"/>
    <s v="http://blocgame.com/stats.php?id=64079"/>
    <n v="0"/>
    <n v="0"/>
    <n v="12000"/>
    <n v="44.474393530997304"/>
  </r>
  <r>
    <s v="Hail Me"/>
    <s v="getagrip1999"/>
    <x v="10"/>
    <n v="25"/>
    <n v="0"/>
    <s v="First World War surplus"/>
    <s v="Gandhi-like"/>
    <n v="0"/>
    <s v="Good"/>
    <n v="122"/>
    <n v="2"/>
    <n v="0"/>
    <s v="Central Planning"/>
    <n v="371"/>
    <n v="0"/>
    <s v="Untapped"/>
    <s v="None"/>
    <s v="Pacific Rim"/>
    <s v="Neutral"/>
    <n v="20000"/>
    <s v="http://blocgame.com/stats.php?id=64258"/>
    <n v="0"/>
    <n v="0"/>
    <n v="19250"/>
    <n v="53.908355795148246"/>
  </r>
  <r>
    <s v="Lopon"/>
    <s v="Olomg"/>
    <x v="10"/>
    <n v="7"/>
    <n v="0"/>
    <s v="First World War surplus"/>
    <s v="Good"/>
    <n v="0"/>
    <s v="Undisciplined Rabble"/>
    <n v="85"/>
    <n v="2"/>
    <n v="0"/>
    <s v="Mixed Economy"/>
    <n v="371"/>
    <n v="0"/>
    <s v="Untapped"/>
    <s v="None"/>
    <s v="Amazonia"/>
    <s v="Neutral"/>
    <n v="16253"/>
    <s v="http://blocgame.com/stats.php?id=64532"/>
    <n v="0"/>
    <n v="0"/>
    <n v="15503"/>
    <n v="43.808625336927221"/>
  </r>
  <r>
    <s v="Zanyaristan"/>
    <s v="Zanyar"/>
    <x v="10"/>
    <n v="18"/>
    <n v="0"/>
    <s v="First World War surplus"/>
    <s v="Questionable"/>
    <n v="0"/>
    <s v="Poor"/>
    <n v="0"/>
    <n v="3"/>
    <n v="2"/>
    <s v="Central Planning"/>
    <n v="371"/>
    <n v="1413"/>
    <s v="Plentiful"/>
    <s v="Meagre"/>
    <s v="Mesopotamia"/>
    <s v="Soviet Union"/>
    <n v="23429"/>
    <s v="http://blocgame.com/stats.php?id=64891"/>
    <n v="0"/>
    <n v="0"/>
    <n v="21554"/>
    <n v="63.150943396226417"/>
  </r>
  <r>
    <s v="York Island"/>
    <s v="Sir York"/>
    <x v="3"/>
    <n v="48"/>
    <n v="0"/>
    <s v="Second World War surplus"/>
    <s v="Nice"/>
    <n v="1"/>
    <s v="Poor"/>
    <n v="1"/>
    <n v="16"/>
    <n v="5"/>
    <s v="Free Market"/>
    <n v="370"/>
    <n v="418"/>
    <s v="Untapped"/>
    <s v="Somewhat Large"/>
    <s v="Caribbean"/>
    <s v="United States"/>
    <n v="23300"/>
    <s v="http://blocgame.com/stats.php?id=64122"/>
    <n v="0"/>
    <n v="0"/>
    <n v="14675"/>
    <n v="62.972972972972975"/>
  </r>
  <r>
    <s v="New Britania"/>
    <s v="Shawn Knight"/>
    <x v="10"/>
    <n v="20"/>
    <n v="0"/>
    <s v="Finest of the 19th century"/>
    <s v="Angelic"/>
    <n v="0"/>
    <s v="Poor"/>
    <n v="167"/>
    <n v="2"/>
    <n v="1"/>
    <s v="Central Planning"/>
    <n v="370"/>
    <n v="260"/>
    <s v="Untapped"/>
    <s v="None"/>
    <s v="Caribbean"/>
    <s v="Neutral"/>
    <n v="20000"/>
    <s v="http://blocgame.com/stats.php?id=64657"/>
    <n v="0"/>
    <n v="0"/>
    <n v="18875"/>
    <n v="54.054054054054056"/>
  </r>
  <r>
    <s v="New Hollywood"/>
    <s v="Mel Gibson"/>
    <x v="25"/>
    <n v="10"/>
    <n v="0"/>
    <s v="First World War surplus"/>
    <s v="Normal"/>
    <n v="1"/>
    <s v="Elite"/>
    <n v="3"/>
    <n v="6"/>
    <n v="2"/>
    <s v="Central Planning"/>
    <n v="369"/>
    <n v="283"/>
    <s v="Untapped"/>
    <s v="None"/>
    <s v="Southern Africa"/>
    <s v="Soviet Union"/>
    <n v="20000"/>
    <s v="http://blocgame.com/stats.php?id=64747"/>
    <n v="0"/>
    <n v="0"/>
    <n v="16250"/>
    <n v="54.200542005420054"/>
  </r>
  <r>
    <s v="4th Reich"/>
    <s v="amp987lawson"/>
    <x v="10"/>
    <n v="16"/>
    <n v="0"/>
    <s v="Finest of the 19th century"/>
    <s v="Angelic"/>
    <n v="0"/>
    <s v="Good"/>
    <n v="102"/>
    <n v="2"/>
    <n v="0"/>
    <s v="Central Planning"/>
    <n v="369"/>
    <n v="0"/>
    <s v="Untapped"/>
    <s v="None"/>
    <s v="Southern Africa"/>
    <s v="Neutral"/>
    <n v="20000"/>
    <s v="http://blocgame.com/stats.php?id=64754"/>
    <n v="0"/>
    <n v="0"/>
    <n v="19250"/>
    <n v="54.200542005420054"/>
  </r>
  <r>
    <s v="Kelvenia"/>
    <s v="Lance Adams"/>
    <x v="10"/>
    <n v="2"/>
    <n v="0"/>
    <s v="First World War surplus"/>
    <s v="Good"/>
    <n v="0"/>
    <s v="Undisciplined Rabble"/>
    <n v="58"/>
    <n v="2"/>
    <n v="0"/>
    <s v="Mixed Economy"/>
    <n v="368"/>
    <n v="0"/>
    <s v="Untapped"/>
    <s v="None"/>
    <s v="Amazonia"/>
    <s v="Neutral"/>
    <n v="16500"/>
    <s v="http://blocgame.com/stats.php?id=61410"/>
    <n v="0"/>
    <n v="0"/>
    <n v="15750"/>
    <n v="44.836956521739133"/>
  </r>
  <r>
    <s v="Fanboys"/>
    <s v="Steve Jobs"/>
    <x v="11"/>
    <n v="43"/>
    <n v="0"/>
    <s v="Second World War surplus"/>
    <s v="Gandhi-like"/>
    <n v="0"/>
    <s v="Undisciplined Rabble"/>
    <n v="8"/>
    <n v="3"/>
    <n v="6"/>
    <s v="Central Planning"/>
    <n v="368"/>
    <n v="1676"/>
    <s v="Near Depletion"/>
    <s v="None"/>
    <s v="Egypt"/>
    <s v="Soviet Union"/>
    <n v="16667"/>
    <s v="http://blocgame.com/stats.php?id=64178"/>
    <n v="0"/>
    <n v="0"/>
    <n v="13292"/>
    <n v="45.290760869565219"/>
  </r>
  <r>
    <s v="Zion"/>
    <s v="Zionist"/>
    <x v="9"/>
    <n v="26"/>
    <n v="0"/>
    <s v="First World War surplus"/>
    <s v="Normal"/>
    <n v="1"/>
    <s v="Poor"/>
    <n v="27"/>
    <n v="10"/>
    <n v="14"/>
    <s v="Mixed Economy"/>
    <n v="367"/>
    <n v="8586"/>
    <s v="Untapped"/>
    <s v="Small"/>
    <s v="Mesopotamia"/>
    <s v="Neutral"/>
    <n v="24463"/>
    <s v="http://blocgame.com/stats.php?id=41496"/>
    <n v="0"/>
    <n v="0"/>
    <n v="14713"/>
    <n v="66.656675749318808"/>
  </r>
  <r>
    <s v="Tsimshianland"/>
    <s v="Cole Anderson"/>
    <x v="10"/>
    <n v="16"/>
    <n v="0"/>
    <s v="First World War surplus"/>
    <s v="Mad Dog"/>
    <n v="1"/>
    <s v="Undisciplined Rabble"/>
    <n v="0"/>
    <n v="0"/>
    <n v="2"/>
    <s v="Mixed Economy"/>
    <n v="367"/>
    <n v="304"/>
    <s v="Untapped"/>
    <s v="Meagre"/>
    <s v="Indochina"/>
    <s v="Soviet Union"/>
    <n v="16667"/>
    <s v="http://blocgame.com/stats.php?id=62854"/>
    <n v="0"/>
    <n v="0"/>
    <n v="15167"/>
    <n v="45.414168937329698"/>
  </r>
  <r>
    <s v="Titaniam"/>
    <s v="kierenlf"/>
    <x v="10"/>
    <n v="7"/>
    <n v="0"/>
    <s v="Finest of the 19th century"/>
    <s v="Gandhi-like"/>
    <n v="0"/>
    <s v="Poor"/>
    <n v="120"/>
    <n v="2"/>
    <n v="0"/>
    <s v="Free Market"/>
    <n v="367"/>
    <n v="0"/>
    <s v="Untapped"/>
    <s v="None"/>
    <s v="Pacific Rim"/>
    <s v="Neutral"/>
    <n v="16172"/>
    <s v="http://blocgame.com/stats.php?id=64727"/>
    <n v="0"/>
    <n v="0"/>
    <n v="15422"/>
    <n v="44.065395095367847"/>
  </r>
  <r>
    <s v="Cavetta"/>
    <s v="Liamv3"/>
    <x v="26"/>
    <n v="23"/>
    <n v="0"/>
    <s v="First World War surplus"/>
    <s v="Questionable"/>
    <n v="0"/>
    <s v="Elite"/>
    <n v="1"/>
    <n v="2"/>
    <n v="0"/>
    <s v="Central Planning"/>
    <n v="367"/>
    <n v="458"/>
    <s v="Untapped"/>
    <s v="None"/>
    <s v="Pacific Rim"/>
    <s v="Soviet Union"/>
    <n v="23500"/>
    <s v="http://blocgame.com/stats.php?id=64933"/>
    <n v="0"/>
    <n v="0"/>
    <n v="22750"/>
    <n v="64.032697547683924"/>
  </r>
  <r>
    <s v="Kateriae"/>
    <s v="redsky"/>
    <x v="8"/>
    <n v="48"/>
    <n v="0"/>
    <s v="First World War surplus"/>
    <s v="Gandhi-like"/>
    <n v="0"/>
    <s v="Poor"/>
    <n v="0"/>
    <n v="3"/>
    <n v="0"/>
    <s v="Mixed Economy"/>
    <n v="366"/>
    <n v="488"/>
    <s v="Untapped"/>
    <s v="Meagre"/>
    <s v="Guinea"/>
    <s v="United States"/>
    <n v="22848"/>
    <s v="http://blocgame.com/stats.php?id=64503"/>
    <n v="0"/>
    <n v="0"/>
    <n v="21723"/>
    <n v="62.42622950819672"/>
  </r>
  <r>
    <s v="Formula One"/>
    <s v="AyrtonSenna"/>
    <x v="10"/>
    <n v="8"/>
    <n v="0"/>
    <s v="Finest of the 19th century"/>
    <s v="Normal"/>
    <n v="0"/>
    <s v="Standard"/>
    <n v="13"/>
    <n v="2"/>
    <n v="0"/>
    <s v="Free Market"/>
    <n v="365"/>
    <n v="0"/>
    <s v="Untapped"/>
    <s v="None"/>
    <s v="The Subcontinent"/>
    <s v="Neutral"/>
    <n v="20000"/>
    <s v="http://blocgame.com/stats.php?id=64832"/>
    <n v="0"/>
    <n v="0"/>
    <n v="19250"/>
    <n v="54.794520547945204"/>
  </r>
  <r>
    <s v="Type-Moon"/>
    <s v="NeroClaudius"/>
    <x v="10"/>
    <n v="8"/>
    <n v="0"/>
    <s v="Finest of the 19th century"/>
    <s v="Normal"/>
    <n v="0"/>
    <s v="Standard"/>
    <n v="13"/>
    <n v="2"/>
    <n v="0"/>
    <s v="Free Market"/>
    <n v="365"/>
    <n v="0"/>
    <s v="Untapped"/>
    <s v="None"/>
    <s v="The Subcontinent"/>
    <s v="Neutral"/>
    <n v="20000"/>
    <s v="http://blocgame.com/stats.php?id=64833"/>
    <n v="0"/>
    <n v="0"/>
    <n v="19250"/>
    <n v="54.794520547945204"/>
  </r>
  <r>
    <s v="Mexiga"/>
    <s v="Zuniga"/>
    <x v="10"/>
    <n v="8"/>
    <n v="0"/>
    <s v="First World War surplus"/>
    <s v="Gandhi-like"/>
    <n v="0"/>
    <s v="Undisciplined Rabble"/>
    <n v="31"/>
    <n v="6"/>
    <n v="3"/>
    <s v="Central Planning"/>
    <n v="364"/>
    <n v="74"/>
    <s v="Untapped"/>
    <s v="Meagre"/>
    <s v="Amazonia"/>
    <s v="United States"/>
    <n v="16335"/>
    <s v="http://blocgame.com/stats.php?id=64627"/>
    <n v="0"/>
    <n v="0"/>
    <n v="12960"/>
    <n v="44.876373626373628"/>
  </r>
  <r>
    <s v="Snusers"/>
    <s v="Snuupy"/>
    <x v="8"/>
    <n v="175"/>
    <n v="13"/>
    <s v="Korean War surplus"/>
    <s v="Gandhi-like"/>
    <n v="6"/>
    <s v="Elite"/>
    <n v="0"/>
    <n v="100"/>
    <n v="0"/>
    <s v="Central Planning"/>
    <n v="363"/>
    <n v="5217"/>
    <n v="0"/>
    <s v="Very Powerful"/>
    <s v="The Subcontinent"/>
    <s v="United States"/>
    <n v="95630"/>
    <s v="http://blocgame.com/stats.php?id=58336"/>
    <n v="0"/>
    <n v="0"/>
    <n v="53630"/>
    <n v="263.44352617079892"/>
  </r>
  <r>
    <s v="Mazov"/>
    <s v="Noiver"/>
    <x v="10"/>
    <n v="8"/>
    <n v="0"/>
    <s v="Finest of the 19th century"/>
    <s v="Gandhi-like"/>
    <n v="0"/>
    <s v="Undisciplined Rabble"/>
    <n v="85"/>
    <n v="2"/>
    <n v="0"/>
    <s v="Mixed Economy"/>
    <n v="362"/>
    <n v="0"/>
    <s v="Untapped"/>
    <s v="None"/>
    <s v="Amazonia"/>
    <s v="Neutral"/>
    <n v="20000"/>
    <s v="http://blocgame.com/stats.php?id=64533"/>
    <n v="0"/>
    <n v="0"/>
    <n v="19250"/>
    <n v="55.248618784530386"/>
  </r>
  <r>
    <s v="Hidin"/>
    <s v="Hidin"/>
    <x v="10"/>
    <n v="5"/>
    <n v="0"/>
    <s v="First World War surplus"/>
    <s v="Normal"/>
    <n v="0"/>
    <s v="Undisciplined Rabble"/>
    <n v="34"/>
    <n v="1"/>
    <n v="1"/>
    <s v="Mixed Economy"/>
    <n v="361"/>
    <n v="138"/>
    <s v="Untapped"/>
    <s v="None"/>
    <s v="East Indies"/>
    <s v="Neutral"/>
    <n v="5640"/>
    <s v="http://blocgame.com/stats.php?id=64108"/>
    <n v="0"/>
    <n v="0"/>
    <n v="4890"/>
    <n v="15.623268698060942"/>
  </r>
  <r>
    <s v="Redbats"/>
    <s v="bous"/>
    <x v="10"/>
    <n v="20"/>
    <n v="0"/>
    <s v="Finest of the 19th century"/>
    <s v="Gandhi-like"/>
    <n v="0"/>
    <s v="Poor"/>
    <n v="147"/>
    <n v="2"/>
    <n v="0"/>
    <s v="Mixed Economy"/>
    <n v="360"/>
    <n v="0"/>
    <s v="Untapped"/>
    <s v="None"/>
    <s v="Southern Africa"/>
    <s v="Neutral"/>
    <n v="20000"/>
    <s v="http://blocgame.com/stats.php?id=64676"/>
    <n v="0"/>
    <n v="0"/>
    <n v="19250"/>
    <n v="55.555555555555557"/>
  </r>
  <r>
    <s v="Katroo"/>
    <s v="Blaise Tryce"/>
    <x v="10"/>
    <n v="20"/>
    <n v="0"/>
    <s v="Finest of the 19th century"/>
    <s v="Gandhi-like"/>
    <n v="0"/>
    <s v="Poor"/>
    <n v="146"/>
    <n v="2"/>
    <n v="0"/>
    <s v="Central Planning"/>
    <n v="360"/>
    <n v="0"/>
    <s v="Untapped"/>
    <s v="None"/>
    <s v="China"/>
    <s v="Neutral"/>
    <n v="20000"/>
    <s v="http://blocgame.com/stats.php?id=64679"/>
    <n v="0"/>
    <n v="0"/>
    <n v="19250"/>
    <n v="55.555555555555557"/>
  </r>
  <r>
    <s v="Zix"/>
    <s v="Zixances"/>
    <x v="10"/>
    <n v="25"/>
    <n v="0"/>
    <s v="First World War surplus"/>
    <s v="Angelic"/>
    <n v="0"/>
    <s v="Elite"/>
    <n v="104"/>
    <n v="2"/>
    <n v="0"/>
    <s v="Central Planning"/>
    <n v="360"/>
    <n v="0"/>
    <s v="Untapped"/>
    <s v="None"/>
    <s v="Mesopotamia"/>
    <s v="Neutral"/>
    <n v="20000"/>
    <s v="http://blocgame.com/stats.php?id=64744"/>
    <n v="0"/>
    <n v="0"/>
    <n v="19250"/>
    <n v="55.555555555555557"/>
  </r>
  <r>
    <s v="Apolosia"/>
    <s v="Myterius"/>
    <x v="8"/>
    <n v="33"/>
    <n v="0"/>
    <s v="First World War surplus"/>
    <s v="Normal"/>
    <n v="0"/>
    <s v="Good"/>
    <n v="1"/>
    <n v="3"/>
    <n v="0"/>
    <s v="Mixed Economy"/>
    <n v="360"/>
    <n v="163"/>
    <s v="Untapped"/>
    <s v="Meagre"/>
    <s v="East Indies"/>
    <s v="United States"/>
    <n v="22490"/>
    <s v="http://blocgame.com/stats.php?id=64900"/>
    <n v="0"/>
    <n v="0"/>
    <n v="21365"/>
    <n v="62.472222222222221"/>
  </r>
  <r>
    <s v="Puddle of Mudd"/>
    <s v="Mr. Bossman"/>
    <x v="0"/>
    <n v="37"/>
    <n v="0"/>
    <s v="First World War surplus"/>
    <s v="Gandhi-like"/>
    <n v="0"/>
    <s v="Undisciplined Rabble"/>
    <n v="1"/>
    <n v="7"/>
    <n v="0"/>
    <s v="Free Market"/>
    <n v="359"/>
    <n v="214"/>
    <s v="Untapped"/>
    <s v="Large"/>
    <s v="Arabia"/>
    <s v="Soviet Union"/>
    <n v="23508"/>
    <s v="http://blocgame.com/stats.php?id=64311"/>
    <n v="0"/>
    <n v="0"/>
    <n v="20883"/>
    <n v="65.48189415041783"/>
  </r>
  <r>
    <s v="fuckmejerry"/>
    <s v="basher6643"/>
    <x v="8"/>
    <n v="31"/>
    <n v="0"/>
    <s v="First World War surplus"/>
    <s v="Gandhi-like"/>
    <n v="0"/>
    <s v="Standard"/>
    <n v="4"/>
    <n v="3"/>
    <n v="1"/>
    <s v="Central Planning"/>
    <n v="359"/>
    <n v="2427"/>
    <s v="Untapped"/>
    <s v="None"/>
    <s v="Egypt"/>
    <s v="Neutral"/>
    <n v="20002"/>
    <s v="http://blocgame.com/stats.php?id=64451"/>
    <n v="0"/>
    <n v="0"/>
    <n v="18502"/>
    <n v="55.715877437325908"/>
  </r>
  <r>
    <s v="Nigerian Scams"/>
    <s v="Alyusi Islassis"/>
    <x v="10"/>
    <n v="13"/>
    <n v="0"/>
    <s v="Finest of the 19th century"/>
    <s v="Gandhi-like"/>
    <n v="0"/>
    <s v="Undisciplined Rabble"/>
    <n v="170"/>
    <n v="2"/>
    <n v="0"/>
    <s v="Free Market"/>
    <n v="356"/>
    <n v="0"/>
    <s v="Untapped"/>
    <s v="None"/>
    <s v="West Africa"/>
    <s v="Neutral"/>
    <n v="19800"/>
    <s v="http://blocgame.com/stats.php?id=62857"/>
    <n v="0"/>
    <n v="0"/>
    <n v="19050"/>
    <n v="55.617977528089888"/>
  </r>
  <r>
    <s v="bombingsymy"/>
    <s v="Tahla6969"/>
    <x v="10"/>
    <n v="7"/>
    <n v="0"/>
    <s v="First World War surplus"/>
    <s v="Normal"/>
    <n v="0"/>
    <s v="Undisciplined Rabble"/>
    <n v="4"/>
    <n v="3"/>
    <n v="1"/>
    <s v="Central Planning"/>
    <n v="356"/>
    <n v="316"/>
    <n v="0"/>
    <s v="None"/>
    <s v="Pacific Rim"/>
    <s v="Neutral"/>
    <n v="12556"/>
    <s v="http://blocgame.com/stats.php?id=64477"/>
    <n v="0"/>
    <n v="0"/>
    <n v="11056"/>
    <n v="35.269662921348313"/>
  </r>
  <r>
    <s v="Reichtoria"/>
    <s v="Saint Raphael"/>
    <x v="10"/>
    <n v="10"/>
    <n v="0"/>
    <s v="Finest of the 19th century"/>
    <s v="Gandhi-like"/>
    <n v="0"/>
    <s v="Poor"/>
    <n v="125"/>
    <n v="2"/>
    <n v="0"/>
    <s v="Central Planning"/>
    <n v="356"/>
    <n v="0"/>
    <s v="Untapped"/>
    <s v="None"/>
    <s v="China"/>
    <s v="Neutral"/>
    <n v="16335"/>
    <s v="http://blocgame.com/stats.php?id=64700"/>
    <n v="0"/>
    <n v="0"/>
    <n v="15585"/>
    <n v="45.884831460674157"/>
  </r>
  <r>
    <s v="Milania"/>
    <s v="BlueLeader"/>
    <x v="10"/>
    <n v="20"/>
    <n v="0"/>
    <s v="Finest of the 19th century"/>
    <s v="Angelic"/>
    <n v="0"/>
    <s v="Standard"/>
    <n v="86"/>
    <n v="2"/>
    <n v="0"/>
    <s v="Mixed Economy"/>
    <n v="356"/>
    <n v="0"/>
    <s v="Untapped"/>
    <s v="None"/>
    <s v="Atlas"/>
    <s v="Neutral"/>
    <n v="20000"/>
    <s v="http://blocgame.com/stats.php?id=64773"/>
    <n v="0"/>
    <n v="0"/>
    <n v="19250"/>
    <n v="56.179775280898873"/>
  </r>
  <r>
    <s v="Elyun Khemet"/>
    <s v="God Rajaiel"/>
    <x v="10"/>
    <n v="20"/>
    <n v="0"/>
    <s v="Finest of the 19th century"/>
    <s v="Gandhi-like"/>
    <n v="0"/>
    <s v="Poor"/>
    <n v="135"/>
    <n v="3"/>
    <n v="1"/>
    <s v="Mixed Economy"/>
    <n v="355"/>
    <n v="2962"/>
    <s v="Untapped"/>
    <s v="None"/>
    <s v="Egypt"/>
    <s v="Neutral"/>
    <n v="20000"/>
    <s v="http://blocgame.com/stats.php?id=64694"/>
    <n v="0"/>
    <n v="0"/>
    <n v="18500"/>
    <n v="56.338028169014088"/>
  </r>
  <r>
    <s v="Steins;Gate"/>
    <s v="Amane Suzuha"/>
    <x v="10"/>
    <n v="9"/>
    <n v="0"/>
    <s v="Finest of the 19th century"/>
    <s v="Normal"/>
    <n v="0"/>
    <s v="Poor"/>
    <n v="13"/>
    <n v="2"/>
    <n v="0"/>
    <s v="Free Market"/>
    <n v="355"/>
    <n v="119"/>
    <s v="Untapped"/>
    <s v="None"/>
    <s v="China"/>
    <s v="United States"/>
    <n v="16667"/>
    <s v="http://blocgame.com/stats.php?id=64828"/>
    <n v="0"/>
    <n v="0"/>
    <n v="15917"/>
    <n v="46.949295774647887"/>
  </r>
  <r>
    <s v="theonehundred"/>
    <s v="theonehundred"/>
    <x v="10"/>
    <n v="18"/>
    <n v="0"/>
    <s v="Finest of the 19th century"/>
    <s v="Gandhi-like"/>
    <n v="0"/>
    <s v="Undisciplined Rabble"/>
    <n v="16"/>
    <n v="2"/>
    <n v="2"/>
    <s v="Free Market"/>
    <n v="353"/>
    <n v="3035"/>
    <s v="Untapped"/>
    <s v="None"/>
    <s v="Atlas"/>
    <s v="United States"/>
    <n v="20000"/>
    <s v="http://blocgame.com/stats.php?id=64336"/>
    <n v="0"/>
    <n v="0"/>
    <n v="18500"/>
    <n v="56.657223796033996"/>
  </r>
  <r>
    <s v="TheTrueAsia"/>
    <s v="Vinney420"/>
    <x v="8"/>
    <n v="4"/>
    <n v="0"/>
    <s v="Finest of the 19th century"/>
    <s v="Isolated"/>
    <n v="1"/>
    <s v="Undisciplined Rabble"/>
    <n v="4"/>
    <n v="2"/>
    <n v="1"/>
    <s v="Central Planning"/>
    <n v="353"/>
    <n v="55"/>
    <s v="Untapped"/>
    <s v="None"/>
    <s v="Pacific Rim"/>
    <s v="Neutral"/>
    <n v="10519"/>
    <s v="http://blocgame.com/stats.php?id=64516"/>
    <n v="0"/>
    <n v="0"/>
    <n v="8644"/>
    <n v="29.798866855524079"/>
  </r>
  <r>
    <s v="sexophones"/>
    <s v="whoitusedtobe"/>
    <x v="9"/>
    <n v="18"/>
    <n v="0"/>
    <s v="Finest of the 19th century"/>
    <s v="Gandhi-like"/>
    <n v="0"/>
    <s v="Undisciplined Rabble"/>
    <n v="127"/>
    <n v="5"/>
    <n v="0"/>
    <s v="Mixed Economy"/>
    <n v="353"/>
    <n v="0"/>
    <s v="Untapped"/>
    <s v="None"/>
    <s v="West Africa"/>
    <s v="Neutral"/>
    <n v="20000"/>
    <s v="http://blocgame.com/stats.php?id=64660"/>
    <n v="0"/>
    <n v="0"/>
    <n v="18125"/>
    <n v="56.657223796033996"/>
  </r>
  <r>
    <s v="Duplicity"/>
    <s v="Mammothballs"/>
    <x v="10"/>
    <n v="20"/>
    <n v="0"/>
    <s v="Finest of the 19th century"/>
    <s v="Nice"/>
    <n v="0"/>
    <s v="Poor"/>
    <n v="156"/>
    <n v="2"/>
    <n v="1"/>
    <s v="Mixed Economy"/>
    <n v="352"/>
    <n v="0"/>
    <s v="Untapped"/>
    <s v="None"/>
    <s v="Caribbean"/>
    <s v="Neutral"/>
    <n v="20000"/>
    <s v="http://blocgame.com/stats.php?id=45772"/>
    <n v="0"/>
    <n v="0"/>
    <n v="18875"/>
    <n v="56.81818181818182"/>
  </r>
  <r>
    <s v="Porter"/>
    <s v="Porter"/>
    <x v="4"/>
    <n v="24"/>
    <n v="0"/>
    <s v="Finest of the 19th century"/>
    <s v="Nice"/>
    <n v="1"/>
    <s v="Standard"/>
    <n v="19"/>
    <n v="5"/>
    <n v="4"/>
    <s v="Mixed Economy"/>
    <n v="351"/>
    <n v="3722"/>
    <s v="Untapped"/>
    <s v="None"/>
    <s v="Persia"/>
    <s v="Neutral"/>
    <n v="20000"/>
    <s v="http://blocgame.com/stats.php?id=45939"/>
    <n v="0"/>
    <n v="0"/>
    <n v="15875"/>
    <n v="56.980056980056979"/>
  </r>
  <r>
    <s v="JapaneseMeme"/>
    <s v="Leonardotse"/>
    <x v="10"/>
    <n v="9"/>
    <n v="0"/>
    <s v="Finest of the 19th century"/>
    <s v="Gandhi-like"/>
    <n v="0"/>
    <s v="Poor"/>
    <n v="4"/>
    <n v="4"/>
    <n v="1"/>
    <s v="Mixed Economy"/>
    <n v="351"/>
    <n v="66"/>
    <s v="Plentiful"/>
    <s v="None"/>
    <s v="Pacific Rim"/>
    <s v="Neutral"/>
    <n v="13473"/>
    <s v="http://blocgame.com/stats.php?id=64540"/>
    <n v="0"/>
    <n v="0"/>
    <n v="11598"/>
    <n v="38.384615384615387"/>
  </r>
  <r>
    <s v="Great Meme"/>
    <s v="Meme Man"/>
    <x v="10"/>
    <n v="7"/>
    <n v="0"/>
    <s v="Finest of the 19th century"/>
    <s v="Gandhi-like"/>
    <n v="0"/>
    <s v="Poor"/>
    <n v="123"/>
    <n v="3"/>
    <n v="1"/>
    <s v="Mixed Economy"/>
    <n v="351"/>
    <n v="1"/>
    <s v="Untapped"/>
    <s v="None"/>
    <s v="East Indies"/>
    <s v="Neutral"/>
    <n v="16335"/>
    <s v="http://blocgame.com/stats.php?id=64712"/>
    <n v="0"/>
    <n v="0"/>
    <n v="14835"/>
    <n v="46.53846153846154"/>
  </r>
  <r>
    <s v="shoza"/>
    <s v="afi fateh"/>
    <x v="10"/>
    <n v="9"/>
    <n v="0"/>
    <s v="First World War surplus"/>
    <s v="Good"/>
    <n v="1"/>
    <s v="Undisciplined Rabble"/>
    <n v="8"/>
    <n v="3"/>
    <n v="1"/>
    <s v="Central Planning"/>
    <n v="351"/>
    <n v="0"/>
    <s v="Near Depletion"/>
    <s v="None"/>
    <s v="East Indies"/>
    <s v="Soviet Union"/>
    <n v="19602"/>
    <s v="http://blocgame.com/stats.php?id=64797"/>
    <n v="0"/>
    <n v="0"/>
    <n v="17352"/>
    <n v="55.846153846153847"/>
  </r>
  <r>
    <s v="Australia Minor"/>
    <s v="[TACTIC]MasterBel2"/>
    <x v="10"/>
    <n v="18"/>
    <n v="0"/>
    <s v="Finest of the 19th century"/>
    <s v="Nice"/>
    <n v="0"/>
    <s v="Poor"/>
    <n v="12"/>
    <n v="6"/>
    <n v="1"/>
    <s v="Central Planning"/>
    <n v="351"/>
    <n v="163"/>
    <s v="Untapped"/>
    <s v="Meagre"/>
    <s v="Southern Cone"/>
    <s v="Neutral"/>
    <n v="20000"/>
    <s v="http://blocgame.com/stats.php?id=64843"/>
    <n v="0"/>
    <n v="0"/>
    <n v="17375"/>
    <n v="56.980056980056979"/>
  </r>
  <r>
    <s v="New Gloryhole"/>
    <s v="Doctor Feng"/>
    <x v="10"/>
    <n v="7"/>
    <n v="0"/>
    <s v="Finest of the 19th century"/>
    <s v="Mad Dog"/>
    <n v="0"/>
    <s v="Undisciplined Rabble"/>
    <n v="2"/>
    <n v="8"/>
    <n v="2"/>
    <s v="Central Planning"/>
    <n v="350"/>
    <n v="7"/>
    <s v="Plentiful"/>
    <s v="Meagre"/>
    <s v="East Africa"/>
    <s v="Soviet Union"/>
    <n v="26611"/>
    <s v="http://blocgame.com/stats.php?id=64578"/>
    <n v="0"/>
    <n v="0"/>
    <n v="22861"/>
    <n v="76.031428571428577"/>
  </r>
  <r>
    <s v="Recktopia"/>
    <s v="reckonerX"/>
    <x v="10"/>
    <n v="20"/>
    <n v="0"/>
    <s v="Finest of the 19th century"/>
    <s v="Gandhi-like"/>
    <n v="0"/>
    <s v="Poor"/>
    <n v="124"/>
    <n v="2"/>
    <n v="0"/>
    <s v="Mixed Economy"/>
    <n v="350"/>
    <n v="0"/>
    <s v="Untapped"/>
    <s v="None"/>
    <s v="Egypt"/>
    <s v="Neutral"/>
    <n v="20000"/>
    <s v="http://blocgame.com/stats.php?id=64702"/>
    <n v="0"/>
    <n v="0"/>
    <n v="19250"/>
    <n v="57.142857142857146"/>
  </r>
  <r>
    <s v="Arellia"/>
    <s v="CosmoZombie"/>
    <x v="10"/>
    <n v="20"/>
    <n v="0"/>
    <s v="Finest of the 19th century"/>
    <s v="Gandhi-like"/>
    <n v="0"/>
    <s v="Poor"/>
    <n v="120"/>
    <n v="2"/>
    <n v="0"/>
    <s v="Mixed Economy"/>
    <n v="350"/>
    <n v="0"/>
    <s v="Untapped"/>
    <s v="None"/>
    <s v="Arabia"/>
    <s v="Neutral"/>
    <n v="20000"/>
    <s v="http://blocgame.com/stats.php?id=64728"/>
    <n v="0"/>
    <n v="0"/>
    <n v="19250"/>
    <n v="57.142857142857146"/>
  </r>
  <r>
    <s v="Boer"/>
    <s v="vinmaias"/>
    <x v="10"/>
    <n v="20"/>
    <n v="0"/>
    <s v="Finest of the 19th century"/>
    <s v="Gandhi-like"/>
    <n v="0"/>
    <s v="Poor"/>
    <n v="115"/>
    <n v="2"/>
    <n v="0"/>
    <s v="Free Market"/>
    <n v="350"/>
    <n v="0"/>
    <s v="Untapped"/>
    <s v="None"/>
    <s v="Southern Africa"/>
    <s v="Neutral"/>
    <n v="20000"/>
    <s v="http://blocgame.com/stats.php?id=64738"/>
    <n v="0"/>
    <n v="0"/>
    <n v="19250"/>
    <n v="57.142857142857146"/>
  </r>
  <r>
    <s v="galapagos1"/>
    <s v="galapagos1"/>
    <x v="10"/>
    <n v="8"/>
    <n v="0"/>
    <s v="Finest of the 19th century"/>
    <s v="Good"/>
    <n v="0"/>
    <s v="Undisciplined Rabble"/>
    <n v="16"/>
    <n v="2"/>
    <n v="2"/>
    <s v="Mixed Economy"/>
    <n v="349"/>
    <n v="1554"/>
    <s v="Untapped"/>
    <s v="None"/>
    <s v="Atlas"/>
    <s v="Neutral"/>
    <n v="16335"/>
    <s v="http://blocgame.com/stats.php?id=64361"/>
    <n v="0"/>
    <n v="0"/>
    <n v="14835"/>
    <n v="46.805157593123212"/>
  </r>
  <r>
    <s v="Chinkostan"/>
    <s v="jimmy_jungaz"/>
    <x v="8"/>
    <n v="46"/>
    <n v="0"/>
    <s v="First World War surplus"/>
    <s v="Gandhi-like"/>
    <n v="1"/>
    <s v="Elite"/>
    <n v="20"/>
    <n v="16"/>
    <n v="5"/>
    <s v="Free Market"/>
    <n v="349"/>
    <n v="361"/>
    <s v="Untapped"/>
    <s v="Mediocre"/>
    <s v="Indochina"/>
    <s v="United States"/>
    <n v="20000"/>
    <s v="http://blocgame.com/stats.php?id=64521"/>
    <n v="0"/>
    <n v="0"/>
    <n v="11375"/>
    <n v="57.306590257879655"/>
  </r>
  <r>
    <s v="Crossmaglen"/>
    <s v="Caolan"/>
    <x v="10"/>
    <n v="20"/>
    <n v="0"/>
    <s v="Finest of the 19th century"/>
    <s v="Angelic"/>
    <n v="0"/>
    <s v="Standard"/>
    <n v="99"/>
    <n v="3"/>
    <n v="0"/>
    <s v="Free Market"/>
    <n v="348"/>
    <n v="323"/>
    <s v="Untapped"/>
    <s v="None"/>
    <s v="The Subcontinent"/>
    <s v="Neutral"/>
    <n v="20000"/>
    <s v="http://blocgame.com/stats.php?id=64759"/>
    <n v="0"/>
    <n v="0"/>
    <n v="18875"/>
    <n v="57.47126436781609"/>
  </r>
  <r>
    <s v="Glorious Power"/>
    <s v="The Supreme Ruler"/>
    <x v="10"/>
    <n v="12"/>
    <n v="0"/>
    <s v="Finest of the 19th century"/>
    <s v="Angelic"/>
    <n v="0"/>
    <s v="Standard"/>
    <n v="99"/>
    <n v="2"/>
    <n v="0"/>
    <s v="Central Planning"/>
    <n v="346"/>
    <n v="0"/>
    <s v="Untapped"/>
    <s v="None"/>
    <s v="Mesopotamia"/>
    <s v="Soviet Union"/>
    <n v="20000"/>
    <s v="http://blocgame.com/stats.php?id=64765"/>
    <n v="0"/>
    <n v="0"/>
    <n v="19250"/>
    <n v="57.803468208092482"/>
  </r>
  <r>
    <s v="Perez"/>
    <s v="Niola"/>
    <x v="10"/>
    <n v="6"/>
    <n v="0"/>
    <s v="Finest of the 19th century"/>
    <s v="Good"/>
    <n v="0"/>
    <s v="Undisciplined Rabble"/>
    <n v="85"/>
    <n v="2"/>
    <n v="0"/>
    <s v="Mixed Economy"/>
    <n v="345"/>
    <n v="0"/>
    <s v="Untapped"/>
    <s v="None"/>
    <s v="Caribbean"/>
    <s v="Neutral"/>
    <n v="16253"/>
    <s v="http://blocgame.com/stats.php?id=64527"/>
    <n v="0"/>
    <n v="0"/>
    <n v="15503"/>
    <n v="47.110144927536233"/>
  </r>
  <r>
    <s v="DaSanese"/>
    <s v="DaSa"/>
    <x v="8"/>
    <n v="43"/>
    <n v="0"/>
    <s v="First World War surplus"/>
    <s v="Isolated"/>
    <n v="1"/>
    <s v="Standard"/>
    <n v="2"/>
    <n v="6"/>
    <n v="1"/>
    <s v="Central Planning"/>
    <n v="345"/>
    <n v="424"/>
    <s v="Untapped"/>
    <s v="Mediocre"/>
    <s v="Amazonia"/>
    <s v="Soviet Union"/>
    <n v="20000"/>
    <s v="http://blocgame.com/stats.php?id=64610"/>
    <n v="0"/>
    <n v="0"/>
    <n v="16625"/>
    <n v="57.971014492753625"/>
  </r>
  <r>
    <s v="\\\'Muricca"/>
    <s v="bobbytux"/>
    <x v="10"/>
    <n v="20"/>
    <n v="0"/>
    <s v="Finest of the 19th century"/>
    <s v="Angelic"/>
    <n v="0"/>
    <s v="Standard"/>
    <n v="102"/>
    <n v="3"/>
    <n v="1"/>
    <s v="Free Market"/>
    <n v="345"/>
    <n v="1"/>
    <s v="Untapped"/>
    <s v="None"/>
    <s v="China"/>
    <s v="Neutral"/>
    <n v="20000"/>
    <s v="http://blocgame.com/stats.php?id=64753"/>
    <n v="0"/>
    <n v="0"/>
    <n v="18500"/>
    <n v="57.971014492753625"/>
  </r>
  <r>
    <s v="charlesxavier"/>
    <s v="charlesxavier"/>
    <x v="10"/>
    <n v="9"/>
    <n v="0"/>
    <s v="Finest of the 19th century"/>
    <s v="Gandhi-like"/>
    <n v="0"/>
    <s v="Undisciplined Rabble"/>
    <n v="16"/>
    <n v="2"/>
    <n v="2"/>
    <s v="Free Market"/>
    <n v="344"/>
    <n v="1145"/>
    <s v="Untapped"/>
    <s v="None"/>
    <s v="Atlas"/>
    <s v="United States"/>
    <n v="16500"/>
    <s v="http://blocgame.com/stats.php?id=64355"/>
    <n v="0"/>
    <n v="0"/>
    <n v="15000"/>
    <n v="47.965116279069768"/>
  </r>
  <r>
    <s v="Switzerstan"/>
    <s v="zlazer"/>
    <x v="10"/>
    <n v="20"/>
    <n v="0"/>
    <s v="Finest of the 19th century"/>
    <s v="Gandhi-like"/>
    <n v="0"/>
    <s v="Poor"/>
    <n v="117"/>
    <n v="3"/>
    <n v="2"/>
    <s v="Free Market"/>
    <n v="342"/>
    <n v="1157"/>
    <s v="Untapped"/>
    <s v="None"/>
    <s v="Mesopotamia"/>
    <s v="Neutral"/>
    <n v="20000"/>
    <s v="http://blocgame.com/stats.php?id=64693"/>
    <n v="0"/>
    <n v="0"/>
    <n v="18125"/>
    <n v="58.479532163742689"/>
  </r>
  <r>
    <s v="Hong Macau"/>
    <s v="Cloud"/>
    <x v="10"/>
    <n v="25"/>
    <n v="0"/>
    <s v="First World War surplus"/>
    <s v="Gandhi-like"/>
    <n v="1"/>
    <s v="Elite"/>
    <n v="1"/>
    <n v="3"/>
    <n v="2"/>
    <s v="Mixed Economy"/>
    <n v="342"/>
    <n v="0"/>
    <s v="Untapped"/>
    <s v="Meagre"/>
    <s v="China"/>
    <s v="Neutral"/>
    <n v="20000"/>
    <s v="http://blocgame.com/stats.php?id=64729"/>
    <n v="0"/>
    <n v="0"/>
    <n v="17375"/>
    <n v="58.479532163742689"/>
  </r>
  <r>
    <s v="Portland"/>
    <s v="Ellio98"/>
    <x v="10"/>
    <n v="31"/>
    <n v="0"/>
    <s v="First World War surplus"/>
    <s v="Nice"/>
    <n v="1"/>
    <s v="Good"/>
    <n v="0"/>
    <n v="5"/>
    <n v="1"/>
    <s v="Central Planning"/>
    <n v="341"/>
    <n v="417"/>
    <n v="0"/>
    <s v="None"/>
    <s v="Pacific Rim"/>
    <s v="United States"/>
    <n v="19602"/>
    <s v="http://blocgame.com/stats.php?id=51583"/>
    <n v="0"/>
    <n v="0"/>
    <n v="16602"/>
    <n v="57.483870967741936"/>
  </r>
  <r>
    <s v="laclippers"/>
    <s v="laclippers"/>
    <x v="10"/>
    <n v="18"/>
    <n v="0"/>
    <s v="Finest of the 19th century"/>
    <s v="Gandhi-like"/>
    <n v="0"/>
    <s v="Poor"/>
    <n v="4"/>
    <n v="2"/>
    <n v="2"/>
    <s v="Free Market"/>
    <n v="341"/>
    <n v="2650"/>
    <s v="Untapped"/>
    <s v="None"/>
    <s v="Atlas"/>
    <s v="United States"/>
    <n v="20000"/>
    <s v="http://blocgame.com/stats.php?id=64706"/>
    <n v="0"/>
    <n v="0"/>
    <n v="18500"/>
    <n v="58.651026392961874"/>
  </r>
  <r>
    <s v="outplayed"/>
    <s v="outplayed"/>
    <x v="10"/>
    <n v="18"/>
    <n v="0"/>
    <s v="Finest of the 19th century"/>
    <s v="Good"/>
    <n v="0"/>
    <s v="Poor"/>
    <n v="3"/>
    <n v="2"/>
    <n v="2"/>
    <s v="Free Market"/>
    <n v="341"/>
    <n v="2612"/>
    <s v="Untapped"/>
    <s v="None"/>
    <s v="Atlas"/>
    <s v="United States"/>
    <n v="20000"/>
    <s v="http://blocgame.com/stats.php?id=64714"/>
    <n v="0"/>
    <n v="0"/>
    <n v="18500"/>
    <n v="58.651026392961874"/>
  </r>
  <r>
    <s v="supplyblock"/>
    <s v="supplyblock"/>
    <x v="10"/>
    <n v="18"/>
    <n v="0"/>
    <s v="Finest of the 19th century"/>
    <s v="Gandhi-like"/>
    <n v="0"/>
    <s v="Poor"/>
    <n v="4"/>
    <n v="2"/>
    <n v="2"/>
    <s v="Free Market"/>
    <n v="341"/>
    <n v="3401"/>
    <s v="Untapped"/>
    <s v="None"/>
    <s v="Atlas"/>
    <s v="United States"/>
    <n v="20000"/>
    <s v="http://blocgame.com/stats.php?id=64715"/>
    <n v="0"/>
    <n v="0"/>
    <n v="18500"/>
    <n v="58.651026392961874"/>
  </r>
  <r>
    <s v="ninjasinpyjamas"/>
    <s v="ninjasinpyjamas"/>
    <x v="10"/>
    <n v="8"/>
    <n v="0"/>
    <s v="Finest of the 19th century"/>
    <s v="Gandhi-like"/>
    <n v="0"/>
    <s v="Poor"/>
    <n v="4"/>
    <n v="2"/>
    <n v="2"/>
    <s v="Free Market"/>
    <n v="341"/>
    <n v="3327"/>
    <s v="Untapped"/>
    <s v="None"/>
    <s v="Atlas"/>
    <s v="United States"/>
    <n v="20000"/>
    <s v="http://blocgame.com/stats.php?id=64730"/>
    <n v="0"/>
    <n v="0"/>
    <n v="18500"/>
    <n v="58.651026392961874"/>
  </r>
  <r>
    <s v="ktrolster"/>
    <s v="ktrolster"/>
    <x v="10"/>
    <n v="8"/>
    <n v="0"/>
    <s v="Finest of the 19th century"/>
    <s v="Gandhi-like"/>
    <n v="0"/>
    <s v="Poor"/>
    <n v="4"/>
    <n v="2"/>
    <n v="2"/>
    <s v="Free Market"/>
    <n v="341"/>
    <n v="3986"/>
    <s v="Untapped"/>
    <s v="None"/>
    <s v="Atlas"/>
    <s v="United States"/>
    <n v="20000"/>
    <s v="http://blocgame.com/stats.php?id=64733"/>
    <n v="0"/>
    <n v="0"/>
    <n v="18500"/>
    <n v="58.651026392961874"/>
  </r>
  <r>
    <s v="cjentus"/>
    <s v="cjentus"/>
    <x v="10"/>
    <n v="8"/>
    <n v="0"/>
    <s v="Finest of the 19th century"/>
    <s v="Gandhi-like"/>
    <n v="0"/>
    <s v="Poor"/>
    <n v="4"/>
    <n v="2"/>
    <n v="2"/>
    <s v="Free Market"/>
    <n v="341"/>
    <n v="3302"/>
    <s v="Untapped"/>
    <s v="None"/>
    <s v="Atlas"/>
    <s v="United States"/>
    <n v="20000"/>
    <s v="http://blocgame.com/stats.php?id=64735"/>
    <n v="0"/>
    <n v="0"/>
    <n v="18500"/>
    <n v="58.651026392961874"/>
  </r>
  <r>
    <s v="Adventus"/>
    <s v="Grantzu"/>
    <x v="10"/>
    <n v="10"/>
    <n v="0"/>
    <s v="Finest of the 19th century"/>
    <s v="Angelic"/>
    <n v="0"/>
    <s v="Standard"/>
    <n v="97"/>
    <n v="2"/>
    <n v="0"/>
    <s v="Mixed Economy"/>
    <n v="340"/>
    <n v="0"/>
    <s v="Untapped"/>
    <s v="None"/>
    <s v="Caribbean"/>
    <s v="Neutral"/>
    <n v="20000"/>
    <s v="http://blocgame.com/stats.php?id=47979"/>
    <n v="0"/>
    <n v="0"/>
    <n v="19250"/>
    <n v="58.823529411764703"/>
  </r>
  <r>
    <s v="davidandgoliath"/>
    <s v="davidandgoliath"/>
    <x v="10"/>
    <n v="9"/>
    <n v="0"/>
    <s v="First World War surplus"/>
    <s v="Angelic"/>
    <n v="0"/>
    <s v="Elite"/>
    <n v="25"/>
    <n v="2"/>
    <n v="0"/>
    <s v="Central Planning"/>
    <n v="340"/>
    <n v="0"/>
    <s v="Untapped"/>
    <s v="None"/>
    <s v="China"/>
    <s v="Soviet Union"/>
    <n v="16500"/>
    <s v="http://blocgame.com/stats.php?id=64292"/>
    <n v="0"/>
    <n v="0"/>
    <n v="15750"/>
    <n v="48.529411764705884"/>
  </r>
  <r>
    <s v="Obaslavia"/>
    <s v="Zi Xuan Lee"/>
    <x v="10"/>
    <n v="7"/>
    <n v="0"/>
    <s v="Finest of the 19th century"/>
    <s v="Gandhi-like"/>
    <n v="0"/>
    <s v="Poor"/>
    <n v="117"/>
    <n v="2"/>
    <n v="0"/>
    <s v="Central Planning"/>
    <n v="340"/>
    <n v="93"/>
    <s v="Untapped"/>
    <s v="None"/>
    <s v="Indochina"/>
    <s v="Neutral"/>
    <n v="16335"/>
    <s v="http://blocgame.com/stats.php?id=64594"/>
    <n v="0"/>
    <n v="0"/>
    <n v="15585"/>
    <n v="48.044117647058826"/>
  </r>
  <r>
    <s v="Candylandville"/>
    <s v="nikoamii"/>
    <x v="10"/>
    <n v="25"/>
    <n v="0"/>
    <s v="First World War surplus"/>
    <s v="Nice"/>
    <n v="0"/>
    <s v="Elite"/>
    <n v="99"/>
    <n v="2"/>
    <n v="0"/>
    <s v="Mixed Economy"/>
    <n v="340"/>
    <n v="0"/>
    <s v="Untapped"/>
    <s v="None"/>
    <s v="Pacific Rim"/>
    <s v="Neutral"/>
    <n v="20000"/>
    <s v="http://blocgame.com/stats.php?id=64757"/>
    <n v="0"/>
    <n v="0"/>
    <n v="19250"/>
    <n v="58.823529411764703"/>
  </r>
  <r>
    <s v="Canson"/>
    <s v="Mart Konan"/>
    <x v="10"/>
    <n v="25"/>
    <n v="0"/>
    <s v="First World War surplus"/>
    <s v="Angelic"/>
    <n v="0"/>
    <s v="Elite"/>
    <n v="96"/>
    <n v="3"/>
    <n v="0"/>
    <s v="Mixed Economy"/>
    <n v="340"/>
    <n v="0"/>
    <s v="Untapped"/>
    <s v="None"/>
    <s v="East Indies"/>
    <s v="Neutral"/>
    <n v="20000"/>
    <s v="http://blocgame.com/stats.php?id=64772"/>
    <n v="0"/>
    <n v="0"/>
    <n v="18875"/>
    <n v="58.823529411764703"/>
  </r>
  <r>
    <s v="Conkordia"/>
    <s v="Tjbulldog11"/>
    <x v="10"/>
    <n v="20"/>
    <n v="0"/>
    <s v="Finest of the 19th century"/>
    <s v="Angelic"/>
    <n v="0"/>
    <s v="Standard"/>
    <n v="95"/>
    <n v="2"/>
    <n v="0"/>
    <s v="Free Market"/>
    <n v="340"/>
    <n v="0"/>
    <s v="Untapped"/>
    <s v="None"/>
    <s v="Indochina"/>
    <s v="Neutral"/>
    <n v="20000"/>
    <s v="http://blocgame.com/stats.php?id=64777"/>
    <n v="0"/>
    <n v="0"/>
    <n v="19250"/>
    <n v="58.823529411764703"/>
  </r>
  <r>
    <s v="xoxo123"/>
    <s v="LeanOn"/>
    <x v="10"/>
    <n v="18"/>
    <n v="0"/>
    <s v="Finest of the 19th century"/>
    <s v="Gandhi-like"/>
    <n v="0"/>
    <s v="Undisciplined Rabble"/>
    <n v="127"/>
    <n v="4"/>
    <n v="0"/>
    <s v="Free Market"/>
    <n v="339"/>
    <n v="0"/>
    <s v="Untapped"/>
    <s v="None"/>
    <s v="Southern Cone"/>
    <s v="Neutral"/>
    <n v="20000"/>
    <s v="http://blocgame.com/stats.php?id=64658"/>
    <n v="0"/>
    <n v="0"/>
    <n v="18500"/>
    <n v="58.997050147492622"/>
  </r>
  <r>
    <s v="Chaldea"/>
    <s v="Protector"/>
    <x v="10"/>
    <n v="20"/>
    <n v="0"/>
    <s v="First World War surplus"/>
    <s v="Angelic"/>
    <n v="0"/>
    <s v="Standard"/>
    <n v="0"/>
    <n v="4"/>
    <n v="1"/>
    <s v="Free Market"/>
    <n v="338"/>
    <n v="4818"/>
    <s v="Untapped"/>
    <s v="None"/>
    <s v="Mesopotamia"/>
    <s v="United States"/>
    <n v="20000"/>
    <s v="http://blocgame.com/stats.php?id=64774"/>
    <n v="0"/>
    <n v="0"/>
    <n v="18125"/>
    <n v="59.171597633136095"/>
  </r>
  <r>
    <s v="Nazi Empire"/>
    <s v="Fuhrer Stafford"/>
    <x v="10"/>
    <n v="29"/>
    <n v="0"/>
    <s v="First World War surplus"/>
    <s v="Pariah"/>
    <n v="0"/>
    <s v="Elite"/>
    <n v="4"/>
    <n v="3"/>
    <n v="1"/>
    <s v="Mixed Economy"/>
    <n v="338"/>
    <n v="326"/>
    <s v="Untapped"/>
    <s v="Small"/>
    <s v="Caribbean"/>
    <s v="Neutral"/>
    <n v="20000"/>
    <s v="http://blocgame.com/stats.php?id=64819"/>
    <n v="0"/>
    <n v="0"/>
    <n v="18500"/>
    <n v="59.171597633136095"/>
  </r>
  <r>
    <s v="Dumbdumb"/>
    <s v="Dumbdumb"/>
    <x v="10"/>
    <n v="9"/>
    <n v="0"/>
    <s v="First World War surplus"/>
    <s v="Good"/>
    <n v="0"/>
    <s v="Undisciplined Rabble"/>
    <n v="3"/>
    <n v="2"/>
    <n v="0"/>
    <s v="Mixed Economy"/>
    <n v="337"/>
    <n v="0"/>
    <s v="Untapped"/>
    <s v="None"/>
    <s v="Indochina"/>
    <s v="Neutral"/>
    <n v="12645"/>
    <s v="http://blocgame.com/stats.php?id=63201"/>
    <n v="0"/>
    <n v="0"/>
    <n v="11895"/>
    <n v="37.52225519287834"/>
  </r>
  <r>
    <s v="lolwuts"/>
    <s v="mpetersen2"/>
    <x v="10"/>
    <n v="3"/>
    <n v="0"/>
    <s v="Finest of the 19th century"/>
    <s v="Normal"/>
    <n v="0"/>
    <s v="Poor"/>
    <n v="24"/>
    <n v="2"/>
    <n v="0"/>
    <s v="Mixed Economy"/>
    <n v="337"/>
    <n v="35"/>
    <s v="Untapped"/>
    <s v="None"/>
    <s v="Southern Africa"/>
    <s v="Neutral"/>
    <n v="18253"/>
    <s v="http://blocgame.com/stats.php?id=64704"/>
    <n v="0"/>
    <n v="0"/>
    <n v="17503"/>
    <n v="54.163204747774479"/>
  </r>
  <r>
    <s v="Priuze"/>
    <s v="Mattholai Fischev"/>
    <x v="27"/>
    <n v="18"/>
    <n v="0"/>
    <s v="First World War surplus"/>
    <s v="Good"/>
    <n v="0"/>
    <s v="Good"/>
    <n v="0"/>
    <n v="4"/>
    <n v="1"/>
    <s v="Central Planning"/>
    <n v="337"/>
    <n v="1"/>
    <s v="Untapped"/>
    <s v="Meagre"/>
    <s v="Mesopotamia"/>
    <s v="Soviet Union"/>
    <n v="20000"/>
    <s v="http://blocgame.com/stats.php?id=64742"/>
    <n v="0"/>
    <n v="0"/>
    <n v="18125"/>
    <n v="59.347181008902076"/>
  </r>
  <r>
    <s v="deicide"/>
    <s v="THE AVENGER213"/>
    <x v="10"/>
    <n v="15"/>
    <n v="0"/>
    <s v="First World War surplus"/>
    <s v="Nice"/>
    <n v="0"/>
    <s v="Standard"/>
    <n v="49"/>
    <n v="2"/>
    <n v="2"/>
    <s v="Central Planning"/>
    <n v="337"/>
    <n v="1966"/>
    <s v="Untapped"/>
    <s v="None"/>
    <s v="Persia"/>
    <s v="Soviet Union"/>
    <n v="19800"/>
    <s v="http://blocgame.com/stats.php?id=64818"/>
    <n v="0"/>
    <n v="0"/>
    <n v="18300"/>
    <n v="58.753709198813056"/>
  </r>
  <r>
    <s v="Ichorka"/>
    <s v="bleb3"/>
    <x v="10"/>
    <n v="8"/>
    <n v="0"/>
    <s v="Finest of the 19th century"/>
    <s v="Gandhi-like"/>
    <n v="0"/>
    <s v="Poor"/>
    <n v="169"/>
    <n v="2"/>
    <n v="0"/>
    <s v="Central Planning"/>
    <n v="336"/>
    <n v="0"/>
    <s v="Untapped"/>
    <s v="None"/>
    <s v="Indochina"/>
    <s v="Neutral"/>
    <n v="16335"/>
    <s v="http://blocgame.com/stats.php?id=64653"/>
    <n v="0"/>
    <n v="0"/>
    <n v="15585"/>
    <n v="48.616071428571431"/>
  </r>
  <r>
    <s v="Puerto Cagï¿½n"/>
    <s v="gabrielsn"/>
    <x v="10"/>
    <n v="25"/>
    <n v="0"/>
    <s v="First World War surplus"/>
    <s v="Gandhi-like"/>
    <n v="0"/>
    <s v="Elite"/>
    <n v="126"/>
    <n v="2"/>
    <n v="0"/>
    <s v="Mixed Economy"/>
    <n v="336"/>
    <n v="0"/>
    <s v="Untapped"/>
    <s v="None"/>
    <s v="Caribbean"/>
    <s v="Neutral"/>
    <n v="20000"/>
    <s v="http://blocgame.com/stats.php?id=64698"/>
    <n v="0"/>
    <n v="0"/>
    <n v="19250"/>
    <n v="59.523809523809526"/>
  </r>
  <r>
    <s v="Tech-Land"/>
    <s v="Ry4nw2014"/>
    <x v="10"/>
    <n v="20"/>
    <n v="0"/>
    <s v="Finest of the 19th century"/>
    <s v="Nice"/>
    <n v="0"/>
    <s v="Standard"/>
    <n v="83"/>
    <n v="2"/>
    <n v="0"/>
    <s v="Mixed Economy"/>
    <n v="335"/>
    <n v="0"/>
    <s v="Untapped"/>
    <s v="None"/>
    <s v="Caribbean"/>
    <s v="Neutral"/>
    <n v="20000"/>
    <s v="http://blocgame.com/stats.php?id=64799"/>
    <n v="0"/>
    <n v="0"/>
    <n v="19250"/>
    <n v="59.701492537313435"/>
  </r>
  <r>
    <s v="Ambra"/>
    <s v="Alfonso"/>
    <x v="10"/>
    <n v="20"/>
    <n v="0"/>
    <s v="Finest of the 19th century"/>
    <s v="Gandhi-like"/>
    <n v="0"/>
    <s v="Standard"/>
    <n v="113"/>
    <n v="2"/>
    <n v="0"/>
    <s v="Mixed Economy"/>
    <n v="334"/>
    <n v="0"/>
    <s v="Untapped"/>
    <s v="None"/>
    <s v="Amazonia"/>
    <s v="Neutral"/>
    <n v="20000"/>
    <s v="http://blocgame.com/stats.php?id=46355"/>
    <n v="0"/>
    <n v="0"/>
    <n v="19250"/>
    <n v="59.880239520958085"/>
  </r>
  <r>
    <s v="Kung Fu Man"/>
    <s v="Kung Fu Man"/>
    <x v="10"/>
    <n v="25"/>
    <n v="0"/>
    <s v="First World War surplus"/>
    <s v="Angelic"/>
    <n v="0"/>
    <s v="Elite"/>
    <n v="100"/>
    <n v="2"/>
    <n v="0"/>
    <s v="Mixed Economy"/>
    <n v="334"/>
    <n v="0"/>
    <s v="Untapped"/>
    <s v="None"/>
    <s v="China"/>
    <s v="Neutral"/>
    <n v="20000"/>
    <s v="http://blocgame.com/stats.php?id=53585"/>
    <n v="0"/>
    <n v="0"/>
    <n v="19250"/>
    <n v="59.880239520958085"/>
  </r>
  <r>
    <s v="lmaokai"/>
    <s v="Rairiku"/>
    <x v="10"/>
    <n v="25"/>
    <n v="0"/>
    <s v="First World War surplus"/>
    <s v="Angelic"/>
    <n v="0"/>
    <s v="Good"/>
    <n v="48"/>
    <n v="3"/>
    <n v="0"/>
    <s v="Central Planning"/>
    <n v="334"/>
    <n v="0"/>
    <s v="Untapped"/>
    <s v="None"/>
    <s v="West Africa"/>
    <s v="Soviet Union"/>
    <n v="20000"/>
    <s v="http://blocgame.com/stats.php?id=64701"/>
    <n v="0"/>
    <n v="0"/>
    <n v="18875"/>
    <n v="59.880239520958085"/>
  </r>
  <r>
    <s v="Niggermania"/>
    <s v="Tom Shelly"/>
    <x v="10"/>
    <n v="6"/>
    <n v="0"/>
    <s v="First World War surplus"/>
    <s v="Nice"/>
    <n v="0"/>
    <s v="Standard"/>
    <n v="70"/>
    <n v="3"/>
    <n v="2"/>
    <s v="Free Market"/>
    <n v="334"/>
    <n v="3351"/>
    <s v="Untapped"/>
    <s v="Meagre"/>
    <s v="Egypt"/>
    <s v="United States"/>
    <n v="16500"/>
    <s v="http://blocgame.com/stats.php?id=64748"/>
    <n v="0"/>
    <n v="0"/>
    <n v="14625"/>
    <n v="49.401197604790418"/>
  </r>
  <r>
    <s v="Mardavia"/>
    <s v="Overlord Oskar"/>
    <x v="10"/>
    <n v="20"/>
    <n v="0"/>
    <s v="Finest of the 19th century"/>
    <s v="Angelic"/>
    <n v="0"/>
    <s v="Standard"/>
    <n v="98"/>
    <n v="2"/>
    <n v="0"/>
    <s v="Central Planning"/>
    <n v="334"/>
    <n v="0"/>
    <s v="Untapped"/>
    <s v="None"/>
    <s v="China"/>
    <s v="Neutral"/>
    <n v="20000"/>
    <s v="http://blocgame.com/stats.php?id=64770"/>
    <n v="0"/>
    <n v="0"/>
    <n v="19250"/>
    <n v="59.880239520958085"/>
  </r>
  <r>
    <s v="Orcrinon"/>
    <s v="Michael McEachran"/>
    <x v="10"/>
    <n v="25"/>
    <n v="0"/>
    <s v="First World War surplus"/>
    <s v="Angelic"/>
    <n v="0"/>
    <s v="Elite"/>
    <n v="93"/>
    <n v="2"/>
    <n v="0"/>
    <s v="Central Planning"/>
    <n v="334"/>
    <n v="0"/>
    <s v="Untapped"/>
    <s v="None"/>
    <s v="Persia"/>
    <s v="Neutral"/>
    <n v="20000"/>
    <s v="http://blocgame.com/stats.php?id=64783"/>
    <n v="0"/>
    <n v="0"/>
    <n v="19250"/>
    <n v="59.880239520958085"/>
  </r>
  <r>
    <s v="Ganthiger"/>
    <s v="Ganthiger"/>
    <x v="10"/>
    <n v="20"/>
    <n v="0"/>
    <s v="Finest of the 19th century"/>
    <s v="Angelic"/>
    <n v="0"/>
    <s v="Standard"/>
    <n v="93"/>
    <n v="2"/>
    <n v="0"/>
    <s v="Mixed Economy"/>
    <n v="334"/>
    <n v="0"/>
    <s v="Untapped"/>
    <s v="None"/>
    <s v="Mesoamerica"/>
    <s v="Neutral"/>
    <n v="20000"/>
    <s v="http://blocgame.com/stats.php?id=64784"/>
    <n v="0"/>
    <n v="0"/>
    <n v="19250"/>
    <n v="59.880239520958085"/>
  </r>
  <r>
    <s v="TheWlo0orld"/>
    <s v="Celo0ol"/>
    <x v="28"/>
    <n v="20"/>
    <n v="0"/>
    <s v="Finest of the 19th century"/>
    <s v="Angelic"/>
    <n v="0"/>
    <s v="Standard"/>
    <n v="92"/>
    <n v="2"/>
    <n v="0"/>
    <s v="Mixed Economy"/>
    <n v="334"/>
    <n v="0"/>
    <s v="Untapped"/>
    <s v="None"/>
    <s v="Mesoamerica"/>
    <s v="Neutral"/>
    <n v="20000"/>
    <s v="http://blocgame.com/stats.php?id=64787"/>
    <n v="0"/>
    <n v="0"/>
    <n v="19250"/>
    <n v="59.880239520958085"/>
  </r>
  <r>
    <s v="pimbalandia"/>
    <s v="pimbamaster"/>
    <x v="10"/>
    <n v="20"/>
    <n v="0"/>
    <s v="Finest of the 19th century"/>
    <s v="Angelic"/>
    <n v="0"/>
    <s v="Standard"/>
    <n v="91"/>
    <n v="2"/>
    <n v="0"/>
    <s v="Central Planning"/>
    <n v="334"/>
    <n v="0"/>
    <s v="Untapped"/>
    <s v="None"/>
    <s v="Amazonia"/>
    <s v="Neutral"/>
    <n v="20000"/>
    <s v="http://blocgame.com/stats.php?id=64789"/>
    <n v="0"/>
    <n v="0"/>
    <n v="19250"/>
    <n v="59.880239520958085"/>
  </r>
  <r>
    <s v="Anglo-Hansa"/>
    <s v="Ritos"/>
    <x v="10"/>
    <n v="20"/>
    <n v="0"/>
    <s v="Finest of the 19th century"/>
    <s v="Angelic"/>
    <n v="0"/>
    <s v="Standard"/>
    <n v="90"/>
    <n v="2"/>
    <n v="0"/>
    <s v="Mixed Economy"/>
    <n v="334"/>
    <n v="0"/>
    <s v="Untapped"/>
    <s v="None"/>
    <s v="West Africa"/>
    <s v="Neutral"/>
    <n v="20000"/>
    <s v="http://blocgame.com/stats.php?id=64791"/>
    <n v="0"/>
    <n v="0"/>
    <n v="19250"/>
    <n v="59.880239520958085"/>
  </r>
  <r>
    <s v="Kukimbia"/>
    <s v="Zyklon"/>
    <x v="10"/>
    <n v="20"/>
    <n v="0"/>
    <s v="Finest of the 19th century"/>
    <s v="Nice"/>
    <n v="0"/>
    <s v="Standard"/>
    <n v="79"/>
    <n v="2"/>
    <n v="0"/>
    <s v="Mixed Economy"/>
    <n v="333"/>
    <n v="0"/>
    <s v="Untapped"/>
    <s v="None"/>
    <s v="Congo"/>
    <s v="Neutral"/>
    <n v="20000"/>
    <s v="http://blocgame.com/stats.php?id=40060"/>
    <n v="0"/>
    <n v="0"/>
    <n v="19250"/>
    <n v="60.06006006006006"/>
  </r>
  <r>
    <s v="Trumped"/>
    <s v="StanDaRippah"/>
    <x v="10"/>
    <n v="20"/>
    <n v="0"/>
    <s v="Finest of the 19th century"/>
    <s v="Angelic"/>
    <n v="0"/>
    <s v="Standard"/>
    <n v="102"/>
    <n v="2"/>
    <n v="1"/>
    <s v="Central Planning"/>
    <n v="333"/>
    <n v="210"/>
    <s v="Untapped"/>
    <s v="None"/>
    <s v="Southern Africa"/>
    <s v="Neutral"/>
    <n v="20000"/>
    <s v="http://blocgame.com/stats.php?id=64752"/>
    <n v="0"/>
    <n v="0"/>
    <n v="18875"/>
    <n v="60.06006006006006"/>
  </r>
  <r>
    <s v="SarnYa"/>
    <s v="Sahar11"/>
    <x v="10"/>
    <n v="20"/>
    <n v="0"/>
    <s v="Finest of the 19th century"/>
    <s v="Nice"/>
    <n v="0"/>
    <s v="Standard"/>
    <n v="87"/>
    <n v="2"/>
    <n v="1"/>
    <s v="Free Market"/>
    <n v="333"/>
    <n v="136"/>
    <s v="Untapped"/>
    <s v="None"/>
    <s v="China"/>
    <s v="Neutral"/>
    <n v="20000"/>
    <s v="http://blocgame.com/stats.php?id=64793"/>
    <n v="0"/>
    <n v="0"/>
    <n v="18875"/>
    <n v="60.06006006006006"/>
  </r>
  <r>
    <s v="Hogwr"/>
    <s v="Erebor"/>
    <x v="10"/>
    <n v="10"/>
    <n v="0"/>
    <s v="Finest of the 19th century"/>
    <s v="Nice"/>
    <n v="0"/>
    <s v="Standard"/>
    <n v="1"/>
    <n v="2"/>
    <n v="0"/>
    <s v="Central Planning"/>
    <n v="333"/>
    <n v="0"/>
    <s v="Untapped"/>
    <s v="None"/>
    <s v="Southern Cone"/>
    <s v="Neutral"/>
    <n v="20000"/>
    <s v="http://blocgame.com/stats.php?id=64807"/>
    <n v="0"/>
    <n v="0"/>
    <n v="19250"/>
    <n v="60.06006006006006"/>
  </r>
  <r>
    <s v="Creamy Memes"/>
    <s v="Creamiest Meme"/>
    <x v="10"/>
    <n v="25"/>
    <n v="0"/>
    <s v="First World War surplus"/>
    <s v="Nice"/>
    <n v="0"/>
    <s v="Elite"/>
    <n v="79"/>
    <n v="2"/>
    <n v="0"/>
    <s v="Free Market"/>
    <n v="333"/>
    <n v="0"/>
    <s v="Untapped"/>
    <s v="None"/>
    <s v="Indochina"/>
    <s v="Neutral"/>
    <n v="20000"/>
    <s v="http://blocgame.com/stats.php?id=64815"/>
    <n v="0"/>
    <n v="0"/>
    <n v="19250"/>
    <n v="60.06006006006006"/>
  </r>
  <r>
    <s v="UK Empire"/>
    <s v="Jordan Stfford"/>
    <x v="10"/>
    <n v="20"/>
    <n v="0"/>
    <s v="Finest of the 19th century"/>
    <s v="Nice"/>
    <n v="0"/>
    <s v="Standard"/>
    <n v="79"/>
    <n v="2"/>
    <n v="0"/>
    <s v="Mixed Economy"/>
    <n v="333"/>
    <n v="0"/>
    <s v="Untapped"/>
    <s v="None"/>
    <s v="Caribbean"/>
    <s v="Neutral"/>
    <n v="20000"/>
    <s v="http://blocgame.com/stats.php?id=64816"/>
    <n v="0"/>
    <n v="0"/>
    <n v="19250"/>
    <n v="60.06006006006006"/>
  </r>
  <r>
    <s v="sars"/>
    <s v="karjasohk"/>
    <x v="0"/>
    <n v="9"/>
    <n v="0"/>
    <s v="Finest of the 19th century"/>
    <s v="Gandhi-like"/>
    <n v="0"/>
    <s v="Undisciplined Rabble"/>
    <n v="127"/>
    <n v="4"/>
    <n v="2"/>
    <s v="Free Market"/>
    <n v="331"/>
    <n v="3002"/>
    <s v="Untapped"/>
    <s v="None"/>
    <s v="Egypt"/>
    <s v="Neutral"/>
    <n v="16500"/>
    <s v="http://blocgame.com/stats.php?id=60258"/>
    <n v="0"/>
    <n v="0"/>
    <n v="14250"/>
    <n v="49.848942598187314"/>
  </r>
  <r>
    <s v="marshawnlynch"/>
    <s v="marshawnlynch"/>
    <x v="10"/>
    <n v="18"/>
    <n v="0"/>
    <s v="Finest of the 19th century"/>
    <s v="Gandhi-like"/>
    <n v="0"/>
    <s v="Poor"/>
    <n v="4"/>
    <n v="2"/>
    <n v="2"/>
    <s v="Free Market"/>
    <n v="331"/>
    <n v="3924"/>
    <s v="Untapped"/>
    <s v="None"/>
    <s v="Atlas"/>
    <s v="United States"/>
    <n v="20000"/>
    <s v="http://blocgame.com/stats.php?id=64709"/>
    <n v="0"/>
    <n v="0"/>
    <n v="18500"/>
    <n v="60.422960725075527"/>
  </r>
  <r>
    <s v="richtexan"/>
    <s v="richtexan"/>
    <x v="10"/>
    <n v="18"/>
    <n v="0"/>
    <s v="Finest of the 19th century"/>
    <s v="Gandhi-like"/>
    <n v="0"/>
    <s v="Poor"/>
    <n v="4"/>
    <n v="2"/>
    <n v="2"/>
    <s v="Free Market"/>
    <n v="331"/>
    <n v="4198"/>
    <s v="Untapped"/>
    <s v="None"/>
    <s v="Atlas"/>
    <s v="United States"/>
    <n v="20000"/>
    <s v="http://blocgame.com/stats.php?id=64711"/>
    <n v="0"/>
    <n v="0"/>
    <n v="18500"/>
    <n v="60.422960725075527"/>
  </r>
  <r>
    <s v="teamsolomid"/>
    <s v="teamsolomid"/>
    <x v="10"/>
    <n v="8"/>
    <n v="0"/>
    <s v="Finest of the 19th century"/>
    <s v="Gandhi-like"/>
    <n v="0"/>
    <s v="Poor"/>
    <n v="4"/>
    <n v="2"/>
    <n v="2"/>
    <s v="Free Market"/>
    <n v="331"/>
    <n v="2880"/>
    <s v="Untapped"/>
    <s v="None"/>
    <s v="Atlas"/>
    <s v="United States"/>
    <n v="20000"/>
    <s v="http://blocgame.com/stats.php?id=64732"/>
    <n v="0"/>
    <n v="0"/>
    <n v="18500"/>
    <n v="60.422960725075527"/>
  </r>
  <r>
    <s v="afreecafreecs"/>
    <s v="afreecafreecs"/>
    <x v="10"/>
    <n v="8"/>
    <n v="0"/>
    <s v="Finest of the 19th century"/>
    <s v="Gandhi-like"/>
    <n v="0"/>
    <s v="Poor"/>
    <n v="4"/>
    <n v="2"/>
    <n v="2"/>
    <s v="Free Market"/>
    <n v="331"/>
    <n v="4884"/>
    <s v="Untapped"/>
    <s v="None"/>
    <s v="Atlas"/>
    <s v="United States"/>
    <n v="20000"/>
    <s v="http://blocgame.com/stats.php?id=64734"/>
    <n v="0"/>
    <n v="0"/>
    <n v="18500"/>
    <n v="60.422960725075527"/>
  </r>
  <r>
    <s v="dbeedell"/>
    <s v="dbeedell"/>
    <x v="10"/>
    <n v="18"/>
    <n v="0"/>
    <s v="Finest of the 19th century"/>
    <s v="Nice"/>
    <n v="0"/>
    <s v="Standard"/>
    <n v="15"/>
    <n v="2"/>
    <n v="2"/>
    <s v="Free Market"/>
    <n v="331"/>
    <n v="2047"/>
    <s v="Untapped"/>
    <s v="None"/>
    <s v="Egypt"/>
    <s v="United States"/>
    <n v="20000"/>
    <s v="http://blocgame.com/stats.php?id=64830"/>
    <n v="0"/>
    <n v="0"/>
    <n v="18500"/>
    <n v="60.422960725075527"/>
  </r>
  <r>
    <s v="jaydensmith"/>
    <s v="jaydensmith"/>
    <x v="10"/>
    <n v="18"/>
    <n v="0"/>
    <s v="Finest of the 19th century"/>
    <s v="Nice"/>
    <n v="0"/>
    <s v="Standard"/>
    <n v="15"/>
    <n v="2"/>
    <n v="2"/>
    <s v="Free Market"/>
    <n v="331"/>
    <n v="1728"/>
    <s v="Untapped"/>
    <s v="None"/>
    <s v="Egypt"/>
    <s v="United States"/>
    <n v="20000"/>
    <s v="http://blocgame.com/stats.php?id=64831"/>
    <n v="0"/>
    <n v="0"/>
    <n v="18500"/>
    <n v="60.422960725075527"/>
  </r>
  <r>
    <s v="merlinidota"/>
    <s v="merlinidota"/>
    <x v="10"/>
    <n v="18"/>
    <n v="0"/>
    <s v="Finest of the 19th century"/>
    <s v="Good"/>
    <n v="0"/>
    <s v="Standard"/>
    <n v="15"/>
    <n v="2"/>
    <n v="2"/>
    <s v="Free Market"/>
    <n v="331"/>
    <n v="4621"/>
    <s v="Untapped"/>
    <s v="None"/>
    <s v="Egypt"/>
    <s v="United States"/>
    <n v="20000"/>
    <s v="http://blocgame.com/stats.php?id=64846"/>
    <n v="0"/>
    <n v="0"/>
    <n v="18500"/>
    <n v="60.422960725075527"/>
  </r>
  <r>
    <s v="The Red Empire"/>
    <s v="SpecialForces"/>
    <x v="10"/>
    <n v="20"/>
    <n v="0"/>
    <s v="Finest of the 19th century"/>
    <s v="Gandhi-like"/>
    <n v="0"/>
    <s v="Poor"/>
    <n v="116"/>
    <n v="2"/>
    <n v="0"/>
    <s v="Central Planning"/>
    <n v="330"/>
    <n v="0"/>
    <s v="Untapped"/>
    <s v="None"/>
    <s v="Persia"/>
    <s v="Neutral"/>
    <n v="20000"/>
    <s v="http://blocgame.com/stats.php?id=59076"/>
    <n v="0"/>
    <n v="0"/>
    <n v="19250"/>
    <n v="60.606060606060609"/>
  </r>
  <r>
    <s v="Strongburnz"/>
    <s v="SamzWater"/>
    <x v="10"/>
    <n v="20"/>
    <n v="0"/>
    <s v="Finest of the 19th century"/>
    <s v="Nice"/>
    <n v="0"/>
    <s v="Standard"/>
    <n v="70"/>
    <n v="2"/>
    <n v="0"/>
    <s v="Mixed Economy"/>
    <n v="330"/>
    <n v="0"/>
    <s v="Untapped"/>
    <s v="None"/>
    <s v="China"/>
    <s v="Neutral"/>
    <n v="20000"/>
    <s v="http://blocgame.com/stats.php?id=59220"/>
    <n v="0"/>
    <n v="0"/>
    <n v="19250"/>
    <n v="60.606060606060609"/>
  </r>
  <r>
    <s v="Ruberduck"/>
    <s v="Gunsforpandas"/>
    <x v="29"/>
    <n v="25"/>
    <n v="0"/>
    <s v="First World War surplus"/>
    <s v="Gandhi-like"/>
    <n v="0"/>
    <s v="Elite"/>
    <n v="3"/>
    <n v="2"/>
    <n v="1"/>
    <s v="Free Market"/>
    <n v="330"/>
    <n v="2346"/>
    <s v="Untapped"/>
    <s v="Meagre"/>
    <s v="Egypt"/>
    <s v="United States"/>
    <n v="20000"/>
    <s v="http://blocgame.com/stats.php?id=64662"/>
    <n v="0"/>
    <n v="0"/>
    <n v="18875"/>
    <n v="60.606060606060609"/>
  </r>
  <r>
    <s v="Edinough"/>
    <s v="mga21"/>
    <x v="10"/>
    <n v="20"/>
    <n v="0"/>
    <s v="Finest of the 19th century"/>
    <s v="Gandhi-like"/>
    <n v="0"/>
    <s v="Poor"/>
    <n v="121"/>
    <n v="2"/>
    <n v="0"/>
    <s v="Free Market"/>
    <n v="330"/>
    <n v="0"/>
    <s v="Untapped"/>
    <s v="None"/>
    <s v="Caribbean"/>
    <s v="Neutral"/>
    <n v="20000"/>
    <s v="http://blocgame.com/stats.php?id=64722"/>
    <n v="0"/>
    <n v="0"/>
    <n v="19250"/>
    <n v="60.606060606060609"/>
  </r>
  <r>
    <s v="Darken"/>
    <s v="Lorenzo Burnett"/>
    <x v="10"/>
    <n v="20"/>
    <n v="0"/>
    <s v="Finest of the 19th century"/>
    <s v="Nice"/>
    <n v="0"/>
    <s v="Standard"/>
    <n v="54"/>
    <n v="2"/>
    <n v="0"/>
    <s v="Free Market"/>
    <n v="330"/>
    <n v="0"/>
    <s v="Untapped"/>
    <s v="None"/>
    <s v="Congo"/>
    <s v="Neutral"/>
    <n v="20000"/>
    <s v="http://blocgame.com/stats.php?id=64823"/>
    <n v="0"/>
    <n v="0"/>
    <n v="19250"/>
    <n v="60.606060606060609"/>
  </r>
  <r>
    <s v="Vail"/>
    <s v="finner"/>
    <x v="10"/>
    <n v="25"/>
    <n v="0"/>
    <s v="First World War surplus"/>
    <s v="Nice"/>
    <n v="0"/>
    <s v="Elite"/>
    <n v="73"/>
    <n v="2"/>
    <n v="0"/>
    <s v="Free Market"/>
    <n v="330"/>
    <n v="0"/>
    <s v="Untapped"/>
    <s v="None"/>
    <s v="Amazonia"/>
    <s v="Neutral"/>
    <n v="20000"/>
    <s v="http://blocgame.com/stats.php?id=64826"/>
    <n v="0"/>
    <n v="0"/>
    <n v="19250"/>
    <n v="60.606060606060609"/>
  </r>
  <r>
    <s v="Radiation"/>
    <s v="SirAsian"/>
    <x v="10"/>
    <n v="20"/>
    <n v="0"/>
    <s v="Finest of the 19th century"/>
    <s v="Nice"/>
    <n v="0"/>
    <s v="Standard"/>
    <n v="69"/>
    <n v="2"/>
    <n v="0"/>
    <s v="Mixed Economy"/>
    <n v="330"/>
    <n v="0"/>
    <s v="Untapped"/>
    <s v="None"/>
    <s v="China"/>
    <s v="Neutral"/>
    <n v="20000"/>
    <s v="http://blocgame.com/stats.php?id=64839"/>
    <n v="0"/>
    <n v="0"/>
    <n v="19250"/>
    <n v="60.606060606060609"/>
  </r>
  <r>
    <s v="Bluedenstone"/>
    <s v="Patelman"/>
    <x v="10"/>
    <n v="20"/>
    <n v="0"/>
    <s v="Finest of the 19th century"/>
    <s v="Good"/>
    <n v="0"/>
    <s v="Standard"/>
    <n v="10"/>
    <n v="3"/>
    <n v="1"/>
    <s v="Central Planning"/>
    <n v="328"/>
    <n v="1"/>
    <s v="Untapped"/>
    <s v="None"/>
    <s v="Caribbean"/>
    <s v="United States"/>
    <n v="20000"/>
    <s v="http://blocgame.com/stats.php?id=58045"/>
    <n v="0"/>
    <n v="0"/>
    <n v="18500"/>
    <n v="60.975609756097562"/>
  </r>
  <r>
    <s v="povertunion"/>
    <s v="joseph4424"/>
    <x v="8"/>
    <n v="38"/>
    <n v="0"/>
    <s v="First World War surplus"/>
    <s v="Gandhi-like"/>
    <n v="1"/>
    <s v="Standard"/>
    <n v="4"/>
    <n v="3"/>
    <n v="3"/>
    <s v="Mixed Economy"/>
    <n v="328"/>
    <n v="1318"/>
    <s v="Plentiful"/>
    <s v="Small"/>
    <s v="Persia"/>
    <s v="Neutral"/>
    <n v="20201"/>
    <s v="http://blocgame.com/stats.php?id=64429"/>
    <n v="0"/>
    <n v="0"/>
    <n v="17201"/>
    <n v="61.588414634146339"/>
  </r>
  <r>
    <s v="FckNigas"/>
    <s v="FckNigas"/>
    <x v="10"/>
    <n v="7"/>
    <n v="0"/>
    <s v="Finest of the 19th century"/>
    <s v="Nice"/>
    <n v="0"/>
    <s v="Standard"/>
    <n v="98"/>
    <n v="2"/>
    <n v="0"/>
    <s v="Mixed Economy"/>
    <n v="328"/>
    <n v="209"/>
    <s v="Untapped"/>
    <s v="None"/>
    <s v="Amazonia"/>
    <s v="Neutral"/>
    <n v="16088"/>
    <s v="http://blocgame.com/stats.php?id=64767"/>
    <n v="0"/>
    <n v="0"/>
    <n v="15338"/>
    <n v="49.048780487804876"/>
  </r>
  <r>
    <s v="sultallian"/>
    <s v="sultallian"/>
    <x v="10"/>
    <n v="43"/>
    <n v="0"/>
    <s v="Second World War surplus"/>
    <s v="Nice"/>
    <n v="0"/>
    <s v="Undisciplined Rabble"/>
    <n v="4"/>
    <n v="2"/>
    <n v="10"/>
    <s v="Mixed Economy"/>
    <n v="327"/>
    <n v="3348"/>
    <s v="Untapped"/>
    <s v="None"/>
    <s v="Egypt"/>
    <s v="Neutral"/>
    <n v="20000"/>
    <s v="http://blocgame.com/stats.php?id=64119"/>
    <n v="0"/>
    <n v="0"/>
    <n v="15500"/>
    <n v="61.162079510703364"/>
  </r>
  <r>
    <s v="Fenix"/>
    <s v="fr33d0mpt"/>
    <x v="10"/>
    <n v="39"/>
    <n v="0"/>
    <s v="First World War surplus"/>
    <s v="Gandhi-like"/>
    <n v="0"/>
    <s v="Good"/>
    <n v="53"/>
    <n v="2"/>
    <n v="0"/>
    <s v="Mixed Economy"/>
    <n v="326"/>
    <n v="0"/>
    <s v="Untapped"/>
    <s v="Small"/>
    <s v="China"/>
    <s v="Soviet Union"/>
    <n v="20000"/>
    <s v="http://blocgame.com/stats.php?id=58875"/>
    <n v="0"/>
    <n v="0"/>
    <n v="19250"/>
    <n v="61.349693251533743"/>
  </r>
  <r>
    <s v="Double A"/>
    <s v="alvin anakin"/>
    <x v="10"/>
    <n v="12"/>
    <n v="0"/>
    <s v="First World War surplus"/>
    <s v="Gandhi-like"/>
    <n v="1"/>
    <s v="Undisciplined Rabble"/>
    <n v="0"/>
    <n v="7"/>
    <n v="7"/>
    <s v="Free Market"/>
    <n v="326"/>
    <n v="1807"/>
    <s v="Untapped"/>
    <s v="None"/>
    <s v="Arabia"/>
    <s v="Neutral"/>
    <n v="16172"/>
    <s v="http://blocgame.com/stats.php?id=64615"/>
    <n v="0"/>
    <n v="0"/>
    <n v="10172"/>
    <n v="49.607361963190186"/>
  </r>
  <r>
    <s v="Tzanum"/>
    <s v="William Velar"/>
    <x v="10"/>
    <n v="20"/>
    <n v="0"/>
    <s v="Finest of the 19th century"/>
    <s v="Normal"/>
    <n v="0"/>
    <s v="Standard"/>
    <n v="97"/>
    <n v="2"/>
    <n v="1"/>
    <s v="Mixed Economy"/>
    <n v="326"/>
    <n v="1"/>
    <s v="Untapped"/>
    <s v="None"/>
    <s v="Mesoamerica"/>
    <s v="Soviet Union"/>
    <n v="20000"/>
    <s v="http://blocgame.com/stats.php?id=64771"/>
    <n v="0"/>
    <n v="0"/>
    <n v="18875"/>
    <n v="61.349693251533743"/>
  </r>
  <r>
    <s v="Jaymes"/>
    <s v="Jaymes1122"/>
    <x v="30"/>
    <n v="29"/>
    <n v="0"/>
    <s v="First World War surplus"/>
    <s v="Nice"/>
    <n v="1"/>
    <s v="Good"/>
    <n v="5"/>
    <n v="3"/>
    <n v="1"/>
    <s v="Central Planning"/>
    <n v="326"/>
    <n v="73"/>
    <s v="Untapped"/>
    <s v="Meagre"/>
    <s v="The Subcontinent"/>
    <s v="United States"/>
    <n v="21170"/>
    <s v="http://blocgame.com/stats.php?id=64779"/>
    <n v="0"/>
    <n v="0"/>
    <n v="18920"/>
    <n v="64.938650306748471"/>
  </r>
  <r>
    <s v="teamliquid"/>
    <s v="teamliquid"/>
    <x v="10"/>
    <n v="18"/>
    <n v="0"/>
    <s v="Finest of the 19th century"/>
    <s v="Nice"/>
    <n v="0"/>
    <s v="Standard"/>
    <n v="15"/>
    <n v="2"/>
    <n v="2"/>
    <s v="Free Market"/>
    <n v="326"/>
    <n v="3544"/>
    <s v="Untapped"/>
    <s v="None"/>
    <s v="Egypt"/>
    <s v="United States"/>
    <n v="20000"/>
    <s v="http://blocgame.com/stats.php?id=64841"/>
    <n v="0"/>
    <n v="0"/>
    <n v="18500"/>
    <n v="61.349693251533743"/>
  </r>
  <r>
    <s v="notidehunter"/>
    <s v="notidehunter"/>
    <x v="10"/>
    <n v="18"/>
    <n v="0"/>
    <s v="Finest of the 19th century"/>
    <s v="Nice"/>
    <n v="0"/>
    <s v="Standard"/>
    <n v="15"/>
    <n v="2"/>
    <n v="2"/>
    <s v="Free Market"/>
    <n v="326"/>
    <n v="1002"/>
    <s v="Untapped"/>
    <s v="None"/>
    <s v="Egypt"/>
    <s v="United States"/>
    <n v="20000"/>
    <s v="http://blocgame.com/stats.php?id=64849"/>
    <n v="0"/>
    <n v="0"/>
    <n v="18500"/>
    <n v="61.349693251533743"/>
  </r>
  <r>
    <s v="tsmyellowstar"/>
    <s v="tsmyellowstar"/>
    <x v="10"/>
    <n v="18"/>
    <n v="0"/>
    <s v="Finest of the 19th century"/>
    <s v="Nice"/>
    <n v="0"/>
    <s v="Standard"/>
    <n v="15"/>
    <n v="2"/>
    <n v="2"/>
    <s v="Free Market"/>
    <n v="326"/>
    <n v="4327"/>
    <s v="Untapped"/>
    <s v="None"/>
    <s v="Egypt"/>
    <s v="United States"/>
    <n v="20000"/>
    <s v="http://blocgame.com/stats.php?id=64852"/>
    <n v="0"/>
    <n v="0"/>
    <n v="18500"/>
    <n v="61.349693251533743"/>
  </r>
  <r>
    <s v="newbeerpg"/>
    <s v="newbeerpg"/>
    <x v="10"/>
    <n v="18"/>
    <n v="0"/>
    <s v="Finest of the 19th century"/>
    <s v="Good"/>
    <n v="0"/>
    <s v="Standard"/>
    <n v="15"/>
    <n v="2"/>
    <n v="2"/>
    <s v="Free Market"/>
    <n v="326"/>
    <n v="1427"/>
    <s v="Untapped"/>
    <s v="None"/>
    <s v="Egypt"/>
    <s v="United States"/>
    <n v="20000"/>
    <s v="http://blocgame.com/stats.php?id=64880"/>
    <n v="0"/>
    <n v="0"/>
    <n v="18500"/>
    <n v="61.349693251533743"/>
  </r>
  <r>
    <s v="Haramia"/>
    <s v="HARAMNOTHALAL"/>
    <x v="1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s v="Arabia"/>
    <s v="Neutral"/>
    <n v="20000"/>
    <s v="http://blocgame.com/stats.php?id=52802"/>
    <n v="0"/>
    <n v="0"/>
    <n v="19250"/>
    <n v="61.53846153846154"/>
  </r>
  <r>
    <s v="Wolfveiria"/>
    <s v="Sharuez"/>
    <x v="5"/>
    <n v="32"/>
    <n v="0"/>
    <s v="First World War surplus"/>
    <s v="Questionable"/>
    <n v="1"/>
    <s v="Poor"/>
    <n v="0"/>
    <n v="7"/>
    <n v="2"/>
    <s v="Mixed Economy"/>
    <n v="325"/>
    <n v="92"/>
    <s v="Untapped"/>
    <s v="Meagre"/>
    <s v="Mesoamerica"/>
    <s v="United States"/>
    <n v="20000"/>
    <s v="http://blocgame.com/stats.php?id=64523"/>
    <n v="0"/>
    <n v="0"/>
    <n v="15875"/>
    <n v="61.53846153846154"/>
  </r>
  <r>
    <s v="MarcoRubio"/>
    <s v="MarcoRubio"/>
    <x v="10"/>
    <n v="25"/>
    <n v="0"/>
    <s v="First World War surplus"/>
    <s v="Gandhi-like"/>
    <n v="0"/>
    <s v="Elite"/>
    <n v="123"/>
    <n v="2"/>
    <n v="0"/>
    <s v="Free Market"/>
    <n v="325"/>
    <n v="0"/>
    <s v="Untapped"/>
    <s v="None"/>
    <s v="Mesopotamia"/>
    <s v="Neutral"/>
    <n v="20000"/>
    <s v="http://blocgame.com/stats.php?id=64699"/>
    <n v="0"/>
    <n v="0"/>
    <n v="19250"/>
    <n v="61.53846153846154"/>
  </r>
  <r>
    <s v="Kolisnia"/>
    <s v="Oliver Tochev"/>
    <x v="27"/>
    <n v="24"/>
    <n v="0"/>
    <s v="First World War surplus"/>
    <s v="Nice"/>
    <n v="0"/>
    <s v="Elite"/>
    <n v="0"/>
    <n v="2"/>
    <n v="0"/>
    <s v="Central Planning"/>
    <n v="325"/>
    <n v="0"/>
    <s v="Untapped"/>
    <s v="Meagre"/>
    <s v="Indochina"/>
    <s v="Soviet Union"/>
    <n v="20000"/>
    <s v="http://blocgame.com/stats.php?id=64822"/>
    <n v="0"/>
    <n v="0"/>
    <n v="19250"/>
    <n v="61.53846153846154"/>
  </r>
  <r>
    <s v="Vertaï¿½s"/>
    <s v="Autofelashio"/>
    <x v="10"/>
    <n v="12"/>
    <n v="0"/>
    <s v="Finest of the 19th century"/>
    <s v="Nice"/>
    <n v="0"/>
    <s v="Standard"/>
    <n v="74"/>
    <n v="2"/>
    <n v="0"/>
    <s v="Mixed Economy"/>
    <n v="325"/>
    <n v="0"/>
    <s v="Untapped"/>
    <s v="None"/>
    <s v="Caribbean"/>
    <s v="Neutral"/>
    <n v="19800"/>
    <s v="http://blocgame.com/stats.php?id=64824"/>
    <n v="0"/>
    <n v="0"/>
    <n v="19050"/>
    <n v="60.92307692307692"/>
  </r>
  <r>
    <s v="bokunopico"/>
    <s v="bokunopico"/>
    <x v="10"/>
    <n v="18"/>
    <n v="0"/>
    <s v="Finest of the 19th century"/>
    <s v="Nice"/>
    <n v="0"/>
    <s v="Standard"/>
    <n v="4"/>
    <n v="2"/>
    <n v="2"/>
    <s v="Free Market"/>
    <n v="325"/>
    <n v="4208"/>
    <s v="Untapped"/>
    <s v="None"/>
    <s v="Egypt"/>
    <s v="United States"/>
    <n v="20000"/>
    <s v="http://blocgame.com/stats.php?id=64827"/>
    <n v="0"/>
    <n v="0"/>
    <n v="18500"/>
    <n v="61.53846153846154"/>
  </r>
  <r>
    <s v="nadota"/>
    <s v="nadota"/>
    <x v="10"/>
    <n v="18"/>
    <n v="0"/>
    <s v="Finest of the 19th century"/>
    <s v="Nice"/>
    <n v="0"/>
    <s v="Standard"/>
    <n v="15"/>
    <n v="2"/>
    <n v="2"/>
    <s v="Free Market"/>
    <n v="325"/>
    <n v="2484"/>
    <s v="Untapped"/>
    <s v="None"/>
    <s v="Egypt"/>
    <s v="United States"/>
    <n v="20000"/>
    <s v="http://blocgame.com/stats.php?id=64838"/>
    <n v="0"/>
    <n v="0"/>
    <n v="18500"/>
    <n v="61.53846153846154"/>
  </r>
  <r>
    <s v="thuglife"/>
    <s v="thuglife"/>
    <x v="10"/>
    <n v="18"/>
    <n v="0"/>
    <s v="Finest of the 19th century"/>
    <s v="Nice"/>
    <n v="0"/>
    <s v="Standard"/>
    <n v="15"/>
    <n v="2"/>
    <n v="2"/>
    <s v="Free Market"/>
    <n v="325"/>
    <n v="1709"/>
    <s v="Untapped"/>
    <s v="None"/>
    <s v="Egypt"/>
    <s v="United States"/>
    <n v="20000"/>
    <s v="http://blocgame.com/stats.php?id=64840"/>
    <n v="0"/>
    <n v="0"/>
    <n v="18500"/>
    <n v="61.53846153846154"/>
  </r>
  <r>
    <s v="Minnikonia"/>
    <s v="emily minnikin"/>
    <x v="31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s v="Amazonia"/>
    <s v="Neutral"/>
    <n v="20000"/>
    <s v="http://blocgame.com/stats.php?id=64847"/>
    <n v="0"/>
    <n v="0"/>
    <n v="19250"/>
    <n v="61.53846153846154"/>
  </r>
  <r>
    <s v="egsumail"/>
    <s v="egsumail"/>
    <x v="10"/>
    <n v="18"/>
    <n v="0"/>
    <s v="Finest of the 19th century"/>
    <s v="Nice"/>
    <n v="0"/>
    <s v="Standard"/>
    <n v="15"/>
    <n v="2"/>
    <n v="2"/>
    <s v="Free Market"/>
    <n v="325"/>
    <n v="1154"/>
    <s v="Untapped"/>
    <s v="None"/>
    <s v="Egypt"/>
    <s v="United States"/>
    <n v="20000"/>
    <s v="http://blocgame.com/stats.php?id=64848"/>
    <n v="0"/>
    <n v="0"/>
    <n v="18500"/>
    <n v="61.53846153846154"/>
  </r>
  <r>
    <s v="Aristocria"/>
    <s v="Ashley"/>
    <x v="15"/>
    <n v="20"/>
    <n v="0"/>
    <s v="Finest of the 19th century"/>
    <s v="Nice"/>
    <n v="0"/>
    <s v="Standard"/>
    <n v="2"/>
    <n v="5"/>
    <n v="3"/>
    <s v="Mixed Economy"/>
    <n v="325"/>
    <n v="1085"/>
    <s v="Untapped"/>
    <s v="None"/>
    <s v="Arabia"/>
    <s v="Neutral"/>
    <n v="20000"/>
    <s v="http://blocgame.com/stats.php?id=64850"/>
    <n v="0"/>
    <n v="0"/>
    <n v="17000"/>
    <n v="61.53846153846154"/>
  </r>
  <r>
    <s v="Chetzerland"/>
    <s v="Bad Chad"/>
    <x v="10"/>
    <n v="26"/>
    <n v="0"/>
    <s v="First World War surplus"/>
    <s v="Gandhi-like"/>
    <n v="1"/>
    <s v="Good"/>
    <n v="7"/>
    <n v="5"/>
    <n v="2"/>
    <s v="Free Market"/>
    <n v="324"/>
    <n v="222"/>
    <s v="Untapped"/>
    <s v="Mediocre"/>
    <s v="Southern Cone"/>
    <s v="United States"/>
    <n v="20000"/>
    <s v="http://blocgame.com/stats.php?id=64680"/>
    <n v="0"/>
    <n v="0"/>
    <n v="16625"/>
    <n v="61.728395061728392"/>
  </r>
  <r>
    <s v="Korhollia"/>
    <s v="Le_Mengsk"/>
    <x v="10"/>
    <n v="9"/>
    <n v="0"/>
    <s v="Finest of the 19th century"/>
    <s v="Nice"/>
    <n v="0"/>
    <s v="Standard"/>
    <n v="34"/>
    <n v="3"/>
    <n v="1"/>
    <s v="Mixed Economy"/>
    <n v="324"/>
    <n v="2275"/>
    <s v="Untapped"/>
    <s v="None"/>
    <s v="Arabia"/>
    <s v="Neutral"/>
    <n v="16667"/>
    <s v="http://blocgame.com/stats.php?id=64792"/>
    <n v="0"/>
    <n v="0"/>
    <n v="15167"/>
    <n v="51.441358024691361"/>
  </r>
  <r>
    <s v="Galliana"/>
    <s v="LittleJim"/>
    <x v="10"/>
    <n v="25"/>
    <n v="0"/>
    <s v="First World War surplus"/>
    <s v="Good"/>
    <n v="0"/>
    <s v="Elite"/>
    <n v="3"/>
    <n v="4"/>
    <n v="1"/>
    <s v="Central Planning"/>
    <n v="324"/>
    <n v="1"/>
    <s v="Untapped"/>
    <s v="None"/>
    <s v="Pacific Rim"/>
    <s v="Neutral"/>
    <n v="20000"/>
    <s v="http://blocgame.com/stats.php?id=64861"/>
    <n v="0"/>
    <n v="0"/>
    <n v="18125"/>
    <n v="61.728395061728392"/>
  </r>
  <r>
    <s v="Rexemus"/>
    <s v="RichytheKing13"/>
    <x v="10"/>
    <n v="19"/>
    <n v="0"/>
    <s v="First World War surplus"/>
    <s v="Good"/>
    <n v="0"/>
    <s v="Elite"/>
    <n v="48"/>
    <n v="3"/>
    <n v="1"/>
    <s v="Central Planning"/>
    <n v="324"/>
    <n v="1"/>
    <s v="Untapped"/>
    <s v="None"/>
    <s v="Egypt"/>
    <s v="Soviet Union"/>
    <n v="20000"/>
    <s v="http://blocgame.com/stats.php?id=64864"/>
    <n v="0"/>
    <n v="0"/>
    <n v="18500"/>
    <n v="61.728395061728392"/>
  </r>
  <r>
    <s v="ratdotabestdota"/>
    <s v="ratdotabestdota"/>
    <x v="10"/>
    <n v="14"/>
    <n v="0"/>
    <s v="Finest of the 19th century"/>
    <s v="Good"/>
    <n v="0"/>
    <s v="Undisciplined Rabble"/>
    <n v="16"/>
    <n v="2"/>
    <n v="2"/>
    <s v="Mixed Economy"/>
    <n v="323"/>
    <n v="2129"/>
    <s v="Untapped"/>
    <s v="None"/>
    <s v="Atlas"/>
    <s v="Neutral"/>
    <n v="19700"/>
    <s v="http://blocgame.com/stats.php?id=64316"/>
    <n v="0"/>
    <n v="0"/>
    <n v="18200"/>
    <n v="60.990712074303403"/>
  </r>
  <r>
    <s v="Silveran"/>
    <s v="Zeahil"/>
    <x v="10"/>
    <n v="20"/>
    <n v="0"/>
    <s v="Finest of the 19th century"/>
    <s v="Good"/>
    <n v="0"/>
    <s v="Standard"/>
    <n v="45"/>
    <n v="3"/>
    <n v="1"/>
    <s v="Free Market"/>
    <n v="323"/>
    <n v="1"/>
    <s v="Untapped"/>
    <s v="None"/>
    <s v="Indochina"/>
    <s v="Neutral"/>
    <n v="20000"/>
    <s v="http://blocgame.com/stats.php?id=64873"/>
    <n v="0"/>
    <n v="0"/>
    <n v="18500"/>
    <n v="61.919504643962846"/>
  </r>
  <r>
    <s v="Bratavia"/>
    <s v="Jack Calvin"/>
    <x v="10"/>
    <n v="4"/>
    <n v="0"/>
    <s v="Finest of the 19th century"/>
    <s v="Normal"/>
    <n v="0"/>
    <s v="Standard"/>
    <n v="15"/>
    <n v="2"/>
    <n v="0"/>
    <s v="Central Planning"/>
    <n v="321"/>
    <n v="0"/>
    <s v="Untapped"/>
    <s v="None"/>
    <s v="Indochina"/>
    <s v="Neutral"/>
    <n v="20000"/>
    <s v="http://blocgame.com/stats.php?id=60351"/>
    <n v="0"/>
    <n v="0"/>
    <n v="19250"/>
    <n v="62.305295950155767"/>
  </r>
  <r>
    <s v="Soviet Prussia"/>
    <s v="PrussNet"/>
    <x v="26"/>
    <n v="20"/>
    <n v="0"/>
    <s v="Finest of the 19th century"/>
    <s v="Good"/>
    <n v="1"/>
    <s v="Standard"/>
    <n v="1"/>
    <n v="3"/>
    <n v="2"/>
    <s v="Central Planning"/>
    <n v="321"/>
    <n v="2"/>
    <s v="Untapped"/>
    <s v="None"/>
    <s v="Pacific Rim"/>
    <s v="Soviet Union"/>
    <n v="20000"/>
    <s v="http://blocgame.com/stats.php?id=64882"/>
    <n v="0"/>
    <n v="0"/>
    <n v="17375"/>
    <n v="62.305295950155767"/>
  </r>
  <r>
    <s v="Casto Rico"/>
    <s v="Charles M Talleyrand"/>
    <x v="10"/>
    <n v="20"/>
    <n v="0"/>
    <s v="Finest of the 19th century"/>
    <s v="Good"/>
    <n v="0"/>
    <s v="Good"/>
    <n v="6"/>
    <n v="2"/>
    <n v="0"/>
    <s v="Mixed Economy"/>
    <n v="321"/>
    <n v="0"/>
    <s v="Untapped"/>
    <s v="Meagre"/>
    <s v="Caribbean"/>
    <s v="Neutral"/>
    <n v="20000"/>
    <s v="http://blocgame.com/stats.php?id=64885"/>
    <n v="0"/>
    <n v="0"/>
    <n v="19250"/>
    <n v="62.305295950155767"/>
  </r>
  <r>
    <s v="Sakajawia"/>
    <s v="Empoperking"/>
    <x v="10"/>
    <n v="20"/>
    <n v="0"/>
    <s v="Finest of the 19th century"/>
    <s v="Good"/>
    <n v="0"/>
    <s v="Standard"/>
    <n v="42"/>
    <n v="2"/>
    <n v="0"/>
    <s v="Central Planning"/>
    <n v="320"/>
    <n v="0"/>
    <s v="Untapped"/>
    <s v="None"/>
    <s v="Caribbean"/>
    <s v="Neutral"/>
    <n v="20000"/>
    <s v="http://blocgame.com/stats.php?id=52810"/>
    <n v="0"/>
    <n v="0"/>
    <n v="19250"/>
    <n v="62.5"/>
  </r>
  <r>
    <s v="Planeptune"/>
    <s v="Nep-Nep"/>
    <x v="1"/>
    <n v="37"/>
    <n v="0"/>
    <s v="First World War surplus"/>
    <s v="Gandhi-like"/>
    <n v="0"/>
    <s v="Standard"/>
    <n v="13"/>
    <n v="3"/>
    <n v="1"/>
    <s v="Free Market"/>
    <n v="320"/>
    <n v="466"/>
    <s v="Untapped"/>
    <s v="Meagre"/>
    <s v="Pacific Rim"/>
    <s v="United States"/>
    <n v="20000"/>
    <s v="http://blocgame.com/stats.php?id=55590"/>
    <n v="0"/>
    <n v="0"/>
    <n v="18500"/>
    <n v="62.5"/>
  </r>
  <r>
    <s v="Demolunatics"/>
    <s v="Hugh Jaynus"/>
    <x v="10"/>
    <n v="20"/>
    <n v="0"/>
    <s v="Finest of the 19th century"/>
    <s v="Good"/>
    <n v="0"/>
    <s v="Standard"/>
    <n v="50"/>
    <n v="2"/>
    <n v="0"/>
    <s v="Central Planning"/>
    <n v="320"/>
    <n v="0"/>
    <s v="Untapped"/>
    <s v="None"/>
    <s v="West Africa"/>
    <s v="Neutral"/>
    <n v="20000"/>
    <s v="http://blocgame.com/stats.php?id=59515"/>
    <n v="0"/>
    <n v="0"/>
    <n v="19250"/>
    <n v="62.5"/>
  </r>
  <r>
    <s v="Rising Dawn"/>
    <s v="White Light"/>
    <x v="10"/>
    <n v="28"/>
    <n v="0"/>
    <s v="First World War surplus"/>
    <s v="Gandhi-like"/>
    <n v="0"/>
    <s v="Standard"/>
    <n v="1"/>
    <n v="5"/>
    <n v="2"/>
    <s v="Mixed Economy"/>
    <n v="320"/>
    <n v="405"/>
    <s v="Untapped"/>
    <s v="Meagre"/>
    <s v="Southern Cone"/>
    <s v="United States"/>
    <n v="20000"/>
    <s v="http://blocgame.com/stats.php?id=64681"/>
    <n v="0"/>
    <n v="0"/>
    <n v="17375"/>
    <n v="62.5"/>
  </r>
  <r>
    <s v="pasemboq"/>
    <s v="DiDi29"/>
    <x v="3"/>
    <n v="25"/>
    <n v="0"/>
    <s v="First World War surplus"/>
    <s v="Nice"/>
    <n v="0"/>
    <s v="Elite"/>
    <n v="21"/>
    <n v="3"/>
    <n v="0"/>
    <s v="Central Planning"/>
    <n v="320"/>
    <n v="96"/>
    <s v="Untapped"/>
    <s v="Meagre"/>
    <s v="Pacific Rim"/>
    <s v="Soviet Union"/>
    <n v="20000"/>
    <s v="http://blocgame.com/stats.php?id=64845"/>
    <n v="0"/>
    <n v="0"/>
    <n v="18875"/>
    <n v="62.5"/>
  </r>
  <r>
    <s v="Ken"/>
    <s v="General_Ken_Kennison"/>
    <x v="10"/>
    <n v="20"/>
    <n v="0"/>
    <s v="Finest of the 19th century"/>
    <s v="Good"/>
    <n v="0"/>
    <s v="Standard"/>
    <n v="52"/>
    <n v="2"/>
    <n v="0"/>
    <s v="Central Planning"/>
    <n v="320"/>
    <n v="0"/>
    <s v="Untapped"/>
    <s v="None"/>
    <s v="Indochina"/>
    <s v="Neutral"/>
    <n v="20000"/>
    <s v="http://blocgame.com/stats.php?id=64859"/>
    <n v="0"/>
    <n v="0"/>
    <n v="19250"/>
    <n v="62.5"/>
  </r>
  <r>
    <s v="Antiquia"/>
    <s v="alexort"/>
    <x v="10"/>
    <n v="20"/>
    <n v="0"/>
    <s v="Finest of the 19th century"/>
    <s v="Good"/>
    <n v="0"/>
    <s v="Standard"/>
    <n v="49"/>
    <n v="2"/>
    <n v="0"/>
    <s v="Mixed Economy"/>
    <n v="320"/>
    <n v="0"/>
    <s v="Untapped"/>
    <s v="None"/>
    <s v="Gran Colombia"/>
    <s v="Neutral"/>
    <n v="20000"/>
    <s v="http://blocgame.com/stats.php?id=64863"/>
    <n v="0"/>
    <n v="0"/>
    <n v="19250"/>
    <n v="62.5"/>
  </r>
  <r>
    <s v="Angola-Zaire"/>
    <s v="Jaeger WIllhelm"/>
    <x v="10"/>
    <n v="20"/>
    <n v="0"/>
    <s v="Finest of the 19th century"/>
    <s v="Good"/>
    <n v="0"/>
    <s v="Standard"/>
    <n v="48"/>
    <n v="2"/>
    <n v="0"/>
    <s v="Central Planning"/>
    <n v="320"/>
    <n v="0"/>
    <s v="Untapped"/>
    <s v="None"/>
    <s v="Southern Africa"/>
    <s v="Neutral"/>
    <n v="20000"/>
    <s v="http://blocgame.com/stats.php?id=64865"/>
    <n v="0"/>
    <n v="0"/>
    <n v="19250"/>
    <n v="62.5"/>
  </r>
  <r>
    <s v="Egyptania"/>
    <s v="Gorbio Lenino"/>
    <x v="10"/>
    <n v="25"/>
    <n v="0"/>
    <s v="First World War surplus"/>
    <s v="Good"/>
    <n v="0"/>
    <s v="Elite"/>
    <n v="46"/>
    <n v="2"/>
    <n v="0"/>
    <s v="Free Market"/>
    <n v="320"/>
    <n v="0"/>
    <s v="Untapped"/>
    <s v="None"/>
    <s v="Egypt"/>
    <s v="Neutral"/>
    <n v="20000"/>
    <s v="http://blocgame.com/stats.php?id=64866"/>
    <n v="0"/>
    <n v="0"/>
    <n v="19250"/>
    <n v="62.5"/>
  </r>
  <r>
    <s v="Trumperwave"/>
    <s v="VCPRChavez"/>
    <x v="10"/>
    <n v="4"/>
    <n v="0"/>
    <s v="Finest of the 19th century"/>
    <s v="Good"/>
    <n v="0"/>
    <s v="Standard"/>
    <n v="46"/>
    <n v="2"/>
    <n v="0"/>
    <s v="Mixed Economy"/>
    <n v="320"/>
    <n v="0"/>
    <s v="Untapped"/>
    <s v="None"/>
    <s v="Caribbean"/>
    <s v="Neutral"/>
    <n v="19602"/>
    <s v="http://blocgame.com/stats.php?id=64868"/>
    <n v="0"/>
    <n v="0"/>
    <n v="18852"/>
    <n v="61.256250000000001"/>
  </r>
  <r>
    <s v="potrofic"/>
    <s v="landin"/>
    <x v="10"/>
    <n v="18"/>
    <n v="0"/>
    <s v="Finest of the 19th century"/>
    <s v="Good"/>
    <n v="0"/>
    <s v="Standard"/>
    <n v="46"/>
    <n v="2"/>
    <n v="0"/>
    <s v="Mixed Economy"/>
    <n v="320"/>
    <n v="0"/>
    <s v="Untapped"/>
    <s v="None"/>
    <s v="Caribbean"/>
    <s v="Neutral"/>
    <n v="20000"/>
    <s v="http://blocgame.com/stats.php?id=64869"/>
    <n v="0"/>
    <n v="0"/>
    <n v="19250"/>
    <n v="62.5"/>
  </r>
  <r>
    <s v="giff2gd"/>
    <s v="giff2gd"/>
    <x v="10"/>
    <n v="18"/>
    <n v="0"/>
    <s v="Finest of the 19th century"/>
    <s v="Good"/>
    <n v="0"/>
    <s v="Standard"/>
    <n v="15"/>
    <n v="2"/>
    <n v="2"/>
    <s v="Free Market"/>
    <n v="320"/>
    <n v="2944"/>
    <s v="Untapped"/>
    <s v="None"/>
    <s v="Egypt"/>
    <s v="United States"/>
    <n v="20000"/>
    <s v="http://blocgame.com/stats.php?id=64878"/>
    <n v="0"/>
    <n v="0"/>
    <n v="18500"/>
    <n v="62.5"/>
  </r>
  <r>
    <s v="lennyface"/>
    <s v="lennyface"/>
    <x v="10"/>
    <n v="18"/>
    <n v="0"/>
    <s v="Finest of the 19th century"/>
    <s v="Good"/>
    <n v="0"/>
    <s v="Standard"/>
    <n v="15"/>
    <n v="2"/>
    <n v="2"/>
    <s v="Free Market"/>
    <n v="320"/>
    <n v="1341"/>
    <s v="Untapped"/>
    <s v="None"/>
    <s v="Egypt"/>
    <s v="United States"/>
    <n v="20000"/>
    <s v="http://blocgame.com/stats.php?id=64879"/>
    <n v="0"/>
    <n v="0"/>
    <n v="18500"/>
    <n v="62.5"/>
  </r>
  <r>
    <s v="Sg Api"/>
    <s v="Alienboy"/>
    <x v="10"/>
    <n v="25"/>
    <n v="0"/>
    <s v="First World War surplus"/>
    <s v="Nice"/>
    <n v="0"/>
    <s v="Elite"/>
    <n v="38"/>
    <n v="4"/>
    <n v="0"/>
    <s v="Central Planning"/>
    <n v="319"/>
    <n v="306"/>
    <s v="Untapped"/>
    <s v="Meagre"/>
    <s v="Pacific Rim"/>
    <s v="Soviet Union"/>
    <n v="20000"/>
    <s v="http://blocgame.com/stats.php?id=64798"/>
    <n v="0"/>
    <n v="0"/>
    <n v="18500"/>
    <n v="62.695924764890279"/>
  </r>
  <r>
    <s v="Bacon Empire"/>
    <s v="Tyler J. Srail"/>
    <x v="10"/>
    <n v="25"/>
    <n v="0"/>
    <s v="First World War surplus"/>
    <s v="Gandhi-like"/>
    <n v="0"/>
    <s v="Elite"/>
    <n v="141"/>
    <n v="2"/>
    <n v="0"/>
    <s v="Central Planning"/>
    <n v="318"/>
    <n v="0"/>
    <s v="Untapped"/>
    <s v="None"/>
    <s v="Pacific Rim"/>
    <s v="Neutral"/>
    <n v="20000"/>
    <s v="http://blocgame.com/stats.php?id=64687"/>
    <n v="0"/>
    <n v="0"/>
    <n v="19250"/>
    <n v="62.893081761006286"/>
  </r>
  <r>
    <s v="Sahuarita"/>
    <s v="Zoonigga"/>
    <x v="10"/>
    <n v="20"/>
    <n v="0"/>
    <s v="Finest of the 19th century"/>
    <s v="Isolated"/>
    <n v="0"/>
    <s v="Good"/>
    <n v="5"/>
    <n v="3"/>
    <n v="1"/>
    <s v="Central Planning"/>
    <n v="318"/>
    <n v="337"/>
    <s v="Untapped"/>
    <s v="None"/>
    <s v="Mesoamerica"/>
    <s v="United States"/>
    <n v="20000"/>
    <s v="http://blocgame.com/stats.php?id=64889"/>
    <n v="0"/>
    <n v="0"/>
    <n v="18500"/>
    <n v="62.893081761006286"/>
  </r>
  <r>
    <s v="Cologia"/>
    <s v="Pierre Ferruccio"/>
    <x v="10"/>
    <n v="18"/>
    <n v="0"/>
    <s v="Finest of the 19th century"/>
    <s v="Normal"/>
    <n v="0"/>
    <s v="Standard"/>
    <n v="2"/>
    <n v="3"/>
    <n v="1"/>
    <s v="Mixed Economy"/>
    <n v="318"/>
    <n v="208"/>
    <s v="Untapped"/>
    <s v="None"/>
    <s v="East Africa"/>
    <s v="Neutral"/>
    <n v="20000"/>
    <s v="http://blocgame.com/stats.php?id=64890"/>
    <n v="0"/>
    <n v="0"/>
    <n v="18500"/>
    <n v="62.893081761006286"/>
  </r>
  <r>
    <s v="navifanboy"/>
    <s v="navifanboy"/>
    <x v="10"/>
    <n v="8"/>
    <n v="0"/>
    <s v="Finest of the 19th century"/>
    <s v="Good"/>
    <n v="0"/>
    <s v="Undisciplined Rabble"/>
    <n v="4"/>
    <n v="2"/>
    <n v="1"/>
    <s v="Mixed Economy"/>
    <n v="317"/>
    <n v="3091"/>
    <s v="Untapped"/>
    <s v="None"/>
    <s v="Atlas"/>
    <s v="Neutral"/>
    <n v="16035"/>
    <s v="http://blocgame.com/stats.php?id=64317"/>
    <n v="0"/>
    <n v="0"/>
    <n v="14910"/>
    <n v="50.58359621451104"/>
  </r>
  <r>
    <s v="cuba5587"/>
    <s v="cheguevara"/>
    <x v="10"/>
    <n v="54"/>
    <n v="0"/>
    <s v="First World War surplus"/>
    <s v="Gandhi-like"/>
    <n v="0"/>
    <s v="Undisciplined Rabble"/>
    <n v="13"/>
    <n v="2"/>
    <n v="0"/>
    <s v="Central Planning"/>
    <n v="316"/>
    <n v="0"/>
    <s v="Untapped"/>
    <s v="None"/>
    <s v="Caribbean"/>
    <s v="Soviet Union"/>
    <n v="20000"/>
    <s v="http://blocgame.com/stats.php?id=60080"/>
    <n v="0"/>
    <n v="0"/>
    <n v="19250"/>
    <n v="63.291139240506332"/>
  </r>
  <r>
    <s v="identitiesys"/>
    <s v="Jason5555"/>
    <x v="10"/>
    <n v="4"/>
    <n v="0"/>
    <s v="Finest of the 19th century"/>
    <s v="Good"/>
    <n v="1"/>
    <s v="Poor"/>
    <n v="4"/>
    <n v="2"/>
    <n v="1"/>
    <s v="Central Planning"/>
    <n v="316"/>
    <n v="49"/>
    <s v="Untapped"/>
    <s v="None"/>
    <s v="Pacific Rim"/>
    <s v="Neutral"/>
    <n v="12506"/>
    <s v="http://blocgame.com/stats.php?id=64475"/>
    <n v="0"/>
    <n v="0"/>
    <n v="10631"/>
    <n v="39.575949367088604"/>
  </r>
  <r>
    <s v="Rubio"/>
    <s v="David Cimento"/>
    <x v="10"/>
    <n v="22"/>
    <n v="0"/>
    <s v="Finest of the 19th century"/>
    <s v="Good"/>
    <n v="0"/>
    <s v="Poor"/>
    <n v="115"/>
    <n v="2"/>
    <n v="2"/>
    <s v="Free Market"/>
    <n v="316"/>
    <n v="0"/>
    <s v="Untapped"/>
    <s v="None"/>
    <s v="Gran Colombia"/>
    <s v="Soviet Union"/>
    <n v="20000"/>
    <s v="http://blocgame.com/stats.php?id=64737"/>
    <n v="0"/>
    <n v="0"/>
    <n v="18500"/>
    <n v="63.291139240506332"/>
  </r>
  <r>
    <s v="Shew Nation"/>
    <s v="Febrianaji26"/>
    <x v="10"/>
    <n v="22"/>
    <n v="0"/>
    <s v="Finest of the 19th century"/>
    <s v="Nice"/>
    <n v="0"/>
    <s v="Poor"/>
    <n v="86"/>
    <n v="2"/>
    <n v="0"/>
    <s v="Mixed Economy"/>
    <n v="316"/>
    <n v="0"/>
    <s v="Untapped"/>
    <s v="None"/>
    <s v="Mesoamerica"/>
    <s v="United States"/>
    <n v="20000"/>
    <s v="http://blocgame.com/stats.php?id=64794"/>
    <n v="0"/>
    <n v="0"/>
    <n v="19250"/>
    <n v="63.291139240506332"/>
  </r>
  <r>
    <s v="Made of Beans"/>
    <s v="FAVsniper69"/>
    <x v="30"/>
    <n v="11"/>
    <n v="0"/>
    <s v="First World War surplus"/>
    <s v="Good"/>
    <n v="0"/>
    <s v="Elite"/>
    <n v="2"/>
    <n v="3"/>
    <n v="1"/>
    <s v="Central Planning"/>
    <n v="316"/>
    <n v="1"/>
    <s v="Untapped"/>
    <s v="None"/>
    <s v="China"/>
    <s v="United States"/>
    <n v="20500"/>
    <s v="http://blocgame.com/stats.php?id=64806"/>
    <n v="0"/>
    <n v="0"/>
    <n v="19000"/>
    <n v="64.87341772151899"/>
  </r>
  <r>
    <s v="wonker"/>
    <s v="wonker505"/>
    <x v="10"/>
    <n v="23"/>
    <n v="0"/>
    <s v="Finest of the 19th century"/>
    <s v="Normal"/>
    <n v="0"/>
    <s v="Poor"/>
    <n v="26"/>
    <n v="1"/>
    <n v="0"/>
    <s v="Central Planning"/>
    <n v="316"/>
    <n v="0"/>
    <s v="Untapped"/>
    <s v="None"/>
    <s v="Caribbean"/>
    <s v="Neutral"/>
    <n v="20000"/>
    <s v="http://blocgame.com/stats.php?id=64896"/>
    <n v="0"/>
    <n v="0"/>
    <n v="19625"/>
    <n v="63.291139240506332"/>
  </r>
  <r>
    <s v="Gumniaki"/>
    <s v="Gumniak"/>
    <x v="10"/>
    <n v="25"/>
    <n v="0"/>
    <s v="First World War surplus"/>
    <s v="Good"/>
    <n v="0"/>
    <s v="Elite"/>
    <n v="36"/>
    <n v="2"/>
    <n v="2"/>
    <s v="Central Planning"/>
    <n v="315"/>
    <n v="347"/>
    <s v="Untapped"/>
    <s v="None"/>
    <s v="Amazonia"/>
    <s v="Neutral"/>
    <n v="20000"/>
    <s v="http://blocgame.com/stats.php?id=61536"/>
    <n v="0"/>
    <n v="0"/>
    <n v="18500"/>
    <n v="63.492063492063494"/>
  </r>
  <r>
    <s v="Carranza"/>
    <s v="AimeeC"/>
    <x v="10"/>
    <n v="20"/>
    <n v="0"/>
    <s v="Finest of the 19th century"/>
    <s v="Questionable"/>
    <n v="0"/>
    <s v="Standard"/>
    <n v="66"/>
    <n v="2"/>
    <n v="0"/>
    <s v="Free Market"/>
    <n v="315"/>
    <n v="114"/>
    <s v="Untapped"/>
    <s v="None"/>
    <s v="Mesoamerica"/>
    <s v="Soviet Union"/>
    <n v="20000"/>
    <s v="http://blocgame.com/stats.php?id=64842"/>
    <n v="0"/>
    <n v="0"/>
    <n v="19250"/>
    <n v="63.492063492063494"/>
  </r>
  <r>
    <s v="Saladia"/>
    <s v="logine123"/>
    <x v="10"/>
    <n v="25"/>
    <n v="0"/>
    <s v="First World War surplus"/>
    <s v="Good"/>
    <n v="0"/>
    <s v="Elite"/>
    <n v="34"/>
    <n v="2"/>
    <n v="0"/>
    <s v="Mixed Economy"/>
    <n v="315"/>
    <n v="0"/>
    <s v="Untapped"/>
    <s v="None"/>
    <s v="Southern Cone"/>
    <s v="Neutral"/>
    <n v="20000"/>
    <s v="http://blocgame.com/stats.php?id=64886"/>
    <n v="0"/>
    <n v="0"/>
    <n v="19250"/>
    <n v="63.492063492063494"/>
  </r>
  <r>
    <s v="Yarzulem"/>
    <s v="Azeth Meron"/>
    <x v="10"/>
    <n v="13"/>
    <n v="0"/>
    <s v="First World War surplus"/>
    <s v="Good"/>
    <n v="0"/>
    <s v="Elite"/>
    <n v="14"/>
    <n v="3"/>
    <n v="0"/>
    <s v="Free Market"/>
    <n v="315"/>
    <n v="0"/>
    <s v="Untapped"/>
    <s v="None"/>
    <s v="East Indies"/>
    <s v="Neutral"/>
    <n v="19602"/>
    <s v="http://blocgame.com/stats.php?id=64887"/>
    <n v="0"/>
    <n v="0"/>
    <n v="18477"/>
    <n v="62.228571428571428"/>
  </r>
  <r>
    <s v="Romalonia"/>
    <s v="Darkerpink"/>
    <x v="10"/>
    <n v="20"/>
    <n v="0"/>
    <s v="Finest of the 19th century"/>
    <s v="Good"/>
    <n v="0"/>
    <s v="Standard"/>
    <n v="31"/>
    <n v="3"/>
    <n v="0"/>
    <s v="Free Market"/>
    <n v="315"/>
    <n v="234"/>
    <s v="Untapped"/>
    <s v="None"/>
    <s v="West Africa"/>
    <s v="Neutral"/>
    <n v="20000"/>
    <s v="http://blocgame.com/stats.php?id=64888"/>
    <n v="0"/>
    <n v="0"/>
    <n v="18875"/>
    <n v="63.492063492063494"/>
  </r>
  <r>
    <s v="Svetia"/>
    <s v="VladyPut"/>
    <x v="10"/>
    <n v="25"/>
    <n v="0"/>
    <s v="First World War surplus"/>
    <s v="Good"/>
    <n v="0"/>
    <s v="Elite"/>
    <n v="18"/>
    <n v="3"/>
    <n v="0"/>
    <s v="Mixed Economy"/>
    <n v="314"/>
    <n v="0"/>
    <s v="Untapped"/>
    <s v="None"/>
    <s v="China"/>
    <s v="United States"/>
    <n v="20000"/>
    <s v="http://blocgame.com/stats.php?id=64876"/>
    <n v="0"/>
    <n v="0"/>
    <n v="18875"/>
    <n v="63.694267515923563"/>
  </r>
  <r>
    <s v="Shanchun"/>
    <s v="Chern Bao"/>
    <x v="10"/>
    <n v="18"/>
    <n v="0"/>
    <s v="Finest of the 19th century"/>
    <s v="Normal"/>
    <n v="1"/>
    <s v="Good"/>
    <n v="1"/>
    <n v="3"/>
    <n v="1"/>
    <s v="Mixed Economy"/>
    <n v="314"/>
    <n v="0"/>
    <s v="Untapped"/>
    <s v="None"/>
    <s v="China"/>
    <s v="Neutral"/>
    <n v="20000"/>
    <s v="http://blocgame.com/stats.php?id=64897"/>
    <n v="0"/>
    <n v="0"/>
    <n v="17750"/>
    <n v="63.694267515923563"/>
  </r>
  <r>
    <s v="Vape"/>
    <s v="amira"/>
    <x v="15"/>
    <n v="45"/>
    <n v="0"/>
    <s v="Second World War surplus"/>
    <s v="Gandhi-like"/>
    <n v="1"/>
    <s v="Elite"/>
    <n v="6"/>
    <n v="8"/>
    <n v="3"/>
    <s v="Central Planning"/>
    <n v="313"/>
    <n v="2948"/>
    <s v="Untapped"/>
    <s v="Powerful"/>
    <s v="Arabia"/>
    <s v="Soviet Union"/>
    <n v="20000"/>
    <s v="http://blocgame.com/stats.php?id=62642"/>
    <n v="0"/>
    <n v="0"/>
    <n v="15125"/>
    <n v="63.897763578274763"/>
  </r>
  <r>
    <s v="Egypto"/>
    <s v="Omar Wagih"/>
    <x v="10"/>
    <n v="25"/>
    <n v="0"/>
    <s v="First World War surplus"/>
    <s v="Nice"/>
    <n v="0"/>
    <s v="Elite"/>
    <n v="81"/>
    <n v="2"/>
    <n v="0"/>
    <s v="Central Planning"/>
    <n v="313"/>
    <n v="0"/>
    <s v="Untapped"/>
    <s v="None"/>
    <s v="Egypt"/>
    <s v="Soviet Union"/>
    <n v="20000"/>
    <s v="http://blocgame.com/stats.php?id=64802"/>
    <n v="0"/>
    <n v="0"/>
    <n v="19250"/>
    <n v="63.897763578274763"/>
  </r>
  <r>
    <s v="Sadanca"/>
    <s v="Deioncï¿½"/>
    <x v="30"/>
    <n v="23"/>
    <n v="0"/>
    <s v="First World War surplus"/>
    <s v="Nice"/>
    <n v="0"/>
    <s v="Elite"/>
    <n v="21"/>
    <n v="2"/>
    <n v="2"/>
    <s v="Mixed Economy"/>
    <n v="313"/>
    <n v="1273"/>
    <s v="Untapped"/>
    <s v="Meagre"/>
    <s v="Persia"/>
    <s v="United States"/>
    <n v="20000"/>
    <s v="http://blocgame.com/stats.php?id=64805"/>
    <n v="0"/>
    <n v="0"/>
    <n v="18500"/>
    <n v="63.897763578274763"/>
  </r>
  <r>
    <s v="Mer Perle"/>
    <s v="BenitoSingh"/>
    <x v="10"/>
    <n v="16"/>
    <n v="0"/>
    <s v="Finest of the 19th century"/>
    <s v="Normal"/>
    <n v="0"/>
    <s v="Standard"/>
    <n v="22"/>
    <n v="3"/>
    <n v="0"/>
    <s v="Free Market"/>
    <n v="313"/>
    <n v="0"/>
    <s v="Untapped"/>
    <s v="None"/>
    <s v="Persia"/>
    <s v="Neutral"/>
    <n v="20000"/>
    <s v="http://blocgame.com/stats.php?id=64905"/>
    <n v="0"/>
    <n v="0"/>
    <n v="18875"/>
    <n v="63.897763578274763"/>
  </r>
  <r>
    <s v="Wessex"/>
    <s v="Benjamin.H"/>
    <x v="10"/>
    <n v="25"/>
    <n v="0"/>
    <s v="First World War surplus"/>
    <s v="Normal"/>
    <n v="0"/>
    <s v="Elite"/>
    <n v="3"/>
    <n v="3"/>
    <n v="1"/>
    <s v="Mixed Economy"/>
    <n v="312"/>
    <n v="2438"/>
    <s v="Untapped"/>
    <s v="None"/>
    <s v="Atlas"/>
    <s v="Neutral"/>
    <n v="20000"/>
    <s v="http://blocgame.com/stats.php?id=64910"/>
    <n v="0"/>
    <n v="0"/>
    <n v="18500"/>
    <n v="64.102564102564102"/>
  </r>
  <r>
    <s v="patelstan"/>
    <s v="Patel2000"/>
    <x v="5"/>
    <n v="15"/>
    <n v="0"/>
    <s v="Finest of the 19th century"/>
    <s v="Good"/>
    <n v="0"/>
    <s v="Undisciplined Rabble"/>
    <n v="9"/>
    <n v="5"/>
    <n v="6"/>
    <s v="Central Planning"/>
    <n v="311"/>
    <n v="3045"/>
    <s v="Plentiful"/>
    <s v="None"/>
    <s v="Egypt"/>
    <s v="Soviet Union"/>
    <n v="19800"/>
    <s v="http://blocgame.com/stats.php?id=58837"/>
    <n v="0"/>
    <n v="0"/>
    <n v="15675"/>
    <n v="63.665594855305464"/>
  </r>
  <r>
    <s v="beyondthesummit"/>
    <s v="beyondthesummit"/>
    <x v="10"/>
    <n v="10"/>
    <n v="0"/>
    <s v="Finest of the 19th century"/>
    <s v="Normal"/>
    <n v="0"/>
    <s v="Undisciplined Rabble"/>
    <n v="16"/>
    <n v="3"/>
    <n v="2"/>
    <s v="Mixed Economy"/>
    <n v="311"/>
    <n v="1661"/>
    <s v="Untapped"/>
    <s v="None"/>
    <s v="Atlas"/>
    <s v="Neutral"/>
    <n v="20000"/>
    <s v="http://blocgame.com/stats.php?id=64320"/>
    <n v="0"/>
    <n v="0"/>
    <n v="18125"/>
    <n v="64.308681672025727"/>
  </r>
  <r>
    <s v="Samgrad"/>
    <s v="Admiral Awesome"/>
    <x v="10"/>
    <n v="20"/>
    <n v="0"/>
    <s v="Finest of the 19th century"/>
    <s v="Nice"/>
    <n v="0"/>
    <s v="Standard"/>
    <n v="61"/>
    <n v="2"/>
    <n v="0"/>
    <s v="Mixed Economy"/>
    <n v="311"/>
    <n v="0"/>
    <s v="Untapped"/>
    <s v="None"/>
    <s v="Indochina"/>
    <s v="Soviet Union"/>
    <n v="20000"/>
    <s v="http://blocgame.com/stats.php?id=64844"/>
    <n v="0"/>
    <n v="0"/>
    <n v="19250"/>
    <n v="64.308681672025727"/>
  </r>
  <r>
    <s v="Panarasia"/>
    <s v="Talleyrand"/>
    <x v="10"/>
    <n v="24"/>
    <n v="0"/>
    <s v="Finest of the 19th century"/>
    <s v="Questionable"/>
    <n v="0"/>
    <s v="Standard"/>
    <n v="31"/>
    <n v="2"/>
    <n v="0"/>
    <s v="Mixed Economy"/>
    <n v="311"/>
    <n v="0"/>
    <s v="Untapped"/>
    <s v="None"/>
    <s v="Caribbean"/>
    <s v="United States"/>
    <n v="20000"/>
    <s v="http://blocgame.com/stats.php?id=64860"/>
    <n v="0"/>
    <n v="0"/>
    <n v="19250"/>
    <n v="64.308681672025727"/>
  </r>
  <r>
    <s v="Yummy"/>
    <s v="JonSud"/>
    <x v="10"/>
    <n v="20"/>
    <n v="0"/>
    <s v="Finest of the 19th century"/>
    <s v="Normal"/>
    <n v="0"/>
    <s v="Standard"/>
    <n v="18"/>
    <n v="2"/>
    <n v="0"/>
    <s v="Central Planning"/>
    <n v="311"/>
    <n v="0"/>
    <s v="Untapped"/>
    <s v="None"/>
    <s v="Pacific Rim"/>
    <s v="Neutral"/>
    <n v="20000"/>
    <s v="http://blocgame.com/stats.php?id=64911"/>
    <n v="0"/>
    <n v="0"/>
    <n v="19250"/>
    <n v="64.308681672025727"/>
  </r>
  <r>
    <s v="ghaziyyin"/>
    <s v="malik arslan"/>
    <x v="10"/>
    <n v="20"/>
    <n v="0"/>
    <s v="Finest of the 19th century"/>
    <s v="Normal"/>
    <n v="0"/>
    <s v="Standard"/>
    <n v="404639"/>
    <n v="2"/>
    <n v="0"/>
    <s v="Central Planning"/>
    <n v="311"/>
    <n v="0"/>
    <s v="Untapped"/>
    <s v="None"/>
    <s v="Persia"/>
    <s v="Neutral"/>
    <n v="20000"/>
    <s v="http://blocgame.com/stats.php?id=64912"/>
    <n v="0"/>
    <n v="0"/>
    <n v="19250"/>
    <n v="64.308681672025727"/>
  </r>
  <r>
    <s v="The Lost"/>
    <s v="Vypr"/>
    <x v="10"/>
    <n v="20"/>
    <n v="0"/>
    <s v="Finest of the 19th century"/>
    <s v="Normal"/>
    <n v="0"/>
    <s v="Standard"/>
    <n v="25"/>
    <n v="2"/>
    <n v="0"/>
    <s v="Mixed Economy"/>
    <n v="310"/>
    <n v="0"/>
    <s v="Untapped"/>
    <s v="None"/>
    <s v="Indochina"/>
    <s v="Neutral"/>
    <n v="20000"/>
    <s v="http://blocgame.com/stats.php?id=40441"/>
    <n v="0"/>
    <n v="0"/>
    <n v="19250"/>
    <n v="64.516129032258064"/>
  </r>
  <r>
    <s v="SteelSoul"/>
    <s v="Cruach"/>
    <x v="10"/>
    <n v="20"/>
    <n v="0"/>
    <s v="Finest of the 19th century"/>
    <s v="Normal"/>
    <n v="0"/>
    <s v="Standard"/>
    <n v="28"/>
    <n v="2"/>
    <n v="0"/>
    <s v="Mixed Economy"/>
    <n v="310"/>
    <n v="0"/>
    <s v="Untapped"/>
    <s v="None"/>
    <s v="Arabia"/>
    <s v="Neutral"/>
    <n v="20000"/>
    <s v="http://blocgame.com/stats.php?id=50406"/>
    <n v="0"/>
    <n v="0"/>
    <n v="19250"/>
    <n v="64.516129032258064"/>
  </r>
  <r>
    <s v="Butt"/>
    <s v="loliwut"/>
    <x v="10"/>
    <n v="31"/>
    <n v="0"/>
    <s v="First World War surplus"/>
    <s v="Angelic"/>
    <n v="0"/>
    <s v="Good"/>
    <n v="93"/>
    <n v="3"/>
    <n v="1"/>
    <s v="Free Market"/>
    <n v="310"/>
    <n v="350"/>
    <s v="Untapped"/>
    <s v="None"/>
    <s v="The Subcontinent"/>
    <s v="Neutral"/>
    <n v="20000"/>
    <s v="http://blocgame.com/stats.php?id=58078"/>
    <n v="0"/>
    <n v="0"/>
    <n v="18500"/>
    <n v="64.516129032258064"/>
  </r>
  <r>
    <s v="Shekeltopia"/>
    <s v="Adolf Kekler"/>
    <x v="8"/>
    <n v="26"/>
    <n v="0"/>
    <s v="First World War surplus"/>
    <s v="Angelic"/>
    <n v="2"/>
    <s v="Elite"/>
    <n v="3"/>
    <n v="9"/>
    <n v="8"/>
    <s v="Central Planning"/>
    <n v="310"/>
    <n v="395"/>
    <s v="Untapped"/>
    <s v="Small"/>
    <s v="Pacific Rim"/>
    <s v="Soviet Union"/>
    <n v="20000"/>
    <s v="http://blocgame.com/stats.php?id=64775"/>
    <n v="0"/>
    <n v="0"/>
    <n v="12125"/>
    <n v="64.516129032258064"/>
  </r>
  <r>
    <s v="Ramen"/>
    <s v="Kim Jong Kardashian"/>
    <x v="32"/>
    <n v="29"/>
    <n v="0"/>
    <s v="First World War surplus"/>
    <s v="Nice"/>
    <n v="0"/>
    <s v="Elite"/>
    <n v="56"/>
    <n v="2"/>
    <n v="0"/>
    <s v="Mixed Economy"/>
    <n v="310"/>
    <n v="0"/>
    <s v="Untapped"/>
    <s v="Meagre"/>
    <s v="Pacific Rim"/>
    <s v="Soviet Union"/>
    <n v="20000"/>
    <s v="http://blocgame.com/stats.php?id=64803"/>
    <n v="0"/>
    <n v="0"/>
    <n v="19250"/>
    <n v="64.516129032258064"/>
  </r>
  <r>
    <s v="bars"/>
    <s v="gbar"/>
    <x v="10"/>
    <n v="25"/>
    <n v="0"/>
    <s v="First World War surplus"/>
    <s v="Good"/>
    <n v="0"/>
    <s v="Elite"/>
    <n v="49"/>
    <n v="2"/>
    <n v="0"/>
    <s v="Mixed Economy"/>
    <n v="310"/>
    <n v="0"/>
    <s v="Untapped"/>
    <s v="None"/>
    <s v="Pacific Rim"/>
    <s v="United States"/>
    <n v="20000"/>
    <s v="http://blocgame.com/stats.php?id=64862"/>
    <n v="0"/>
    <n v="0"/>
    <n v="19250"/>
    <n v="64.516129032258064"/>
  </r>
  <r>
    <s v="Belginia"/>
    <s v="Dylan Peters"/>
    <x v="10"/>
    <n v="20"/>
    <n v="0"/>
    <s v="Finest of the 19th century"/>
    <s v="Normal"/>
    <n v="0"/>
    <s v="Standard"/>
    <n v="26"/>
    <n v="2"/>
    <n v="0"/>
    <s v="Mixed Economy"/>
    <n v="310"/>
    <n v="0"/>
    <s v="Untapped"/>
    <s v="None"/>
    <s v="Indochina"/>
    <s v="Neutral"/>
    <n v="20000"/>
    <s v="http://blocgame.com/stats.php?id=64895"/>
    <n v="0"/>
    <n v="0"/>
    <n v="19250"/>
    <n v="64.516129032258064"/>
  </r>
  <r>
    <s v="burning bush"/>
    <s v="united apes"/>
    <x v="10"/>
    <n v="20"/>
    <n v="0"/>
    <s v="Finest of the 19th century"/>
    <s v="Normal"/>
    <n v="0"/>
    <s v="Standard"/>
    <n v="25"/>
    <n v="2"/>
    <n v="0"/>
    <s v="Central Planning"/>
    <n v="310"/>
    <n v="0"/>
    <s v="Untapped"/>
    <s v="None"/>
    <s v="Egypt"/>
    <s v="Neutral"/>
    <n v="20000"/>
    <s v="http://blocgame.com/stats.php?id=64898"/>
    <n v="0"/>
    <n v="0"/>
    <n v="19250"/>
    <n v="64.516129032258064"/>
  </r>
  <r>
    <s v="Dormund"/>
    <s v="G0as"/>
    <x v="10"/>
    <n v="20"/>
    <n v="0"/>
    <s v="Finest of the 19th century"/>
    <s v="Normal"/>
    <n v="0"/>
    <s v="Standard"/>
    <n v="25"/>
    <n v="2"/>
    <n v="0"/>
    <s v="Central Planning"/>
    <n v="310"/>
    <n v="0"/>
    <s v="Untapped"/>
    <s v="None"/>
    <s v="China"/>
    <s v="Soviet Union"/>
    <n v="20000"/>
    <s v="http://blocgame.com/stats.php?id=64899"/>
    <n v="0"/>
    <n v="0"/>
    <n v="19250"/>
    <n v="64.516129032258064"/>
  </r>
  <r>
    <s v="Sernabia"/>
    <s v="RandomHumanBeing"/>
    <x v="10"/>
    <n v="14"/>
    <n v="0"/>
    <s v="Finest of the 19th century"/>
    <s v="Normal"/>
    <n v="0"/>
    <s v="Standard"/>
    <n v="22"/>
    <n v="2"/>
    <n v="0"/>
    <s v="Free Market"/>
    <n v="310"/>
    <n v="0"/>
    <s v="Untapped"/>
    <s v="None"/>
    <s v="China"/>
    <s v="Neutral"/>
    <n v="19800"/>
    <s v="http://blocgame.com/stats.php?id=64906"/>
    <n v="0"/>
    <n v="0"/>
    <n v="19050"/>
    <n v="63.87096774193548"/>
  </r>
  <r>
    <s v="Lakepointe"/>
    <s v="jphwsu"/>
    <x v="10"/>
    <n v="13"/>
    <n v="0"/>
    <s v="Finest of the 19th century"/>
    <s v="Normal"/>
    <n v="0"/>
    <s v="Standard"/>
    <n v="6"/>
    <n v="3"/>
    <n v="0"/>
    <s v="Free Market"/>
    <n v="310"/>
    <n v="137"/>
    <s v="Untapped"/>
    <s v="None"/>
    <s v="Southern Cone"/>
    <s v="United States"/>
    <n v="19800"/>
    <s v="http://blocgame.com/stats.php?id=64908"/>
    <n v="0"/>
    <n v="0"/>
    <n v="18675"/>
    <n v="63.87096774193548"/>
  </r>
  <r>
    <s v="Krisdons"/>
    <s v="CedrickScorll"/>
    <x v="10"/>
    <n v="20"/>
    <n v="0"/>
    <s v="Finest of the 19th century"/>
    <s v="Normal"/>
    <n v="0"/>
    <s v="Standard"/>
    <n v="19"/>
    <n v="2"/>
    <n v="0"/>
    <s v="Central Planning"/>
    <n v="310"/>
    <n v="0"/>
    <s v="Untapped"/>
    <s v="None"/>
    <s v="Egypt"/>
    <s v="Neutral"/>
    <n v="20000"/>
    <s v="http://blocgame.com/stats.php?id=64909"/>
    <n v="0"/>
    <n v="0"/>
    <n v="19250"/>
    <n v="64.516129032258064"/>
  </r>
  <r>
    <s v="Codani"/>
    <s v="Storyweaver"/>
    <x v="10"/>
    <n v="20"/>
    <n v="0"/>
    <s v="Finest of the 19th century"/>
    <s v="Normal"/>
    <n v="0"/>
    <s v="Standard"/>
    <n v="17"/>
    <n v="2"/>
    <n v="0"/>
    <s v="Mixed Economy"/>
    <n v="310"/>
    <n v="0"/>
    <s v="Untapped"/>
    <s v="None"/>
    <s v="Pacific Rim"/>
    <s v="Neutral"/>
    <n v="20000"/>
    <s v="http://blocgame.com/stats.php?id=64913"/>
    <n v="0"/>
    <n v="0"/>
    <n v="19250"/>
    <n v="64.516129032258064"/>
  </r>
  <r>
    <s v="United Ireland"/>
    <s v="Sean ODempsey"/>
    <x v="10"/>
    <n v="20"/>
    <n v="0"/>
    <s v="Finest of the 19th century"/>
    <s v="Gandhi-like"/>
    <n v="0"/>
    <s v="Poor"/>
    <n v="158"/>
    <n v="2"/>
    <n v="0"/>
    <s v="Mixed Economy"/>
    <n v="309"/>
    <n v="0"/>
    <s v="Untapped"/>
    <s v="None"/>
    <s v="Caribbean"/>
    <s v="Neutral"/>
    <n v="20000"/>
    <s v="http://blocgame.com/stats.php?id=64668"/>
    <n v="0"/>
    <n v="0"/>
    <n v="19250"/>
    <n v="64.724919093851128"/>
  </r>
  <r>
    <s v="Conventry"/>
    <s v="EgmoCameron"/>
    <x v="10"/>
    <n v="20"/>
    <n v="0"/>
    <s v="Finest of the 19th century"/>
    <s v="Gandhi-like"/>
    <n v="0"/>
    <s v="Poor"/>
    <n v="150"/>
    <n v="2"/>
    <n v="0"/>
    <s v="Free Market"/>
    <n v="309"/>
    <n v="0"/>
    <s v="Untapped"/>
    <s v="None"/>
    <s v="China"/>
    <s v="Neutral"/>
    <n v="20000"/>
    <s v="http://blocgame.com/stats.php?id=64673"/>
    <n v="0"/>
    <n v="0"/>
    <n v="19250"/>
    <n v="64.724919093851128"/>
  </r>
  <r>
    <s v="CroatForces"/>
    <s v="InfernoVor"/>
    <x v="10"/>
    <n v="6"/>
    <n v="0"/>
    <s v="Finest of the 19th century"/>
    <s v="Angelic"/>
    <n v="0"/>
    <s v="Standard"/>
    <n v="106"/>
    <n v="2"/>
    <n v="0"/>
    <s v="Mixed Economy"/>
    <n v="308"/>
    <n v="0"/>
    <s v="Untapped"/>
    <s v="None"/>
    <s v="Mesopotamia"/>
    <s v="Neutral"/>
    <n v="16335"/>
    <s v="http://blocgame.com/stats.php?id=56005"/>
    <n v="0"/>
    <n v="0"/>
    <n v="15585"/>
    <n v="53.035714285714285"/>
  </r>
  <r>
    <s v="Nuka-Cola"/>
    <s v="treesprout"/>
    <x v="10"/>
    <n v="25"/>
    <n v="0"/>
    <s v="First World War surplus"/>
    <s v="Normal"/>
    <n v="0"/>
    <s v="Elite"/>
    <n v="27"/>
    <n v="2"/>
    <n v="0"/>
    <s v="Central Planning"/>
    <n v="308"/>
    <n v="172"/>
    <s v="Untapped"/>
    <s v="None"/>
    <s v="Congo"/>
    <s v="United States"/>
    <n v="20000"/>
    <s v="http://blocgame.com/stats.php?id=64893"/>
    <n v="0"/>
    <n v="0"/>
    <n v="19250"/>
    <n v="64.935064935064929"/>
  </r>
  <r>
    <s v="SuperDuper"/>
    <s v="Jose Miguel"/>
    <x v="10"/>
    <n v="25"/>
    <n v="0"/>
    <s v="First World War surplus"/>
    <s v="Questionable"/>
    <n v="0"/>
    <s v="Elite"/>
    <n v="0"/>
    <n v="3"/>
    <n v="0"/>
    <s v="Central Planning"/>
    <n v="308"/>
    <n v="0"/>
    <s v="Untapped"/>
    <s v="Meagre"/>
    <s v="Mesoamerica"/>
    <s v="Soviet Union"/>
    <n v="20398"/>
    <s v="http://blocgame.com/stats.php?id=64894"/>
    <n v="0"/>
    <n v="0"/>
    <n v="19273"/>
    <n v="66.227272727272734"/>
  </r>
  <r>
    <s v="US Empire"/>
    <s v="Jordan Stafford"/>
    <x v="32"/>
    <n v="29"/>
    <n v="0"/>
    <s v="First World War surplus"/>
    <s v="Nice"/>
    <n v="0"/>
    <s v="Elite"/>
    <n v="80"/>
    <n v="2"/>
    <n v="0"/>
    <s v="Mixed Economy"/>
    <n v="307"/>
    <n v="0"/>
    <s v="Untapped"/>
    <s v="None"/>
    <s v="Caribbean"/>
    <s v="United States"/>
    <n v="20000"/>
    <s v="http://blocgame.com/stats.php?id=64804"/>
    <n v="0"/>
    <n v="0"/>
    <n v="19250"/>
    <n v="65.146579804560261"/>
  </r>
  <r>
    <s v="Hitiki"/>
    <s v="Ricky the Third"/>
    <x v="10"/>
    <n v="25"/>
    <n v="0"/>
    <s v="First World War surplus"/>
    <s v="Isolated"/>
    <n v="0"/>
    <s v="Elite"/>
    <n v="21"/>
    <n v="2"/>
    <n v="0"/>
    <s v="Mixed Economy"/>
    <n v="307"/>
    <n v="0"/>
    <s v="Untapped"/>
    <s v="None"/>
    <s v="Mesoamerica"/>
    <s v="Soviet Union"/>
    <n v="20000"/>
    <s v="http://blocgame.com/stats.php?id=64907"/>
    <n v="0"/>
    <n v="0"/>
    <n v="19250"/>
    <n v="65.146579804560261"/>
  </r>
  <r>
    <s v="DerpSideistan"/>
    <s v="GeneralDerpSide"/>
    <x v="10"/>
    <n v="6"/>
    <n v="0"/>
    <s v="Finest of the 19th century"/>
    <s v="Nice"/>
    <n v="0"/>
    <s v="Standard"/>
    <n v="76"/>
    <n v="2"/>
    <n v="0"/>
    <s v="Mixed Economy"/>
    <n v="306"/>
    <n v="0"/>
    <s v="Untapped"/>
    <s v="None"/>
    <s v="Arabia"/>
    <s v="Neutral"/>
    <n v="16335"/>
    <s v="http://blocgame.com/stats.php?id=40440"/>
    <n v="0"/>
    <n v="0"/>
    <n v="15585"/>
    <n v="53.382352941176471"/>
  </r>
  <r>
    <s v="Made in China"/>
    <s v="ATepidCupOfTea"/>
    <x v="10"/>
    <n v="22"/>
    <n v="0"/>
    <s v="Finest of the 19th century"/>
    <s v="Nice"/>
    <n v="0"/>
    <s v="Poor"/>
    <n v="77"/>
    <n v="2"/>
    <n v="0"/>
    <s v="Free Market"/>
    <n v="306"/>
    <n v="0"/>
    <s v="Untapped"/>
    <s v="None"/>
    <s v="China"/>
    <s v="Soviet Union"/>
    <n v="20000"/>
    <s v="http://blocgame.com/stats.php?id=64820"/>
    <n v="0"/>
    <n v="0"/>
    <n v="19250"/>
    <n v="65.359477124183002"/>
  </r>
  <r>
    <s v="Riftenland"/>
    <s v="ewinganu"/>
    <x v="5"/>
    <n v="25"/>
    <n v="0"/>
    <s v="First World War surplus"/>
    <s v="Questionable"/>
    <n v="0"/>
    <s v="Elite"/>
    <n v="0"/>
    <n v="2"/>
    <n v="1"/>
    <s v="Free Market"/>
    <n v="306"/>
    <n v="0"/>
    <s v="Untapped"/>
    <s v="Meagre"/>
    <s v="East Indies"/>
    <s v="United States"/>
    <n v="20398"/>
    <s v="http://blocgame.com/stats.php?id=64917"/>
    <n v="0"/>
    <n v="0"/>
    <n v="19273"/>
    <n v="66.66013071895425"/>
  </r>
  <r>
    <s v="Petrova"/>
    <s v="Corlanus"/>
    <x v="33"/>
    <n v="25"/>
    <n v="0"/>
    <s v="First World War surplus"/>
    <s v="Normal"/>
    <n v="0"/>
    <s v="Elite"/>
    <n v="5"/>
    <n v="2"/>
    <n v="1"/>
    <s v="Central Planning"/>
    <n v="306"/>
    <n v="1"/>
    <s v="Untapped"/>
    <s v="None"/>
    <s v="Mesopotamia"/>
    <s v="Neutral"/>
    <n v="20000"/>
    <s v="http://blocgame.com/stats.php?id=64938"/>
    <n v="0"/>
    <n v="0"/>
    <n v="18875"/>
    <n v="65.359477124183002"/>
  </r>
  <r>
    <s v="South yemen"/>
    <s v="wessam"/>
    <x v="10"/>
    <n v="20"/>
    <n v="0"/>
    <s v="Finest of the 19th century"/>
    <s v="Normal"/>
    <n v="0"/>
    <s v="Standard"/>
    <n v="5"/>
    <n v="2"/>
    <n v="0"/>
    <s v="Mixed Economy"/>
    <n v="305"/>
    <n v="0"/>
    <s v="Untapped"/>
    <s v="None"/>
    <s v="Arabia"/>
    <s v="Neutral"/>
    <n v="20000"/>
    <s v="http://blocgame.com/stats.php?id=50446"/>
    <n v="0"/>
    <n v="0"/>
    <n v="19250"/>
    <n v="65.573770491803273"/>
  </r>
  <r>
    <s v="PMAOA"/>
    <s v="Mbatume II"/>
    <x v="10"/>
    <n v="20"/>
    <n v="0"/>
    <s v="Finest of the 19th century"/>
    <s v="Normal"/>
    <n v="0"/>
    <s v="Standard"/>
    <n v="14"/>
    <n v="2"/>
    <n v="0"/>
    <s v="Central Planning"/>
    <n v="305"/>
    <n v="375"/>
    <s v="Untapped"/>
    <s v="None"/>
    <s v="Guinea"/>
    <s v="Neutral"/>
    <n v="20000"/>
    <s v="http://blocgame.com/stats.php?id=54574"/>
    <n v="0"/>
    <n v="0"/>
    <n v="19250"/>
    <n v="65.573770491803273"/>
  </r>
  <r>
    <s v="amanandhiswife"/>
    <s v="gg123"/>
    <x v="10"/>
    <n v="8"/>
    <n v="0"/>
    <s v="Finest of the 19th century"/>
    <s v="Good"/>
    <n v="0"/>
    <s v="Poor"/>
    <n v="85"/>
    <n v="2"/>
    <n v="0"/>
    <s v="Mixed Economy"/>
    <n v="305"/>
    <n v="0"/>
    <s v="Untapped"/>
    <s v="None"/>
    <s v="Pacific Rim"/>
    <s v="Neutral"/>
    <n v="19800"/>
    <s v="http://blocgame.com/stats.php?id=64719"/>
    <n v="0"/>
    <n v="0"/>
    <n v="19050"/>
    <n v="64.918032786885249"/>
  </r>
  <r>
    <s v="Lipo2"/>
    <s v="Muys"/>
    <x v="1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s v="Southern Cone"/>
    <s v="Neutral"/>
    <n v="20000"/>
    <s v="http://blocgame.com/stats.php?id=64808"/>
    <n v="0"/>
    <n v="0"/>
    <n v="19250"/>
    <n v="65.573770491803273"/>
  </r>
  <r>
    <s v="Musso"/>
    <s v="Yerp"/>
    <x v="10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s v="Southern Cone"/>
    <s v="Neutral"/>
    <n v="20000"/>
    <s v="http://blocgame.com/stats.php?id=64809"/>
    <n v="0"/>
    <n v="0"/>
    <n v="19250"/>
    <n v="65.573770491803273"/>
  </r>
  <r>
    <s v="Mosl"/>
    <s v="Hyuga"/>
    <x v="1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s v="Amazonia"/>
    <s v="Neutral"/>
    <n v="20000"/>
    <s v="http://blocgame.com/stats.php?id=64810"/>
    <n v="0"/>
    <n v="0"/>
    <n v="19250"/>
    <n v="65.573770491803273"/>
  </r>
  <r>
    <s v="Velum"/>
    <s v="Bosmos"/>
    <x v="10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s v="Amazonia"/>
    <s v="Neutral"/>
    <n v="20000"/>
    <s v="http://blocgame.com/stats.php?id=64811"/>
    <n v="0"/>
    <n v="0"/>
    <n v="19250"/>
    <n v="65.573770491803273"/>
  </r>
  <r>
    <s v="Misto"/>
    <s v="Polly21"/>
    <x v="10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s v="Amazonia"/>
    <s v="Neutral"/>
    <n v="20000"/>
    <s v="http://blocgame.com/stats.php?id=64812"/>
    <n v="0"/>
    <n v="0"/>
    <n v="19250"/>
    <n v="65.573770491803273"/>
  </r>
  <r>
    <s v="Minnes"/>
    <s v="Manoz"/>
    <x v="1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s v="Gran Colombia"/>
    <s v="Neutral"/>
    <n v="20000"/>
    <s v="http://blocgame.com/stats.php?id=64814"/>
    <n v="0"/>
    <n v="0"/>
    <n v="19250"/>
    <n v="65.573770491803273"/>
  </r>
  <r>
    <s v="cyka blyat"/>
    <s v="putin 89"/>
    <x v="10"/>
    <n v="20"/>
    <n v="0"/>
    <s v="Finest of the 19th century"/>
    <s v="Normal"/>
    <n v="0"/>
    <s v="Standard"/>
    <n v="404639"/>
    <n v="2"/>
    <n v="0"/>
    <s v="Free Market"/>
    <n v="305"/>
    <n v="0"/>
    <s v="Untapped"/>
    <s v="None"/>
    <s v="East Indies"/>
    <s v="Neutral"/>
    <n v="20000"/>
    <s v="http://blocgame.com/stats.php?id=64914"/>
    <n v="0"/>
    <n v="0"/>
    <n v="19250"/>
    <n v="65.573770491803273"/>
  </r>
  <r>
    <s v="aspete lapete"/>
    <s v="putin 80"/>
    <x v="10"/>
    <n v="22"/>
    <n v="0"/>
    <s v="First World War surplus"/>
    <s v="Normal"/>
    <n v="0"/>
    <s v="Elite"/>
    <n v="15"/>
    <n v="2"/>
    <n v="0"/>
    <s v="Free Market"/>
    <n v="305"/>
    <n v="0"/>
    <s v="Untapped"/>
    <s v="None"/>
    <s v="Indochina"/>
    <s v="United States"/>
    <n v="20000"/>
    <s v="http://blocgame.com/stats.php?id=64915"/>
    <n v="0"/>
    <n v="0"/>
    <n v="19250"/>
    <n v="65.573770491803273"/>
  </r>
  <r>
    <s v="vrandirland"/>
    <s v="comradeewing"/>
    <x v="10"/>
    <n v="14"/>
    <n v="0"/>
    <s v="Finest of the 19th century"/>
    <s v="Questionable"/>
    <n v="0"/>
    <s v="Standard"/>
    <n v="12"/>
    <n v="2"/>
    <n v="1"/>
    <s v="Central Planning"/>
    <n v="305"/>
    <n v="102"/>
    <s v="Untapped"/>
    <s v="Meagre"/>
    <s v="Indochina"/>
    <s v="Soviet Union"/>
    <n v="20000"/>
    <s v="http://blocgame.com/stats.php?id=64916"/>
    <n v="0"/>
    <n v="0"/>
    <n v="18875"/>
    <n v="65.573770491803273"/>
  </r>
  <r>
    <s v="Al-Basansoura"/>
    <s v="Aaish Faraj"/>
    <x v="10"/>
    <n v="20"/>
    <n v="0"/>
    <s v="Finest of the 19th century"/>
    <s v="Normal"/>
    <n v="0"/>
    <s v="Standard"/>
    <n v="404639"/>
    <n v="2"/>
    <n v="0"/>
    <s v="Mixed Economy"/>
    <n v="305"/>
    <n v="0"/>
    <s v="Untapped"/>
    <s v="None"/>
    <s v="Arabia"/>
    <s v="Neutral"/>
    <n v="20000"/>
    <s v="http://blocgame.com/stats.php?id=64918"/>
    <n v="0"/>
    <n v="0"/>
    <n v="19250"/>
    <n v="65.573770491803273"/>
  </r>
  <r>
    <s v="Comasaki"/>
    <s v="rakr"/>
    <x v="10"/>
    <n v="20"/>
    <n v="0"/>
    <s v="Finest of the 19th century"/>
    <s v="Normal"/>
    <n v="0"/>
    <s v="Standard"/>
    <n v="13"/>
    <n v="2"/>
    <n v="0"/>
    <s v="Mixed Economy"/>
    <n v="305"/>
    <n v="0"/>
    <s v="Untapped"/>
    <s v="None"/>
    <s v="The Subcontinent"/>
    <s v="Neutral"/>
    <n v="20000"/>
    <s v="http://blocgame.com/stats.php?id=64919"/>
    <n v="0"/>
    <n v="0"/>
    <n v="19250"/>
    <n v="65.573770491803273"/>
  </r>
  <r>
    <s v="eddylane"/>
    <s v="eddylane1"/>
    <x v="10"/>
    <n v="20"/>
    <n v="0"/>
    <s v="Finest of the 19th century"/>
    <s v="Normal"/>
    <n v="0"/>
    <s v="Standard"/>
    <n v="13"/>
    <n v="3"/>
    <n v="1"/>
    <s v="Mixed Economy"/>
    <n v="305"/>
    <n v="1648"/>
    <s v="Untapped"/>
    <s v="None"/>
    <s v="Egypt"/>
    <s v="United States"/>
    <n v="20000"/>
    <s v="http://blocgame.com/stats.php?id=64920"/>
    <n v="0"/>
    <n v="0"/>
    <n v="18500"/>
    <n v="65.573770491803273"/>
  </r>
  <r>
    <s v="Greed"/>
    <s v="MegaGreed"/>
    <x v="10"/>
    <n v="20"/>
    <n v="0"/>
    <s v="Finest of the 19th century"/>
    <s v="Normal"/>
    <n v="0"/>
    <s v="Standard"/>
    <n v="404639"/>
    <n v="2"/>
    <n v="0"/>
    <s v="Free Market"/>
    <n v="305"/>
    <n v="0"/>
    <s v="Untapped"/>
    <s v="None"/>
    <s v="Caribbean"/>
    <s v="Neutral"/>
    <n v="20000"/>
    <s v="http://blocgame.com/stats.php?id=64921"/>
    <n v="0"/>
    <n v="0"/>
    <n v="19250"/>
    <n v="65.573770491803273"/>
  </r>
  <r>
    <s v="Brentica"/>
    <s v="Brenticula"/>
    <x v="10"/>
    <n v="20"/>
    <n v="0"/>
    <s v="Finest of the 19th century"/>
    <s v="Normal"/>
    <n v="0"/>
    <s v="Standard"/>
    <n v="11"/>
    <n v="2"/>
    <n v="1"/>
    <s v="Mixed Economy"/>
    <n v="305"/>
    <n v="1"/>
    <s v="Untapped"/>
    <s v="None"/>
    <s v="Pacific Rim"/>
    <s v="Soviet Union"/>
    <n v="20000"/>
    <s v="http://blocgame.com/stats.php?id=64922"/>
    <n v="0"/>
    <n v="0"/>
    <n v="18875"/>
    <n v="65.573770491803273"/>
  </r>
  <r>
    <s v="penang fc"/>
    <s v="faiz subri"/>
    <x v="10"/>
    <n v="24"/>
    <n v="0"/>
    <s v="First World War surplus"/>
    <s v="Questionable"/>
    <n v="0"/>
    <s v="Elite"/>
    <n v="11"/>
    <n v="2"/>
    <n v="0"/>
    <s v="Free Market"/>
    <n v="305"/>
    <n v="0"/>
    <s v="Untapped"/>
    <s v="None"/>
    <s v="Arabia"/>
    <s v="United States"/>
    <n v="20000"/>
    <s v="http://blocgame.com/stats.php?id=64923"/>
    <n v="0"/>
    <n v="0"/>
    <n v="19250"/>
    <n v="65.573770491803273"/>
  </r>
  <r>
    <s v="Macedonain"/>
    <s v="TheMacedonia"/>
    <x v="10"/>
    <n v="20"/>
    <n v="0"/>
    <s v="Finest of the 19th century"/>
    <s v="Normal"/>
    <n v="0"/>
    <s v="Standard"/>
    <n v="11"/>
    <n v="2"/>
    <n v="1"/>
    <s v="Mixed Economy"/>
    <n v="305"/>
    <n v="1"/>
    <s v="Untapped"/>
    <s v="None"/>
    <s v="Caribbean"/>
    <s v="Neutral"/>
    <n v="20000"/>
    <s v="http://blocgame.com/stats.php?id=64925"/>
    <n v="0"/>
    <n v="0"/>
    <n v="18875"/>
    <n v="65.573770491803273"/>
  </r>
  <r>
    <s v="Egyiptias"/>
    <s v="Krasniqi"/>
    <x v="10"/>
    <n v="20"/>
    <n v="0"/>
    <s v="Finest of the 19th century"/>
    <s v="Normal"/>
    <n v="0"/>
    <s v="Standard"/>
    <n v="10"/>
    <n v="2"/>
    <n v="0"/>
    <s v="Free Market"/>
    <n v="305"/>
    <n v="0"/>
    <s v="Untapped"/>
    <s v="None"/>
    <s v="Egypt"/>
    <s v="Neutral"/>
    <n v="20000"/>
    <s v="http://blocgame.com/stats.php?id=64926"/>
    <n v="0"/>
    <n v="0"/>
    <n v="19250"/>
    <n v="65.573770491803273"/>
  </r>
  <r>
    <s v="star"/>
    <s v="jhon"/>
    <x v="10"/>
    <n v="25"/>
    <n v="0"/>
    <s v="First World War surplus"/>
    <s v="Normal"/>
    <n v="0"/>
    <s v="Elite"/>
    <n v="8"/>
    <n v="2"/>
    <n v="1"/>
    <s v="Mixed Economy"/>
    <n v="305"/>
    <n v="302"/>
    <s v="Untapped"/>
    <s v="None"/>
    <s v="Indochina"/>
    <s v="Neutral"/>
    <n v="20000"/>
    <s v="http://blocgame.com/stats.php?id=64928"/>
    <n v="0"/>
    <n v="0"/>
    <n v="18875"/>
    <n v="65.573770491803273"/>
  </r>
  <r>
    <s v="Billybobjoe"/>
    <s v="Johnsoncool676"/>
    <x v="1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s v="Southern Africa"/>
    <s v="Neutral"/>
    <n v="20000"/>
    <s v="http://blocgame.com/stats.php?id=64929"/>
    <n v="0"/>
    <n v="0"/>
    <n v="19250"/>
    <n v="65.573770491803273"/>
  </r>
  <r>
    <s v="Arentina"/>
    <s v="Perez Jimenez"/>
    <x v="10"/>
    <n v="25"/>
    <n v="0"/>
    <s v="First World War surplus"/>
    <s v="Normal"/>
    <n v="0"/>
    <s v="Elite"/>
    <n v="9"/>
    <n v="3"/>
    <n v="0"/>
    <s v="Central Planning"/>
    <n v="305"/>
    <n v="0"/>
    <s v="Untapped"/>
    <s v="None"/>
    <s v="Mesoamerica"/>
    <s v="Soviet Union"/>
    <n v="20000"/>
    <s v="http://blocgame.com/stats.php?id=64930"/>
    <n v="0"/>
    <n v="0"/>
    <n v="18875"/>
    <n v="65.573770491803273"/>
  </r>
  <r>
    <s v="Nikomahovska"/>
    <s v="Karaslav"/>
    <x v="10"/>
    <n v="20"/>
    <n v="0"/>
    <s v="Finest of the 19th century"/>
    <s v="Normal"/>
    <n v="0"/>
    <s v="Standard"/>
    <n v="8"/>
    <n v="2"/>
    <n v="0"/>
    <s v="Central Planning"/>
    <n v="305"/>
    <n v="0"/>
    <s v="Untapped"/>
    <s v="None"/>
    <s v="Mesopotamia"/>
    <s v="Neutral"/>
    <n v="20000"/>
    <s v="http://blocgame.com/stats.php?id=64931"/>
    <n v="0"/>
    <n v="0"/>
    <n v="19250"/>
    <n v="65.573770491803273"/>
  </r>
  <r>
    <s v="Azerthia"/>
    <s v="X-1043"/>
    <x v="10"/>
    <n v="20"/>
    <n v="0"/>
    <s v="Finest of the 19th century"/>
    <s v="Normal"/>
    <n v="0"/>
    <s v="Standard"/>
    <n v="7"/>
    <n v="2"/>
    <n v="0"/>
    <s v="Central Planning"/>
    <n v="305"/>
    <n v="0"/>
    <s v="Untapped"/>
    <s v="None"/>
    <s v="Mesopotamia"/>
    <s v="Neutral"/>
    <n v="20000"/>
    <s v="http://blocgame.com/stats.php?id=64932"/>
    <n v="0"/>
    <n v="0"/>
    <n v="19250"/>
    <n v="65.573770491803273"/>
  </r>
  <r>
    <s v="Hall"/>
    <s v="President Hall"/>
    <x v="10"/>
    <n v="20"/>
    <n v="0"/>
    <s v="Finest of the 19th century"/>
    <s v="Normal"/>
    <n v="0"/>
    <s v="Standard"/>
    <n v="7"/>
    <n v="3"/>
    <n v="0"/>
    <s v="Mixed Economy"/>
    <n v="305"/>
    <n v="0"/>
    <s v="Untapped"/>
    <s v="None"/>
    <s v="China"/>
    <s v="Neutral"/>
    <n v="20000"/>
    <s v="http://blocgame.com/stats.php?id=64935"/>
    <n v="0"/>
    <n v="0"/>
    <n v="18875"/>
    <n v="65.573770491803273"/>
  </r>
  <r>
    <s v="Bearlong"/>
    <s v="MadCreek"/>
    <x v="10"/>
    <n v="20"/>
    <n v="0"/>
    <s v="Finest of the 19th century"/>
    <s v="Normal"/>
    <n v="0"/>
    <s v="Standard"/>
    <n v="6"/>
    <n v="2"/>
    <n v="0"/>
    <s v="Mixed Economy"/>
    <n v="305"/>
    <n v="0"/>
    <s v="Untapped"/>
    <s v="None"/>
    <s v="Southern Cone"/>
    <s v="Neutral"/>
    <n v="20000"/>
    <s v="http://blocgame.com/stats.php?id=64936"/>
    <n v="0"/>
    <n v="0"/>
    <n v="19250"/>
    <n v="65.573770491803273"/>
  </r>
  <r>
    <s v="East Turkestan"/>
    <s v="BorkBoy"/>
    <x v="10"/>
    <n v="20"/>
    <n v="0"/>
    <s v="Finest of the 19th century"/>
    <s v="Normal"/>
    <n v="0"/>
    <s v="Standard"/>
    <n v="404639"/>
    <n v="2"/>
    <n v="0"/>
    <s v="Free Market"/>
    <n v="305"/>
    <n v="0"/>
    <s v="Untapped"/>
    <s v="None"/>
    <s v="China"/>
    <s v="Neutral"/>
    <n v="20000"/>
    <s v="http://blocgame.com/stats.php?id=64937"/>
    <n v="0"/>
    <n v="0"/>
    <n v="19250"/>
    <n v="65.573770491803273"/>
  </r>
  <r>
    <s v="Kingdom states"/>
    <s v="areezie"/>
    <x v="10"/>
    <n v="25"/>
    <n v="0"/>
    <s v="First World War surplus"/>
    <s v="Nice"/>
    <n v="0"/>
    <s v="Elite"/>
    <n v="2"/>
    <n v="5"/>
    <n v="3"/>
    <s v="Free Market"/>
    <n v="304"/>
    <n v="2811"/>
    <s v="Untapped"/>
    <s v="None"/>
    <s v="Atlas"/>
    <s v="United States"/>
    <n v="20000"/>
    <s v="http://blocgame.com/stats.php?id=64464"/>
    <n v="0"/>
    <n v="0"/>
    <n v="17000"/>
    <n v="65.78947368421052"/>
  </r>
  <r>
    <s v="Poorfags"/>
    <s v="Bernie Sanders"/>
    <x v="18"/>
    <n v="2"/>
    <n v="0"/>
    <s v="First World War surplus"/>
    <s v="Good"/>
    <n v="1"/>
    <s v="Good"/>
    <n v="0"/>
    <n v="3"/>
    <n v="2"/>
    <s v="Free Market"/>
    <n v="304"/>
    <n v="3344"/>
    <s v="Untapped"/>
    <s v="Meagre"/>
    <s v="Persia"/>
    <s v="United States"/>
    <n v="19602"/>
    <s v="http://blocgame.com/stats.php?id=64871"/>
    <n v="0"/>
    <n v="0"/>
    <n v="16977"/>
    <n v="64.48026315789474"/>
  </r>
  <r>
    <s v="Hoshimori"/>
    <s v="Filona"/>
    <x v="10"/>
    <n v="20"/>
    <n v="0"/>
    <s v="Finest of the 19th century"/>
    <s v="Normal"/>
    <n v="0"/>
    <s v="Standard"/>
    <n v="0"/>
    <n v="3"/>
    <n v="0"/>
    <s v="Central Planning"/>
    <n v="304"/>
    <n v="0"/>
    <s v="Untapped"/>
    <s v="None"/>
    <s v="East Indies"/>
    <s v="Soviet Union"/>
    <n v="20000"/>
    <s v="http://blocgame.com/stats.php?id=64924"/>
    <n v="0"/>
    <n v="0"/>
    <n v="18875"/>
    <n v="65.78947368421052"/>
  </r>
  <r>
    <s v="Baxten"/>
    <s v="Vetruvious"/>
    <x v="10"/>
    <n v="24"/>
    <n v="0"/>
    <s v="Finest of the 19th century"/>
    <s v="Normal"/>
    <n v="0"/>
    <s v="Standard"/>
    <n v="6"/>
    <n v="2"/>
    <n v="0"/>
    <s v="Mixed Economy"/>
    <n v="303"/>
    <n v="0"/>
    <s v="Untapped"/>
    <s v="None"/>
    <s v="Pacific Rim"/>
    <s v="Neutral"/>
    <n v="20000"/>
    <s v="http://blocgame.com/stats.php?id=64934"/>
    <n v="0"/>
    <n v="0"/>
    <n v="19250"/>
    <n v="66.006600660066013"/>
  </r>
  <r>
    <s v="Slavistan"/>
    <s v="JosipBrozTito"/>
    <x v="10"/>
    <n v="6"/>
    <n v="0"/>
    <s v="First World War surplus"/>
    <s v="Questionable"/>
    <n v="0"/>
    <s v="Undisciplined Rabble"/>
    <n v="23"/>
    <n v="11"/>
    <n v="11"/>
    <s v="Mixed Economy"/>
    <n v="301"/>
    <n v="447"/>
    <s v="Untapped"/>
    <s v="None"/>
    <s v="Arabia"/>
    <s v="Neutral"/>
    <n v="7830"/>
    <s v="http://blocgame.com/stats.php?id=64113"/>
    <n v="0"/>
    <n v="0"/>
    <n v="-420"/>
    <n v="26.013289036544851"/>
  </r>
  <r>
    <s v="ggwplol2"/>
    <s v="hbjn"/>
    <x v="10"/>
    <n v="7"/>
    <n v="0"/>
    <s v="Finest of the 19th century"/>
    <s v="Nice"/>
    <n v="0"/>
    <s v="Poor"/>
    <n v="121"/>
    <n v="2"/>
    <n v="0"/>
    <s v="Mixed Economy"/>
    <n v="301"/>
    <n v="0"/>
    <s v="Untapped"/>
    <s v="None"/>
    <s v="Congo"/>
    <s v="Neutral"/>
    <n v="19621"/>
    <s v="http://blocgame.com/stats.php?id=64723"/>
    <n v="0"/>
    <n v="0"/>
    <n v="18871"/>
    <n v="65.186046511627907"/>
  </r>
  <r>
    <s v="Lucianstan"/>
    <s v="Tovarishch Lukian"/>
    <x v="10"/>
    <n v="22"/>
    <n v="0"/>
    <s v="Finest of the 19th century"/>
    <s v="Normal"/>
    <n v="0"/>
    <s v="Standard"/>
    <n v="0"/>
    <n v="3"/>
    <n v="1"/>
    <s v="Mixed Economy"/>
    <n v="300"/>
    <n v="500"/>
    <s v="Untapped"/>
    <s v="None"/>
    <s v="Southern Cone"/>
    <s v="Neutral"/>
    <n v="20000"/>
    <s v="http://blocgame.com/stats.php?id=50168"/>
    <n v="0"/>
    <n v="0"/>
    <n v="18500"/>
    <n v="66.666666666666671"/>
  </r>
  <r>
    <s v="SN"/>
    <s v="Da-relDaBlack"/>
    <x v="30"/>
    <n v="27"/>
    <n v="0"/>
    <s v="First World War surplus"/>
    <s v="Nice"/>
    <n v="0"/>
    <s v="Elite"/>
    <n v="73"/>
    <n v="2"/>
    <n v="0"/>
    <s v="Central Planning"/>
    <n v="300"/>
    <n v="0"/>
    <s v="Untapped"/>
    <s v="None"/>
    <s v="Arabia"/>
    <s v="Neutral"/>
    <n v="20000"/>
    <s v="http://blocgame.com/stats.php?id=64825"/>
    <n v="0"/>
    <n v="0"/>
    <n v="19250"/>
    <n v="66.666666666666671"/>
  </r>
  <r>
    <s v="Rucova"/>
    <s v="Penguin96"/>
    <x v="10"/>
    <n v="22"/>
    <n v="0"/>
    <s v="Finest of the 19th century"/>
    <s v="Questionable"/>
    <n v="0"/>
    <s v="Standard"/>
    <n v="5"/>
    <n v="2"/>
    <n v="1"/>
    <s v="Mixed Economy"/>
    <n v="300"/>
    <n v="0"/>
    <s v="Untapped"/>
    <s v="None"/>
    <s v="Southern Africa"/>
    <s v="Neutral"/>
    <n v="20000"/>
    <s v="http://blocgame.com/stats.php?id=64939"/>
    <n v="0"/>
    <n v="0"/>
    <n v="18875"/>
    <n v="66.666666666666671"/>
  </r>
  <r>
    <s v="Newasher"/>
    <s v="Adenauer"/>
    <x v="10"/>
    <n v="20"/>
    <n v="0"/>
    <s v="Finest of the 19th century"/>
    <s v="Normal"/>
    <n v="0"/>
    <s v="Standard"/>
    <n v="1"/>
    <n v="2"/>
    <n v="0"/>
    <s v="Free Market"/>
    <n v="300"/>
    <n v="0"/>
    <s v="Untapped"/>
    <s v="None"/>
    <s v="East Indies"/>
    <s v="Neutral"/>
    <n v="20000"/>
    <s v="http://blocgame.com/stats.php?id=64940"/>
    <n v="0"/>
    <n v="0"/>
    <n v="19250"/>
    <n v="66.666666666666671"/>
  </r>
  <r>
    <s v="Novelle"/>
    <s v="rgarland"/>
    <x v="10"/>
    <n v="20"/>
    <n v="0"/>
    <s v="Finest of the 19th century"/>
    <s v="Normal"/>
    <n v="0"/>
    <s v="Standard"/>
    <n v="3"/>
    <n v="2"/>
    <n v="0"/>
    <s v="Free Market"/>
    <n v="300"/>
    <n v="0"/>
    <s v="Untapped"/>
    <s v="None"/>
    <s v="Indochina"/>
    <s v="Neutral"/>
    <n v="20000"/>
    <s v="http://blocgame.com/stats.php?id=64941"/>
    <n v="0"/>
    <n v="0"/>
    <n v="19250"/>
    <n v="66.666666666666671"/>
  </r>
  <r>
    <s v="Niggerwagia"/>
    <s v="El Gibbon"/>
    <x v="10"/>
    <n v="20"/>
    <n v="0"/>
    <s v="Finest of the 19th century"/>
    <s v="Normal"/>
    <n v="0"/>
    <s v="Standard"/>
    <n v="3"/>
    <n v="2"/>
    <n v="1"/>
    <s v="Free Market"/>
    <n v="300"/>
    <n v="1"/>
    <s v="Untapped"/>
    <s v="None"/>
    <s v="West Africa"/>
    <s v="Neutral"/>
    <n v="20000"/>
    <s v="http://blocgame.com/stats.php?id=64942"/>
    <n v="0"/>
    <n v="0"/>
    <n v="18875"/>
    <n v="66.666666666666671"/>
  </r>
  <r>
    <s v="Svalbard"/>
    <s v="King of Svalbard"/>
    <x v="10"/>
    <n v="32"/>
    <n v="0"/>
    <s v="Finest of the 19th century"/>
    <s v="Normal"/>
    <n v="0"/>
    <s v="Undisciplined Rabble"/>
    <n v="3"/>
    <n v="2"/>
    <n v="0"/>
    <s v="Central Planning"/>
    <n v="300"/>
    <n v="0"/>
    <s v="Plentiful"/>
    <s v="None"/>
    <s v="Congo"/>
    <s v="Neutral"/>
    <n v="20000"/>
    <s v="http://blocgame.com/stats.php?id=64943"/>
    <n v="0"/>
    <n v="0"/>
    <n v="19250"/>
    <n v="66.666666666666671"/>
  </r>
  <r>
    <s v="Sodia"/>
    <s v="Capt. Williams"/>
    <x v="10"/>
    <n v="20"/>
    <n v="0"/>
    <s v="Finest of the 19th century"/>
    <s v="Normal"/>
    <n v="0"/>
    <s v="Standard"/>
    <n v="2"/>
    <n v="2"/>
    <n v="0"/>
    <s v="Mixed Economy"/>
    <n v="300"/>
    <n v="0"/>
    <s v="Untapped"/>
    <s v="None"/>
    <s v="Persia"/>
    <s v="Neutral"/>
    <n v="20000"/>
    <s v="http://blocgame.com/stats.php?id=64944"/>
    <n v="0"/>
    <n v="0"/>
    <n v="19250"/>
    <n v="66.666666666666671"/>
  </r>
  <r>
    <s v="Grissomia"/>
    <s v="Steelspine812"/>
    <x v="10"/>
    <n v="20"/>
    <n v="0"/>
    <s v="Finest of the 19th century"/>
    <s v="Normal"/>
    <n v="0"/>
    <s v="Standard"/>
    <n v="404639"/>
    <n v="2"/>
    <n v="0"/>
    <s v="Mixed Economy"/>
    <n v="300"/>
    <n v="0"/>
    <s v="Untapped"/>
    <s v="None"/>
    <s v="Mesoamerica"/>
    <s v="Neutral"/>
    <n v="20000"/>
    <s v="http://blocgame.com/stats.php?id=64945"/>
    <n v="0"/>
    <n v="0"/>
    <n v="19250"/>
    <n v="66.666666666666671"/>
  </r>
  <r>
    <s v="BULWELL"/>
    <s v="TWBBULWELL"/>
    <x v="10"/>
    <n v="22"/>
    <n v="0"/>
    <s v="Finest of the 19th century"/>
    <s v="Normal"/>
    <n v="0"/>
    <s v="Standard"/>
    <n v="0"/>
    <n v="2"/>
    <n v="0"/>
    <s v="Mixed Economy"/>
    <n v="300"/>
    <n v="343"/>
    <s v="Untapped"/>
    <s v="None"/>
    <s v="China"/>
    <s v="United States"/>
    <n v="20000"/>
    <s v="http://blocgame.com/stats.php?id=64946"/>
    <n v="0"/>
    <n v="0"/>
    <n v="19250"/>
    <n v="66.666666666666671"/>
  </r>
  <r>
    <s v="Memerusys"/>
    <s v="Tomato150"/>
    <x v="10"/>
    <n v="20"/>
    <n v="0"/>
    <s v="Finest of the 19th century"/>
    <s v="Normal"/>
    <n v="0"/>
    <s v="Standard"/>
    <n v="1"/>
    <n v="2"/>
    <n v="0"/>
    <s v="Free Market"/>
    <n v="300"/>
    <n v="0"/>
    <s v="Untapped"/>
    <s v="None"/>
    <s v="Arabia"/>
    <s v="Neutral"/>
    <n v="20000"/>
    <s v="http://blocgame.com/stats.php?id=64947"/>
    <n v="0"/>
    <n v="0"/>
    <n v="19250"/>
    <n v="66.666666666666671"/>
  </r>
  <r>
    <s v="PENGHASUT"/>
    <s v="pegasus"/>
    <x v="8"/>
    <n v="41"/>
    <n v="0"/>
    <s v="First World War surplus"/>
    <s v="Gandhi-like"/>
    <n v="1"/>
    <s v="Good"/>
    <n v="4"/>
    <n v="13"/>
    <n v="4"/>
    <s v="Central Planning"/>
    <n v="299"/>
    <n v="89"/>
    <s v="Untapped"/>
    <s v="Mediocre"/>
    <s v="East Indies"/>
    <s v="Soviet Union"/>
    <n v="20000"/>
    <s v="http://blocgame.com/stats.php?id=64637"/>
    <n v="0"/>
    <n v="0"/>
    <n v="12875"/>
    <n v="66.889632107023417"/>
  </r>
  <r>
    <s v="Faketopia"/>
    <s v="FK EIS"/>
    <x v="10"/>
    <n v="9"/>
    <n v="0"/>
    <s v="Finest of the 19th century"/>
    <s v="Nice"/>
    <n v="0"/>
    <s v="Poor"/>
    <n v="97"/>
    <n v="4"/>
    <n v="0"/>
    <s v="Mixed Economy"/>
    <n v="299"/>
    <n v="0"/>
    <s v="Untapped"/>
    <s v="Meagre"/>
    <s v="Gran Colombia"/>
    <s v="Neutral"/>
    <n v="19800"/>
    <s v="http://blocgame.com/stats.php?id=64708"/>
    <n v="0"/>
    <n v="0"/>
    <n v="18300"/>
    <n v="66.220735785953181"/>
  </r>
  <r>
    <s v="Asmern"/>
    <s v="Barrenja"/>
    <x v="10"/>
    <n v="52"/>
    <n v="0"/>
    <s v="First World War surplus"/>
    <s v="Questionable"/>
    <n v="0"/>
    <s v="Standard"/>
    <n v="9"/>
    <n v="2"/>
    <n v="0"/>
    <s v="Central Planning"/>
    <n v="298"/>
    <n v="0"/>
    <n v="0"/>
    <s v="None"/>
    <s v="China"/>
    <s v="Soviet Union"/>
    <n v="20200"/>
    <s v="http://blocgame.com/stats.php?id=53700"/>
    <n v="0"/>
    <n v="0"/>
    <n v="19450"/>
    <n v="67.785234899328856"/>
  </r>
  <r>
    <s v="Fiddle Dogs"/>
    <s v="Kazuhira Hamburger"/>
    <x v="6"/>
    <n v="28"/>
    <n v="0"/>
    <s v="First World War surplus"/>
    <s v="Angelic"/>
    <n v="0"/>
    <s v="Standard"/>
    <n v="13"/>
    <n v="4"/>
    <n v="2"/>
    <s v="Central Planning"/>
    <n v="298"/>
    <n v="1483"/>
    <s v="Untapped"/>
    <s v="Meagre"/>
    <s v="Arabia"/>
    <s v="Soviet Union"/>
    <n v="20000"/>
    <s v="http://blocgame.com/stats.php?id=59470"/>
    <n v="0"/>
    <n v="0"/>
    <n v="17750"/>
    <n v="67.114093959731548"/>
  </r>
  <r>
    <s v="mexicanwall"/>
    <s v="mexicanwall"/>
    <x v="10"/>
    <n v="10"/>
    <n v="0"/>
    <s v="First World War surplus"/>
    <s v="Good"/>
    <n v="0"/>
    <s v="Good"/>
    <n v="25"/>
    <n v="2"/>
    <n v="0"/>
    <s v="Mixed Economy"/>
    <n v="298"/>
    <n v="0"/>
    <s v="Untapped"/>
    <s v="None"/>
    <s v="China"/>
    <s v="Neutral"/>
    <n v="16335"/>
    <s v="http://blocgame.com/stats.php?id=64294"/>
    <n v="0"/>
    <n v="0"/>
    <n v="15585"/>
    <n v="54.81543624161074"/>
  </r>
  <r>
    <s v="Loras"/>
    <s v="Aaron Kilik"/>
    <x v="10"/>
    <n v="25"/>
    <n v="0"/>
    <s v="First World War surplus"/>
    <s v="Gandhi-like"/>
    <n v="0"/>
    <s v="Elite"/>
    <n v="172"/>
    <n v="2"/>
    <n v="0"/>
    <s v="Mixed Economy"/>
    <n v="298"/>
    <n v="0"/>
    <s v="Untapped"/>
    <s v="None"/>
    <s v="China"/>
    <s v="Neutral"/>
    <n v="20000"/>
    <s v="http://blocgame.com/stats.php?id=64647"/>
    <n v="0"/>
    <n v="0"/>
    <n v="19250"/>
    <n v="67.114093959731548"/>
  </r>
  <r>
    <s v="Nasha"/>
    <s v="Jedebor Houston"/>
    <x v="10"/>
    <n v="20"/>
    <n v="0"/>
    <s v="Finest of the 19th century"/>
    <s v="Gandhi-like"/>
    <n v="0"/>
    <s v="Poor"/>
    <n v="171"/>
    <n v="2"/>
    <n v="0"/>
    <s v="Mixed Economy"/>
    <n v="298"/>
    <n v="0"/>
    <s v="Untapped"/>
    <s v="None"/>
    <s v="East Indies"/>
    <s v="Neutral"/>
    <n v="20000"/>
    <s v="http://blocgame.com/stats.php?id=64649"/>
    <n v="0"/>
    <n v="0"/>
    <n v="19250"/>
    <n v="67.114093959731548"/>
  </r>
  <r>
    <s v="True Mandalore"/>
    <s v="Cassus Fett"/>
    <x v="10"/>
    <n v="25"/>
    <n v="0"/>
    <s v="First World War surplus"/>
    <s v="Gandhi-like"/>
    <n v="0"/>
    <s v="Elite"/>
    <n v="171"/>
    <n v="2"/>
    <n v="0"/>
    <s v="Free Market"/>
    <n v="298"/>
    <n v="0"/>
    <s v="Untapped"/>
    <s v="None"/>
    <s v="Gran Colombia"/>
    <s v="Neutral"/>
    <n v="20000"/>
    <s v="http://blocgame.com/stats.php?id=64650"/>
    <n v="0"/>
    <n v="0"/>
    <n v="19250"/>
    <n v="67.114093959731548"/>
  </r>
  <r>
    <s v="Crogar"/>
    <s v="Joe W"/>
    <x v="10"/>
    <n v="20"/>
    <n v="0"/>
    <s v="Finest of the 19th century"/>
    <s v="Gandhi-like"/>
    <n v="0"/>
    <s v="Poor"/>
    <n v="163"/>
    <n v="2"/>
    <n v="0"/>
    <s v="Free Market"/>
    <n v="298"/>
    <n v="0"/>
    <s v="Untapped"/>
    <s v="None"/>
    <s v="Caribbean"/>
    <s v="Neutral"/>
    <n v="20000"/>
    <s v="http://blocgame.com/stats.php?id=64665"/>
    <n v="0"/>
    <n v="0"/>
    <n v="19250"/>
    <n v="67.114093959731548"/>
  </r>
  <r>
    <s v="Etruscan"/>
    <s v="President josh"/>
    <x v="10"/>
    <n v="20"/>
    <n v="0"/>
    <s v="Finest of the 19th century"/>
    <s v="Gandhi-like"/>
    <n v="0"/>
    <s v="Poor"/>
    <n v="104"/>
    <n v="2"/>
    <n v="0"/>
    <s v="Free Market"/>
    <n v="298"/>
    <n v="0"/>
    <s v="Untapped"/>
    <s v="None"/>
    <s v="Caribbean"/>
    <s v="Neutral"/>
    <n v="20000"/>
    <s v="http://blocgame.com/stats.php?id=64666"/>
    <n v="0"/>
    <n v="0"/>
    <n v="19250"/>
    <n v="67.114093959731548"/>
  </r>
  <r>
    <s v="South Australia"/>
    <s v="twan"/>
    <x v="10"/>
    <n v="25"/>
    <n v="0"/>
    <s v="First World War surplus"/>
    <s v="Angelic"/>
    <n v="0"/>
    <s v="Elite"/>
    <n v="114"/>
    <n v="2"/>
    <n v="0"/>
    <s v="Central Planning"/>
    <n v="298"/>
    <n v="0"/>
    <s v="Untapped"/>
    <s v="None"/>
    <s v="Indochina"/>
    <s v="Neutral"/>
    <n v="20000"/>
    <s v="http://blocgame.com/stats.php?id=64739"/>
    <n v="0"/>
    <n v="0"/>
    <n v="19250"/>
    <n v="67.114093959731548"/>
  </r>
  <r>
    <s v="CornHub"/>
    <s v="Dlctat0r"/>
    <x v="10"/>
    <n v="20"/>
    <n v="0"/>
    <s v="Finest of the 19th century"/>
    <s v="Angelic"/>
    <n v="0"/>
    <s v="Standard"/>
    <n v="98"/>
    <n v="0"/>
    <n v="0"/>
    <s v="Central Planning"/>
    <n v="298"/>
    <n v="0"/>
    <s v="Untapped"/>
    <s v="None"/>
    <s v="Persia"/>
    <s v="Neutral"/>
    <n v="20000"/>
    <s v="http://blocgame.com/stats.php?id=64766"/>
    <n v="0"/>
    <n v="0"/>
    <n v="20000"/>
    <n v="67.114093959731548"/>
  </r>
  <r>
    <s v="red"/>
    <s v="ders"/>
    <x v="10"/>
    <n v="39"/>
    <n v="0"/>
    <s v="First World War surplus"/>
    <s v="Questionable"/>
    <n v="0"/>
    <s v="Good"/>
    <n v="8"/>
    <n v="2"/>
    <n v="0"/>
    <s v="Mixed Economy"/>
    <n v="298"/>
    <n v="0"/>
    <s v="Plentiful"/>
    <s v="None"/>
    <s v="Southern Cone"/>
    <s v="Neutral"/>
    <n v="20200"/>
    <s v="http://blocgame.com/stats.php?id=64927"/>
    <n v="0"/>
    <n v="0"/>
    <n v="19450"/>
    <n v="67.785234899328856"/>
  </r>
  <r>
    <s v="Querew"/>
    <s v="MaxT"/>
    <x v="34"/>
    <n v="29"/>
    <n v="0"/>
    <s v="First World War surplus"/>
    <s v="Gandhi-like"/>
    <n v="0"/>
    <s v="Good"/>
    <n v="185"/>
    <n v="2"/>
    <n v="0"/>
    <s v="Mixed Economy"/>
    <n v="293"/>
    <n v="0"/>
    <s v="Untapped"/>
    <s v="None"/>
    <s v="Caribbean"/>
    <s v="United States"/>
    <n v="20000"/>
    <s v="http://blocgame.com/stats.php?id=64632"/>
    <n v="0"/>
    <n v="0"/>
    <n v="19250"/>
    <n v="68.25938566552901"/>
  </r>
  <r>
    <s v="ZY"/>
    <s v="ZY The Great"/>
    <x v="3"/>
    <n v="53"/>
    <n v="0"/>
    <s v="First World War surplus"/>
    <s v="Gandhi-like"/>
    <n v="0"/>
    <s v="Undisciplined Rabble"/>
    <n v="2"/>
    <n v="3"/>
    <n v="4"/>
    <s v="Free Market"/>
    <n v="292"/>
    <n v="1136"/>
    <s v="Untapped"/>
    <s v="Large"/>
    <s v="Egypt"/>
    <s v="United States"/>
    <n v="20000"/>
    <s v="http://blocgame.com/stats.php?id=64559"/>
    <n v="0"/>
    <n v="0"/>
    <n v="17375"/>
    <n v="68.493150684931507"/>
  </r>
  <r>
    <s v="ggwplol"/>
    <s v="mpetersen4"/>
    <x v="10"/>
    <n v="7"/>
    <n v="0"/>
    <s v="Finest of the 19th century"/>
    <s v="Good"/>
    <n v="0"/>
    <s v="Poor"/>
    <n v="24"/>
    <n v="2"/>
    <n v="0"/>
    <s v="Mixed Economy"/>
    <n v="292"/>
    <n v="0"/>
    <s v="Untapped"/>
    <s v="None"/>
    <s v="Southern Africa"/>
    <s v="Neutral"/>
    <n v="16367"/>
    <s v="http://blocgame.com/stats.php?id=64707"/>
    <n v="0"/>
    <n v="0"/>
    <n v="15617"/>
    <n v="56.051369863013697"/>
  </r>
  <r>
    <s v="Atlinia"/>
    <s v="pricesubban76"/>
    <x v="10"/>
    <n v="25"/>
    <n v="0"/>
    <s v="First World War surplus"/>
    <s v="Angelic"/>
    <n v="0"/>
    <s v="Elite"/>
    <n v="99"/>
    <n v="2"/>
    <n v="0"/>
    <s v="Free Market"/>
    <n v="292"/>
    <n v="0"/>
    <s v="Untapped"/>
    <s v="None"/>
    <s v="Caribbean"/>
    <s v="United States"/>
    <n v="20000"/>
    <s v="http://blocgame.com/stats.php?id=64758"/>
    <n v="0"/>
    <n v="0"/>
    <n v="19250"/>
    <n v="68.493150684931507"/>
  </r>
  <r>
    <s v="New Indochina"/>
    <n v="889524"/>
    <x v="19"/>
    <n v="28"/>
    <n v="0"/>
    <s v="First World War surplus"/>
    <s v="Nice"/>
    <n v="0"/>
    <s v="Elite"/>
    <n v="52"/>
    <n v="3"/>
    <n v="1"/>
    <s v="Mixed Economy"/>
    <n v="289"/>
    <n v="323"/>
    <s v="Untapped"/>
    <s v="Meagre"/>
    <s v="Indochina"/>
    <s v="United States"/>
    <n v="20000"/>
    <s v="http://blocgame.com/stats.php?id=64713"/>
    <n v="0"/>
    <n v="0"/>
    <n v="18500"/>
    <n v="69.20415224913495"/>
  </r>
  <r>
    <s v="Kryzirstan"/>
    <s v="Carl Coleman"/>
    <x v="10"/>
    <n v="5"/>
    <n v="0"/>
    <s v="Finest of the 19th century"/>
    <s v="Questionable"/>
    <n v="0"/>
    <s v="Standard"/>
    <n v="15"/>
    <n v="2"/>
    <n v="0"/>
    <s v="Mixed Economy"/>
    <n v="288"/>
    <n v="0"/>
    <s v="Untapped"/>
    <s v="None"/>
    <s v="Egypt"/>
    <s v="Neutral"/>
    <n v="15872"/>
    <s v="http://blocgame.com/stats.php?id=64854"/>
    <n v="0"/>
    <n v="0"/>
    <n v="15122"/>
    <n v="55.111111111111114"/>
  </r>
  <r>
    <s v="the War Machine"/>
    <s v="General Dreedle"/>
    <x v="10"/>
    <n v="20"/>
    <n v="0"/>
    <s v="Finest of the 19th century"/>
    <s v="Gandhi-like"/>
    <n v="0"/>
    <s v="Poor"/>
    <n v="184"/>
    <n v="2"/>
    <n v="0"/>
    <s v="Central Planning"/>
    <n v="285"/>
    <n v="0"/>
    <s v="Untapped"/>
    <s v="None"/>
    <s v="China"/>
    <s v="Neutral"/>
    <n v="20000"/>
    <s v="http://blocgame.com/stats.php?id=56125"/>
    <n v="0"/>
    <n v="0"/>
    <n v="19250"/>
    <n v="70.175438596491233"/>
  </r>
  <r>
    <s v="cwikyssia"/>
    <s v="thatguy"/>
    <x v="10"/>
    <n v="20"/>
    <n v="0"/>
    <s v="Finest of the 19th century"/>
    <s v="Gandhi-like"/>
    <n v="0"/>
    <s v="Poor"/>
    <n v="170"/>
    <n v="2"/>
    <n v="0"/>
    <s v="Mixed Economy"/>
    <n v="285"/>
    <n v="0"/>
    <s v="Untapped"/>
    <s v="None"/>
    <s v="China"/>
    <s v="Neutral"/>
    <n v="20000"/>
    <s v="http://blocgame.com/stats.php?id=60999"/>
    <n v="0"/>
    <n v="0"/>
    <n v="19250"/>
    <n v="70.175438596491233"/>
  </r>
  <r>
    <s v="Sophitacus"/>
    <s v="DarkGlory"/>
    <x v="10"/>
    <n v="20"/>
    <n v="0"/>
    <s v="Finest of the 19th century"/>
    <s v="Gandhi-like"/>
    <n v="0"/>
    <s v="Poor"/>
    <n v="177"/>
    <n v="2"/>
    <n v="0"/>
    <s v="Mixed Economy"/>
    <n v="285"/>
    <n v="0"/>
    <s v="Untapped"/>
    <s v="None"/>
    <s v="Mesopotamia"/>
    <s v="Neutral"/>
    <n v="20000"/>
    <s v="http://blocgame.com/stats.php?id=64641"/>
    <n v="0"/>
    <n v="0"/>
    <n v="19250"/>
    <n v="70.175438596491233"/>
  </r>
  <r>
    <s v="North China"/>
    <s v="KillzBob"/>
    <x v="10"/>
    <n v="25"/>
    <n v="0"/>
    <s v="First World War surplus"/>
    <s v="Gandhi-like"/>
    <n v="0"/>
    <s v="Elite"/>
    <n v="176"/>
    <n v="2"/>
    <n v="0"/>
    <s v="Free Market"/>
    <n v="285"/>
    <n v="0"/>
    <s v="Untapped"/>
    <s v="None"/>
    <s v="China"/>
    <s v="Neutral"/>
    <n v="20000"/>
    <s v="http://blocgame.com/stats.php?id=64643"/>
    <n v="0"/>
    <n v="0"/>
    <n v="19250"/>
    <n v="70.175438596491233"/>
  </r>
  <r>
    <s v="IRONCLAD"/>
    <s v="Sane Putinburk"/>
    <x v="10"/>
    <n v="8"/>
    <n v="0"/>
    <s v="Finest of the 19th century"/>
    <s v="Nice"/>
    <n v="0"/>
    <s v="Standard"/>
    <n v="53"/>
    <n v="2"/>
    <n v="0"/>
    <s v="Central Planning"/>
    <n v="285"/>
    <n v="0"/>
    <s v="Untapped"/>
    <s v="None"/>
    <s v="Arabia"/>
    <s v="Neutral"/>
    <n v="16335"/>
    <s v="http://blocgame.com/stats.php?id=64858"/>
    <n v="0"/>
    <n v="0"/>
    <n v="15585"/>
    <n v="57.315789473684212"/>
  </r>
  <r>
    <s v="mylifeformeme"/>
    <s v="mylifeformeme"/>
    <x v="10"/>
    <n v="8"/>
    <n v="0"/>
    <s v="Finest of the 19th century"/>
    <s v="Nice"/>
    <n v="0"/>
    <s v="Standard"/>
    <n v="15"/>
    <n v="2"/>
    <n v="2"/>
    <s v="Free Market"/>
    <n v="284"/>
    <n v="4039"/>
    <s v="Untapped"/>
    <s v="None"/>
    <s v="Egypt"/>
    <s v="United States"/>
    <n v="16500"/>
    <s v="http://blocgame.com/stats.php?id=64829"/>
    <n v="0"/>
    <n v="0"/>
    <n v="15000"/>
    <n v="58.098591549295776"/>
  </r>
  <r>
    <s v="WHITEPOWER"/>
    <s v="ilikeike"/>
    <x v="10"/>
    <n v="26"/>
    <n v="0"/>
    <s v="First World War surplus"/>
    <s v="Questionable"/>
    <n v="0"/>
    <s v="Good"/>
    <n v="2"/>
    <n v="12"/>
    <n v="2"/>
    <s v="Mixed Economy"/>
    <n v="283"/>
    <n v="438"/>
    <s v="Untapped"/>
    <s v="None"/>
    <s v="East Africa"/>
    <s v="Soviet Union"/>
    <n v="16317"/>
    <s v="http://blocgame.com/stats.php?id=64482"/>
    <n v="0"/>
    <n v="0"/>
    <n v="11067"/>
    <n v="57.657243816254415"/>
  </r>
  <r>
    <s v="paquinsuckskok"/>
    <s v="mpetersen6"/>
    <x v="10"/>
    <n v="7"/>
    <n v="0"/>
    <s v="Finest of the 19th century"/>
    <s v="Angelic"/>
    <n v="0"/>
    <s v="Poor"/>
    <n v="122"/>
    <n v="2"/>
    <n v="0"/>
    <s v="Mixed Economy"/>
    <n v="281"/>
    <n v="0"/>
    <s v="Untapped"/>
    <s v="None"/>
    <s v="Southern Africa"/>
    <s v="Neutral"/>
    <n v="19615"/>
    <s v="http://blocgame.com/stats.php?id=64716"/>
    <n v="0"/>
    <n v="0"/>
    <n v="18865"/>
    <n v="69.804270462633454"/>
  </r>
  <r>
    <s v="WELFARE MOKEYS"/>
    <s v="Sloped Banana"/>
    <x v="10"/>
    <n v="8"/>
    <n v="0"/>
    <s v="Finest of the 19th century"/>
    <s v="Angelic"/>
    <n v="0"/>
    <s v="Standard"/>
    <n v="99"/>
    <n v="2"/>
    <n v="0"/>
    <s v="Free Market"/>
    <n v="281"/>
    <n v="0"/>
    <s v="Untapped"/>
    <s v="None"/>
    <s v="Arabia"/>
    <s v="Neutral"/>
    <n v="16500"/>
    <s v="http://blocgame.com/stats.php?id=64763"/>
    <n v="0"/>
    <n v="0"/>
    <n v="15750"/>
    <n v="58.718861209964416"/>
  </r>
  <r>
    <s v="Brightbay"/>
    <s v="Jaidev Sinha"/>
    <x v="10"/>
    <n v="8"/>
    <n v="0"/>
    <s v="Finest of the 19th century"/>
    <s v="Nice"/>
    <n v="0"/>
    <s v="Standard"/>
    <n v="79"/>
    <n v="2"/>
    <n v="0"/>
    <s v="Mixed Economy"/>
    <n v="281"/>
    <n v="0"/>
    <s v="Untapped"/>
    <s v="None"/>
    <s v="Pacific Rim"/>
    <s v="Neutral"/>
    <n v="16335"/>
    <s v="http://blocgame.com/stats.php?id=64817"/>
    <n v="0"/>
    <n v="0"/>
    <n v="15585"/>
    <n v="58.131672597864771"/>
  </r>
  <r>
    <s v="Olympius"/>
    <s v="GTPi314"/>
    <x v="10"/>
    <n v="20"/>
    <n v="0"/>
    <s v="Finest of the 19th century"/>
    <s v="Gandhi-like"/>
    <n v="0"/>
    <s v="Poor"/>
    <n v="169"/>
    <n v="2"/>
    <n v="0"/>
    <s v="Mixed Economy"/>
    <n v="280"/>
    <n v="0"/>
    <s v="Untapped"/>
    <s v="None"/>
    <s v="Pacific Rim"/>
    <s v="United States"/>
    <n v="20000"/>
    <s v="http://blocgame.com/stats.php?id=64654"/>
    <n v="0"/>
    <n v="0"/>
    <n v="19250"/>
    <n v="71.428571428571431"/>
  </r>
  <r>
    <s v="SSSA"/>
    <s v="muhammad_talia"/>
    <x v="10"/>
    <n v="20"/>
    <n v="0"/>
    <s v="Finest of the 19th century"/>
    <s v="Angelic"/>
    <n v="0"/>
    <s v="Standard"/>
    <n v="102"/>
    <n v="2"/>
    <n v="0"/>
    <s v="Central Planning"/>
    <n v="279"/>
    <n v="0"/>
    <s v="Untapped"/>
    <s v="None"/>
    <s v="Southern Africa"/>
    <s v="Neutral"/>
    <n v="20000"/>
    <s v="http://blocgame.com/stats.php?id=64751"/>
    <n v="0"/>
    <n v="0"/>
    <n v="19250"/>
    <n v="71.68458781362007"/>
  </r>
  <r>
    <s v="Bozzica"/>
    <s v="Bozzi"/>
    <x v="10"/>
    <n v="8"/>
    <n v="0"/>
    <s v="Finest of the 19th century"/>
    <s v="Nice"/>
    <n v="0"/>
    <s v="Standard"/>
    <n v="69"/>
    <n v="2"/>
    <n v="1"/>
    <s v="Free Market"/>
    <n v="278"/>
    <n v="3645"/>
    <s v="Untapped"/>
    <s v="None"/>
    <s v="Atlas"/>
    <s v="United States"/>
    <n v="16335"/>
    <s v="http://blocgame.com/stats.php?id=64837"/>
    <n v="0"/>
    <n v="0"/>
    <n v="15210"/>
    <n v="58.758992805755398"/>
  </r>
  <r>
    <s v="Yankee Doodle"/>
    <s v="SamJason"/>
    <x v="10"/>
    <n v="42"/>
    <n v="0"/>
    <s v="Finest of the 19th century"/>
    <s v="Gandhi-like"/>
    <n v="0"/>
    <s v="Standard"/>
    <n v="46"/>
    <n v="2"/>
    <n v="0"/>
    <s v="Mixed Economy"/>
    <n v="276"/>
    <n v="0"/>
    <s v="Untapped"/>
    <s v="None"/>
    <s v="China"/>
    <s v="Soviet Union"/>
    <n v="20788"/>
    <s v="http://blocgame.com/stats.php?id=64551"/>
    <n v="0"/>
    <n v="0"/>
    <n v="20038"/>
    <n v="75.318840579710141"/>
  </r>
  <r>
    <s v="New Dromania"/>
    <s v="Gabe1e2"/>
    <x v="10"/>
    <n v="27"/>
    <n v="0"/>
    <s v="First World War surplus"/>
    <s v="Angelic"/>
    <n v="0"/>
    <s v="Elite"/>
    <n v="141"/>
    <n v="2"/>
    <n v="0"/>
    <s v="Central Planning"/>
    <n v="276"/>
    <n v="471"/>
    <s v="Untapped"/>
    <s v="None"/>
    <s v="West Africa"/>
    <s v="Soviet Union"/>
    <n v="20200"/>
    <s v="http://blocgame.com/stats.php?id=64685"/>
    <n v="0"/>
    <n v="0"/>
    <n v="19450"/>
    <n v="73.188405797101453"/>
  </r>
  <r>
    <s v="Nawalistan"/>
    <s v="Nawal"/>
    <x v="10"/>
    <n v="7"/>
    <n v="0"/>
    <s v="Finest of the 19th century"/>
    <s v="Gandhi-like"/>
    <n v="0"/>
    <s v="Poor"/>
    <n v="172"/>
    <n v="2"/>
    <n v="1"/>
    <s v="Mixed Economy"/>
    <n v="275"/>
    <n v="3082"/>
    <s v="Untapped"/>
    <s v="None"/>
    <s v="Arabia"/>
    <s v="Neutral"/>
    <n v="16500"/>
    <s v="http://blocgame.com/stats.php?id=64646"/>
    <n v="0"/>
    <n v="0"/>
    <n v="15375"/>
    <n v="60"/>
  </r>
  <r>
    <s v="Brundenas"/>
    <s v="IronKing"/>
    <x v="10"/>
    <n v="9"/>
    <n v="0"/>
    <s v="Finest of the 19th century"/>
    <s v="Nice"/>
    <n v="0"/>
    <s v="Standard"/>
    <n v="54"/>
    <n v="2"/>
    <n v="0"/>
    <s v="Free Market"/>
    <n v="275"/>
    <n v="0"/>
    <s v="Untapped"/>
    <s v="None"/>
    <s v="Mesopotamia"/>
    <s v="Neutral"/>
    <n v="16335"/>
    <s v="http://blocgame.com/stats.php?id=64857"/>
    <n v="0"/>
    <n v="0"/>
    <n v="15585"/>
    <n v="59.4"/>
  </r>
  <r>
    <s v="Assets"/>
    <s v="greglj"/>
    <x v="10"/>
    <n v="20"/>
    <n v="0"/>
    <s v="Finest of the 19th century"/>
    <s v="Nice"/>
    <n v="0"/>
    <s v="Poor"/>
    <n v="141"/>
    <n v="3"/>
    <n v="1"/>
    <s v="Central Planning"/>
    <n v="274"/>
    <n v="79"/>
    <s v="Untapped"/>
    <s v="None"/>
    <s v="Caribbean"/>
    <s v="United States"/>
    <n v="20000"/>
    <s v="http://blocgame.com/stats.php?id=64686"/>
    <n v="0"/>
    <n v="0"/>
    <n v="18500"/>
    <n v="72.992700729927009"/>
  </r>
  <r>
    <s v="Horrellia"/>
    <s v="Harrison Horrell"/>
    <x v="10"/>
    <n v="26"/>
    <n v="0"/>
    <s v="First World War surplus"/>
    <s v="Gandhi-like"/>
    <n v="1"/>
    <s v="Good"/>
    <n v="93"/>
    <n v="2"/>
    <n v="1"/>
    <s v="Free Market"/>
    <n v="273"/>
    <n v="4348"/>
    <s v="Untapped"/>
    <s v="Meagre"/>
    <s v="Atlas"/>
    <s v="United States"/>
    <n v="20000"/>
    <s v="http://blocgame.com/stats.php?id=64626"/>
    <n v="0"/>
    <n v="0"/>
    <n v="18125"/>
    <n v="73.260073260073256"/>
  </r>
  <r>
    <s v="Saimon"/>
    <s v="Drakce90"/>
    <x v="10"/>
    <n v="9"/>
    <n v="0"/>
    <s v="Finest of the 19th century"/>
    <s v="Nice"/>
    <n v="0"/>
    <s v="Standard"/>
    <n v="55"/>
    <n v="2"/>
    <n v="0"/>
    <s v="Mixed Economy"/>
    <n v="272"/>
    <n v="0"/>
    <s v="Untapped"/>
    <s v="None"/>
    <s v="Mesopotamia"/>
    <s v="Neutral"/>
    <n v="16335"/>
    <s v="http://blocgame.com/stats.php?id=64856"/>
    <n v="0"/>
    <n v="0"/>
    <n v="15585"/>
    <n v="60.055147058823529"/>
  </r>
  <r>
    <s v="Creamy Meme"/>
    <s v="Super Snake"/>
    <x v="10"/>
    <n v="20"/>
    <n v="0"/>
    <s v="First World War surplus"/>
    <s v="Questionable"/>
    <n v="0"/>
    <s v="Standard"/>
    <n v="15"/>
    <n v="0"/>
    <n v="0"/>
    <s v="Mixed Economy"/>
    <n v="272"/>
    <n v="0"/>
    <n v="0"/>
    <s v="Meagre"/>
    <s v="The Subcontinent"/>
    <s v="Neutral"/>
    <n v="19500"/>
    <s v="http://blocgame.com/stats.php?id=64874"/>
    <n v="0"/>
    <n v="0"/>
    <n v="19500"/>
    <n v="71.691176470588232"/>
  </r>
  <r>
    <s v="Liberstine"/>
    <s v="zachvega"/>
    <x v="10"/>
    <n v="25"/>
    <n v="0"/>
    <s v="First World War surplus"/>
    <s v="Gandhi-like"/>
    <n v="0"/>
    <s v="Elite"/>
    <n v="184"/>
    <n v="2"/>
    <n v="0"/>
    <s v="Free Market"/>
    <n v="271"/>
    <n v="0"/>
    <s v="Untapped"/>
    <s v="None"/>
    <s v="Indochina"/>
    <s v="Neutral"/>
    <n v="20000"/>
    <s v="http://blocgame.com/stats.php?id=64634"/>
    <n v="0"/>
    <n v="0"/>
    <n v="19250"/>
    <n v="73.800738007380076"/>
  </r>
  <r>
    <s v="ggwplol1"/>
    <s v="mpetersen5"/>
    <x v="10"/>
    <n v="7"/>
    <n v="0"/>
    <s v="Finest of the 19th century"/>
    <s v="Angelic"/>
    <n v="0"/>
    <s v="Poor"/>
    <n v="123"/>
    <n v="2"/>
    <n v="0"/>
    <s v="Mixed Economy"/>
    <n v="271"/>
    <n v="0"/>
    <s v="Untapped"/>
    <s v="None"/>
    <s v="Southern Africa"/>
    <s v="Neutral"/>
    <n v="19195"/>
    <s v="http://blocgame.com/stats.php?id=64710"/>
    <n v="0"/>
    <n v="0"/>
    <n v="18445"/>
    <n v="70.830258302583019"/>
  </r>
  <r>
    <s v="qwertygf"/>
    <s v="jnkm"/>
    <x v="10"/>
    <n v="7"/>
    <n v="0"/>
    <s v="Finest of the 19th century"/>
    <s v="Angelic"/>
    <n v="0"/>
    <s v="Poor"/>
    <n v="122"/>
    <n v="2"/>
    <n v="0"/>
    <s v="Mixed Economy"/>
    <n v="270"/>
    <n v="0"/>
    <s v="Untapped"/>
    <s v="None"/>
    <s v="Congo"/>
    <s v="Neutral"/>
    <n v="19225"/>
    <s v="http://blocgame.com/stats.php?id=64721"/>
    <n v="0"/>
    <n v="0"/>
    <n v="18475"/>
    <n v="71.203703703703709"/>
  </r>
  <r>
    <s v="FuckPussyStan"/>
    <s v="AutisticNigger"/>
    <x v="10"/>
    <n v="7"/>
    <n v="0"/>
    <s v="First World War surplus"/>
    <s v="Angelic"/>
    <n v="0"/>
    <s v="Undisciplined Rabble"/>
    <n v="5"/>
    <n v="3"/>
    <n v="3"/>
    <s v="Central Planning"/>
    <n v="270"/>
    <n v="3"/>
    <s v="Untapped"/>
    <s v="None"/>
    <s v="Mesopotamia"/>
    <s v="Soviet Union"/>
    <n v="16667"/>
    <s v="http://blocgame.com/stats.php?id=64781"/>
    <n v="0"/>
    <n v="0"/>
    <n v="14417"/>
    <n v="61.729629629629628"/>
  </r>
  <r>
    <s v="Horacio"/>
    <s v="hm21212"/>
    <x v="10"/>
    <n v="22"/>
    <n v="0"/>
    <s v="Finest of the 19th century"/>
    <s v="Gandhi-like"/>
    <n v="0"/>
    <s v="Poor"/>
    <n v="92"/>
    <n v="2"/>
    <n v="3"/>
    <s v="Free Market"/>
    <n v="267"/>
    <n v="0"/>
    <s v="Untapped"/>
    <s v="None"/>
    <s v="Mesoamerica"/>
    <s v="Soviet Union"/>
    <n v="20000"/>
    <s v="http://blocgame.com/stats.php?id=64674"/>
    <n v="0"/>
    <n v="0"/>
    <n v="18125"/>
    <n v="74.906367041198507"/>
  </r>
  <r>
    <s v="Irrelevant"/>
    <s v="NotImportant"/>
    <x v="9"/>
    <n v="15"/>
    <n v="0"/>
    <s v="First World War surplus"/>
    <s v="Normal"/>
    <n v="0"/>
    <s v="Undisciplined Rabble"/>
    <n v="36"/>
    <n v="3"/>
    <n v="4"/>
    <s v="Mixed Economy"/>
    <n v="266"/>
    <n v="3800"/>
    <s v="Untapped"/>
    <s v="None"/>
    <s v="Persia"/>
    <s v="Neutral"/>
    <n v="16172"/>
    <s v="http://blocgame.com/stats.php?id=64032"/>
    <n v="0"/>
    <n v="0"/>
    <n v="13547"/>
    <n v="60.796992481203006"/>
  </r>
  <r>
    <s v="Notrealistan"/>
    <s v="braderrrs"/>
    <x v="35"/>
    <n v="9"/>
    <n v="0"/>
    <s v="First World War surplus"/>
    <s v="Nice"/>
    <n v="0"/>
    <s v="Good"/>
    <n v="82"/>
    <n v="2"/>
    <n v="0"/>
    <s v="Central Planning"/>
    <n v="266"/>
    <n v="0"/>
    <s v="Untapped"/>
    <s v="None"/>
    <s v="Arabia"/>
    <s v="Soviet Union"/>
    <n v="20000"/>
    <s v="http://blocgame.com/stats.php?id=64801"/>
    <n v="0"/>
    <n v="0"/>
    <n v="19250"/>
    <n v="75.187969924812023"/>
  </r>
  <r>
    <s v="Indian cobra"/>
    <s v="Indian cobra"/>
    <x v="10"/>
    <n v="20"/>
    <n v="0"/>
    <s v="Finest of the 19th century"/>
    <s v="Gandhi-like"/>
    <n v="0"/>
    <s v="Poor"/>
    <n v="147"/>
    <n v="2"/>
    <n v="0"/>
    <s v="Central Planning"/>
    <n v="262"/>
    <n v="0"/>
    <s v="Untapped"/>
    <s v="None"/>
    <s v="Caribbean"/>
    <s v="Soviet Union"/>
    <n v="20000"/>
    <s v="http://blocgame.com/stats.php?id=64677"/>
    <n v="0"/>
    <n v="0"/>
    <n v="19250"/>
    <n v="76.335877862595424"/>
  </r>
  <r>
    <s v="Helghast Union"/>
    <s v="Eddie Holland"/>
    <x v="10"/>
    <n v="28"/>
    <n v="0"/>
    <s v="First World War surplus"/>
    <s v="Nice"/>
    <n v="0"/>
    <s v="Standard"/>
    <n v="56"/>
    <n v="4"/>
    <n v="1"/>
    <s v="Central Planning"/>
    <n v="261"/>
    <n v="1"/>
    <s v="Untapped"/>
    <s v="Meagre"/>
    <s v="Mesoamerica"/>
    <s v="Soviet Union"/>
    <n v="20000"/>
    <s v="http://blocgame.com/stats.php?id=64762"/>
    <n v="0"/>
    <n v="0"/>
    <n v="18125"/>
    <n v="76.628352490421463"/>
  </r>
  <r>
    <s v="Oopday"/>
    <s v="BeigeBeard"/>
    <x v="10"/>
    <n v="7"/>
    <n v="0"/>
    <s v="Finest of the 19th century"/>
    <s v="Nice"/>
    <n v="0"/>
    <s v="Standard"/>
    <n v="71"/>
    <n v="2"/>
    <n v="0"/>
    <s v="Mixed Economy"/>
    <n v="261"/>
    <n v="0"/>
    <s v="Untapped"/>
    <s v="None"/>
    <s v="Caribbean"/>
    <s v="Soviet Union"/>
    <n v="16500"/>
    <s v="http://blocgame.com/stats.php?id=64835"/>
    <n v="0"/>
    <n v="0"/>
    <n v="15750"/>
    <n v="63.218390804597703"/>
  </r>
  <r>
    <s v="Tom and Jerry"/>
    <s v="Tom and Jerry"/>
    <x v="10"/>
    <n v="6"/>
    <n v="0"/>
    <s v="First World War surplus"/>
    <s v="Questionable"/>
    <n v="0"/>
    <s v="Good"/>
    <n v="25"/>
    <n v="2"/>
    <n v="0"/>
    <s v="Mixed Economy"/>
    <n v="260"/>
    <n v="0"/>
    <s v="Untapped"/>
    <s v="None"/>
    <s v="China"/>
    <s v="Neutral"/>
    <n v="16500"/>
    <s v="http://blocgame.com/stats.php?id=64288"/>
    <n v="0"/>
    <n v="0"/>
    <n v="15750"/>
    <n v="63.46153846153846"/>
  </r>
  <r>
    <s v="larsand"/>
    <s v="mpetersen1"/>
    <x v="10"/>
    <n v="20"/>
    <n v="0"/>
    <s v="Finest of the 19th century"/>
    <s v="Angelic"/>
    <n v="0"/>
    <s v="Poor"/>
    <n v="124"/>
    <n v="3"/>
    <n v="1"/>
    <s v="Central Planning"/>
    <n v="260"/>
    <n v="1"/>
    <s v="Untapped"/>
    <s v="None"/>
    <s v="Southern Africa"/>
    <s v="Soviet Union"/>
    <n v="20000"/>
    <s v="http://blocgame.com/stats.php?id=64703"/>
    <n v="0"/>
    <n v="0"/>
    <n v="18500"/>
    <n v="76.92307692307692"/>
  </r>
  <r>
    <s v="Bonerica"/>
    <s v="XXXultraXXX"/>
    <x v="10"/>
    <n v="37"/>
    <n v="0"/>
    <s v="First World War surplus"/>
    <s v="Good"/>
    <n v="0"/>
    <s v="Standard"/>
    <n v="74"/>
    <n v="2"/>
    <n v="0"/>
    <s v="Mixed Economy"/>
    <n v="260"/>
    <n v="0"/>
    <s v="Untapped"/>
    <s v="Meagre"/>
    <s v="Caribbean"/>
    <s v="Neutral"/>
    <n v="20100"/>
    <s v="http://blocgame.com/stats.php?id=64760"/>
    <n v="0"/>
    <n v="0"/>
    <n v="19350"/>
    <n v="77.307692307692307"/>
  </r>
  <r>
    <s v="Coriloni"/>
    <s v="0sighnomore0"/>
    <x v="1"/>
    <n v="6"/>
    <n v="0"/>
    <s v="First World War surplus"/>
    <s v="Pariah"/>
    <n v="0"/>
    <s v="Good"/>
    <n v="4"/>
    <n v="3"/>
    <n v="0"/>
    <s v="Mixed Economy"/>
    <n v="259"/>
    <n v="75"/>
    <s v="Untapped"/>
    <s v="None"/>
    <s v="China"/>
    <s v="United States"/>
    <n v="16500"/>
    <s v="http://blocgame.com/stats.php?id=64892"/>
    <n v="0"/>
    <n v="0"/>
    <n v="15375"/>
    <n v="63.706563706563706"/>
  </r>
  <r>
    <s v="Anthony"/>
    <s v="sgtandrade2014"/>
    <x v="10"/>
    <n v="136"/>
    <n v="0"/>
    <s v="Second World War surplus"/>
    <s v="Gandhi-like"/>
    <n v="1"/>
    <s v="Undisciplined Rabble"/>
    <n v="19"/>
    <n v="5"/>
    <n v="3"/>
    <s v="Mixed Economy"/>
    <n v="257"/>
    <n v="3"/>
    <s v="Untapped"/>
    <s v="None"/>
    <s v="Pacific Rim"/>
    <s v="Soviet Union"/>
    <n v="20000"/>
    <s v="http://blocgame.com/stats.php?id=62825"/>
    <n v="0"/>
    <n v="0"/>
    <n v="16250"/>
    <n v="77.821011673151745"/>
  </r>
  <r>
    <s v="Gun Company"/>
    <s v="ryantogo"/>
    <x v="36"/>
    <n v="9"/>
    <n v="0"/>
    <s v="First World War surplus"/>
    <s v="Good"/>
    <n v="0"/>
    <s v="Standard"/>
    <n v="123"/>
    <n v="2"/>
    <n v="0"/>
    <s v="Free Market"/>
    <n v="254"/>
    <n v="0"/>
    <s v="Untapped"/>
    <s v="None"/>
    <s v="Caribbean"/>
    <s v="United States"/>
    <n v="20000"/>
    <s v="http://blocgame.com/stats.php?id=64689"/>
    <n v="0"/>
    <n v="0"/>
    <n v="19250"/>
    <n v="78.740157480314963"/>
  </r>
  <r>
    <s v="Isla Rojo"/>
    <s v="Klaus Hartsmann"/>
    <x v="10"/>
    <n v="30"/>
    <n v="0"/>
    <s v="First World War surplus"/>
    <s v="Nice"/>
    <n v="0"/>
    <s v="Elite"/>
    <n v="154"/>
    <n v="2"/>
    <n v="0"/>
    <s v="Central Planning"/>
    <n v="253"/>
    <n v="0"/>
    <s v="Untapped"/>
    <s v="None"/>
    <s v="Caribbean"/>
    <s v="United States"/>
    <n v="20000"/>
    <s v="http://blocgame.com/stats.php?id=64656"/>
    <n v="0"/>
    <n v="0"/>
    <n v="19250"/>
    <n v="79.051383399209485"/>
  </r>
  <r>
    <s v="Graybacks"/>
    <s v="oklahomagray"/>
    <x v="10"/>
    <n v="25"/>
    <n v="0"/>
    <s v="First World War surplus"/>
    <s v="Gandhi-like"/>
    <n v="0"/>
    <s v="Elite"/>
    <n v="151"/>
    <n v="2"/>
    <n v="1"/>
    <s v="Free Market"/>
    <n v="253"/>
    <n v="1"/>
    <s v="Untapped"/>
    <s v="None"/>
    <s v="Southern Cone"/>
    <s v="United States"/>
    <n v="20000"/>
    <s v="http://blocgame.com/stats.php?id=64671"/>
    <n v="0"/>
    <n v="0"/>
    <n v="18875"/>
    <n v="79.051383399209485"/>
  </r>
  <r>
    <s v="Stark spark"/>
    <s v="Super Saiyan Sky"/>
    <x v="10"/>
    <n v="25"/>
    <n v="0"/>
    <s v="First World War surplus"/>
    <s v="Gandhi-like"/>
    <n v="0"/>
    <s v="Elite"/>
    <n v="164"/>
    <n v="3"/>
    <n v="0"/>
    <s v="Mixed Economy"/>
    <n v="250"/>
    <n v="3514"/>
    <s v="Untapped"/>
    <s v="None"/>
    <s v="Egypt"/>
    <s v="Neutral"/>
    <n v="20000"/>
    <s v="http://blocgame.com/stats.php?id=64661"/>
    <n v="0"/>
    <n v="0"/>
    <n v="18875"/>
    <n v="80"/>
  </r>
  <r>
    <s v="Firestar"/>
    <s v="koll1987"/>
    <x v="10"/>
    <n v="12"/>
    <n v="0"/>
    <s v="Finest of the 19th century"/>
    <s v="Normal"/>
    <n v="0"/>
    <s v="Elite"/>
    <n v="17"/>
    <n v="3"/>
    <n v="1"/>
    <s v="Mixed Economy"/>
    <n v="247"/>
    <n v="52"/>
    <s v="Untapped"/>
    <s v="None"/>
    <s v="East Indies"/>
    <s v="Neutral"/>
    <n v="12150"/>
    <s v="http://blocgame.com/stats.php?id=64695"/>
    <n v="0"/>
    <n v="0"/>
    <n v="10650"/>
    <n v="49.190283400809719"/>
  </r>
  <r>
    <s v="Brungariasst"/>
    <s v="Solomon Wulu"/>
    <x v="10"/>
    <n v="39"/>
    <n v="0"/>
    <s v="Finest of the 19th century"/>
    <s v="Nice"/>
    <n v="0"/>
    <s v="Good"/>
    <n v="76"/>
    <n v="2"/>
    <n v="0"/>
    <s v="Free Market"/>
    <n v="244"/>
    <n v="0"/>
    <s v="Untapped"/>
    <s v="None"/>
    <s v="Mesopotamia"/>
    <s v="United States"/>
    <n v="20000"/>
    <s v="http://blocgame.com/stats.php?id=61331"/>
    <n v="0"/>
    <n v="0"/>
    <n v="19250"/>
    <n v="81.967213114754102"/>
  </r>
  <r>
    <s v="Unya"/>
    <s v="Unja"/>
    <x v="37"/>
    <n v="25"/>
    <n v="0"/>
    <s v="First World War surplus"/>
    <s v="Gandhi-like"/>
    <n v="0"/>
    <s v="Elite"/>
    <n v="172"/>
    <n v="2"/>
    <n v="0"/>
    <s v="Central Planning"/>
    <n v="242"/>
    <n v="0"/>
    <s v="Untapped"/>
    <s v="None"/>
    <s v="Gran Colombia"/>
    <s v="Soviet Union"/>
    <n v="20000"/>
    <s v="http://blocgame.com/stats.php?id=64648"/>
    <n v="0"/>
    <n v="0"/>
    <n v="19250"/>
    <n v="82.644628099173559"/>
  </r>
  <r>
    <s v="People Struggle"/>
    <s v="patriafedi"/>
    <x v="10"/>
    <n v="9"/>
    <n v="0"/>
    <s v="Finest of the 19th century"/>
    <s v="Good"/>
    <n v="0"/>
    <s v="Poor"/>
    <n v="41"/>
    <n v="2"/>
    <n v="0"/>
    <s v="Central Planning"/>
    <n v="240"/>
    <n v="386"/>
    <s v="Untapped"/>
    <s v="None"/>
    <s v="Indochina"/>
    <s v="Soviet Union"/>
    <n v="16500"/>
    <s v="http://blocgame.com/stats.php?id=64883"/>
    <n v="0"/>
    <n v="0"/>
    <n v="15750"/>
    <n v="68.75"/>
  </r>
  <r>
    <s v="United Arab"/>
    <s v="King Punta Cana"/>
    <x v="10"/>
    <n v="38"/>
    <n v="0"/>
    <s v="First World War surplus"/>
    <s v="Questionable"/>
    <n v="0"/>
    <s v="Undisciplined Rabble"/>
    <n v="115"/>
    <n v="2"/>
    <n v="0"/>
    <s v="Mixed Economy"/>
    <n v="237"/>
    <n v="0"/>
    <s v="Untapped"/>
    <s v="Meagre"/>
    <s v="Arabia"/>
    <s v="Neutral"/>
    <n v="16335"/>
    <s v="http://blocgame.com/stats.php?id=60407"/>
    <n v="0"/>
    <n v="0"/>
    <n v="15585"/>
    <n v="68.924050632911388"/>
  </r>
  <r>
    <s v="dickinmybutt"/>
    <s v="diddellydickinmybutt"/>
    <x v="18"/>
    <n v="9"/>
    <n v="0"/>
    <s v="First World War surplus"/>
    <s v="Nice"/>
    <n v="0"/>
    <s v="Standard"/>
    <n v="0"/>
    <n v="2"/>
    <n v="1"/>
    <s v="Free Market"/>
    <n v="236"/>
    <n v="359"/>
    <s v="Untapped"/>
    <s v="None"/>
    <s v="Congo"/>
    <s v="United States"/>
    <n v="16335"/>
    <s v="http://blocgame.com/stats.php?id=64780"/>
    <n v="0"/>
    <n v="0"/>
    <n v="15210"/>
    <n v="69.216101694915253"/>
  </r>
  <r>
    <s v="Populi Vindex"/>
    <s v="Populi_Vindex"/>
    <x v="10"/>
    <n v="27"/>
    <n v="0"/>
    <s v="First World War surplus"/>
    <s v="Gandhi-like"/>
    <n v="0"/>
    <s v="Elite"/>
    <n v="141"/>
    <n v="2"/>
    <n v="0"/>
    <s v="Free Market"/>
    <n v="235"/>
    <n v="0"/>
    <s v="Untapped"/>
    <s v="None"/>
    <s v="Pacific Rim"/>
    <s v="United States"/>
    <n v="20000"/>
    <s v="http://blocgame.com/stats.php?id=64690"/>
    <n v="0"/>
    <n v="0"/>
    <n v="19250"/>
    <n v="85.106382978723403"/>
  </r>
  <r>
    <s v="Lusitan"/>
    <s v="Lusitan"/>
    <x v="10"/>
    <n v="9"/>
    <n v="0"/>
    <s v="First World War surplus"/>
    <s v="Gandhi-like"/>
    <n v="1"/>
    <s v="Good"/>
    <n v="53"/>
    <n v="2"/>
    <n v="0"/>
    <s v="Mixed Economy"/>
    <n v="216"/>
    <n v="0"/>
    <s v="Untapped"/>
    <s v="None"/>
    <s v="China"/>
    <s v="Soviet Union"/>
    <n v="18830"/>
    <s v="http://blocgame.com/stats.php?id=58894"/>
    <n v="0"/>
    <n v="0"/>
    <n v="17330"/>
    <n v="87.175925925925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7" firstHeaderRow="0" firstDataRow="1" firstDataCol="1"/>
  <pivotFields count="25">
    <pivotField dataField="1" showAll="0"/>
    <pivotField showAll="0"/>
    <pivotField axis="axisRow" showAll="0">
      <items count="39">
        <item x="10"/>
        <item x="14"/>
        <item x="0"/>
        <item x="13"/>
        <item x="11"/>
        <item h="1" x="20"/>
        <item h="1" x="21"/>
        <item x="1"/>
        <item x="2"/>
        <item x="3"/>
        <item x="4"/>
        <item x="7"/>
        <item x="12"/>
        <item x="8"/>
        <item h="1" x="9"/>
        <item h="1" x="19"/>
        <item h="1" x="18"/>
        <item h="1" x="16"/>
        <item x="5"/>
        <item h="1" x="17"/>
        <item x="6"/>
        <item h="1" x="34"/>
        <item h="1" x="37"/>
        <item h="1" x="36"/>
        <item h="1" x="22"/>
        <item h="1" x="23"/>
        <item h="1" x="30"/>
        <item h="1" x="15"/>
        <item h="1" x="28"/>
        <item h="1" x="35"/>
        <item h="1" x="32"/>
        <item h="1" x="25"/>
        <item h="1" x="24"/>
        <item h="1" x="29"/>
        <item h="1" x="31"/>
        <item h="1" x="27"/>
        <item h="1" x="26"/>
        <item h="1" x="33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8"/>
    </i>
    <i>
      <x v="20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">
      <pivotArea collapsedLevelsAreSubtotals="1" fieldPosition="0">
        <references count="1">
          <reference field="2" count="0"/>
        </references>
      </pivotArea>
    </format>
    <format dxfId="12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8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7"/>
              <x v="9"/>
              <x v="10"/>
              <x v="13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7"/>
              <x v="9"/>
              <x v="10"/>
              <x v="11"/>
              <x v="13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7"/>
              <x v="8"/>
              <x v="9"/>
              <x v="10"/>
              <x v="11"/>
              <x v="13"/>
              <x v="14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7"/>
              <x v="8"/>
              <x v="9"/>
              <x v="10"/>
              <x v="11"/>
              <x v="12"/>
              <x v="13"/>
              <x v="14"/>
              <x v="17"/>
              <x v="18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7"/>
              <x v="8"/>
              <x v="9"/>
              <x v="10"/>
              <x v="11"/>
              <x v="12"/>
              <x v="13"/>
              <x v="14"/>
              <x v="18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3" firstHeaderRow="1" firstDataRow="1" firstDataCol="1" rowPageCount="1" colPageCount="1"/>
  <pivotFields count="25">
    <pivotField dataField="1" showAll="0"/>
    <pivotField showAll="0"/>
    <pivotField axis="axisPage" showAll="0">
      <items count="37">
        <item x="11"/>
        <item x="19"/>
        <item x="15"/>
        <item x="1"/>
        <item x="14"/>
        <item x="5"/>
        <item x="20"/>
        <item x="21"/>
        <item x="16"/>
        <item x="6"/>
        <item x="18"/>
        <item x="7"/>
        <item x="23"/>
        <item x="2"/>
        <item x="8"/>
        <item x="9"/>
        <item x="13"/>
        <item x="0"/>
        <item x="10"/>
        <item x="3"/>
        <item x="4"/>
        <item x="12"/>
        <item x="24"/>
        <item x="17"/>
        <item x="29"/>
        <item x="25"/>
        <item x="26"/>
        <item x="27"/>
        <item x="30"/>
        <item x="31"/>
        <item x="33"/>
        <item x="34"/>
        <item x="35"/>
        <item x="32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3"/>
        <item x="10"/>
        <item x="2"/>
        <item x="14"/>
        <item x="4"/>
        <item x="18"/>
        <item x="7"/>
        <item x="9"/>
        <item x="13"/>
        <item x="12"/>
        <item x="6"/>
        <item x="11"/>
        <item x="0"/>
        <item x="8"/>
        <item x="1"/>
        <item x="16"/>
        <item x="15"/>
        <item x="5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2" item="17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63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8.42578125" customWidth="1"/>
    <col min="4" max="4" width="7.5703125" customWidth="1"/>
    <col min="5" max="5" width="7.42578125" bestFit="1" customWidth="1"/>
    <col min="6" max="6" width="14.28515625" customWidth="1"/>
    <col min="7" max="7" width="11" customWidth="1"/>
    <col min="8" max="8" width="7.28515625" customWidth="1"/>
    <col min="9" max="9" width="9.7109375" customWidth="1"/>
    <col min="10" max="10" width="9.140625" bestFit="1" customWidth="1"/>
    <col min="11" max="11" width="6.5703125" bestFit="1" customWidth="1"/>
    <col min="12" max="12" width="6.140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" style="4" customWidth="1"/>
    <col min="21" max="21" width="12.28515625" customWidth="1"/>
    <col min="22" max="22" width="10.7109375" style="9" bestFit="1" customWidth="1"/>
    <col min="23" max="23" width="11.28515625" bestFit="1" customWidth="1"/>
    <col min="25" max="25" width="10.710937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705</v>
      </c>
      <c r="H1" t="s">
        <v>6</v>
      </c>
      <c r="I1" t="s">
        <v>7</v>
      </c>
      <c r="J1" t="s">
        <v>8</v>
      </c>
      <c r="K1" t="s">
        <v>1004</v>
      </c>
      <c r="L1" t="s">
        <v>1005</v>
      </c>
      <c r="M1" t="s">
        <v>2208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2209</v>
      </c>
      <c r="T1" s="4" t="s">
        <v>15</v>
      </c>
      <c r="U1" t="s">
        <v>16</v>
      </c>
      <c r="V1" t="s">
        <v>11</v>
      </c>
      <c r="W1" t="s">
        <v>2561</v>
      </c>
      <c r="X1" t="s">
        <v>2562</v>
      </c>
      <c r="Y1" t="s">
        <v>2709</v>
      </c>
    </row>
    <row r="2" spans="1:25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71</v>
      </c>
      <c r="E2">
        <f>SUMPRODUCT(MID(0&amp;feed!E2,LARGE(INDEX(ISNUMBER(--MID(feed!E2,ROW($1:$19),1))*
ROW($1:$19),0),ROW($1:$19))+1,1)*10^ROW($1:$19)/10)</f>
        <v>1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Elite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3092</v>
      </c>
      <c r="O2">
        <f>SUMPRODUCT(MID(0&amp;feed!O2,LARGE(INDEX(ISNUMBER(--MID(feed!O2,ROW($1:$5),1))*
ROW($1:$5),0),ROW($1:$5))+1,1)*10^ROW($1:$5)/10)</f>
        <v>195</v>
      </c>
      <c r="P2" t="str">
        <f>feed!P2</f>
        <v>Untapped</v>
      </c>
      <c r="Q2" t="str">
        <f>feed!Q2</f>
        <v>Powerful</v>
      </c>
      <c r="R2" t="str">
        <f>feed!R2</f>
        <v>Indochina</v>
      </c>
      <c r="S2" t="str">
        <f>feed!S2</f>
        <v>Soviet Union</v>
      </c>
      <c r="T2" s="4">
        <f>SUMPRODUCT(MID(0&amp;feed!T2,LARGE(INDEX(ISNUMBER(--MID(feed!T2,ROW($1:$5),1))*
ROW($1:$5),0),ROW($1:$5))+1,1)*10^ROW($1:$5)/10)</f>
        <v>31594</v>
      </c>
      <c r="U2" t="str">
        <f>feed!U2</f>
        <v>http://blocgame.com/stats.php?id=63909</v>
      </c>
      <c r="V2" s="4">
        <f>SUMPRODUCT(MID(0&amp;feed!V2,LARGE(INDEX(ISNUMBER(--MID(feed!V2,ROW($1:$5),1))*
ROW($1:$5),0),ROW($1:$5))+1,1)*10^ROW($1:$5)/10)</f>
        <v>0</v>
      </c>
      <c r="W2">
        <f>feed!W2</f>
        <v>0</v>
      </c>
      <c r="X2" s="4">
        <f>T2-H2*750-K2*375-L2*375</f>
        <v>4969</v>
      </c>
      <c r="Y2" s="9">
        <f>T2/N2</f>
        <v>10.217981888745149</v>
      </c>
    </row>
    <row r="3" spans="1:25" x14ac:dyDescent="0.25">
      <c r="A3" t="str">
        <f>feed!A3</f>
        <v>Morovistan</v>
      </c>
      <c r="B3" t="str">
        <f>feed!B3</f>
        <v>Gustave Bergher</v>
      </c>
      <c r="C3" t="str">
        <f>feed!C3</f>
        <v>The Divine Council</v>
      </c>
      <c r="D3">
        <f>SUMPRODUCT(MID(0&amp;feed!D3,LARGE(INDEX(ISNUMBER(--MID(feed!D3,ROW($1:$19),1))*
ROW($1:$19),0),ROW($1:$19))+1,1)*10^ROW($1:$19)/10)</f>
        <v>78</v>
      </c>
      <c r="E3">
        <f>SUMPRODUCT(MID(0&amp;feed!E3,LARGE(INDEX(ISNUMBER(--MID(feed!E3,ROW($1:$19),1))*
ROW($1:$19),0),ROW($1:$19))+1,1)*10^ROW($1:$19)/10)</f>
        <v>1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2</v>
      </c>
      <c r="I3" t="str">
        <f>feed!I3</f>
        <v>Good</v>
      </c>
      <c r="J3">
        <f>SUMPRODUCT(MID(0&amp;feed!J3,LARGE(INDEX(ISNUMBER(--MID(feed!J3,ROW($1:$19),1))*
ROW($1:$19),0),ROW($1:$19))+1,1)*10^ROW($1:$19)/10)</f>
        <v>3</v>
      </c>
      <c r="K3">
        <f>SUMPRODUCT(MID(0&amp;feed!K3,LARGE(INDEX(ISNUMBER(--MID(feed!K3,ROW($1:$19),1))*
ROW($1:$19),0),ROW($1:$19))+1,1)*10^ROW($1:$19)/10)</f>
        <v>18</v>
      </c>
      <c r="L3">
        <f>SUMPRODUCT(MID(0&amp;feed!L3,LARGE(INDEX(ISNUMBER(--MID(feed!L3,ROW($1:$19),1))*
ROW($1:$19),0),ROW($1:$19))+1,1)*10^ROW($1:$19)/10)</f>
        <v>13</v>
      </c>
      <c r="M3" t="str">
        <f>feed!M3</f>
        <v>Central Planning</v>
      </c>
      <c r="N3">
        <f>SUMPRODUCT(MID(0&amp;feed!N3,LARGE(INDEX(ISNUMBER(--MID(feed!N3,ROW($1:$5),1))*
ROW($1:$5),0),ROW($1:$5))+1,1)*10^ROW($1:$5)/10)</f>
        <v>3062</v>
      </c>
      <c r="O3">
        <f>SUMPRODUCT(MID(0&amp;feed!O3,LARGE(INDEX(ISNUMBER(--MID(feed!O3,ROW($1:$5),1))*
ROW($1:$5),0),ROW($1:$5))+1,1)*10^ROW($1:$5)/10)</f>
        <v>4031</v>
      </c>
      <c r="P3" t="str">
        <f>feed!P3</f>
        <v>Plentiful</v>
      </c>
      <c r="Q3" t="str">
        <f>feed!Q3</f>
        <v>Powerful</v>
      </c>
      <c r="R3" t="str">
        <f>feed!R3</f>
        <v>Mesopotamia</v>
      </c>
      <c r="S3" t="str">
        <f>feed!S3</f>
        <v>Soviet Union</v>
      </c>
      <c r="T3" s="4">
        <f>SUMPRODUCT(MID(0&amp;feed!T3,LARGE(INDEX(ISNUMBER(--MID(feed!T3,ROW($1:$5),1))*
ROW($1:$5),0),ROW($1:$5))+1,1)*10^ROW($1:$5)/10)</f>
        <v>31247</v>
      </c>
      <c r="U3" t="str">
        <f>feed!U3</f>
        <v>http://blocgame.com/stats.php?id=62905</v>
      </c>
      <c r="V3" s="4">
        <f>SUMPRODUCT(MID(0&amp;feed!V3,LARGE(INDEX(ISNUMBER(--MID(feed!V3,ROW($1:$5),1))*
ROW($1:$5),0),ROW($1:$5))+1,1)*10^ROW($1:$5)/10)</f>
        <v>0</v>
      </c>
      <c r="W3">
        <f>feed!W3</f>
        <v>0</v>
      </c>
      <c r="X3" s="4">
        <f>T3-H3*750-K3*375-L3*375</f>
        <v>18122</v>
      </c>
      <c r="Y3" s="9">
        <f>T3/N3</f>
        <v>10.204768125408229</v>
      </c>
    </row>
    <row r="4" spans="1:25" x14ac:dyDescent="0.25">
      <c r="A4" t="str">
        <f>feed!A4</f>
        <v>Tuonela</v>
      </c>
      <c r="B4" t="str">
        <f>feed!B4</f>
        <v>Beelzebub</v>
      </c>
      <c r="C4" t="str">
        <f>feed!C4</f>
        <v>The Order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2</v>
      </c>
      <c r="F4" t="str">
        <f>feed!F4</f>
        <v>Second World War surplus</v>
      </c>
      <c r="G4" t="str">
        <f>feed!G4</f>
        <v>Angelic</v>
      </c>
      <c r="H4">
        <f>SUMPRODUCT(MID(0&amp;feed!H4,LARGE(INDEX(ISNUMBER(--MID(feed!H4,ROW($1:$1),1))*
ROW($1:$1),0),ROW($1:$1))+1,1)*10^ROW($1:$1)/10)</f>
        <v>3</v>
      </c>
      <c r="I4" t="str">
        <f>feed!I4</f>
        <v>Elite</v>
      </c>
      <c r="J4">
        <f>SUMPRODUCT(MID(0&amp;feed!J4,LARGE(INDEX(ISNUMBER(--MID(feed!J4,ROW($1:$19),1))*
ROW($1:$19),0),ROW($1:$19))+1,1)*10^ROW($1:$19)/10)</f>
        <v>5</v>
      </c>
      <c r="K4">
        <f>SUMPRODUCT(MID(0&amp;feed!K4,LARGE(INDEX(ISNUMBER(--MID(feed!K4,ROW($1:$19),1))*
ROW($1:$19),0),ROW($1:$19))+1,1)*10^ROW($1:$19)/10)</f>
        <v>31</v>
      </c>
      <c r="L4">
        <f>SUMPRODUCT(MID(0&amp;feed!L4,LARGE(INDEX(ISNUMBER(--MID(feed!L4,ROW($1:$19),1))*
ROW($1:$19),0),ROW($1:$19))+1,1)*10^ROW($1:$19)/10)</f>
        <v>3</v>
      </c>
      <c r="M4" t="str">
        <f>feed!M4</f>
        <v>Central Planning</v>
      </c>
      <c r="N4">
        <f>SUMPRODUCT(MID(0&amp;feed!N4,LARGE(INDEX(ISNUMBER(--MID(feed!N4,ROW($1:$5),1))*
ROW($1:$5),0),ROW($1:$5))+1,1)*10^ROW($1:$5)/10)</f>
        <v>3030</v>
      </c>
      <c r="O4">
        <f>SUMPRODUCT(MID(0&amp;feed!O4,LARGE(INDEX(ISNUMBER(--MID(feed!O4,ROW($1:$5),1))*
ROW($1:$5),0),ROW($1:$5))+1,1)*10^ROW($1:$5)/10)</f>
        <v>359</v>
      </c>
      <c r="P4" t="str">
        <f>feed!P4</f>
        <v>Untapped</v>
      </c>
      <c r="Q4" t="str">
        <f>feed!Q4</f>
        <v>Large</v>
      </c>
      <c r="R4" t="str">
        <f>feed!R4</f>
        <v>The Subcontinent</v>
      </c>
      <c r="S4" t="str">
        <f>feed!S4</f>
        <v>Soviet Union</v>
      </c>
      <c r="T4" s="4">
        <f>SUMPRODUCT(MID(0&amp;feed!T4,LARGE(INDEX(ISNUMBER(--MID(feed!T4,ROW($1:$5),1))*
ROW($1:$5),0),ROW($1:$5))+1,1)*10^ROW($1:$5)/10)</f>
        <v>44874</v>
      </c>
      <c r="U4" t="str">
        <f>feed!U4</f>
        <v>http://blocgame.com/stats.php?id=389</v>
      </c>
      <c r="V4" s="4">
        <f>SUMPRODUCT(MID(0&amp;feed!V4,LARGE(INDEX(ISNUMBER(--MID(feed!V4,ROW($1:$5),1))*
ROW($1:$5),0),ROW($1:$5))+1,1)*10^ROW($1:$5)/10)</f>
        <v>0</v>
      </c>
      <c r="W4">
        <f>feed!W4</f>
        <v>0</v>
      </c>
      <c r="X4" s="4">
        <f>T4-H4*750-K4*375-L4*375</f>
        <v>29874</v>
      </c>
      <c r="Y4" s="9">
        <f>T4/N4</f>
        <v>14.80990099009901</v>
      </c>
    </row>
    <row r="5" spans="1:25" x14ac:dyDescent="0.25">
      <c r="A5" t="str">
        <f>feed!A5</f>
        <v>whitmanistan</v>
      </c>
      <c r="B5" t="str">
        <f>feed!B5</f>
        <v>slim</v>
      </c>
      <c r="C5" t="str">
        <f>feed!C5</f>
        <v>The Order</v>
      </c>
      <c r="D5">
        <f>SUMPRODUCT(MID(0&amp;feed!D5,LARGE(INDEX(ISNUMBER(--MID(feed!D5,ROW($1:$19),1))*
ROW($1:$19),0),ROW($1:$19))+1,1)*10^ROW($1:$19)/10)</f>
        <v>91</v>
      </c>
      <c r="E5">
        <f>SUMPRODUCT(MID(0&amp;feed!E5,LARGE(INDEX(ISNUMBER(--MID(feed!E5,ROW($1:$19),1))*
ROW($1:$19),0),ROW($1:$19))+1,1)*10^ROW($1:$19)/10)</f>
        <v>5</v>
      </c>
      <c r="F5" t="str">
        <f>feed!F5</f>
        <v>Second World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5</v>
      </c>
      <c r="I5" t="str">
        <f>feed!I5</f>
        <v>Good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17</v>
      </c>
      <c r="L5">
        <f>SUMPRODUCT(MID(0&amp;feed!L5,LARGE(INDEX(ISNUMBER(--MID(feed!L5,ROW($1:$19),1))*
ROW($1:$19),0),ROW($1:$19))+1,1)*10^ROW($1:$19)/10)</f>
        <v>9</v>
      </c>
      <c r="M5" t="str">
        <f>feed!M5</f>
        <v>Free Market</v>
      </c>
      <c r="N5">
        <f>SUMPRODUCT(MID(0&amp;feed!N5,LARGE(INDEX(ISNUMBER(--MID(feed!N5,ROW($1:$5),1))*
ROW($1:$5),0),ROW($1:$5))+1,1)*10^ROW($1:$5)/10)</f>
        <v>2862</v>
      </c>
      <c r="O5">
        <f>SUMPRODUCT(MID(0&amp;feed!O5,LARGE(INDEX(ISNUMBER(--MID(feed!O5,ROW($1:$5),1))*
ROW($1:$5),0),ROW($1:$5))+1,1)*10^ROW($1:$5)/10)</f>
        <v>6644</v>
      </c>
      <c r="P5" t="str">
        <f>feed!P5</f>
        <v>Untapped</v>
      </c>
      <c r="Q5" t="str">
        <f>feed!Q5</f>
        <v>Large</v>
      </c>
      <c r="R5" t="str">
        <f>feed!R5</f>
        <v>Mesopotamia</v>
      </c>
      <c r="S5" t="str">
        <f>feed!S5</f>
        <v>United States</v>
      </c>
      <c r="T5" s="4">
        <f>SUMPRODUCT(MID(0&amp;feed!T5,LARGE(INDEX(ISNUMBER(--MID(feed!T5,ROW($1:$5),1))*
ROW($1:$5),0),ROW($1:$5))+1,1)*10^ROW($1:$5)/10)</f>
        <v>60991</v>
      </c>
      <c r="U5" t="str">
        <f>feed!U5</f>
        <v>http://blocgame.com/stats.php?id=36344</v>
      </c>
      <c r="V5" s="4">
        <f>SUMPRODUCT(MID(0&amp;feed!V5,LARGE(INDEX(ISNUMBER(--MID(feed!V5,ROW($1:$5),1))*
ROW($1:$5),0),ROW($1:$5))+1,1)*10^ROW($1:$5)/10)</f>
        <v>0</v>
      </c>
      <c r="W5">
        <f>feed!W5</f>
        <v>0</v>
      </c>
      <c r="X5" s="4">
        <f>T5-H5*750-K5*375-L5*375</f>
        <v>47491</v>
      </c>
      <c r="Y5" s="9">
        <f>T5/N5</f>
        <v>21.310621942697413</v>
      </c>
    </row>
    <row r="6" spans="1:25" x14ac:dyDescent="0.25">
      <c r="A6" t="str">
        <f>feed!A6</f>
        <v>Raja Udang</v>
      </c>
      <c r="B6" t="str">
        <f>feed!B6</f>
        <v>Mario</v>
      </c>
      <c r="C6" t="str">
        <f>feed!C6</f>
        <v>PIRATES</v>
      </c>
      <c r="D6">
        <f>SUMPRODUCT(MID(0&amp;feed!D6,LARGE(INDEX(ISNUMBER(--MID(feed!D6,ROW($1:$19),1))*
ROW($1:$19),0),ROW($1:$19))+1,1)*10^ROW($1:$19)/10)</f>
        <v>31</v>
      </c>
      <c r="E6">
        <f>SUMPRODUCT(MID(0&amp;feed!E6,LARGE(INDEX(ISNUMBER(--MID(feed!E6,ROW($1:$19),1))*
ROW($1:$19),0),ROW($1:$19))+1,1)*10^ROW($1:$19)/10)</f>
        <v>0</v>
      </c>
      <c r="F6" t="str">
        <f>feed!F6</f>
        <v>Second World War surplus</v>
      </c>
      <c r="G6" t="str">
        <f>feed!G6</f>
        <v>Angelic</v>
      </c>
      <c r="H6">
        <f>SUMPRODUCT(MID(0&amp;feed!H6,LARGE(INDEX(ISNUMBER(--MID(feed!H6,ROW($1:$1),1))*
ROW($1:$1),0),ROW($1:$1))+1,1)*10^ROW($1:$1)/10)</f>
        <v>3</v>
      </c>
      <c r="I6" t="str">
        <f>feed!I6</f>
        <v>Good</v>
      </c>
      <c r="J6">
        <f>SUMPRODUCT(MID(0&amp;feed!J6,LARGE(INDEX(ISNUMBER(--MID(feed!J6,ROW($1:$19),1))*
ROW($1:$19),0),ROW($1:$19))+1,1)*10^ROW($1:$19)/10)</f>
        <v>0</v>
      </c>
      <c r="K6">
        <f>SUMPRODUCT(MID(0&amp;feed!K6,LARGE(INDEX(ISNUMBER(--MID(feed!K6,ROW($1:$19),1))*
ROW($1:$19),0),ROW($1:$19))+1,1)*10^ROW($1:$19)/10)</f>
        <v>18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2853</v>
      </c>
      <c r="O6">
        <f>SUMPRODUCT(MID(0&amp;feed!O6,LARGE(INDEX(ISNUMBER(--MID(feed!O6,ROW($1:$5),1))*
ROW($1:$5),0),ROW($1:$5))+1,1)*10^ROW($1:$5)/10)</f>
        <v>208</v>
      </c>
      <c r="P6" t="str">
        <f>feed!P6</f>
        <v>Untapped</v>
      </c>
      <c r="Q6" t="str">
        <f>feed!Q6</f>
        <v>Mediocre</v>
      </c>
      <c r="R6" t="str">
        <f>feed!R6</f>
        <v>Pacific Rim</v>
      </c>
      <c r="S6" t="str">
        <f>feed!S6</f>
        <v>Soviet Union</v>
      </c>
      <c r="T6" s="4">
        <f>SUMPRODUCT(MID(0&amp;feed!T6,LARGE(INDEX(ISNUMBER(--MID(feed!T6,ROW($1:$5),1))*
ROW($1:$5),0),ROW($1:$5))+1,1)*10^ROW($1:$5)/10)</f>
        <v>43361</v>
      </c>
      <c r="U6" t="str">
        <f>feed!U6</f>
        <v>http://blocgame.com/stats.php?id=61754</v>
      </c>
      <c r="V6" s="4">
        <f>SUMPRODUCT(MID(0&amp;feed!V6,LARGE(INDEX(ISNUMBER(--MID(feed!V6,ROW($1:$5),1))*
ROW($1:$5),0),ROW($1:$5))+1,1)*10^ROW($1:$5)/10)</f>
        <v>0</v>
      </c>
      <c r="W6">
        <f>feed!W6</f>
        <v>0</v>
      </c>
      <c r="X6" s="4">
        <f>T6-H6*750-K6*375-L6*375</f>
        <v>31361</v>
      </c>
      <c r="Y6" s="9">
        <f>T6/N6</f>
        <v>15.19838766211006</v>
      </c>
    </row>
    <row r="7" spans="1:25" x14ac:dyDescent="0.25">
      <c r="A7" t="str">
        <f>feed!A7</f>
        <v>Newsoka</v>
      </c>
      <c r="B7" t="str">
        <f>feed!B7</f>
        <v>E Mark</v>
      </c>
      <c r="C7" t="str">
        <f>feed!C7</f>
        <v>The Divine Council</v>
      </c>
      <c r="D7">
        <f>SUMPRODUCT(MID(0&amp;feed!D7,LARGE(INDEX(ISNUMBER(--MID(feed!D7,ROW($1:$19),1))*
ROW($1:$19),0),ROW($1:$19))+1,1)*10^ROW($1:$19)/10)</f>
        <v>39</v>
      </c>
      <c r="E7">
        <f>SUMPRODUCT(MID(0&amp;feed!E7,LARGE(INDEX(ISNUMBER(--MID(feed!E7,ROW($1:$19),1))*
ROW($1:$19),0),ROW($1:$19))+1,1)*10^ROW($1:$19)/10)</f>
        <v>0</v>
      </c>
      <c r="F7" t="str">
        <f>feed!F7</f>
        <v>Second World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1</v>
      </c>
      <c r="I7" t="str">
        <f>feed!I7</f>
        <v>Good</v>
      </c>
      <c r="J7">
        <f>SUMPRODUCT(MID(0&amp;feed!J7,LARGE(INDEX(ISNUMBER(--MID(feed!J7,ROW($1:$19),1))*
ROW($1:$19),0),ROW($1:$19))+1,1)*10^ROW($1:$19)/10)</f>
        <v>7</v>
      </c>
      <c r="K7">
        <f>SUMPRODUCT(MID(0&amp;feed!K7,LARGE(INDEX(ISNUMBER(--MID(feed!K7,ROW($1:$19),1))*
ROW($1:$19),0),ROW($1:$19))+1,1)*10^ROW($1:$19)/10)</f>
        <v>31</v>
      </c>
      <c r="L7">
        <f>SUMPRODUCT(MID(0&amp;feed!L7,LARGE(INDEX(ISNUMBER(--MID(feed!L7,ROW($1:$19),1))*
ROW($1:$19),0),ROW($1:$19))+1,1)*10^ROW($1:$19)/10)</f>
        <v>12</v>
      </c>
      <c r="M7" t="str">
        <f>feed!M7</f>
        <v>Mixed Economy</v>
      </c>
      <c r="N7">
        <f>SUMPRODUCT(MID(0&amp;feed!N7,LARGE(INDEX(ISNUMBER(--MID(feed!N7,ROW($1:$5),1))*
ROW($1:$5),0),ROW($1:$5))+1,1)*10^ROW($1:$5)/10)</f>
        <v>2804</v>
      </c>
      <c r="O7">
        <f>SUMPRODUCT(MID(0&amp;feed!O7,LARGE(INDEX(ISNUMBER(--MID(feed!O7,ROW($1:$5),1))*
ROW($1:$5),0),ROW($1:$5))+1,1)*10^ROW($1:$5)/10)</f>
        <v>631</v>
      </c>
      <c r="P7" t="str">
        <f>feed!P7</f>
        <v>Plentiful</v>
      </c>
      <c r="Q7" t="str">
        <f>feed!Q7</f>
        <v>Somewhat Large</v>
      </c>
      <c r="R7" t="str">
        <f>feed!R7</f>
        <v>Indochina</v>
      </c>
      <c r="S7" t="str">
        <f>feed!S7</f>
        <v>United States</v>
      </c>
      <c r="T7" s="4">
        <f>SUMPRODUCT(MID(0&amp;feed!T7,LARGE(INDEX(ISNUMBER(--MID(feed!T7,ROW($1:$5),1))*
ROW($1:$5),0),ROW($1:$5))+1,1)*10^ROW($1:$5)/10)</f>
        <v>27578</v>
      </c>
      <c r="U7" t="str">
        <f>feed!U7</f>
        <v>http://blocgame.com/stats.php?id=63105</v>
      </c>
      <c r="V7" s="4">
        <f>SUMPRODUCT(MID(0&amp;feed!V7,LARGE(INDEX(ISNUMBER(--MID(feed!V7,ROW($1:$5),1))*
ROW($1:$5),0),ROW($1:$5))+1,1)*10^ROW($1:$5)/10)</f>
        <v>0</v>
      </c>
      <c r="W7">
        <f>feed!W7</f>
        <v>0</v>
      </c>
      <c r="X7" s="4">
        <f>T7-H7*750-K7*375-L7*375</f>
        <v>10703</v>
      </c>
      <c r="Y7" s="9">
        <f>T7/N7</f>
        <v>9.835235378031383</v>
      </c>
    </row>
    <row r="8" spans="1:25" x14ac:dyDescent="0.25">
      <c r="A8" t="str">
        <f>feed!A8</f>
        <v>Eastasia</v>
      </c>
      <c r="B8" t="str">
        <f>feed!B8</f>
        <v>accounts being deleted</v>
      </c>
      <c r="C8" t="str">
        <f>feed!C8</f>
        <v>The Order</v>
      </c>
      <c r="D8">
        <f>SUMPRODUCT(MID(0&amp;feed!D8,LARGE(INDEX(ISNUMBER(--MID(feed!D8,ROW($1:$19),1))*
ROW($1:$19),0),ROW($1:$19))+1,1)*10^ROW($1:$19)/10)</f>
        <v>65</v>
      </c>
      <c r="E8">
        <f>SUMPRODUCT(MID(0&amp;feed!E8,LARGE(INDEX(ISNUMBER(--MID(feed!E8,ROW($1:$19),1))*
ROW($1:$19),0),ROW($1:$19))+1,1)*10^ROW($1:$19)/10)</f>
        <v>2</v>
      </c>
      <c r="F8" t="str">
        <f>feed!F8</f>
        <v>Korean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Elite</v>
      </c>
      <c r="J8">
        <f>SUMPRODUCT(MID(0&amp;feed!J8,LARGE(INDEX(ISNUMBER(--MID(feed!J8,ROW($1:$19),1))*
ROW($1:$19),0),ROW($1:$19))+1,1)*10^ROW($1:$19)/10)</f>
        <v>1</v>
      </c>
      <c r="K8">
        <f>SUMPRODUCT(MID(0&amp;feed!K8,LARGE(INDEX(ISNUMBER(--MID(feed!K8,ROW($1:$19),1))*
ROW($1:$19),0),ROW($1:$19))+1,1)*10^ROW($1:$19)/10)</f>
        <v>8</v>
      </c>
      <c r="L8">
        <f>SUMPRODUCT(MID(0&amp;feed!L8,LARGE(INDEX(ISNUMBER(--MID(feed!L8,ROW($1:$19),1))*
ROW($1:$19),0),ROW($1:$19))+1,1)*10^ROW($1:$19)/10)</f>
        <v>4</v>
      </c>
      <c r="M8" t="str">
        <f>feed!M8</f>
        <v>Central Planning</v>
      </c>
      <c r="N8">
        <f>SUMPRODUCT(MID(0&amp;feed!N8,LARGE(INDEX(ISNUMBER(--MID(feed!N8,ROW($1:$5),1))*
ROW($1:$5),0),ROW($1:$5))+1,1)*10^ROW($1:$5)/10)</f>
        <v>2729</v>
      </c>
      <c r="O8">
        <f>SUMPRODUCT(MID(0&amp;feed!O8,LARGE(INDEX(ISNUMBER(--MID(feed!O8,ROW($1:$5),1))*
ROW($1:$5),0),ROW($1:$5))+1,1)*10^ROW($1:$5)/10)</f>
        <v>925</v>
      </c>
      <c r="P8" t="str">
        <f>feed!P8</f>
        <v>Untapped</v>
      </c>
      <c r="Q8" t="str">
        <f>feed!Q8</f>
        <v>Small</v>
      </c>
      <c r="R8" t="str">
        <f>feed!R8</f>
        <v>Pacific Rim</v>
      </c>
      <c r="S8" t="str">
        <f>feed!S8</f>
        <v>Soviet Union</v>
      </c>
      <c r="T8" s="4">
        <f>SUMPRODUCT(MID(0&amp;feed!T8,LARGE(INDEX(ISNUMBER(--MID(feed!T8,ROW($1:$5),1))*
ROW($1:$5),0),ROW($1:$5))+1,1)*10^ROW($1:$5)/10)</f>
        <v>34461</v>
      </c>
      <c r="U8" t="str">
        <f>feed!U8</f>
        <v>http://blocgame.com/stats.php?id=63527</v>
      </c>
      <c r="V8" s="4">
        <f>SUMPRODUCT(MID(0&amp;feed!V8,LARGE(INDEX(ISNUMBER(--MID(feed!V8,ROW($1:$5),1))*
ROW($1:$5),0),ROW($1:$5))+1,1)*10^ROW($1:$5)/10)</f>
        <v>0</v>
      </c>
      <c r="W8">
        <f>feed!W8</f>
        <v>0</v>
      </c>
      <c r="X8" s="4">
        <f>T8-H8*750-K8*375-L8*375</f>
        <v>28461</v>
      </c>
      <c r="Y8" s="9">
        <f>T8/N8</f>
        <v>12.627702455111763</v>
      </c>
    </row>
    <row r="9" spans="1:25" x14ac:dyDescent="0.25">
      <c r="A9" t="str">
        <f>feed!A9</f>
        <v>TheDarkSide</v>
      </c>
      <c r="B9" t="str">
        <f>feed!B9</f>
        <v>LordVader</v>
      </c>
      <c r="C9" t="str">
        <f>feed!C9</f>
        <v>The Divine Council</v>
      </c>
      <c r="D9">
        <f>SUMPRODUCT(MID(0&amp;feed!D9,LARGE(INDEX(ISNUMBER(--MID(feed!D9,ROW($1:$19),1))*
ROW($1:$19),0),ROW($1:$19))+1,1)*10^ROW($1:$19)/10)</f>
        <v>96</v>
      </c>
      <c r="E9">
        <f>SUMPRODUCT(MID(0&amp;feed!E9,LARGE(INDEX(ISNUMBER(--MID(feed!E9,ROW($1:$19),1))*
ROW($1:$19),0),ROW($1:$19))+1,1)*10^ROW($1:$19)/10)</f>
        <v>5</v>
      </c>
      <c r="F9" t="str">
        <f>feed!F9</f>
        <v>Korean War surplus</v>
      </c>
      <c r="G9" t="str">
        <f>feed!G9</f>
        <v>Angelic</v>
      </c>
      <c r="H9">
        <f>SUMPRODUCT(MID(0&amp;feed!H9,LARGE(INDEX(ISNUMBER(--MID(feed!H9,ROW($1:$1),1))*
ROW($1:$1),0),ROW($1:$1))+1,1)*10^ROW($1:$1)/10)</f>
        <v>2</v>
      </c>
      <c r="I9" t="str">
        <f>feed!I9</f>
        <v>Standard</v>
      </c>
      <c r="J9">
        <f>SUMPRODUCT(MID(0&amp;feed!J9,LARGE(INDEX(ISNUMBER(--MID(feed!J9,ROW($1:$19),1))*
ROW($1:$19),0),ROW($1:$19))+1,1)*10^ROW($1:$19)/10)</f>
        <v>1</v>
      </c>
      <c r="K9">
        <f>SUMPRODUCT(MID(0&amp;feed!K9,LARGE(INDEX(ISNUMBER(--MID(feed!K9,ROW($1:$19),1))*
ROW($1:$19),0),ROW($1:$19))+1,1)*10^ROW($1:$19)/10)</f>
        <v>27</v>
      </c>
      <c r="L9">
        <f>SUMPRODUCT(MID(0&amp;feed!L9,LARGE(INDEX(ISNUMBER(--MID(feed!L9,ROW($1:$19),1))*
ROW($1:$19),0),ROW($1:$19))+1,1)*10^ROW($1:$19)/10)</f>
        <v>2</v>
      </c>
      <c r="M9" t="str">
        <f>feed!M9</f>
        <v>Central Planning</v>
      </c>
      <c r="N9">
        <f>SUMPRODUCT(MID(0&amp;feed!N9,LARGE(INDEX(ISNUMBER(--MID(feed!N9,ROW($1:$5),1))*
ROW($1:$5),0),ROW($1:$5))+1,1)*10^ROW($1:$5)/10)</f>
        <v>2608</v>
      </c>
      <c r="O9">
        <f>SUMPRODUCT(MID(0&amp;feed!O9,LARGE(INDEX(ISNUMBER(--MID(feed!O9,ROW($1:$5),1))*
ROW($1:$5),0),ROW($1:$5))+1,1)*10^ROW($1:$5)/10)</f>
        <v>772</v>
      </c>
      <c r="P9">
        <f>feed!P9</f>
        <v>0</v>
      </c>
      <c r="Q9" t="str">
        <f>feed!Q9</f>
        <v>Very Powerful</v>
      </c>
      <c r="R9" t="str">
        <f>feed!R9</f>
        <v>East Indies</v>
      </c>
      <c r="S9" t="str">
        <f>feed!S9</f>
        <v>Soviet Union</v>
      </c>
      <c r="T9" s="4">
        <f>SUMPRODUCT(MID(0&amp;feed!T9,LARGE(INDEX(ISNUMBER(--MID(feed!T9,ROW($1:$5),1))*
ROW($1:$5),0),ROW($1:$5))+1,1)*10^ROW($1:$5)/10)</f>
        <v>71614</v>
      </c>
      <c r="U9" t="str">
        <f>feed!U9</f>
        <v>http://blocgame.com/stats.php?id=63139</v>
      </c>
      <c r="V9" s="4">
        <f>SUMPRODUCT(MID(0&amp;feed!V9,LARGE(INDEX(ISNUMBER(--MID(feed!V9,ROW($1:$5),1))*
ROW($1:$5),0),ROW($1:$5))+1,1)*10^ROW($1:$5)/10)</f>
        <v>1</v>
      </c>
      <c r="W9">
        <f>feed!W9</f>
        <v>0</v>
      </c>
      <c r="X9" s="4">
        <f>T9-H9*750-K9*375-L9*375</f>
        <v>59239</v>
      </c>
      <c r="Y9" s="9">
        <f>T9/N9</f>
        <v>27.459355828220858</v>
      </c>
    </row>
    <row r="10" spans="1:25" x14ac:dyDescent="0.25">
      <c r="A10" t="str">
        <f>feed!A10</f>
        <v>LOCAI</v>
      </c>
      <c r="B10" t="str">
        <f>feed!B10</f>
        <v>Agumentic</v>
      </c>
      <c r="C10" t="str">
        <f>feed!C10</f>
        <v>Brotherhood of Nod</v>
      </c>
      <c r="D10">
        <f>SUMPRODUCT(MID(0&amp;feed!D10,LARGE(INDEX(ISNUMBER(--MID(feed!D10,ROW($1:$19),1))*
ROW($1:$19),0),ROW($1:$19))+1,1)*10^ROW($1:$19)/10)</f>
        <v>39</v>
      </c>
      <c r="E10">
        <f>SUMPRODUCT(MID(0&amp;feed!E10,LARGE(INDEX(ISNUMBER(--MID(feed!E10,ROW($1:$19),1))*
ROW($1:$19),0),ROW($1:$19))+1,1)*10^ROW($1:$19)/10)</f>
        <v>1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3</v>
      </c>
      <c r="I10" t="str">
        <f>feed!I10</f>
        <v>Elite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11</v>
      </c>
      <c r="L10">
        <f>SUMPRODUCT(MID(0&amp;feed!L10,LARGE(INDEX(ISNUMBER(--MID(feed!L10,ROW($1:$19),1))*
ROW($1:$19),0),ROW($1:$19))+1,1)*10^ROW($1:$19)/10)</f>
        <v>5</v>
      </c>
      <c r="M10" t="str">
        <f>feed!M10</f>
        <v>Free Market</v>
      </c>
      <c r="N10">
        <f>SUMPRODUCT(MID(0&amp;feed!N10,LARGE(INDEX(ISNUMBER(--MID(feed!N10,ROW($1:$5),1))*
ROW($1:$5),0),ROW($1:$5))+1,1)*10^ROW($1:$5)/10)</f>
        <v>2600</v>
      </c>
      <c r="O10">
        <f>SUMPRODUCT(MID(0&amp;feed!O10,LARGE(INDEX(ISNUMBER(--MID(feed!O10,ROW($1:$5),1))*
ROW($1:$5),0),ROW($1:$5))+1,1)*10^ROW($1:$5)/10)</f>
        <v>325</v>
      </c>
      <c r="P10" t="str">
        <f>feed!P10</f>
        <v>Untapped</v>
      </c>
      <c r="Q10" t="str">
        <f>feed!Q10</f>
        <v>Very Powerful</v>
      </c>
      <c r="R10" t="str">
        <f>feed!R10</f>
        <v>The Subcontinent</v>
      </c>
      <c r="S10" t="str">
        <f>feed!S10</f>
        <v>United States</v>
      </c>
      <c r="T10" s="4">
        <f>SUMPRODUCT(MID(0&amp;feed!T10,LARGE(INDEX(ISNUMBER(--MID(feed!T10,ROW($1:$5),1))*
ROW($1:$5),0),ROW($1:$5))+1,1)*10^ROW($1:$5)/10)</f>
        <v>36048</v>
      </c>
      <c r="U10" t="str">
        <f>feed!U10</f>
        <v>http://blocgame.com/stats.php?id=53011</v>
      </c>
      <c r="V10" s="4">
        <f>SUMPRODUCT(MID(0&amp;feed!V10,LARGE(INDEX(ISNUMBER(--MID(feed!V10,ROW($1:$5),1))*
ROW($1:$5),0),ROW($1:$5))+1,1)*10^ROW($1:$5)/10)</f>
        <v>0</v>
      </c>
      <c r="W10">
        <f>feed!W10</f>
        <v>0</v>
      </c>
      <c r="X10" s="4">
        <f>T10-H10*750-K10*375-L10*375</f>
        <v>27798</v>
      </c>
      <c r="Y10" s="9">
        <f>T10/N10</f>
        <v>13.864615384615385</v>
      </c>
    </row>
    <row r="11" spans="1:25" x14ac:dyDescent="0.25">
      <c r="A11" t="str">
        <f>feed!A11</f>
        <v>temasik</v>
      </c>
      <c r="B11" t="str">
        <f>feed!B11</f>
        <v>lawrence</v>
      </c>
      <c r="C11" t="str">
        <f>feed!C11</f>
        <v>SPQR</v>
      </c>
      <c r="D11">
        <f>SUMPRODUCT(MID(0&amp;feed!D11,LARGE(INDEX(ISNUMBER(--MID(feed!D11,ROW($1:$19),1))*
ROW($1:$19),0),ROW($1:$19))+1,1)*10^ROW($1:$19)/10)</f>
        <v>32</v>
      </c>
      <c r="E11">
        <f>SUMPRODUCT(MID(0&amp;feed!E11,LARGE(INDEX(ISNUMBER(--MID(feed!E11,ROW($1:$19),1))*
ROW($1:$19),0),ROW($1:$19))+1,1)*10^ROW($1:$19)/10)</f>
        <v>1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2</v>
      </c>
      <c r="I11" t="str">
        <f>feed!I11</f>
        <v>Standard</v>
      </c>
      <c r="J11">
        <f>SUMPRODUCT(MID(0&amp;feed!J11,LARGE(INDEX(ISNUMBER(--MID(feed!J11,ROW($1:$19),1))*
ROW($1:$19),0),ROW($1:$19))+1,1)*10^ROW($1:$19)/10)</f>
        <v>35</v>
      </c>
      <c r="K11">
        <f>SUMPRODUCT(MID(0&amp;feed!K11,LARGE(INDEX(ISNUMBER(--MID(feed!K11,ROW($1:$19),1))*
ROW($1:$19),0),ROW($1:$19))+1,1)*10^ROW($1:$19)/10)</f>
        <v>4</v>
      </c>
      <c r="L11">
        <f>SUMPRODUCT(MID(0&amp;feed!L11,LARGE(INDEX(ISNUMBER(--MID(feed!L11,ROW($1:$19),1))*
ROW($1:$19),0),ROW($1:$19))+1,1)*10^ROW($1:$19)/10)</f>
        <v>4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2569</v>
      </c>
      <c r="O11">
        <f>SUMPRODUCT(MID(0&amp;feed!O11,LARGE(INDEX(ISNUMBER(--MID(feed!O11,ROW($1:$5),1))*
ROW($1:$5),0),ROW($1:$5))+1,1)*10^ROW($1:$5)/10)</f>
        <v>895</v>
      </c>
      <c r="P11" t="str">
        <f>feed!P11</f>
        <v>Near Depletion</v>
      </c>
      <c r="Q11" t="str">
        <f>feed!Q11</f>
        <v>Mediocre</v>
      </c>
      <c r="R11" t="str">
        <f>feed!R11</f>
        <v>East Indies</v>
      </c>
      <c r="S11" t="str">
        <f>feed!S11</f>
        <v>United States</v>
      </c>
      <c r="T11" s="4">
        <f>SUMPRODUCT(MID(0&amp;feed!T11,LARGE(INDEX(ISNUMBER(--MID(feed!T11,ROW($1:$5),1))*
ROW($1:$5),0),ROW($1:$5))+1,1)*10^ROW($1:$5)/10)</f>
        <v>18912</v>
      </c>
      <c r="U11" t="str">
        <f>feed!U11</f>
        <v>http://blocgame.com/stats.php?id=62827</v>
      </c>
      <c r="V11" s="4">
        <f>SUMPRODUCT(MID(0&amp;feed!V11,LARGE(INDEX(ISNUMBER(--MID(feed!V11,ROW($1:$5),1))*
ROW($1:$5),0),ROW($1:$5))+1,1)*10^ROW($1:$5)/10)</f>
        <v>0</v>
      </c>
      <c r="W11">
        <f>feed!W11</f>
        <v>0</v>
      </c>
      <c r="X11" s="4">
        <f>T11-H11*750-K11*375-L11*375</f>
        <v>14412</v>
      </c>
      <c r="Y11" s="9">
        <f>T11/N11</f>
        <v>7.3616193071233944</v>
      </c>
    </row>
    <row r="12" spans="1:25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79</v>
      </c>
      <c r="E12">
        <f>SUMPRODUCT(MID(0&amp;feed!E12,LARGE(INDEX(ISNUMBER(--MID(feed!E12,ROW($1:$19),1))*
ROW($1:$19),0),ROW($1:$19))+1,1)*10^ROW($1:$19)/10)</f>
        <v>3</v>
      </c>
      <c r="F12" t="str">
        <f>feed!F12</f>
        <v>Second World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3</v>
      </c>
      <c r="I12" t="str">
        <f>feed!I12</f>
        <v>Elite</v>
      </c>
      <c r="J12">
        <f>SUMPRODUCT(MID(0&amp;feed!J12,LARGE(INDEX(ISNUMBER(--MID(feed!J12,ROW($1:$19),1))*
ROW($1:$19),0),ROW($1:$19))+1,1)*10^ROW($1:$19)/10)</f>
        <v>5</v>
      </c>
      <c r="K12">
        <f>SUMPRODUCT(MID(0&amp;feed!K12,LARGE(INDEX(ISNUMBER(--MID(feed!K12,ROW($1:$19),1))*
ROW($1:$19),0),ROW($1:$19))+1,1)*10^ROW($1:$19)/10)</f>
        <v>50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2566</v>
      </c>
      <c r="O12">
        <f>SUMPRODUCT(MID(0&amp;feed!O12,LARGE(INDEX(ISNUMBER(--MID(feed!O12,ROW($1:$5),1))*
ROW($1:$5),0),ROW($1:$5))+1,1)*10^ROW($1:$5)/10)</f>
        <v>375</v>
      </c>
      <c r="P12" t="str">
        <f>feed!P12</f>
        <v>Untapped</v>
      </c>
      <c r="Q12" t="str">
        <f>feed!Q12</f>
        <v>Large</v>
      </c>
      <c r="R12" t="str">
        <f>feed!R12</f>
        <v>Congo</v>
      </c>
      <c r="S12" t="str">
        <f>feed!S12</f>
        <v>United States</v>
      </c>
      <c r="T12" s="4">
        <f>SUMPRODUCT(MID(0&amp;feed!T12,LARGE(INDEX(ISNUMBER(--MID(feed!T12,ROW($1:$5),1))*
ROW($1:$5),0),ROW($1:$5))+1,1)*10^ROW($1:$5)/10)</f>
        <v>42881</v>
      </c>
      <c r="U12" t="str">
        <f>feed!U12</f>
        <v>http://blocgame.com/stats.php?id=47207</v>
      </c>
      <c r="V12" s="4">
        <f>SUMPRODUCT(MID(0&amp;feed!V12,LARGE(INDEX(ISNUMBER(--MID(feed!V12,ROW($1:$5),1))*
ROW($1:$5),0),ROW($1:$5))+1,1)*10^ROW($1:$5)/10)</f>
        <v>0</v>
      </c>
      <c r="W12">
        <f>feed!W12</f>
        <v>0</v>
      </c>
      <c r="X12" s="4">
        <f>T12-H12*750-K12*375-L12*375</f>
        <v>20006</v>
      </c>
      <c r="Y12" s="9">
        <f>T12/N12</f>
        <v>16.711223694466096</v>
      </c>
    </row>
    <row r="13" spans="1:25" x14ac:dyDescent="0.25">
      <c r="A13" t="str">
        <f>feed!A13</f>
        <v>Sovngarde</v>
      </c>
      <c r="B13" t="str">
        <f>feed!B13</f>
        <v>Farron47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82</v>
      </c>
      <c r="E13">
        <f>SUMPRODUCT(MID(0&amp;feed!E13,LARGE(INDEX(ISNUMBER(--MID(feed!E13,ROW($1:$19),1))*
ROW($1:$19),0),ROW($1:$19))+1,1)*10^ROW($1:$19)/10)</f>
        <v>4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4</v>
      </c>
      <c r="K13">
        <f>SUMPRODUCT(MID(0&amp;feed!K13,LARGE(INDEX(ISNUMBER(--MID(feed!K13,ROW($1:$19),1))*
ROW($1:$19),0),ROW($1:$19))+1,1)*10^ROW($1:$19)/10)</f>
        <v>28</v>
      </c>
      <c r="L13">
        <f>SUMPRODUCT(MID(0&amp;feed!L13,LARGE(INDEX(ISNUMBER(--MID(feed!L13,ROW($1:$19),1))*
ROW($1:$19),0),ROW($1:$19))+1,1)*10^ROW($1:$19)/10)</f>
        <v>7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2547</v>
      </c>
      <c r="O13">
        <f>SUMPRODUCT(MID(0&amp;feed!O13,LARGE(INDEX(ISNUMBER(--MID(feed!O13,ROW($1:$5),1))*
ROW($1:$5),0),ROW($1:$5))+1,1)*10^ROW($1:$5)/10)</f>
        <v>560</v>
      </c>
      <c r="P13" t="str">
        <f>feed!P13</f>
        <v>Untapped</v>
      </c>
      <c r="Q13" t="str">
        <f>feed!Q13</f>
        <v>Powerful</v>
      </c>
      <c r="R13" t="str">
        <f>feed!R13</f>
        <v>East Indies</v>
      </c>
      <c r="S13" t="str">
        <f>feed!S13</f>
        <v>Soviet Union</v>
      </c>
      <c r="T13" s="4">
        <f>SUMPRODUCT(MID(0&amp;feed!T13,LARGE(INDEX(ISNUMBER(--MID(feed!T13,ROW($1:$5),1))*
ROW($1:$5),0),ROW($1:$5))+1,1)*10^ROW($1:$5)/10)</f>
        <v>43859</v>
      </c>
      <c r="U13" t="str">
        <f>feed!U13</f>
        <v>http://blocgame.com/stats.php?id=62626</v>
      </c>
      <c r="V13" s="4">
        <f>SUMPRODUCT(MID(0&amp;feed!V13,LARGE(INDEX(ISNUMBER(--MID(feed!V13,ROW($1:$5),1))*
ROW($1:$5),0),ROW($1:$5))+1,1)*10^ROW($1:$5)/10)</f>
        <v>0</v>
      </c>
      <c r="W13">
        <f>feed!W13</f>
        <v>0</v>
      </c>
      <c r="X13" s="4">
        <f>T13-H13*750-K13*375-L13*375</f>
        <v>27734</v>
      </c>
      <c r="Y13" s="9">
        <f>T13/N13</f>
        <v>17.219866509619159</v>
      </c>
    </row>
    <row r="14" spans="1:25" x14ac:dyDescent="0.25">
      <c r="A14" t="str">
        <f>feed!A14</f>
        <v>Tamarlania</v>
      </c>
      <c r="B14" t="str">
        <f>feed!B14</f>
        <v>Vagrant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139</v>
      </c>
      <c r="E14">
        <f>SUMPRODUCT(MID(0&amp;feed!E14,LARGE(INDEX(ISNUMBER(--MID(feed!E14,ROW($1:$19),1))*
ROW($1:$19),0),ROW($1:$19))+1,1)*10^ROW($1:$19)/10)</f>
        <v>9</v>
      </c>
      <c r="F14" t="str">
        <f>feed!F14</f>
        <v>Second World War surplus</v>
      </c>
      <c r="G14" t="str">
        <f>feed!G14</f>
        <v>Pariah</v>
      </c>
      <c r="H14">
        <f>SUMPRODUCT(MID(0&amp;feed!H14,LARGE(INDEX(ISNUMBER(--MID(feed!H14,ROW($1:$1),1))*
ROW($1:$1),0),ROW($1:$1))+1,1)*10^ROW($1:$1)/10)</f>
        <v>7</v>
      </c>
      <c r="I14" t="str">
        <f>feed!I14</f>
        <v>Elite</v>
      </c>
      <c r="J14">
        <f>SUMPRODUCT(MID(0&amp;feed!J14,LARGE(INDEX(ISNUMBER(--MID(feed!J14,ROW($1:$19),1))*
ROW($1:$19),0),ROW($1:$19))+1,1)*10^ROW($1:$19)/10)</f>
        <v>1</v>
      </c>
      <c r="K14">
        <f>SUMPRODUCT(MID(0&amp;feed!K14,LARGE(INDEX(ISNUMBER(--MID(feed!K14,ROW($1:$19),1))*
ROW($1:$19),0),ROW($1:$19))+1,1)*10^ROW($1:$19)/10)</f>
        <v>70</v>
      </c>
      <c r="L14">
        <f>SUMPRODUCT(MID(0&amp;feed!L14,LARGE(INDEX(ISNUMBER(--MID(feed!L14,ROW($1:$19),1))*
ROW($1:$19),0),ROW($1:$19))+1,1)*10^ROW($1:$19)/10)</f>
        <v>67</v>
      </c>
      <c r="M14" t="str">
        <f>feed!M14</f>
        <v>Free Market</v>
      </c>
      <c r="N14">
        <f>SUMPRODUCT(MID(0&amp;feed!N14,LARGE(INDEX(ISNUMBER(--MID(feed!N14,ROW($1:$5),1))*
ROW($1:$5),0),ROW($1:$5))+1,1)*10^ROW($1:$5)/10)</f>
        <v>2532</v>
      </c>
      <c r="O14">
        <f>SUMPRODUCT(MID(0&amp;feed!O14,LARGE(INDEX(ISNUMBER(--MID(feed!O14,ROW($1:$5),1))*
ROW($1:$5),0),ROW($1:$5))+1,1)*10^ROW($1:$5)/10)</f>
        <v>5275</v>
      </c>
      <c r="P14" t="str">
        <f>feed!P14</f>
        <v>Untapped</v>
      </c>
      <c r="Q14" t="str">
        <f>feed!Q14</f>
        <v>Very Powerful</v>
      </c>
      <c r="R14" t="str">
        <f>feed!R14</f>
        <v>Mesopotamia</v>
      </c>
      <c r="S14" t="str">
        <f>feed!S14</f>
        <v>United States</v>
      </c>
      <c r="T14" s="4">
        <f>SUMPRODUCT(MID(0&amp;feed!T14,LARGE(INDEX(ISNUMBER(--MID(feed!T14,ROW($1:$5),1))*
ROW($1:$5),0),ROW($1:$5))+1,1)*10^ROW($1:$5)/10)</f>
        <v>58382</v>
      </c>
      <c r="U14" t="str">
        <f>feed!U14</f>
        <v>http://blocgame.com/stats.php?id=61626</v>
      </c>
      <c r="V14" s="4">
        <f>SUMPRODUCT(MID(0&amp;feed!V14,LARGE(INDEX(ISNUMBER(--MID(feed!V14,ROW($1:$5),1))*
ROW($1:$5),0),ROW($1:$5))+1,1)*10^ROW($1:$5)/10)</f>
        <v>0</v>
      </c>
      <c r="W14">
        <f>feed!W14</f>
        <v>0.05</v>
      </c>
      <c r="X14" s="4">
        <f>T14-H14*750-K14*375-L14*375</f>
        <v>1757</v>
      </c>
      <c r="Y14" s="9">
        <f>T14/N14</f>
        <v>23.057661927330173</v>
      </c>
    </row>
    <row r="15" spans="1:25" x14ac:dyDescent="0.25">
      <c r="A15" t="str">
        <f>feed!A15</f>
        <v>Kosan</v>
      </c>
      <c r="B15" t="str">
        <f>feed!B15</f>
        <v>Whitearcher8</v>
      </c>
      <c r="C15" t="str">
        <f>feed!C15</f>
        <v>The Divine Council</v>
      </c>
      <c r="D15">
        <f>SUMPRODUCT(MID(0&amp;feed!D15,LARGE(INDEX(ISNUMBER(--MID(feed!D15,ROW($1:$19),1))*
ROW($1:$19),0),ROW($1:$19))+1,1)*10^ROW($1:$19)/10)</f>
        <v>70</v>
      </c>
      <c r="E15">
        <f>SUMPRODUCT(MID(0&amp;feed!E15,LARGE(INDEX(ISNUMBER(--MID(feed!E15,ROW($1:$19),1))*
ROW($1:$19),0),ROW($1:$19))+1,1)*10^ROW($1:$19)/10)</f>
        <v>0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2</v>
      </c>
      <c r="I15" t="str">
        <f>feed!I15</f>
        <v>Elite</v>
      </c>
      <c r="J15">
        <f>SUMPRODUCT(MID(0&amp;feed!J15,LARGE(INDEX(ISNUMBER(--MID(feed!J15,ROW($1:$19),1))*
ROW($1:$19),0),ROW($1:$19))+1,1)*10^ROW($1:$19)/10)</f>
        <v>1</v>
      </c>
      <c r="K15">
        <f>SUMPRODUCT(MID(0&amp;feed!K15,LARGE(INDEX(ISNUMBER(--MID(feed!K15,ROW($1:$19),1))*
ROW($1:$19),0),ROW($1:$19))+1,1)*10^ROW($1:$19)/10)</f>
        <v>16</v>
      </c>
      <c r="L15">
        <f>SUMPRODUCT(MID(0&amp;feed!L15,LARGE(INDEX(ISNUMBER(--MID(feed!L15,ROW($1:$19),1))*
ROW($1:$19),0),ROW($1:$19))+1,1)*10^ROW($1:$19)/10)</f>
        <v>6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2527</v>
      </c>
      <c r="O15">
        <f>SUMPRODUCT(MID(0&amp;feed!O15,LARGE(INDEX(ISNUMBER(--MID(feed!O15,ROW($1:$5),1))*
ROW($1:$5),0),ROW($1:$5))+1,1)*10^ROW($1:$5)/10)</f>
        <v>6648</v>
      </c>
      <c r="P15" t="str">
        <f>feed!P15</f>
        <v>Untapped</v>
      </c>
      <c r="Q15" t="str">
        <f>feed!Q15</f>
        <v>Very Powerful</v>
      </c>
      <c r="R15" t="str">
        <f>feed!R15</f>
        <v>Arabia</v>
      </c>
      <c r="S15" t="str">
        <f>feed!S15</f>
        <v>Soviet Union</v>
      </c>
      <c r="T15" s="4">
        <f>SUMPRODUCT(MID(0&amp;feed!T15,LARGE(INDEX(ISNUMBER(--MID(feed!T15,ROW($1:$5),1))*
ROW($1:$5),0),ROW($1:$5))+1,1)*10^ROW($1:$5)/10)</f>
        <v>34556</v>
      </c>
      <c r="U15" t="str">
        <f>feed!U15</f>
        <v>http://blocgame.com/stats.php?id=59227</v>
      </c>
      <c r="V15" s="4">
        <f>SUMPRODUCT(MID(0&amp;feed!V15,LARGE(INDEX(ISNUMBER(--MID(feed!V15,ROW($1:$5),1))*
ROW($1:$5),0),ROW($1:$5))+1,1)*10^ROW($1:$5)/10)</f>
        <v>0</v>
      </c>
      <c r="W15">
        <f>feed!W15</f>
        <v>0</v>
      </c>
      <c r="X15" s="4">
        <f>T15-H15*750-K15*375-L15*375</f>
        <v>24806</v>
      </c>
      <c r="Y15" s="9">
        <f>T15/N15</f>
        <v>13.674713098535813</v>
      </c>
    </row>
    <row r="16" spans="1:25" x14ac:dyDescent="0.25">
      <c r="A16" t="str">
        <f>feed!A16</f>
        <v>Asians</v>
      </c>
      <c r="B16" t="str">
        <f>feed!B16</f>
        <v>bigyihsuan</v>
      </c>
      <c r="C16" t="str">
        <f>feed!C16</f>
        <v>The Divine Council</v>
      </c>
      <c r="D16">
        <f>SUMPRODUCT(MID(0&amp;feed!D16,LARGE(INDEX(ISNUMBER(--MID(feed!D16,ROW($1:$19),1))*
ROW($1:$19),0),ROW($1:$19))+1,1)*10^ROW($1:$19)/10)</f>
        <v>48</v>
      </c>
      <c r="E16">
        <f>SUMPRODUCT(MID(0&amp;feed!E16,LARGE(INDEX(ISNUMBER(--MID(feed!E16,ROW($1:$19),1))*
ROW($1:$19),0),ROW($1:$19))+1,1)*10^ROW($1:$19)/10)</f>
        <v>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2</v>
      </c>
      <c r="I16" t="str">
        <f>feed!I16</f>
        <v>Poor</v>
      </c>
      <c r="J16">
        <f>SUMPRODUCT(MID(0&amp;feed!J16,LARGE(INDEX(ISNUMBER(--MID(feed!J16,ROW($1:$19),1))*
ROW($1:$19),0),ROW($1:$19))+1,1)*10^ROW($1:$19)/10)</f>
        <v>10</v>
      </c>
      <c r="K16">
        <f>SUMPRODUCT(MID(0&amp;feed!K16,LARGE(INDEX(ISNUMBER(--MID(feed!K16,ROW($1:$19),1))*
ROW($1:$19),0),ROW($1:$19))+1,1)*10^ROW($1:$19)/10)</f>
        <v>11</v>
      </c>
      <c r="L16">
        <f>SUMPRODUCT(MID(0&amp;feed!L16,LARGE(INDEX(ISNUMBER(--MID(feed!L16,ROW($1:$19),1))*
ROW($1:$19),0),ROW($1:$19))+1,1)*10^ROW($1:$19)/10)</f>
        <v>5</v>
      </c>
      <c r="M16" t="str">
        <f>feed!M16</f>
        <v>Mixed Economy</v>
      </c>
      <c r="N16">
        <f>SUMPRODUCT(MID(0&amp;feed!N16,LARGE(INDEX(ISNUMBER(--MID(feed!N16,ROW($1:$5),1))*
ROW($1:$5),0),ROW($1:$5))+1,1)*10^ROW($1:$5)/10)</f>
        <v>2523</v>
      </c>
      <c r="O16">
        <f>SUMPRODUCT(MID(0&amp;feed!O16,LARGE(INDEX(ISNUMBER(--MID(feed!O16,ROW($1:$5),1))*
ROW($1:$5),0),ROW($1:$5))+1,1)*10^ROW($1:$5)/10)</f>
        <v>225</v>
      </c>
      <c r="P16">
        <f>feed!P16</f>
        <v>0</v>
      </c>
      <c r="Q16" t="str">
        <f>feed!Q16</f>
        <v>Somewhat Large</v>
      </c>
      <c r="R16" t="str">
        <f>feed!R16</f>
        <v>Pacific Rim</v>
      </c>
      <c r="S16" t="str">
        <f>feed!S16</f>
        <v>United States</v>
      </c>
      <c r="T16" s="4">
        <f>SUMPRODUCT(MID(0&amp;feed!T16,LARGE(INDEX(ISNUMBER(--MID(feed!T16,ROW($1:$5),1))*
ROW($1:$5),0),ROW($1:$5))+1,1)*10^ROW($1:$5)/10)</f>
        <v>16191</v>
      </c>
      <c r="U16" t="str">
        <f>feed!U16</f>
        <v>http://blocgame.com/stats.php?id=41551</v>
      </c>
      <c r="V16" s="4">
        <f>SUMPRODUCT(MID(0&amp;feed!V16,LARGE(INDEX(ISNUMBER(--MID(feed!V16,ROW($1:$5),1))*
ROW($1:$5),0),ROW($1:$5))+1,1)*10^ROW($1:$5)/10)</f>
        <v>0</v>
      </c>
      <c r="W16">
        <f>feed!W16</f>
        <v>0</v>
      </c>
      <c r="X16" s="4">
        <f>T16-H16*750-K16*375-L16*375</f>
        <v>8691</v>
      </c>
      <c r="Y16" s="9">
        <f>T16/N16</f>
        <v>6.4173602853745537</v>
      </c>
    </row>
    <row r="17" spans="1:25" x14ac:dyDescent="0.25">
      <c r="A17" t="str">
        <f>feed!A17</f>
        <v>Mirah</v>
      </c>
      <c r="B17" t="str">
        <f>feed!B17</f>
        <v>Filzah</v>
      </c>
      <c r="C17" t="str">
        <f>feed!C17</f>
        <v>The Order</v>
      </c>
      <c r="D17">
        <f>SUMPRODUCT(MID(0&amp;feed!D17,LARGE(INDEX(ISNUMBER(--MID(feed!D17,ROW($1:$19),1))*
ROW($1:$19),0),ROW($1:$19))+1,1)*10^ROW($1:$19)/10)</f>
        <v>100</v>
      </c>
      <c r="E17">
        <f>SUMPRODUCT(MID(0&amp;feed!E17,LARGE(INDEX(ISNUMBER(--MID(feed!E17,ROW($1:$19),1))*
ROW($1:$19),0),ROW($1:$19))+1,1)*10^ROW($1:$19)/10)</f>
        <v>7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4</v>
      </c>
      <c r="I17" t="str">
        <f>feed!I17</f>
        <v>Good</v>
      </c>
      <c r="J17">
        <f>SUMPRODUCT(MID(0&amp;feed!J17,LARGE(INDEX(ISNUMBER(--MID(feed!J17,ROW($1:$19),1))*
ROW($1:$19),0),ROW($1:$19))+1,1)*10^ROW($1:$19)/10)</f>
        <v>0</v>
      </c>
      <c r="K17">
        <f>SUMPRODUCT(MID(0&amp;feed!K17,LARGE(INDEX(ISNUMBER(--MID(feed!K17,ROW($1:$19),1))*
ROW($1:$19),0),ROW($1:$19))+1,1)*10^ROW($1:$19)/10)</f>
        <v>23</v>
      </c>
      <c r="L17">
        <f>SUMPRODUCT(MID(0&amp;feed!L17,LARGE(INDEX(ISNUMBER(--MID(feed!L17,ROW($1:$19),1))*
ROW($1:$19),0),ROW($1:$19))+1,1)*10^ROW($1:$19)/10)</f>
        <v>12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2483</v>
      </c>
      <c r="O17">
        <f>SUMPRODUCT(MID(0&amp;feed!O17,LARGE(INDEX(ISNUMBER(--MID(feed!O17,ROW($1:$5),1))*
ROW($1:$5),0),ROW($1:$5))+1,1)*10^ROW($1:$5)/10)</f>
        <v>352</v>
      </c>
      <c r="P17" t="str">
        <f>feed!P17</f>
        <v>Untapped</v>
      </c>
      <c r="Q17" t="str">
        <f>feed!Q17</f>
        <v>Powerful</v>
      </c>
      <c r="R17" t="str">
        <f>feed!R17</f>
        <v>China</v>
      </c>
      <c r="S17" t="str">
        <f>feed!S17</f>
        <v>Soviet Union</v>
      </c>
      <c r="T17" s="4">
        <f>SUMPRODUCT(MID(0&amp;feed!T17,LARGE(INDEX(ISNUMBER(--MID(feed!T17,ROW($1:$5),1))*
ROW($1:$5),0),ROW($1:$5))+1,1)*10^ROW($1:$5)/10)</f>
        <v>26243</v>
      </c>
      <c r="U17" t="str">
        <f>feed!U17</f>
        <v>http://blocgame.com/stats.php?id=64191</v>
      </c>
      <c r="V17" s="4">
        <f>SUMPRODUCT(MID(0&amp;feed!V17,LARGE(INDEX(ISNUMBER(--MID(feed!V17,ROW($1:$5),1))*
ROW($1:$5),0),ROW($1:$5))+1,1)*10^ROW($1:$5)/10)</f>
        <v>0</v>
      </c>
      <c r="W17">
        <f>feed!W17</f>
        <v>0</v>
      </c>
      <c r="X17" s="4">
        <f>T17-H17*750-K17*375-L17*375</f>
        <v>10118</v>
      </c>
      <c r="Y17" s="9">
        <f>T17/N17</f>
        <v>10.569069673781716</v>
      </c>
    </row>
    <row r="18" spans="1:25" x14ac:dyDescent="0.25">
      <c r="A18" t="str">
        <f>feed!A18</f>
        <v>Batu putih</v>
      </c>
      <c r="B18" t="str">
        <f>feed!B18</f>
        <v>Harzan</v>
      </c>
      <c r="C18" t="str">
        <f>feed!C18</f>
        <v>The Federal Colonies</v>
      </c>
      <c r="D18">
        <f>SUMPRODUCT(MID(0&amp;feed!D18,LARGE(INDEX(ISNUMBER(--MID(feed!D18,ROW($1:$19),1))*
ROW($1:$19),0),ROW($1:$19))+1,1)*10^ROW($1:$19)/10)</f>
        <v>0</v>
      </c>
      <c r="E18">
        <f>SUMPRODUCT(MID(0&amp;feed!E18,LARGE(INDEX(ISNUMBER(--MID(feed!E18,ROW($1:$19),1))*
ROW($1:$19),0),ROW($1:$19))+1,1)*10^ROW($1:$19)/10)</f>
        <v>4</v>
      </c>
      <c r="F18" t="str">
        <f>feed!F18</f>
        <v>Second World War surplus</v>
      </c>
      <c r="G18" t="str">
        <f>feed!G18</f>
        <v>Isolated</v>
      </c>
      <c r="H18">
        <f>SUMPRODUCT(MID(0&amp;feed!H18,LARGE(INDEX(ISNUMBER(--MID(feed!H18,ROW($1:$1),1))*
ROW($1:$1),0),ROW($1:$1))+1,1)*10^ROW($1:$1)/10)</f>
        <v>3</v>
      </c>
      <c r="I18" t="str">
        <f>feed!I18</f>
        <v>Elite</v>
      </c>
      <c r="J18">
        <f>SUMPRODUCT(MID(0&amp;feed!J18,LARGE(INDEX(ISNUMBER(--MID(feed!J18,ROW($1:$19),1))*
ROW($1:$19),0),ROW($1:$19))+1,1)*10^ROW($1:$19)/10)</f>
        <v>2</v>
      </c>
      <c r="K18">
        <f>SUMPRODUCT(MID(0&amp;feed!K18,LARGE(INDEX(ISNUMBER(--MID(feed!K18,ROW($1:$19),1))*
ROW($1:$19),0),ROW($1:$19))+1,1)*10^ROW($1:$19)/10)</f>
        <v>11</v>
      </c>
      <c r="L18">
        <f>SUMPRODUCT(MID(0&amp;feed!L18,LARGE(INDEX(ISNUMBER(--MID(feed!L18,ROW($1:$19),1))*
ROW($1:$19),0),ROW($1:$19))+1,1)*10^ROW($1:$19)/10)</f>
        <v>5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2480</v>
      </c>
      <c r="O18">
        <f>SUMPRODUCT(MID(0&amp;feed!O18,LARGE(INDEX(ISNUMBER(--MID(feed!O18,ROW($1:$5),1))*
ROW($1:$5),0),ROW($1:$5))+1,1)*10^ROW($1:$5)/10)</f>
        <v>166</v>
      </c>
      <c r="P18" t="str">
        <f>feed!P18</f>
        <v>Near Depletion</v>
      </c>
      <c r="Q18" t="str">
        <f>feed!Q18</f>
        <v>Meagre</v>
      </c>
      <c r="R18" t="str">
        <f>feed!R18</f>
        <v>East Indies</v>
      </c>
      <c r="S18" t="str">
        <f>feed!S18</f>
        <v>Soviet Union</v>
      </c>
      <c r="T18" s="4">
        <f>SUMPRODUCT(MID(0&amp;feed!T18,LARGE(INDEX(ISNUMBER(--MID(feed!T18,ROW($1:$5),1))*
ROW($1:$5),0),ROW($1:$5))+1,1)*10^ROW($1:$5)/10)</f>
        <v>13155</v>
      </c>
      <c r="U18" t="str">
        <f>feed!U18</f>
        <v>http://blocgame.com/stats.php?id=61926</v>
      </c>
      <c r="V18" s="4">
        <f>SUMPRODUCT(MID(0&amp;feed!V18,LARGE(INDEX(ISNUMBER(--MID(feed!V18,ROW($1:$5),1))*
ROW($1:$5),0),ROW($1:$5))+1,1)*10^ROW($1:$5)/10)</f>
        <v>0</v>
      </c>
      <c r="W18">
        <f>feed!W18</f>
        <v>0</v>
      </c>
      <c r="X18" s="4">
        <f>T18-H18*750-K18*375-L18*375</f>
        <v>4905</v>
      </c>
      <c r="Y18" s="9">
        <f>T18/N18</f>
        <v>5.304435483870968</v>
      </c>
    </row>
    <row r="19" spans="1:25" x14ac:dyDescent="0.25">
      <c r="A19" t="str">
        <f>feed!A19</f>
        <v>VinnyNation</v>
      </c>
      <c r="B19" t="str">
        <f>feed!B19</f>
        <v>VinnyRuler</v>
      </c>
      <c r="C19" t="str">
        <f>feed!C19</f>
        <v>Brotherhood of Nod</v>
      </c>
      <c r="D19">
        <f>SUMPRODUCT(MID(0&amp;feed!D19,LARGE(INDEX(ISNUMBER(--MID(feed!D19,ROW($1:$19),1))*
ROW($1:$19),0),ROW($1:$19))+1,1)*10^ROW($1:$19)/10)</f>
        <v>47</v>
      </c>
      <c r="E19">
        <f>SUMPRODUCT(MID(0&amp;feed!E19,LARGE(INDEX(ISNUMBER(--MID(feed!E19,ROW($1:$19),1))*
ROW($1:$19),0),ROW($1:$19))+1,1)*10^ROW($1:$19)/10)</f>
        <v>0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1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5</v>
      </c>
      <c r="K19">
        <f>SUMPRODUCT(MID(0&amp;feed!K19,LARGE(INDEX(ISNUMBER(--MID(feed!K19,ROW($1:$19),1))*
ROW($1:$19),0),ROW($1:$19))+1,1)*10^ROW($1:$19)/10)</f>
        <v>7</v>
      </c>
      <c r="L19">
        <f>SUMPRODUCT(MID(0&amp;feed!L19,LARGE(INDEX(ISNUMBER(--MID(feed!L19,ROW($1:$19),1))*
ROW($1:$19),0),ROW($1:$19))+1,1)*10^ROW($1:$19)/10)</f>
        <v>4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2479</v>
      </c>
      <c r="O19">
        <f>SUMPRODUCT(MID(0&amp;feed!O19,LARGE(INDEX(ISNUMBER(--MID(feed!O19,ROW($1:$5),1))*
ROW($1:$5),0),ROW($1:$5))+1,1)*10^ROW($1:$5)/10)</f>
        <v>219</v>
      </c>
      <c r="P19" t="str">
        <f>feed!P19</f>
        <v>Untapped</v>
      </c>
      <c r="Q19" t="str">
        <f>feed!Q19</f>
        <v>Somewhat Large</v>
      </c>
      <c r="R19" t="str">
        <f>feed!R19</f>
        <v>Congo</v>
      </c>
      <c r="S19" t="str">
        <f>feed!S19</f>
        <v>Soviet Union</v>
      </c>
      <c r="T19" s="4">
        <f>SUMPRODUCT(MID(0&amp;feed!T19,LARGE(INDEX(ISNUMBER(--MID(feed!T19,ROW($1:$5),1))*
ROW($1:$5),0),ROW($1:$5))+1,1)*10^ROW($1:$5)/10)</f>
        <v>25007</v>
      </c>
      <c r="U19" t="str">
        <f>feed!U19</f>
        <v>http://blocgame.com/stats.php?id=62972</v>
      </c>
      <c r="V19" s="4">
        <f>SUMPRODUCT(MID(0&amp;feed!V19,LARGE(INDEX(ISNUMBER(--MID(feed!V19,ROW($1:$5),1))*
ROW($1:$5),0),ROW($1:$5))+1,1)*10^ROW($1:$5)/10)</f>
        <v>0</v>
      </c>
      <c r="W19">
        <f>feed!W19</f>
        <v>0</v>
      </c>
      <c r="X19" s="4">
        <f>T19-H19*750-K19*375-L19*375</f>
        <v>20132</v>
      </c>
      <c r="Y19" s="9">
        <f>T19/N19</f>
        <v>10.08753529649052</v>
      </c>
    </row>
    <row r="20" spans="1:25" x14ac:dyDescent="0.25">
      <c r="A20" t="str">
        <f>feed!A20</f>
        <v>Aasyria</v>
      </c>
      <c r="B20" t="str">
        <f>feed!B20</f>
        <v>David al-Assad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78</v>
      </c>
      <c r="E20">
        <f>SUMPRODUCT(MID(0&amp;feed!E20,LARGE(INDEX(ISNUMBER(--MID(feed!E20,ROW($1:$19),1))*
ROW($1:$19),0),ROW($1:$19))+1,1)*10^ROW($1:$19)/10)</f>
        <v>5</v>
      </c>
      <c r="F20" t="str">
        <f>feed!F20</f>
        <v>Second World War surplus</v>
      </c>
      <c r="G20" t="str">
        <f>feed!G20</f>
        <v>Angelic</v>
      </c>
      <c r="H20">
        <f>SUMPRODUCT(MID(0&amp;feed!H20,LARGE(INDEX(ISNUMBER(--MID(feed!H20,ROW($1:$1),1))*
ROW($1:$1),0),ROW($1:$1))+1,1)*10^ROW($1:$1)/10)</f>
        <v>3</v>
      </c>
      <c r="I20" t="str">
        <f>feed!I20</f>
        <v>Standard</v>
      </c>
      <c r="J20">
        <f>SUMPRODUCT(MID(0&amp;feed!J20,LARGE(INDEX(ISNUMBER(--MID(feed!J20,ROW($1:$19),1))*
ROW($1:$19),0),ROW($1:$19))+1,1)*10^ROW($1:$19)/10)</f>
        <v>7</v>
      </c>
      <c r="K20">
        <f>SUMPRODUCT(MID(0&amp;feed!K20,LARGE(INDEX(ISNUMBER(--MID(feed!K20,ROW($1:$19),1))*
ROW($1:$19),0),ROW($1:$19))+1,1)*10^ROW($1:$19)/10)</f>
        <v>27</v>
      </c>
      <c r="L20">
        <f>SUMPRODUCT(MID(0&amp;feed!L20,LARGE(INDEX(ISNUMBER(--MID(feed!L20,ROW($1:$19),1))*
ROW($1:$19),0),ROW($1:$19))+1,1)*10^ROW($1:$19)/10)</f>
        <v>15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2380</v>
      </c>
      <c r="O20">
        <f>SUMPRODUCT(MID(0&amp;feed!O20,LARGE(INDEX(ISNUMBER(--MID(feed!O20,ROW($1:$5),1))*
ROW($1:$5),0),ROW($1:$5))+1,1)*10^ROW($1:$5)/10)</f>
        <v>3532</v>
      </c>
      <c r="P20" t="str">
        <f>feed!P20</f>
        <v>Plentiful</v>
      </c>
      <c r="Q20" t="str">
        <f>feed!Q20</f>
        <v>Very Powerful</v>
      </c>
      <c r="R20" t="str">
        <f>feed!R20</f>
        <v>Mesopotamia</v>
      </c>
      <c r="S20" t="str">
        <f>feed!S20</f>
        <v>Soviet Union</v>
      </c>
      <c r="T20" s="4">
        <f>SUMPRODUCT(MID(0&amp;feed!T20,LARGE(INDEX(ISNUMBER(--MID(feed!T20,ROW($1:$5),1))*
ROW($1:$5),0),ROW($1:$5))+1,1)*10^ROW($1:$5)/10)</f>
        <v>42439</v>
      </c>
      <c r="U20" t="str">
        <f>feed!U20</f>
        <v>http://blocgame.com/stats.php?id=60967</v>
      </c>
      <c r="V20" s="4">
        <f>SUMPRODUCT(MID(0&amp;feed!V20,LARGE(INDEX(ISNUMBER(--MID(feed!V20,ROW($1:$5),1))*
ROW($1:$5),0),ROW($1:$5))+1,1)*10^ROW($1:$5)/10)</f>
        <v>0</v>
      </c>
      <c r="W20">
        <f>feed!W20</f>
        <v>0</v>
      </c>
      <c r="X20" s="4">
        <f>T20-H20*750-K20*375-L20*375</f>
        <v>24439</v>
      </c>
      <c r="Y20" s="9">
        <f>T20/N20</f>
        <v>17.831512605042018</v>
      </c>
    </row>
    <row r="21" spans="1:25" x14ac:dyDescent="0.25">
      <c r="A21" t="str">
        <f>feed!A21</f>
        <v>Ken no Taiyou</v>
      </c>
      <c r="B21" t="str">
        <f>feed!B21</f>
        <v>Hikari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39</v>
      </c>
      <c r="E21">
        <f>SUMPRODUCT(MID(0&amp;feed!E21,LARGE(INDEX(ISNUMBER(--MID(feed!E21,ROW($1:$19),1))*
ROW($1:$19),0),ROW($1:$19))+1,1)*10^ROW($1:$19)/10)</f>
        <v>1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4</v>
      </c>
      <c r="I21" t="str">
        <f>feed!I21</f>
        <v>Elite</v>
      </c>
      <c r="J21">
        <f>SUMPRODUCT(MID(0&amp;feed!J21,LARGE(INDEX(ISNUMBER(--MID(feed!J21,ROW($1:$19),1))*
ROW($1:$19),0),ROW($1:$19))+1,1)*10^ROW($1:$19)/10)</f>
        <v>6</v>
      </c>
      <c r="K21">
        <f>SUMPRODUCT(MID(0&amp;feed!K21,LARGE(INDEX(ISNUMBER(--MID(feed!K21,ROW($1:$19),1))*
ROW($1:$19),0),ROW($1:$19))+1,1)*10^ROW($1:$19)/10)</f>
        <v>9</v>
      </c>
      <c r="L21">
        <f>SUMPRODUCT(MID(0&amp;feed!L21,LARGE(INDEX(ISNUMBER(--MID(feed!L21,ROW($1:$19),1))*
ROW($1:$19),0),ROW($1:$19))+1,1)*10^ROW($1:$19)/10)</f>
        <v>31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2336</v>
      </c>
      <c r="O21">
        <f>SUMPRODUCT(MID(0&amp;feed!O21,LARGE(INDEX(ISNUMBER(--MID(feed!O21,ROW($1:$5),1))*
ROW($1:$5),0),ROW($1:$5))+1,1)*10^ROW($1:$5)/10)</f>
        <v>1241</v>
      </c>
      <c r="P21" t="str">
        <f>feed!P21</f>
        <v>Untapped</v>
      </c>
      <c r="Q21" t="str">
        <f>feed!Q21</f>
        <v>Large</v>
      </c>
      <c r="R21" t="str">
        <f>feed!R21</f>
        <v>Persia</v>
      </c>
      <c r="S21" t="str">
        <f>feed!S21</f>
        <v>Soviet Union</v>
      </c>
      <c r="T21" s="4">
        <f>SUMPRODUCT(MID(0&amp;feed!T21,LARGE(INDEX(ISNUMBER(--MID(feed!T21,ROW($1:$5),1))*
ROW($1:$5),0),ROW($1:$5))+1,1)*10^ROW($1:$5)/10)</f>
        <v>32081</v>
      </c>
      <c r="U21" t="str">
        <f>feed!U21</f>
        <v>http://blocgame.com/stats.php?id=64029</v>
      </c>
      <c r="V21" s="4">
        <f>SUMPRODUCT(MID(0&amp;feed!V21,LARGE(INDEX(ISNUMBER(--MID(feed!V21,ROW($1:$5),1))*
ROW($1:$5),0),ROW($1:$5))+1,1)*10^ROW($1:$5)/10)</f>
        <v>0</v>
      </c>
      <c r="W21">
        <f>feed!W21</f>
        <v>0</v>
      </c>
      <c r="X21" s="4">
        <f>T21-H21*750-K21*375-L21*375</f>
        <v>14081</v>
      </c>
      <c r="Y21" s="9">
        <f>T21/N21</f>
        <v>13.733304794520548</v>
      </c>
    </row>
    <row r="22" spans="1:25" x14ac:dyDescent="0.25">
      <c r="A22" t="str">
        <f>feed!A22</f>
        <v>Markovia</v>
      </c>
      <c r="B22" t="str">
        <f>feed!B22</f>
        <v>RDM HC</v>
      </c>
      <c r="C22" t="str">
        <f>feed!C22</f>
        <v>The Federal Colonies</v>
      </c>
      <c r="D22">
        <f>SUMPRODUCT(MID(0&amp;feed!D22,LARGE(INDEX(ISNUMBER(--MID(feed!D22,ROW($1:$19),1))*
ROW($1:$19),0),ROW($1:$19))+1,1)*10^ROW($1:$19)/10)</f>
        <v>100</v>
      </c>
      <c r="E22">
        <f>SUMPRODUCT(MID(0&amp;feed!E22,LARGE(INDEX(ISNUMBER(--MID(feed!E22,ROW($1:$19),1))*
ROW($1:$19),0),ROW($1:$19))+1,1)*10^ROW($1:$19)/10)</f>
        <v>5</v>
      </c>
      <c r="F22" t="str">
        <f>feed!F22</f>
        <v>Second World War surplus</v>
      </c>
      <c r="G22" t="str">
        <f>feed!G22</f>
        <v>Angelic</v>
      </c>
      <c r="H22">
        <f>SUMPRODUCT(MID(0&amp;feed!H22,LARGE(INDEX(ISNUMBER(--MID(feed!H22,ROW($1:$1),1))*
ROW($1:$1),0),ROW($1:$1))+1,1)*10^ROW($1:$1)/10)</f>
        <v>3</v>
      </c>
      <c r="I22" t="str">
        <f>feed!I22</f>
        <v>Elite</v>
      </c>
      <c r="J22">
        <f>SUMPRODUCT(MID(0&amp;feed!J22,LARGE(INDEX(ISNUMBER(--MID(feed!J22,ROW($1:$19),1))*
ROW($1:$19),0),ROW($1:$19))+1,1)*10^ROW($1:$19)/10)</f>
        <v>0</v>
      </c>
      <c r="K22">
        <f>SUMPRODUCT(MID(0&amp;feed!K22,LARGE(INDEX(ISNUMBER(--MID(feed!K22,ROW($1:$19),1))*
ROW($1:$19),0),ROW($1:$19))+1,1)*10^ROW($1:$19)/10)</f>
        <v>25</v>
      </c>
      <c r="L22">
        <f>SUMPRODUCT(MID(0&amp;feed!L22,LARGE(INDEX(ISNUMBER(--MID(feed!L22,ROW($1:$19),1))*
ROW($1:$19),0),ROW($1:$19))+1,1)*10^ROW($1:$19)/10)</f>
        <v>12</v>
      </c>
      <c r="M22" t="str">
        <f>feed!M22</f>
        <v>Free Market</v>
      </c>
      <c r="N22">
        <f>SUMPRODUCT(MID(0&amp;feed!N22,LARGE(INDEX(ISNUMBER(--MID(feed!N22,ROW($1:$5),1))*
ROW($1:$5),0),ROW($1:$5))+1,1)*10^ROW($1:$5)/10)</f>
        <v>2317</v>
      </c>
      <c r="O22">
        <f>SUMPRODUCT(MID(0&amp;feed!O22,LARGE(INDEX(ISNUMBER(--MID(feed!O22,ROW($1:$5),1))*
ROW($1:$5),0),ROW($1:$5))+1,1)*10^ROW($1:$5)/10)</f>
        <v>568</v>
      </c>
      <c r="P22" t="str">
        <f>feed!P22</f>
        <v>Untapped</v>
      </c>
      <c r="Q22" t="str">
        <f>feed!Q22</f>
        <v>Powerful</v>
      </c>
      <c r="R22" t="str">
        <f>feed!R22</f>
        <v>Caribbean</v>
      </c>
      <c r="S22" t="str">
        <f>feed!S22</f>
        <v>United States</v>
      </c>
      <c r="T22" s="4">
        <f>SUMPRODUCT(MID(0&amp;feed!T22,LARGE(INDEX(ISNUMBER(--MID(feed!T22,ROW($1:$5),1))*
ROW($1:$5),0),ROW($1:$5))+1,1)*10^ROW($1:$5)/10)</f>
        <v>40901</v>
      </c>
      <c r="U22" t="str">
        <f>feed!U22</f>
        <v>http://blocgame.com/stats.php?id=58369</v>
      </c>
      <c r="V22" s="4">
        <f>SUMPRODUCT(MID(0&amp;feed!V22,LARGE(INDEX(ISNUMBER(--MID(feed!V22,ROW($1:$5),1))*
ROW($1:$5),0),ROW($1:$5))+1,1)*10^ROW($1:$5)/10)</f>
        <v>0</v>
      </c>
      <c r="W22">
        <f>feed!W22</f>
        <v>0</v>
      </c>
      <c r="X22" s="4">
        <f>T22-H22*750-K22*375-L22*375</f>
        <v>24776</v>
      </c>
      <c r="Y22" s="9">
        <f>T22/N22</f>
        <v>17.652567975830816</v>
      </c>
    </row>
    <row r="23" spans="1:25" x14ac:dyDescent="0.25">
      <c r="A23" t="str">
        <f>feed!A23</f>
        <v>Junoma</v>
      </c>
      <c r="B23" t="str">
        <f>feed!B23</f>
        <v>VicReyes</v>
      </c>
      <c r="C23" t="str">
        <f>feed!C23</f>
        <v>Steel Brotherhood</v>
      </c>
      <c r="D23">
        <f>SUMPRODUCT(MID(0&amp;feed!D23,LARGE(INDEX(ISNUMBER(--MID(feed!D23,ROW($1:$19),1))*
ROW($1:$19),0),ROW($1:$19))+1,1)*10^ROW($1:$19)/10)</f>
        <v>53</v>
      </c>
      <c r="E23">
        <f>SUMPRODUCT(MID(0&amp;feed!E23,LARGE(INDEX(ISNUMBER(--MID(feed!E23,ROW($1:$19),1))*
ROW($1:$19),0),ROW($1:$19))+1,1)*10^ROW($1:$19)/10)</f>
        <v>1</v>
      </c>
      <c r="F23" t="str">
        <f>feed!F23</f>
        <v>Second World War surplus</v>
      </c>
      <c r="G23" t="str">
        <f>feed!G23</f>
        <v>Angelic</v>
      </c>
      <c r="H23">
        <f>SUMPRODUCT(MID(0&amp;feed!H23,LARGE(INDEX(ISNUMBER(--MID(feed!H23,ROW($1:$1),1))*
ROW($1:$1),0),ROW($1:$1))+1,1)*10^ROW($1:$1)/10)</f>
        <v>2</v>
      </c>
      <c r="I23" t="str">
        <f>feed!I23</f>
        <v>Elite</v>
      </c>
      <c r="J23">
        <f>SUMPRODUCT(MID(0&amp;feed!J23,LARGE(INDEX(ISNUMBER(--MID(feed!J23,ROW($1:$19),1))*
ROW($1:$19),0),ROW($1:$19))+1,1)*10^ROW($1:$19)/10)</f>
        <v>2</v>
      </c>
      <c r="K23">
        <f>SUMPRODUCT(MID(0&amp;feed!K23,LARGE(INDEX(ISNUMBER(--MID(feed!K23,ROW($1:$19),1))*
ROW($1:$19),0),ROW($1:$19))+1,1)*10^ROW($1:$19)/10)</f>
        <v>17</v>
      </c>
      <c r="L23">
        <f>SUMPRODUCT(MID(0&amp;feed!L23,LARGE(INDEX(ISNUMBER(--MID(feed!L23,ROW($1:$19),1))*
ROW($1:$19),0),ROW($1:$19))+1,1)*10^ROW($1:$19)/10)</f>
        <v>5</v>
      </c>
      <c r="M23" t="str">
        <f>feed!M23</f>
        <v>Free Market</v>
      </c>
      <c r="N23">
        <f>SUMPRODUCT(MID(0&amp;feed!N23,LARGE(INDEX(ISNUMBER(--MID(feed!N23,ROW($1:$5),1))*
ROW($1:$5),0),ROW($1:$5))+1,1)*10^ROW($1:$5)/10)</f>
        <v>2306</v>
      </c>
      <c r="O23">
        <f>SUMPRODUCT(MID(0&amp;feed!O23,LARGE(INDEX(ISNUMBER(--MID(feed!O23,ROW($1:$5),1))*
ROW($1:$5),0),ROW($1:$5))+1,1)*10^ROW($1:$5)/10)</f>
        <v>468</v>
      </c>
      <c r="P23" t="str">
        <f>feed!P23</f>
        <v>Untapped</v>
      </c>
      <c r="Q23" t="str">
        <f>feed!Q23</f>
        <v>Large</v>
      </c>
      <c r="R23" t="str">
        <f>feed!R23</f>
        <v>Southern Cone</v>
      </c>
      <c r="S23" t="str">
        <f>feed!S23</f>
        <v>United States</v>
      </c>
      <c r="T23" s="4">
        <f>SUMPRODUCT(MID(0&amp;feed!T23,LARGE(INDEX(ISNUMBER(--MID(feed!T23,ROW($1:$5),1))*
ROW($1:$5),0),ROW($1:$5))+1,1)*10^ROW($1:$5)/10)</f>
        <v>41773</v>
      </c>
      <c r="U23" t="str">
        <f>feed!U23</f>
        <v>http://blocgame.com/stats.php?id=40349</v>
      </c>
      <c r="V23" s="4">
        <f>SUMPRODUCT(MID(0&amp;feed!V23,LARGE(INDEX(ISNUMBER(--MID(feed!V23,ROW($1:$5),1))*
ROW($1:$5),0),ROW($1:$5))+1,1)*10^ROW($1:$5)/10)</f>
        <v>0</v>
      </c>
      <c r="W23">
        <f>feed!W23</f>
        <v>0</v>
      </c>
      <c r="X23" s="4">
        <f>T23-H23*750-K23*375-L23*375</f>
        <v>32023</v>
      </c>
      <c r="Y23" s="9">
        <f>T23/N23</f>
        <v>18.114917606244578</v>
      </c>
    </row>
    <row r="24" spans="1:25" x14ac:dyDescent="0.25">
      <c r="A24" t="str">
        <f>feed!A24</f>
        <v>USSR</v>
      </c>
      <c r="B24" t="str">
        <f>feed!B24</f>
        <v>CommissarBrian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79</v>
      </c>
      <c r="E24">
        <f>SUMPRODUCT(MID(0&amp;feed!E24,LARGE(INDEX(ISNUMBER(--MID(feed!E24,ROW($1:$19),1))*
ROW($1:$19),0),ROW($1:$19))+1,1)*10^ROW($1:$19)/10)</f>
        <v>0</v>
      </c>
      <c r="F24" t="str">
        <f>feed!F24</f>
        <v>Second World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4</v>
      </c>
      <c r="I24" t="str">
        <f>feed!I24</f>
        <v>Standard</v>
      </c>
      <c r="J24">
        <f>SUMPRODUCT(MID(0&amp;feed!J24,LARGE(INDEX(ISNUMBER(--MID(feed!J24,ROW($1:$19),1))*
ROW($1:$19),0),ROW($1:$19))+1,1)*10^ROW($1:$19)/10)</f>
        <v>6</v>
      </c>
      <c r="K24">
        <f>SUMPRODUCT(MID(0&amp;feed!K24,LARGE(INDEX(ISNUMBER(--MID(feed!K24,ROW($1:$19),1))*
ROW($1:$19),0),ROW($1:$19))+1,1)*10^ROW($1:$19)/10)</f>
        <v>39</v>
      </c>
      <c r="L24">
        <f>SUMPRODUCT(MID(0&amp;feed!L24,LARGE(INDEX(ISNUMBER(--MID(feed!L24,ROW($1:$19),1))*
ROW($1:$19),0),ROW($1:$19))+1,1)*10^ROW($1:$19)/10)</f>
        <v>8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2269</v>
      </c>
      <c r="O24">
        <f>SUMPRODUCT(MID(0&amp;feed!O24,LARGE(INDEX(ISNUMBER(--MID(feed!O24,ROW($1:$5),1))*
ROW($1:$5),0),ROW($1:$5))+1,1)*10^ROW($1:$5)/10)</f>
        <v>203</v>
      </c>
      <c r="P24" t="str">
        <f>feed!P24</f>
        <v>Untapped</v>
      </c>
      <c r="Q24" t="str">
        <f>feed!Q24</f>
        <v>Small</v>
      </c>
      <c r="R24" t="str">
        <f>feed!R24</f>
        <v>China</v>
      </c>
      <c r="S24" t="str">
        <f>feed!S24</f>
        <v>Soviet Union</v>
      </c>
      <c r="T24" s="4">
        <f>SUMPRODUCT(MID(0&amp;feed!T24,LARGE(INDEX(ISNUMBER(--MID(feed!T24,ROW($1:$5),1))*
ROW($1:$5),0),ROW($1:$5))+1,1)*10^ROW($1:$5)/10)</f>
        <v>47029</v>
      </c>
      <c r="U24" t="str">
        <f>feed!U24</f>
        <v>http://blocgame.com/stats.php?id=54182</v>
      </c>
      <c r="V24" s="4">
        <f>SUMPRODUCT(MID(0&amp;feed!V24,LARGE(INDEX(ISNUMBER(--MID(feed!V24,ROW($1:$5),1))*
ROW($1:$5),0),ROW($1:$5))+1,1)*10^ROW($1:$5)/10)</f>
        <v>0</v>
      </c>
      <c r="W24">
        <f>feed!W24</f>
        <v>0</v>
      </c>
      <c r="X24" s="4">
        <f>T24-H24*750-K24*375-L24*375</f>
        <v>26404</v>
      </c>
      <c r="Y24" s="9">
        <f>T24/N24</f>
        <v>20.726751873071837</v>
      </c>
    </row>
    <row r="25" spans="1:25" x14ac:dyDescent="0.25">
      <c r="A25" t="str">
        <f>feed!A25</f>
        <v>Alamo</v>
      </c>
      <c r="B25" t="str">
        <f>feed!B25</f>
        <v>linksith</v>
      </c>
      <c r="C25" t="str">
        <f>feed!C25</f>
        <v>The United Nations</v>
      </c>
      <c r="D25">
        <f>SUMPRODUCT(MID(0&amp;feed!D25,LARGE(INDEX(ISNUMBER(--MID(feed!D25,ROW($1:$19),1))*
ROW($1:$19),0),ROW($1:$19))+1,1)*10^ROW($1:$19)/10)</f>
        <v>68</v>
      </c>
      <c r="E25">
        <f>SUMPRODUCT(MID(0&amp;feed!E25,LARGE(INDEX(ISNUMBER(--MID(feed!E25,ROW($1:$19),1))*
ROW($1:$19),0),ROW($1:$19))+1,1)*10^ROW($1:$19)/10)</f>
        <v>0</v>
      </c>
      <c r="F25" t="str">
        <f>feed!F25</f>
        <v>Second World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1</v>
      </c>
      <c r="I25" t="str">
        <f>feed!I25</f>
        <v>Elite</v>
      </c>
      <c r="J25">
        <f>SUMPRODUCT(MID(0&amp;feed!J25,LARGE(INDEX(ISNUMBER(--MID(feed!J25,ROW($1:$19),1))*
ROW($1:$19),0),ROW($1:$19))+1,1)*10^ROW($1:$19)/10)</f>
        <v>1</v>
      </c>
      <c r="K25">
        <f>SUMPRODUCT(MID(0&amp;feed!K25,LARGE(INDEX(ISNUMBER(--MID(feed!K25,ROW($1:$19),1))*
ROW($1:$19),0),ROW($1:$19))+1,1)*10^ROW($1:$19)/10)</f>
        <v>10</v>
      </c>
      <c r="L25">
        <f>SUMPRODUCT(MID(0&amp;feed!L25,LARGE(INDEX(ISNUMBER(--MID(feed!L25,ROW($1:$19),1))*
ROW($1:$19),0),ROW($1:$19))+1,1)*10^ROW($1:$19)/10)</f>
        <v>2</v>
      </c>
      <c r="M25" t="str">
        <f>feed!M25</f>
        <v>Free Market</v>
      </c>
      <c r="N25">
        <f>SUMPRODUCT(MID(0&amp;feed!N25,LARGE(INDEX(ISNUMBER(--MID(feed!N25,ROW($1:$5),1))*
ROW($1:$5),0),ROW($1:$5))+1,1)*10^ROW($1:$5)/10)</f>
        <v>2263</v>
      </c>
      <c r="O25">
        <f>SUMPRODUCT(MID(0&amp;feed!O25,LARGE(INDEX(ISNUMBER(--MID(feed!O25,ROW($1:$5),1))*
ROW($1:$5),0),ROW($1:$5))+1,1)*10^ROW($1:$5)/10)</f>
        <v>4358</v>
      </c>
      <c r="P25" t="str">
        <f>feed!P25</f>
        <v>Untapped</v>
      </c>
      <c r="Q25" t="str">
        <f>feed!Q25</f>
        <v>Mediocre</v>
      </c>
      <c r="R25" t="str">
        <f>feed!R25</f>
        <v>Mesopotamia</v>
      </c>
      <c r="S25" t="str">
        <f>feed!S25</f>
        <v>United States</v>
      </c>
      <c r="T25" s="4">
        <f>SUMPRODUCT(MID(0&amp;feed!T25,LARGE(INDEX(ISNUMBER(--MID(feed!T25,ROW($1:$5),1))*
ROW($1:$5),0),ROW($1:$5))+1,1)*10^ROW($1:$5)/10)</f>
        <v>16148</v>
      </c>
      <c r="U25" t="str">
        <f>feed!U25</f>
        <v>http://blocgame.com/stats.php?id=40536</v>
      </c>
      <c r="V25" s="4">
        <f>SUMPRODUCT(MID(0&amp;feed!V25,LARGE(INDEX(ISNUMBER(--MID(feed!V25,ROW($1:$5),1))*
ROW($1:$5),0),ROW($1:$5))+1,1)*10^ROW($1:$5)/10)</f>
        <v>0</v>
      </c>
      <c r="W25">
        <f>feed!W25</f>
        <v>0</v>
      </c>
      <c r="X25" s="4">
        <f>T25-H25*750-K25*375-L25*375</f>
        <v>10898</v>
      </c>
      <c r="Y25" s="9">
        <f>T25/N25</f>
        <v>7.1356606274856382</v>
      </c>
    </row>
    <row r="26" spans="1:25" x14ac:dyDescent="0.25">
      <c r="A26" t="str">
        <f>feed!A26</f>
        <v>Hitlerwasright</v>
      </c>
      <c r="B26" t="str">
        <f>feed!B26</f>
        <v>Louis C Cuck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58</v>
      </c>
      <c r="E26">
        <f>SUMPRODUCT(MID(0&amp;feed!E26,LARGE(INDEX(ISNUMBER(--MID(feed!E26,ROW($1:$19),1))*
ROW($1:$19),0),ROW($1:$19))+1,1)*10^ROW($1:$19)/10)</f>
        <v>0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3</v>
      </c>
      <c r="I26" t="str">
        <f>feed!I26</f>
        <v>Elite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35</v>
      </c>
      <c r="L26">
        <f>SUMPRODUCT(MID(0&amp;feed!L26,LARGE(INDEX(ISNUMBER(--MID(feed!L26,ROW($1:$19),1))*
ROW($1:$19),0),ROW($1:$19))+1,1)*10^ROW($1:$19)/10)</f>
        <v>25</v>
      </c>
      <c r="M26" t="str">
        <f>feed!M26</f>
        <v>Free Market</v>
      </c>
      <c r="N26">
        <f>SUMPRODUCT(MID(0&amp;feed!N26,LARGE(INDEX(ISNUMBER(--MID(feed!N26,ROW($1:$5),1))*
ROW($1:$5),0),ROW($1:$5))+1,1)*10^ROW($1:$5)/10)</f>
        <v>2249</v>
      </c>
      <c r="O26">
        <f>SUMPRODUCT(MID(0&amp;feed!O26,LARGE(INDEX(ISNUMBER(--MID(feed!O26,ROW($1:$5),1))*
ROW($1:$5),0),ROW($1:$5))+1,1)*10^ROW($1:$5)/10)</f>
        <v>10245</v>
      </c>
      <c r="P26" t="str">
        <f>feed!P26</f>
        <v>Near Depletion</v>
      </c>
      <c r="Q26" t="str">
        <f>feed!Q26</f>
        <v>Large</v>
      </c>
      <c r="R26" t="str">
        <f>feed!R26</f>
        <v>Arabia</v>
      </c>
      <c r="S26" t="str">
        <f>feed!S26</f>
        <v>United States</v>
      </c>
      <c r="T26" s="4">
        <f>SUMPRODUCT(MID(0&amp;feed!T26,LARGE(INDEX(ISNUMBER(--MID(feed!T26,ROW($1:$5),1))*
ROW($1:$5),0),ROW($1:$5))+1,1)*10^ROW($1:$5)/10)</f>
        <v>33237</v>
      </c>
      <c r="U26" t="str">
        <f>feed!U26</f>
        <v>http://blocgame.com/stats.php?id=59621</v>
      </c>
      <c r="V26" s="4">
        <f>SUMPRODUCT(MID(0&amp;feed!V26,LARGE(INDEX(ISNUMBER(--MID(feed!V26,ROW($1:$5),1))*
ROW($1:$5),0),ROW($1:$5))+1,1)*10^ROW($1:$5)/10)</f>
        <v>0</v>
      </c>
      <c r="W26">
        <f>feed!W26</f>
        <v>0</v>
      </c>
      <c r="X26" s="4">
        <f>T26-H26*750-K26*375-L26*375</f>
        <v>8487</v>
      </c>
      <c r="Y26" s="9">
        <f>T26/N26</f>
        <v>14.778568252556692</v>
      </c>
    </row>
    <row r="27" spans="1:25" x14ac:dyDescent="0.25">
      <c r="A27" t="str">
        <f>feed!A27</f>
        <v>Shambala</v>
      </c>
      <c r="B27" t="str">
        <f>feed!B27</f>
        <v>Feranon</v>
      </c>
      <c r="C27" t="str">
        <f>feed!C27</f>
        <v>Brotherhood of Nod</v>
      </c>
      <c r="D27">
        <f>SUMPRODUCT(MID(0&amp;feed!D27,LARGE(INDEX(ISNUMBER(--MID(feed!D27,ROW($1:$19),1))*
ROW($1:$19),0),ROW($1:$19))+1,1)*10^ROW($1:$19)/10)</f>
        <v>71</v>
      </c>
      <c r="E27">
        <f>SUMPRODUCT(MID(0&amp;feed!E27,LARGE(INDEX(ISNUMBER(--MID(feed!E27,ROW($1:$19),1))*
ROW($1:$19),0),ROW($1:$19))+1,1)*10^ROW($1:$19)/10)</f>
        <v>0</v>
      </c>
      <c r="F27" t="str">
        <f>feed!F27</f>
        <v>Second World War surplus</v>
      </c>
      <c r="G27" t="str">
        <f>feed!G27</f>
        <v>Good</v>
      </c>
      <c r="H27">
        <f>SUMPRODUCT(MID(0&amp;feed!H27,LARGE(INDEX(ISNUMBER(--MID(feed!H27,ROW($1:$1),1))*
ROW($1:$1),0),ROW($1:$1))+1,1)*10^ROW($1:$1)/10)</f>
        <v>2</v>
      </c>
      <c r="I27" t="str">
        <f>feed!I27</f>
        <v>Elite</v>
      </c>
      <c r="J27">
        <f>SUMPRODUCT(MID(0&amp;feed!J27,LARGE(INDEX(ISNUMBER(--MID(feed!J27,ROW($1:$19),1))*
ROW($1:$19),0),ROW($1:$19))+1,1)*10^ROW($1:$19)/10)</f>
        <v>8</v>
      </c>
      <c r="K27">
        <f>SUMPRODUCT(MID(0&amp;feed!K27,LARGE(INDEX(ISNUMBER(--MID(feed!K27,ROW($1:$19),1))*
ROW($1:$19),0),ROW($1:$19))+1,1)*10^ROW($1:$19)/10)</f>
        <v>15</v>
      </c>
      <c r="L27">
        <f>SUMPRODUCT(MID(0&amp;feed!L27,LARGE(INDEX(ISNUMBER(--MID(feed!L27,ROW($1:$19),1))*
ROW($1:$19),0),ROW($1:$19))+1,1)*10^ROW($1:$19)/10)</f>
        <v>5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2234</v>
      </c>
      <c r="O27">
        <f>SUMPRODUCT(MID(0&amp;feed!O27,LARGE(INDEX(ISNUMBER(--MID(feed!O27,ROW($1:$5),1))*
ROW($1:$5),0),ROW($1:$5))+1,1)*10^ROW($1:$5)/10)</f>
        <v>105</v>
      </c>
      <c r="P27" t="str">
        <f>feed!P27</f>
        <v>Plentiful</v>
      </c>
      <c r="Q27" t="str">
        <f>feed!Q27</f>
        <v>Large</v>
      </c>
      <c r="R27" t="str">
        <f>feed!R27</f>
        <v>Pacific Rim</v>
      </c>
      <c r="S27" t="str">
        <f>feed!S27</f>
        <v>Soviet Union</v>
      </c>
      <c r="T27" s="4">
        <f>SUMPRODUCT(MID(0&amp;feed!T27,LARGE(INDEX(ISNUMBER(--MID(feed!T27,ROW($1:$5),1))*
ROW($1:$5),0),ROW($1:$5))+1,1)*10^ROW($1:$5)/10)</f>
        <v>30011</v>
      </c>
      <c r="U27" t="str">
        <f>feed!U27</f>
        <v>http://blocgame.com/stats.php?id=41268</v>
      </c>
      <c r="V27" s="4">
        <f>SUMPRODUCT(MID(0&amp;feed!V27,LARGE(INDEX(ISNUMBER(--MID(feed!V27,ROW($1:$5),1))*
ROW($1:$5),0),ROW($1:$5))+1,1)*10^ROW($1:$5)/10)</f>
        <v>0</v>
      </c>
      <c r="W27">
        <f>feed!W27</f>
        <v>0.05</v>
      </c>
      <c r="X27" s="4">
        <f>T27-H27*750-K27*375-L27*375</f>
        <v>21011</v>
      </c>
      <c r="Y27" s="9">
        <f>T27/N27</f>
        <v>13.433751119068935</v>
      </c>
    </row>
    <row r="28" spans="1:25" x14ac:dyDescent="0.25">
      <c r="A28" t="str">
        <f>feed!A28</f>
        <v>Brutish Empire</v>
      </c>
      <c r="B28" t="str">
        <f>feed!B28</f>
        <v>DarkyDonno</v>
      </c>
      <c r="C28" t="str">
        <f>feed!C28</f>
        <v>SPQR</v>
      </c>
      <c r="D28">
        <f>SUMPRODUCT(MID(0&amp;feed!D28,LARGE(INDEX(ISNUMBER(--MID(feed!D28,ROW($1:$19),1))*
ROW($1:$19),0),ROW($1:$19))+1,1)*10^ROW($1:$19)/10)</f>
        <v>93</v>
      </c>
      <c r="E28">
        <f>SUMPRODUCT(MID(0&amp;feed!E28,LARGE(INDEX(ISNUMBER(--MID(feed!E28,ROW($1:$19),1))*
ROW($1:$19),0),ROW($1:$19))+1,1)*10^ROW($1:$19)/10)</f>
        <v>0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Elite</v>
      </c>
      <c r="J28">
        <f>SUMPRODUCT(MID(0&amp;feed!J28,LARGE(INDEX(ISNUMBER(--MID(feed!J28,ROW($1:$19),1))*
ROW($1:$19),0),ROW($1:$19))+1,1)*10^ROW($1:$19)/10)</f>
        <v>2</v>
      </c>
      <c r="K28">
        <f>SUMPRODUCT(MID(0&amp;feed!K28,LARGE(INDEX(ISNUMBER(--MID(feed!K28,ROW($1:$19),1))*
ROW($1:$19),0),ROW($1:$19))+1,1)*10^ROW($1:$19)/10)</f>
        <v>21</v>
      </c>
      <c r="L28">
        <f>SUMPRODUCT(MID(0&amp;feed!L28,LARGE(INDEX(ISNUMBER(--MID(feed!L28,ROW($1:$19),1))*
ROW($1:$19),0),ROW($1:$19))+1,1)*10^ROW($1:$19)/10)</f>
        <v>9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2218</v>
      </c>
      <c r="O28">
        <f>SUMPRODUCT(MID(0&amp;feed!O28,LARGE(INDEX(ISNUMBER(--MID(feed!O28,ROW($1:$5),1))*
ROW($1:$5),0),ROW($1:$5))+1,1)*10^ROW($1:$5)/10)</f>
        <v>118</v>
      </c>
      <c r="P28">
        <f>feed!P28</f>
        <v>0</v>
      </c>
      <c r="Q28" t="str">
        <f>feed!Q28</f>
        <v>Large</v>
      </c>
      <c r="R28" t="str">
        <f>feed!R28</f>
        <v>China</v>
      </c>
      <c r="S28" t="str">
        <f>feed!S28</f>
        <v>Soviet Union</v>
      </c>
      <c r="T28" s="4">
        <f>SUMPRODUCT(MID(0&amp;feed!T28,LARGE(INDEX(ISNUMBER(--MID(feed!T28,ROW($1:$5),1))*
ROW($1:$5),0),ROW($1:$5))+1,1)*10^ROW($1:$5)/10)</f>
        <v>33209</v>
      </c>
      <c r="U28" t="str">
        <f>feed!U28</f>
        <v>http://blocgame.com/stats.php?id=57265</v>
      </c>
      <c r="V28" s="4">
        <f>SUMPRODUCT(MID(0&amp;feed!V28,LARGE(INDEX(ISNUMBER(--MID(feed!V28,ROW($1:$5),1))*
ROW($1:$5),0),ROW($1:$5))+1,1)*10^ROW($1:$5)/10)</f>
        <v>0</v>
      </c>
      <c r="W28">
        <f>feed!W28</f>
        <v>0</v>
      </c>
      <c r="X28" s="4">
        <f>T28-H28*750-K28*375-L28*375</f>
        <v>19709</v>
      </c>
      <c r="Y28" s="9">
        <f>T28/N28</f>
        <v>14.972497745716861</v>
      </c>
    </row>
    <row r="29" spans="1:25" x14ac:dyDescent="0.25">
      <c r="A29" t="str">
        <f>feed!A29</f>
        <v>Coccoladia</v>
      </c>
      <c r="B29" t="str">
        <f>feed!B29</f>
        <v>Ernesto Caprone</v>
      </c>
      <c r="C29" t="str">
        <f>feed!C29</f>
        <v>The Federal Colonies</v>
      </c>
      <c r="D29">
        <f>SUMPRODUCT(MID(0&amp;feed!D29,LARGE(INDEX(ISNUMBER(--MID(feed!D29,ROW($1:$19),1))*
ROW($1:$19),0),ROW($1:$19))+1,1)*10^ROW($1:$19)/10)</f>
        <v>49</v>
      </c>
      <c r="E29">
        <f>SUMPRODUCT(MID(0&amp;feed!E29,LARGE(INDEX(ISNUMBER(--MID(feed!E29,ROW($1:$19),1))*
ROW($1:$19),0),ROW($1:$19))+1,1)*10^ROW($1:$19)/10)</f>
        <v>1</v>
      </c>
      <c r="F29" t="str">
        <f>feed!F29</f>
        <v>Second World War surplus</v>
      </c>
      <c r="G29" t="str">
        <f>feed!G29</f>
        <v>Nice</v>
      </c>
      <c r="H29">
        <f>SUMPRODUCT(MID(0&amp;feed!H29,LARGE(INDEX(ISNUMBER(--MID(feed!H29,ROW($1:$1),1))*
ROW($1:$1),0),ROW($1:$1))+1,1)*10^ROW($1:$1)/10)</f>
        <v>2</v>
      </c>
      <c r="I29" t="str">
        <f>feed!I29</f>
        <v>Standard</v>
      </c>
      <c r="J29">
        <f>SUMPRODUCT(MID(0&amp;feed!J29,LARGE(INDEX(ISNUMBER(--MID(feed!J29,ROW($1:$19),1))*
ROW($1:$19),0),ROW($1:$19))+1,1)*10^ROW($1:$19)/10)</f>
        <v>9</v>
      </c>
      <c r="K29">
        <f>SUMPRODUCT(MID(0&amp;feed!K29,LARGE(INDEX(ISNUMBER(--MID(feed!K29,ROW($1:$19),1))*
ROW($1:$19),0),ROW($1:$19))+1,1)*10^ROW($1:$19)/10)</f>
        <v>21</v>
      </c>
      <c r="L29">
        <f>SUMPRODUCT(MID(0&amp;feed!L29,LARGE(INDEX(ISNUMBER(--MID(feed!L29,ROW($1:$19),1))*
ROW($1:$19),0),ROW($1:$19))+1,1)*10^ROW($1:$19)/10)</f>
        <v>2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2216</v>
      </c>
      <c r="O29">
        <f>SUMPRODUCT(MID(0&amp;feed!O29,LARGE(INDEX(ISNUMBER(--MID(feed!O29,ROW($1:$5),1))*
ROW($1:$5),0),ROW($1:$5))+1,1)*10^ROW($1:$5)/10)</f>
        <v>70</v>
      </c>
      <c r="P29" t="str">
        <f>feed!P29</f>
        <v>Untapped</v>
      </c>
      <c r="Q29" t="str">
        <f>feed!Q29</f>
        <v>Large</v>
      </c>
      <c r="R29" t="str">
        <f>feed!R29</f>
        <v>Caribbean</v>
      </c>
      <c r="S29" t="str">
        <f>feed!S29</f>
        <v>Soviet Union</v>
      </c>
      <c r="T29" s="4">
        <f>SUMPRODUCT(MID(0&amp;feed!T29,LARGE(INDEX(ISNUMBER(--MID(feed!T29,ROW($1:$5),1))*
ROW($1:$5),0),ROW($1:$5))+1,1)*10^ROW($1:$5)/10)</f>
        <v>27057</v>
      </c>
      <c r="U29" t="str">
        <f>feed!U29</f>
        <v>http://blocgame.com/stats.php?id=40289</v>
      </c>
      <c r="V29" s="4">
        <f>SUMPRODUCT(MID(0&amp;feed!V29,LARGE(INDEX(ISNUMBER(--MID(feed!V29,ROW($1:$5),1))*
ROW($1:$5),0),ROW($1:$5))+1,1)*10^ROW($1:$5)/10)</f>
        <v>0</v>
      </c>
      <c r="W29">
        <f>feed!W29</f>
        <v>0</v>
      </c>
      <c r="X29" s="4">
        <f>T29-H29*750-K29*375-L29*375</f>
        <v>16932</v>
      </c>
      <c r="Y29" s="9">
        <f>T29/N29</f>
        <v>12.209837545126353</v>
      </c>
    </row>
    <row r="30" spans="1:25" x14ac:dyDescent="0.25">
      <c r="A30" t="str">
        <f>feed!A30</f>
        <v>constania</v>
      </c>
      <c r="B30" t="str">
        <f>feed!B30</f>
        <v>Comrade</v>
      </c>
      <c r="C30" t="str">
        <f>feed!C30</f>
        <v>The Divine Council</v>
      </c>
      <c r="D30">
        <f>SUMPRODUCT(MID(0&amp;feed!D30,LARGE(INDEX(ISNUMBER(--MID(feed!D30,ROW($1:$19),1))*
ROW($1:$19),0),ROW($1:$19))+1,1)*10^ROW($1:$19)/10)</f>
        <v>99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1</v>
      </c>
      <c r="I30" t="str">
        <f>feed!I30</f>
        <v>Good</v>
      </c>
      <c r="J30">
        <f>SUMPRODUCT(MID(0&amp;feed!J30,LARGE(INDEX(ISNUMBER(--MID(feed!J30,ROW($1:$19),1))*
ROW($1:$19),0),ROW($1:$19))+1,1)*10^ROW($1:$19)/10)</f>
        <v>29</v>
      </c>
      <c r="K30">
        <f>SUMPRODUCT(MID(0&amp;feed!K30,LARGE(INDEX(ISNUMBER(--MID(feed!K30,ROW($1:$19),1))*
ROW($1:$19),0),ROW($1:$19))+1,1)*10^ROW($1:$19)/10)</f>
        <v>16</v>
      </c>
      <c r="L30">
        <f>SUMPRODUCT(MID(0&amp;feed!L30,LARGE(INDEX(ISNUMBER(--MID(feed!L30,ROW($1:$19),1))*
ROW($1:$19),0),ROW($1:$19))+1,1)*10^ROW($1:$19)/10)</f>
        <v>7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2212</v>
      </c>
      <c r="O30">
        <f>SUMPRODUCT(MID(0&amp;feed!O30,LARGE(INDEX(ISNUMBER(--MID(feed!O30,ROW($1:$5),1))*
ROW($1:$5),0),ROW($1:$5))+1,1)*10^ROW($1:$5)/10)</f>
        <v>7</v>
      </c>
      <c r="P30" t="str">
        <f>feed!P30</f>
        <v>Plentiful</v>
      </c>
      <c r="Q30" t="str">
        <f>feed!Q30</f>
        <v>Powerful</v>
      </c>
      <c r="R30" t="str">
        <f>feed!R30</f>
        <v>Congo</v>
      </c>
      <c r="S30" t="str">
        <f>feed!S30</f>
        <v>Soviet Union</v>
      </c>
      <c r="T30" s="4">
        <f>SUMPRODUCT(MID(0&amp;feed!T30,LARGE(INDEX(ISNUMBER(--MID(feed!T30,ROW($1:$5),1))*
ROW($1:$5),0),ROW($1:$5))+1,1)*10^ROW($1:$5)/10)</f>
        <v>17509</v>
      </c>
      <c r="U30" t="str">
        <f>feed!U30</f>
        <v>http://blocgame.com/stats.php?id=62606</v>
      </c>
      <c r="V30" s="4">
        <f>SUMPRODUCT(MID(0&amp;feed!V30,LARGE(INDEX(ISNUMBER(--MID(feed!V30,ROW($1:$5),1))*
ROW($1:$5),0),ROW($1:$5))+1,1)*10^ROW($1:$5)/10)</f>
        <v>0</v>
      </c>
      <c r="W30">
        <f>feed!W30</f>
        <v>0</v>
      </c>
      <c r="X30" s="4">
        <f>T30-H30*750-K30*375-L30*375</f>
        <v>8134</v>
      </c>
      <c r="Y30" s="9">
        <f>T30/N30</f>
        <v>7.9154611211573238</v>
      </c>
    </row>
    <row r="31" spans="1:25" x14ac:dyDescent="0.25">
      <c r="A31" t="str">
        <f>feed!A31</f>
        <v>Mingland</v>
      </c>
      <c r="B31" t="str">
        <f>feed!B31</f>
        <v>mpetersen</v>
      </c>
      <c r="C31" t="str">
        <f>feed!C31</f>
        <v>Brotherhood of Nod</v>
      </c>
      <c r="D31">
        <f>SUMPRODUCT(MID(0&amp;feed!D31,LARGE(INDEX(ISNUMBER(--MID(feed!D31,ROW($1:$19),1))*
ROW($1:$19),0),ROW($1:$19))+1,1)*10^ROW($1:$19)/10)</f>
        <v>112</v>
      </c>
      <c r="E31">
        <f>SUMPRODUCT(MID(0&amp;feed!E31,LARGE(INDEX(ISNUMBER(--MID(feed!E31,ROW($1:$19),1))*
ROW($1:$19),0),ROW($1:$19))+1,1)*10^ROW($1:$19)/10)</f>
        <v>7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0</v>
      </c>
      <c r="K31">
        <f>SUMPRODUCT(MID(0&amp;feed!K31,LARGE(INDEX(ISNUMBER(--MID(feed!K31,ROW($1:$19),1))*
ROW($1:$19),0),ROW($1:$19))+1,1)*10^ROW($1:$19)/10)</f>
        <v>28</v>
      </c>
      <c r="L31">
        <f>SUMPRODUCT(MID(0&amp;feed!L31,LARGE(INDEX(ISNUMBER(--MID(feed!L31,ROW($1:$19),1))*
ROW($1:$19),0),ROW($1:$19))+1,1)*10^ROW($1:$19)/10)</f>
        <v>11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2211</v>
      </c>
      <c r="O31">
        <f>SUMPRODUCT(MID(0&amp;feed!O31,LARGE(INDEX(ISNUMBER(--MID(feed!O31,ROW($1:$5),1))*
ROW($1:$5),0),ROW($1:$5))+1,1)*10^ROW($1:$5)/10)</f>
        <v>379</v>
      </c>
      <c r="P31" t="str">
        <f>feed!P31</f>
        <v>Plentiful</v>
      </c>
      <c r="Q31" t="str">
        <f>feed!Q31</f>
        <v>Powerful</v>
      </c>
      <c r="R31" t="str">
        <f>feed!R31</f>
        <v>Southern Africa</v>
      </c>
      <c r="S31" t="str">
        <f>feed!S31</f>
        <v>Soviet Union</v>
      </c>
      <c r="T31" s="4">
        <f>SUMPRODUCT(MID(0&amp;feed!T31,LARGE(INDEX(ISNUMBER(--MID(feed!T31,ROW($1:$5),1))*
ROW($1:$5),0),ROW($1:$5))+1,1)*10^ROW($1:$5)/10)</f>
        <v>29330</v>
      </c>
      <c r="U31" t="str">
        <f>feed!U31</f>
        <v>http://blocgame.com/stats.php?id=63922</v>
      </c>
      <c r="V31" s="4">
        <f>SUMPRODUCT(MID(0&amp;feed!V31,LARGE(INDEX(ISNUMBER(--MID(feed!V31,ROW($1:$5),1))*
ROW($1:$5),0),ROW($1:$5))+1,1)*10^ROW($1:$5)/10)</f>
        <v>0</v>
      </c>
      <c r="W31">
        <f>feed!W31</f>
        <v>0</v>
      </c>
      <c r="X31" s="4">
        <f>T31-H31*750-K31*375-L31*375</f>
        <v>12455</v>
      </c>
      <c r="Y31" s="9">
        <f>T31/N31</f>
        <v>13.265490728177296</v>
      </c>
    </row>
    <row r="32" spans="1:25" x14ac:dyDescent="0.25">
      <c r="A32" t="str">
        <f>feed!A32</f>
        <v>Ghost Shark</v>
      </c>
      <c r="B32" t="str">
        <f>feed!B32</f>
        <v>Sharky</v>
      </c>
      <c r="C32" t="str">
        <f>feed!C32</f>
        <v>PIRATES</v>
      </c>
      <c r="D32">
        <f>SUMPRODUCT(MID(0&amp;feed!D32,LARGE(INDEX(ISNUMBER(--MID(feed!D32,ROW($1:$19),1))*
ROW($1:$19),0),ROW($1:$19))+1,1)*10^ROW($1:$19)/10)</f>
        <v>80</v>
      </c>
      <c r="E32">
        <f>SUMPRODUCT(MID(0&amp;feed!E32,LARGE(INDEX(ISNUMBER(--MID(feed!E32,ROW($1:$19),1))*
ROW($1:$19),0),ROW($1:$19))+1,1)*10^ROW($1:$19)/10)</f>
        <v>9</v>
      </c>
      <c r="F32" t="str">
        <f>feed!F32</f>
        <v>Second World War surplus</v>
      </c>
      <c r="G32" t="str">
        <f>feed!G32</f>
        <v>Questionable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1</v>
      </c>
      <c r="K32">
        <f>SUMPRODUCT(MID(0&amp;feed!K32,LARGE(INDEX(ISNUMBER(--MID(feed!K32,ROW($1:$19),1))*
ROW($1:$19),0),ROW($1:$19))+1,1)*10^ROW($1:$19)/10)</f>
        <v>10</v>
      </c>
      <c r="L32">
        <f>SUMPRODUCT(MID(0&amp;feed!L32,LARGE(INDEX(ISNUMBER(--MID(feed!L32,ROW($1:$19),1))*
ROW($1:$19),0),ROW($1:$19))+1,1)*10^ROW($1:$19)/10)</f>
        <v>6</v>
      </c>
      <c r="M32" t="str">
        <f>feed!M32</f>
        <v>Free Market</v>
      </c>
      <c r="N32">
        <f>SUMPRODUCT(MID(0&amp;feed!N32,LARGE(INDEX(ISNUMBER(--MID(feed!N32,ROW($1:$5),1))*
ROW($1:$5),0),ROW($1:$5))+1,1)*10^ROW($1:$5)/10)</f>
        <v>2210</v>
      </c>
      <c r="O32">
        <f>SUMPRODUCT(MID(0&amp;feed!O32,LARGE(INDEX(ISNUMBER(--MID(feed!O32,ROW($1:$5),1))*
ROW($1:$5),0),ROW($1:$5))+1,1)*10^ROW($1:$5)/10)</f>
        <v>176</v>
      </c>
      <c r="P32" t="str">
        <f>feed!P32</f>
        <v>Untapped</v>
      </c>
      <c r="Q32" t="str">
        <f>feed!Q32</f>
        <v>Large</v>
      </c>
      <c r="R32" t="str">
        <f>feed!R32</f>
        <v>East Indies</v>
      </c>
      <c r="S32" t="str">
        <f>feed!S32</f>
        <v>United States</v>
      </c>
      <c r="T32" s="4">
        <f>SUMPRODUCT(MID(0&amp;feed!T32,LARGE(INDEX(ISNUMBER(--MID(feed!T32,ROW($1:$5),1))*
ROW($1:$5),0),ROW($1:$5))+1,1)*10^ROW($1:$5)/10)</f>
        <v>48218</v>
      </c>
      <c r="U32" t="str">
        <f>feed!U32</f>
        <v>http://blocgame.com/stats.php?id=63863</v>
      </c>
      <c r="V32" s="4">
        <f>SUMPRODUCT(MID(0&amp;feed!V32,LARGE(INDEX(ISNUMBER(--MID(feed!V32,ROW($1:$5),1))*
ROW($1:$5),0),ROW($1:$5))+1,1)*10^ROW($1:$5)/10)</f>
        <v>0</v>
      </c>
      <c r="W32">
        <f>feed!W32</f>
        <v>0</v>
      </c>
      <c r="X32" s="4">
        <f>T32-H32*750-K32*375-L32*375</f>
        <v>39968</v>
      </c>
      <c r="Y32" s="9">
        <f>T32/N32</f>
        <v>21.818099547511313</v>
      </c>
    </row>
    <row r="33" spans="1:25" x14ac:dyDescent="0.25">
      <c r="A33" t="str">
        <f>feed!A33</f>
        <v>Morjei</v>
      </c>
      <c r="B33" t="str">
        <f>feed!B33</f>
        <v>FlairWoW</v>
      </c>
      <c r="C33" t="str">
        <f>feed!C33</f>
        <v>The Divine Council</v>
      </c>
      <c r="D33">
        <f>SUMPRODUCT(MID(0&amp;feed!D33,LARGE(INDEX(ISNUMBER(--MID(feed!D33,ROW($1:$19),1))*
ROW($1:$19),0),ROW($1:$19))+1,1)*10^ROW($1:$19)/10)</f>
        <v>74</v>
      </c>
      <c r="E33">
        <f>SUMPRODUCT(MID(0&amp;feed!E33,LARGE(INDEX(ISNUMBER(--MID(feed!E33,ROW($1:$19),1))*
ROW($1:$19),0),ROW($1:$19))+1,1)*10^ROW($1:$19)/10)</f>
        <v>1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5</v>
      </c>
      <c r="I33" t="str">
        <f>feed!I33</f>
        <v>Good</v>
      </c>
      <c r="J33">
        <f>SUMPRODUCT(MID(0&amp;feed!J33,LARGE(INDEX(ISNUMBER(--MID(feed!J33,ROW($1:$19),1))*
ROW($1:$19),0),ROW($1:$19))+1,1)*10^ROW($1:$19)/10)</f>
        <v>10</v>
      </c>
      <c r="K33">
        <f>SUMPRODUCT(MID(0&amp;feed!K33,LARGE(INDEX(ISNUMBER(--MID(feed!K33,ROW($1:$19),1))*
ROW($1:$19),0),ROW($1:$19))+1,1)*10^ROW($1:$19)/10)</f>
        <v>34</v>
      </c>
      <c r="L33">
        <f>SUMPRODUCT(MID(0&amp;feed!L33,LARGE(INDEX(ISNUMBER(--MID(feed!L33,ROW($1:$19),1))*
ROW($1:$19),0),ROW($1:$19))+1,1)*10^ROW($1:$19)/10)</f>
        <v>5</v>
      </c>
      <c r="M33" t="str">
        <f>feed!M33</f>
        <v>Central Planning</v>
      </c>
      <c r="N33">
        <f>SUMPRODUCT(MID(0&amp;feed!N33,LARGE(INDEX(ISNUMBER(--MID(feed!N33,ROW($1:$5),1))*
ROW($1:$5),0),ROW($1:$5))+1,1)*10^ROW($1:$5)/10)</f>
        <v>2205</v>
      </c>
      <c r="O33">
        <f>SUMPRODUCT(MID(0&amp;feed!O33,LARGE(INDEX(ISNUMBER(--MID(feed!O33,ROW($1:$5),1))*
ROW($1:$5),0),ROW($1:$5))+1,1)*10^ROW($1:$5)/10)</f>
        <v>26</v>
      </c>
      <c r="P33" t="str">
        <f>feed!P33</f>
        <v>Untapped</v>
      </c>
      <c r="Q33" t="str">
        <f>feed!Q33</f>
        <v>Powerful</v>
      </c>
      <c r="R33" t="str">
        <f>feed!R33</f>
        <v>Indochina</v>
      </c>
      <c r="S33" t="str">
        <f>feed!S33</f>
        <v>Soviet Union</v>
      </c>
      <c r="T33" s="4">
        <f>SUMPRODUCT(MID(0&amp;feed!T33,LARGE(INDEX(ISNUMBER(--MID(feed!T33,ROW($1:$5),1))*
ROW($1:$5),0),ROW($1:$5))+1,1)*10^ROW($1:$5)/10)</f>
        <v>42900</v>
      </c>
      <c r="U33" t="str">
        <f>feed!U33</f>
        <v>http://blocgame.com/stats.php?id=53068</v>
      </c>
      <c r="V33" s="4">
        <f>SUMPRODUCT(MID(0&amp;feed!V33,LARGE(INDEX(ISNUMBER(--MID(feed!V33,ROW($1:$5),1))*
ROW($1:$5),0),ROW($1:$5))+1,1)*10^ROW($1:$5)/10)</f>
        <v>0</v>
      </c>
      <c r="W33">
        <f>feed!W33</f>
        <v>0</v>
      </c>
      <c r="X33" s="4">
        <f>T33-H33*750-K33*375-L33*375</f>
        <v>24525</v>
      </c>
      <c r="Y33" s="9">
        <f>T33/N33</f>
        <v>19.455782312925169</v>
      </c>
    </row>
    <row r="34" spans="1:25" x14ac:dyDescent="0.25">
      <c r="A34" t="str">
        <f>feed!A34</f>
        <v>Mesopotamia</v>
      </c>
      <c r="B34" t="str">
        <f>feed!B34</f>
        <v>Arcturus</v>
      </c>
      <c r="C34" t="str">
        <f>feed!C34</f>
        <v>The Order</v>
      </c>
      <c r="D34">
        <f>SUMPRODUCT(MID(0&amp;feed!D34,LARGE(INDEX(ISNUMBER(--MID(feed!D34,ROW($1:$19),1))*
ROW($1:$19),0),ROW($1:$19))+1,1)*10^ROW($1:$19)/10)</f>
        <v>78</v>
      </c>
      <c r="E34">
        <f>SUMPRODUCT(MID(0&amp;feed!E34,LARGE(INDEX(ISNUMBER(--MID(feed!E34,ROW($1:$19),1))*
ROW($1:$19),0),ROW($1:$19))+1,1)*10^ROW($1:$19)/10)</f>
        <v>2</v>
      </c>
      <c r="F34" t="str">
        <f>feed!F34</f>
        <v>Second World War surplus</v>
      </c>
      <c r="G34" t="str">
        <f>feed!G34</f>
        <v>Normal</v>
      </c>
      <c r="H34">
        <f>SUMPRODUCT(MID(0&amp;feed!H34,LARGE(INDEX(ISNUMBER(--MID(feed!H34,ROW($1:$1),1))*
ROW($1:$1),0),ROW($1:$1))+1,1)*10^ROW($1:$1)/10)</f>
        <v>3</v>
      </c>
      <c r="I34" t="str">
        <f>feed!I34</f>
        <v>Good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23</v>
      </c>
      <c r="L34">
        <f>SUMPRODUCT(MID(0&amp;feed!L34,LARGE(INDEX(ISNUMBER(--MID(feed!L34,ROW($1:$19),1))*
ROW($1:$19),0),ROW($1:$19))+1,1)*10^ROW($1:$19)/10)</f>
        <v>14</v>
      </c>
      <c r="M34" t="str">
        <f>feed!M34</f>
        <v>Free Market</v>
      </c>
      <c r="N34">
        <f>SUMPRODUCT(MID(0&amp;feed!N34,LARGE(INDEX(ISNUMBER(--MID(feed!N34,ROW($1:$5),1))*
ROW($1:$5),0),ROW($1:$5))+1,1)*10^ROW($1:$5)/10)</f>
        <v>2198</v>
      </c>
      <c r="O34">
        <f>SUMPRODUCT(MID(0&amp;feed!O34,LARGE(INDEX(ISNUMBER(--MID(feed!O34,ROW($1:$5),1))*
ROW($1:$5),0),ROW($1:$5))+1,1)*10^ROW($1:$5)/10)</f>
        <v>5993</v>
      </c>
      <c r="P34" t="str">
        <f>feed!P34</f>
        <v>Untapped</v>
      </c>
      <c r="Q34" t="str">
        <f>feed!Q34</f>
        <v>Mediocre</v>
      </c>
      <c r="R34" t="str">
        <f>feed!R34</f>
        <v>Mesopotamia</v>
      </c>
      <c r="S34" t="str">
        <f>feed!S34</f>
        <v>United States</v>
      </c>
      <c r="T34" s="4">
        <f>SUMPRODUCT(MID(0&amp;feed!T34,LARGE(INDEX(ISNUMBER(--MID(feed!T34,ROW($1:$5),1))*
ROW($1:$5),0),ROW($1:$5))+1,1)*10^ROW($1:$5)/10)</f>
        <v>37057</v>
      </c>
      <c r="U34" t="str">
        <f>feed!U34</f>
        <v>http://blocgame.com/stats.php?id=42045</v>
      </c>
      <c r="V34" s="4">
        <f>SUMPRODUCT(MID(0&amp;feed!V34,LARGE(INDEX(ISNUMBER(--MID(feed!V34,ROW($1:$5),1))*
ROW($1:$5),0),ROW($1:$5))+1,1)*10^ROW($1:$5)/10)</f>
        <v>0</v>
      </c>
      <c r="W34">
        <f>feed!W34</f>
        <v>0</v>
      </c>
      <c r="X34" s="4">
        <f>T34-H34*750-K34*375-L34*375</f>
        <v>20932</v>
      </c>
      <c r="Y34" s="9">
        <f>T34/N34</f>
        <v>16.859417652411285</v>
      </c>
    </row>
    <row r="35" spans="1:25" x14ac:dyDescent="0.25">
      <c r="A35" t="str">
        <f>feed!A35</f>
        <v>Sintra</v>
      </c>
      <c r="B35" t="str">
        <f>feed!B35</f>
        <v>Daniel Lima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127</v>
      </c>
      <c r="E35">
        <f>SUMPRODUCT(MID(0&amp;feed!E35,LARGE(INDEX(ISNUMBER(--MID(feed!E35,ROW($1:$19),1))*
ROW($1:$19),0),ROW($1:$19))+1,1)*10^ROW($1:$19)/10)</f>
        <v>4</v>
      </c>
      <c r="F35" t="str">
        <f>feed!F35</f>
        <v>First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2</v>
      </c>
      <c r="I35" t="str">
        <f>feed!I35</f>
        <v>Good</v>
      </c>
      <c r="J35">
        <f>SUMPRODUCT(MID(0&amp;feed!J35,LARGE(INDEX(ISNUMBER(--MID(feed!J35,ROW($1:$19),1))*
ROW($1:$19),0),ROW($1:$19))+1,1)*10^ROW($1:$19)/10)</f>
        <v>7</v>
      </c>
      <c r="K35">
        <f>SUMPRODUCT(MID(0&amp;feed!K35,LARGE(INDEX(ISNUMBER(--MID(feed!K35,ROW($1:$19),1))*
ROW($1:$19),0),ROW($1:$19))+1,1)*10^ROW($1:$19)/10)</f>
        <v>21</v>
      </c>
      <c r="L35">
        <f>SUMPRODUCT(MID(0&amp;feed!L35,LARGE(INDEX(ISNUMBER(--MID(feed!L35,ROW($1:$19),1))*
ROW($1:$19),0),ROW($1:$19))+1,1)*10^ROW($1:$19)/10)</f>
        <v>12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2197</v>
      </c>
      <c r="O35">
        <f>SUMPRODUCT(MID(0&amp;feed!O35,LARGE(INDEX(ISNUMBER(--MID(feed!O35,ROW($1:$5),1))*
ROW($1:$5),0),ROW($1:$5))+1,1)*10^ROW($1:$5)/10)</f>
        <v>114</v>
      </c>
      <c r="P35" t="str">
        <f>feed!P35</f>
        <v>Plentiful</v>
      </c>
      <c r="Q35" t="str">
        <f>feed!Q35</f>
        <v>Somewhat Large</v>
      </c>
      <c r="R35" t="str">
        <f>feed!R35</f>
        <v>Caribbean</v>
      </c>
      <c r="S35" t="str">
        <f>feed!S35</f>
        <v>Soviet Union</v>
      </c>
      <c r="T35" s="4">
        <f>SUMPRODUCT(MID(0&amp;feed!T35,LARGE(INDEX(ISNUMBER(--MID(feed!T35,ROW($1:$5),1))*
ROW($1:$5),0),ROW($1:$5))+1,1)*10^ROW($1:$5)/10)</f>
        <v>35838</v>
      </c>
      <c r="U35" t="str">
        <f>feed!U35</f>
        <v>http://blocgame.com/stats.php?id=63167</v>
      </c>
      <c r="V35" s="4">
        <f>SUMPRODUCT(MID(0&amp;feed!V35,LARGE(INDEX(ISNUMBER(--MID(feed!V35,ROW($1:$5),1))*
ROW($1:$5),0),ROW($1:$5))+1,1)*10^ROW($1:$5)/10)</f>
        <v>0</v>
      </c>
      <c r="W35">
        <f>feed!W35</f>
        <v>0</v>
      </c>
      <c r="X35" s="4">
        <f>T35-H35*750-K35*375-L35*375</f>
        <v>21963</v>
      </c>
      <c r="Y35" s="9">
        <f>T35/N35</f>
        <v>16.312243969048701</v>
      </c>
    </row>
    <row r="36" spans="1:25" x14ac:dyDescent="0.25">
      <c r="A36" t="str">
        <f>feed!A36</f>
        <v>SOPF</v>
      </c>
      <c r="B36" t="str">
        <f>feed!B36</f>
        <v>Johnathinski Weston</v>
      </c>
      <c r="C36" t="str">
        <f>feed!C36</f>
        <v>The United Nations</v>
      </c>
      <c r="D36">
        <f>SUMPRODUCT(MID(0&amp;feed!D36,LARGE(INDEX(ISNUMBER(--MID(feed!D36,ROW($1:$19),1))*
ROW($1:$19),0),ROW($1:$19))+1,1)*10^ROW($1:$19)/10)</f>
        <v>10</v>
      </c>
      <c r="E36">
        <f>SUMPRODUCT(MID(0&amp;feed!E36,LARGE(INDEX(ISNUMBER(--MID(feed!E36,ROW($1:$19),1))*
ROW($1:$19),0),ROW($1:$19))+1,1)*10^ROW($1:$19)/10)</f>
        <v>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1</v>
      </c>
      <c r="I36" t="str">
        <f>feed!I36</f>
        <v>Good</v>
      </c>
      <c r="J36">
        <f>SUMPRODUCT(MID(0&amp;feed!J36,LARGE(INDEX(ISNUMBER(--MID(feed!J36,ROW($1:$19),1))*
ROW($1:$19),0),ROW($1:$19))+1,1)*10^ROW($1:$19)/10)</f>
        <v>105</v>
      </c>
      <c r="K36">
        <f>SUMPRODUCT(MID(0&amp;feed!K36,LARGE(INDEX(ISNUMBER(--MID(feed!K36,ROW($1:$19),1))*
ROW($1:$19),0),ROW($1:$19))+1,1)*10^ROW($1:$19)/10)</f>
        <v>10</v>
      </c>
      <c r="L36">
        <f>SUMPRODUCT(MID(0&amp;feed!L36,LARGE(INDEX(ISNUMBER(--MID(feed!L36,ROW($1:$19),1))*
ROW($1:$19),0),ROW($1:$19))+1,1)*10^ROW($1:$19)/10)</f>
        <v>4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2169</v>
      </c>
      <c r="O36">
        <f>SUMPRODUCT(MID(0&amp;feed!O36,LARGE(INDEX(ISNUMBER(--MID(feed!O36,ROW($1:$5),1))*
ROW($1:$5),0),ROW($1:$5))+1,1)*10^ROW($1:$5)/10)</f>
        <v>109</v>
      </c>
      <c r="P36" t="str">
        <f>feed!P36</f>
        <v>Untapped</v>
      </c>
      <c r="Q36" t="str">
        <f>feed!Q36</f>
        <v>Somewhat Large</v>
      </c>
      <c r="R36" t="str">
        <f>feed!R36</f>
        <v>East Indies</v>
      </c>
      <c r="S36" t="str">
        <f>feed!S36</f>
        <v>Soviet Union</v>
      </c>
      <c r="T36" s="4">
        <f>SUMPRODUCT(MID(0&amp;feed!T36,LARGE(INDEX(ISNUMBER(--MID(feed!T36,ROW($1:$5),1))*
ROW($1:$5),0),ROW($1:$5))+1,1)*10^ROW($1:$5)/10)</f>
        <v>17527</v>
      </c>
      <c r="U36" t="str">
        <f>feed!U36</f>
        <v>http://blocgame.com/stats.php?id=62841</v>
      </c>
      <c r="V36" s="4">
        <f>SUMPRODUCT(MID(0&amp;feed!V36,LARGE(INDEX(ISNUMBER(--MID(feed!V36,ROW($1:$5),1))*
ROW($1:$5),0),ROW($1:$5))+1,1)*10^ROW($1:$5)/10)</f>
        <v>0</v>
      </c>
      <c r="W36">
        <f>feed!W36</f>
        <v>0</v>
      </c>
      <c r="X36" s="4">
        <f>T36-H36*750-K36*375-L36*375</f>
        <v>11527</v>
      </c>
      <c r="Y36" s="9">
        <f>T36/N36</f>
        <v>8.0806823420931302</v>
      </c>
    </row>
    <row r="37" spans="1:25" x14ac:dyDescent="0.25">
      <c r="A37" t="str">
        <f>feed!A37</f>
        <v>Hansetica</v>
      </c>
      <c r="B37" t="str">
        <f>feed!B37</f>
        <v>Svan</v>
      </c>
      <c r="C37">
        <f>feed!C37</f>
        <v>0</v>
      </c>
      <c r="D37">
        <f>SUMPRODUCT(MID(0&amp;feed!D37,LARGE(INDEX(ISNUMBER(--MID(feed!D37,ROW($1:$19),1))*
ROW($1:$19),0),ROW($1:$19))+1,1)*10^ROW($1:$19)/10)</f>
        <v>10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154</v>
      </c>
      <c r="K37">
        <f>SUMPRODUCT(MID(0&amp;feed!K37,LARGE(INDEX(ISNUMBER(--MID(feed!K37,ROW($1:$19),1))*
ROW($1:$19),0),ROW($1:$19))+1,1)*10^ROW($1:$19)/10)</f>
        <v>18</v>
      </c>
      <c r="L37">
        <f>SUMPRODUCT(MID(0&amp;feed!L37,LARGE(INDEX(ISNUMBER(--MID(feed!L37,ROW($1:$19),1))*
ROW($1:$19),0),ROW($1:$19))+1,1)*10^ROW($1:$19)/10)</f>
        <v>8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2168</v>
      </c>
      <c r="O37">
        <f>SUMPRODUCT(MID(0&amp;feed!O37,LARGE(INDEX(ISNUMBER(--MID(feed!O37,ROW($1:$5),1))*
ROW($1:$5),0),ROW($1:$5))+1,1)*10^ROW($1:$5)/10)</f>
        <v>103</v>
      </c>
      <c r="P37" t="str">
        <f>feed!P37</f>
        <v>Untapped</v>
      </c>
      <c r="Q37" t="str">
        <f>feed!Q37</f>
        <v>Meagre</v>
      </c>
      <c r="R37" t="str">
        <f>feed!R37</f>
        <v>China</v>
      </c>
      <c r="S37" t="str">
        <f>feed!S37</f>
        <v>Soviet Union</v>
      </c>
      <c r="T37" s="4">
        <f>SUMPRODUCT(MID(0&amp;feed!T37,LARGE(INDEX(ISNUMBER(--MID(feed!T37,ROW($1:$5),1))*
ROW($1:$5),0),ROW($1:$5))+1,1)*10^ROW($1:$5)/10)</f>
        <v>20320</v>
      </c>
      <c r="U37" t="str">
        <f>feed!U37</f>
        <v>http://blocgame.com/stats.php?id=63390</v>
      </c>
      <c r="V37" s="4">
        <f>SUMPRODUCT(MID(0&amp;feed!V37,LARGE(INDEX(ISNUMBER(--MID(feed!V37,ROW($1:$5),1))*
ROW($1:$5),0),ROW($1:$5))+1,1)*10^ROW($1:$5)/10)</f>
        <v>0</v>
      </c>
      <c r="W37">
        <f>feed!W37</f>
        <v>0</v>
      </c>
      <c r="X37" s="4">
        <f>T37-H37*750-K37*375-L37*375</f>
        <v>8320</v>
      </c>
      <c r="Y37" s="9">
        <f>T37/N37</f>
        <v>9.3726937269372694</v>
      </c>
    </row>
    <row r="38" spans="1:25" x14ac:dyDescent="0.25">
      <c r="A38" t="str">
        <f>feed!A38</f>
        <v>Junovia</v>
      </c>
      <c r="B38" t="str">
        <f>feed!B38</f>
        <v>dontworryaboutit</v>
      </c>
      <c r="C38" t="str">
        <f>feed!C38</f>
        <v>Interpol</v>
      </c>
      <c r="D38">
        <f>SUMPRODUCT(MID(0&amp;feed!D38,LARGE(INDEX(ISNUMBER(--MID(feed!D38,ROW($1:$19),1))*
ROW($1:$19),0),ROW($1:$19))+1,1)*10^ROW($1:$19)/10)</f>
        <v>30</v>
      </c>
      <c r="E38">
        <f>SUMPRODUCT(MID(0&amp;feed!E38,LARGE(INDEX(ISNUMBER(--MID(feed!E38,ROW($1:$19),1))*
ROW($1:$19),0),ROW($1:$19))+1,1)*10^ROW($1:$19)/10)</f>
        <v>0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2</v>
      </c>
      <c r="I38" t="str">
        <f>feed!I38</f>
        <v>Elite</v>
      </c>
      <c r="J38">
        <f>SUMPRODUCT(MID(0&amp;feed!J38,LARGE(INDEX(ISNUMBER(--MID(feed!J38,ROW($1:$19),1))*
ROW($1:$19),0),ROW($1:$19))+1,1)*10^ROW($1:$19)/10)</f>
        <v>20</v>
      </c>
      <c r="K38">
        <f>SUMPRODUCT(MID(0&amp;feed!K38,LARGE(INDEX(ISNUMBER(--MID(feed!K38,ROW($1:$19),1))*
ROW($1:$19),0),ROW($1:$19))+1,1)*10^ROW($1:$19)/10)</f>
        <v>24</v>
      </c>
      <c r="L38">
        <f>SUMPRODUCT(MID(0&amp;feed!L38,LARGE(INDEX(ISNUMBER(--MID(feed!L38,ROW($1:$19),1))*
ROW($1:$19),0),ROW($1:$19))+1,1)*10^ROW($1:$19)/10)</f>
        <v>7</v>
      </c>
      <c r="M38" t="str">
        <f>feed!M38</f>
        <v>Free Market</v>
      </c>
      <c r="N38">
        <f>SUMPRODUCT(MID(0&amp;feed!N38,LARGE(INDEX(ISNUMBER(--MID(feed!N38,ROW($1:$5),1))*
ROW($1:$5),0),ROW($1:$5))+1,1)*10^ROW($1:$5)/10)</f>
        <v>2164</v>
      </c>
      <c r="O38">
        <f>SUMPRODUCT(MID(0&amp;feed!O38,LARGE(INDEX(ISNUMBER(--MID(feed!O38,ROW($1:$5),1))*
ROW($1:$5),0),ROW($1:$5))+1,1)*10^ROW($1:$5)/10)</f>
        <v>430</v>
      </c>
      <c r="P38" t="str">
        <f>feed!P38</f>
        <v>Untapped</v>
      </c>
      <c r="Q38" t="str">
        <f>feed!Q38</f>
        <v>Large</v>
      </c>
      <c r="R38" t="str">
        <f>feed!R38</f>
        <v>Pacific Rim</v>
      </c>
      <c r="S38" t="str">
        <f>feed!S38</f>
        <v>Neutral</v>
      </c>
      <c r="T38" s="4">
        <f>SUMPRODUCT(MID(0&amp;feed!T38,LARGE(INDEX(ISNUMBER(--MID(feed!T38,ROW($1:$5),1))*
ROW($1:$5),0),ROW($1:$5))+1,1)*10^ROW($1:$5)/10)</f>
        <v>20884</v>
      </c>
      <c r="U38" t="str">
        <f>feed!U38</f>
        <v>http://blocgame.com/stats.php?id=63088</v>
      </c>
      <c r="V38" s="4">
        <f>SUMPRODUCT(MID(0&amp;feed!V38,LARGE(INDEX(ISNUMBER(--MID(feed!V38,ROW($1:$5),1))*
ROW($1:$5),0),ROW($1:$5))+1,1)*10^ROW($1:$5)/10)</f>
        <v>0</v>
      </c>
      <c r="W38">
        <f>feed!W38</f>
        <v>0</v>
      </c>
      <c r="X38" s="4">
        <f>T38-H38*750-K38*375-L38*375</f>
        <v>7759</v>
      </c>
      <c r="Y38" s="9">
        <f>T38/N38</f>
        <v>9.6506469500924208</v>
      </c>
    </row>
    <row r="39" spans="1:25" x14ac:dyDescent="0.25">
      <c r="A39" t="str">
        <f>feed!A39</f>
        <v>Harezland</v>
      </c>
      <c r="B39" t="str">
        <f>feed!B39</f>
        <v>Adam harez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51</v>
      </c>
      <c r="E39">
        <f>SUMPRODUCT(MID(0&amp;feed!E39,LARGE(INDEX(ISNUMBER(--MID(feed!E39,ROW($1:$19),1))*
ROW($1:$19),0),ROW($1:$19))+1,1)*10^ROW($1:$19)/10)</f>
        <v>2</v>
      </c>
      <c r="F39" t="str">
        <f>feed!F39</f>
        <v>First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3</v>
      </c>
      <c r="I39" t="str">
        <f>feed!I39</f>
        <v>Good</v>
      </c>
      <c r="J39">
        <f>SUMPRODUCT(MID(0&amp;feed!J39,LARGE(INDEX(ISNUMBER(--MID(feed!J39,ROW($1:$19),1))*
ROW($1:$19),0),ROW($1:$19))+1,1)*10^ROW($1:$19)/10)</f>
        <v>21</v>
      </c>
      <c r="K39">
        <f>SUMPRODUCT(MID(0&amp;feed!K39,LARGE(INDEX(ISNUMBER(--MID(feed!K39,ROW($1:$19),1))*
ROW($1:$19),0),ROW($1:$19))+1,1)*10^ROW($1:$19)/10)</f>
        <v>11</v>
      </c>
      <c r="L39">
        <f>SUMPRODUCT(MID(0&amp;feed!L39,LARGE(INDEX(ISNUMBER(--MID(feed!L39,ROW($1:$19),1))*
ROW($1:$19),0),ROW($1:$19))+1,1)*10^ROW($1:$19)/10)</f>
        <v>10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2160</v>
      </c>
      <c r="O39">
        <f>SUMPRODUCT(MID(0&amp;feed!O39,LARGE(INDEX(ISNUMBER(--MID(feed!O39,ROW($1:$5),1))*
ROW($1:$5),0),ROW($1:$5))+1,1)*10^ROW($1:$5)/10)</f>
        <v>289</v>
      </c>
      <c r="P39" t="str">
        <f>feed!P39</f>
        <v>Untapped</v>
      </c>
      <c r="Q39" t="str">
        <f>feed!Q39</f>
        <v>Somewhat Large</v>
      </c>
      <c r="R39" t="str">
        <f>feed!R39</f>
        <v>Pacific Rim</v>
      </c>
      <c r="S39" t="str">
        <f>feed!S39</f>
        <v>Neutral</v>
      </c>
      <c r="T39" s="4">
        <f>SUMPRODUCT(MID(0&amp;feed!T39,LARGE(INDEX(ISNUMBER(--MID(feed!T39,ROW($1:$5),1))*
ROW($1:$5),0),ROW($1:$5))+1,1)*10^ROW($1:$5)/10)</f>
        <v>16752</v>
      </c>
      <c r="U39" t="str">
        <f>feed!U39</f>
        <v>http://blocgame.com/stats.php?id=60587</v>
      </c>
      <c r="V39" s="4">
        <f>SUMPRODUCT(MID(0&amp;feed!V39,LARGE(INDEX(ISNUMBER(--MID(feed!V39,ROW($1:$5),1))*
ROW($1:$5),0),ROW($1:$5))+1,1)*10^ROW($1:$5)/10)</f>
        <v>0</v>
      </c>
      <c r="W39">
        <f>feed!W39</f>
        <v>0</v>
      </c>
      <c r="X39" s="4">
        <f>T39-H39*750-K39*375-L39*375</f>
        <v>6627</v>
      </c>
      <c r="Y39" s="9">
        <f>T39/N39</f>
        <v>7.7555555555555555</v>
      </c>
    </row>
    <row r="40" spans="1:25" x14ac:dyDescent="0.25">
      <c r="A40" t="str">
        <f>feed!A40</f>
        <v>KingBding</v>
      </c>
      <c r="B40" t="str">
        <f>feed!B40</f>
        <v>King B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58</v>
      </c>
      <c r="E40">
        <f>SUMPRODUCT(MID(0&amp;feed!E40,LARGE(INDEX(ISNUMBER(--MID(feed!E40,ROW($1:$19),1))*
ROW($1:$19),0),ROW($1:$19))+1,1)*10^ROW($1:$19)/10)</f>
        <v>3</v>
      </c>
      <c r="F40" t="str">
        <f>feed!F40</f>
        <v>Second World War surplus</v>
      </c>
      <c r="G40" t="str">
        <f>feed!G40</f>
        <v>Nice</v>
      </c>
      <c r="H40">
        <f>SUMPRODUCT(MID(0&amp;feed!H40,LARGE(INDEX(ISNUMBER(--MID(feed!H40,ROW($1:$1),1))*
ROW($1:$1),0),ROW($1:$1))+1,1)*10^ROW($1:$1)/10)</f>
        <v>3</v>
      </c>
      <c r="I40" t="str">
        <f>feed!I40</f>
        <v>Standard</v>
      </c>
      <c r="J40">
        <f>SUMPRODUCT(MID(0&amp;feed!J40,LARGE(INDEX(ISNUMBER(--MID(feed!J40,ROW($1:$19),1))*
ROW($1:$19),0),ROW($1:$19))+1,1)*10^ROW($1:$19)/10)</f>
        <v>7</v>
      </c>
      <c r="K40">
        <f>SUMPRODUCT(MID(0&amp;feed!K40,LARGE(INDEX(ISNUMBER(--MID(feed!K40,ROW($1:$19),1))*
ROW($1:$19),0),ROW($1:$19))+1,1)*10^ROW($1:$19)/10)</f>
        <v>19</v>
      </c>
      <c r="L40">
        <f>SUMPRODUCT(MID(0&amp;feed!L40,LARGE(INDEX(ISNUMBER(--MID(feed!L40,ROW($1:$19),1))*
ROW($1:$19),0),ROW($1:$19))+1,1)*10^ROW($1:$19)/10)</f>
        <v>3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2160</v>
      </c>
      <c r="O40">
        <f>SUMPRODUCT(MID(0&amp;feed!O40,LARGE(INDEX(ISNUMBER(--MID(feed!O40,ROW($1:$5),1))*
ROW($1:$5),0),ROW($1:$5))+1,1)*10^ROW($1:$5)/10)</f>
        <v>263</v>
      </c>
      <c r="P40">
        <f>feed!P40</f>
        <v>0</v>
      </c>
      <c r="Q40" t="str">
        <f>feed!Q40</f>
        <v>Very Powerful</v>
      </c>
      <c r="R40" t="str">
        <f>feed!R40</f>
        <v>Southern Africa</v>
      </c>
      <c r="S40" t="str">
        <f>feed!S40</f>
        <v>Soviet Union</v>
      </c>
      <c r="T40" s="4">
        <f>SUMPRODUCT(MID(0&amp;feed!T40,LARGE(INDEX(ISNUMBER(--MID(feed!T40,ROW($1:$5),1))*
ROW($1:$5),0),ROW($1:$5))+1,1)*10^ROW($1:$5)/10)</f>
        <v>25241</v>
      </c>
      <c r="U40" t="str">
        <f>feed!U40</f>
        <v>http://blocgame.com/stats.php?id=63205</v>
      </c>
      <c r="V40" s="4">
        <f>SUMPRODUCT(MID(0&amp;feed!V40,LARGE(INDEX(ISNUMBER(--MID(feed!V40,ROW($1:$5),1))*
ROW($1:$5),0),ROW($1:$5))+1,1)*10^ROW($1:$5)/10)</f>
        <v>0</v>
      </c>
      <c r="W40">
        <f>feed!W40</f>
        <v>0</v>
      </c>
      <c r="X40" s="4">
        <f>T40-H40*750-K40*375-L40*375</f>
        <v>14741</v>
      </c>
      <c r="Y40" s="9">
        <f>T40/N40</f>
        <v>11.685648148148148</v>
      </c>
    </row>
    <row r="41" spans="1:25" x14ac:dyDescent="0.25">
      <c r="A41" t="str">
        <f>feed!A41</f>
        <v>Byzantium</v>
      </c>
      <c r="B41" t="str">
        <f>feed!B41</f>
        <v>The Wolf</v>
      </c>
      <c r="C41" t="str">
        <f>feed!C41</f>
        <v>Steel Brotherhood</v>
      </c>
      <c r="D41">
        <f>SUMPRODUCT(MID(0&amp;feed!D41,LARGE(INDEX(ISNUMBER(--MID(feed!D41,ROW($1:$19),1))*
ROW($1:$19),0),ROW($1:$19))+1,1)*10^ROW($1:$19)/10)</f>
        <v>79</v>
      </c>
      <c r="E41">
        <f>SUMPRODUCT(MID(0&amp;feed!E41,LARGE(INDEX(ISNUMBER(--MID(feed!E41,ROW($1:$19),1))*
ROW($1:$19),0),ROW($1:$19))+1,1)*10^ROW($1:$19)/10)</f>
        <v>5</v>
      </c>
      <c r="F41" t="str">
        <f>feed!F41</f>
        <v>Second World War surplus</v>
      </c>
      <c r="G41" t="str">
        <f>feed!G41</f>
        <v>Angelic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3</v>
      </c>
      <c r="K41">
        <f>SUMPRODUCT(MID(0&amp;feed!K41,LARGE(INDEX(ISNUMBER(--MID(feed!K41,ROW($1:$19),1))*
ROW($1:$19),0),ROW($1:$19))+1,1)*10^ROW($1:$19)/10)</f>
        <v>32</v>
      </c>
      <c r="L41">
        <f>SUMPRODUCT(MID(0&amp;feed!L41,LARGE(INDEX(ISNUMBER(--MID(feed!L41,ROW($1:$19),1))*
ROW($1:$19),0),ROW($1:$19))+1,1)*10^ROW($1:$19)/10)</f>
        <v>14</v>
      </c>
      <c r="M41" t="str">
        <f>feed!M41</f>
        <v>Free Market</v>
      </c>
      <c r="N41">
        <f>SUMPRODUCT(MID(0&amp;feed!N41,LARGE(INDEX(ISNUMBER(--MID(feed!N41,ROW($1:$5),1))*
ROW($1:$5),0),ROW($1:$5))+1,1)*10^ROW($1:$5)/10)</f>
        <v>2154</v>
      </c>
      <c r="O41">
        <f>SUMPRODUCT(MID(0&amp;feed!O41,LARGE(INDEX(ISNUMBER(--MID(feed!O41,ROW($1:$5),1))*
ROW($1:$5),0),ROW($1:$5))+1,1)*10^ROW($1:$5)/10)</f>
        <v>6009</v>
      </c>
      <c r="P41" t="str">
        <f>feed!P41</f>
        <v>Plentiful</v>
      </c>
      <c r="Q41" t="str">
        <f>feed!Q41</f>
        <v>Very Powerful</v>
      </c>
      <c r="R41" t="str">
        <f>feed!R41</f>
        <v>Mesopotamia</v>
      </c>
      <c r="S41" t="str">
        <f>feed!S41</f>
        <v>United States</v>
      </c>
      <c r="T41" s="4">
        <f>SUMPRODUCT(MID(0&amp;feed!T41,LARGE(INDEX(ISNUMBER(--MID(feed!T41,ROW($1:$5),1))*
ROW($1:$5),0),ROW($1:$5))+1,1)*10^ROW($1:$5)/10)</f>
        <v>41349</v>
      </c>
      <c r="U41" t="str">
        <f>feed!U41</f>
        <v>http://blocgame.com/stats.php?id=41125</v>
      </c>
      <c r="V41" s="4">
        <f>SUMPRODUCT(MID(0&amp;feed!V41,LARGE(INDEX(ISNUMBER(--MID(feed!V41,ROW($1:$5),1))*
ROW($1:$5),0),ROW($1:$5))+1,1)*10^ROW($1:$5)/10)</f>
        <v>0</v>
      </c>
      <c r="W41">
        <f>feed!W41</f>
        <v>0</v>
      </c>
      <c r="X41" s="4">
        <f>T41-H41*750-K41*375-L41*375</f>
        <v>21849</v>
      </c>
      <c r="Y41" s="9">
        <f>T41/N41</f>
        <v>19.196378830083564</v>
      </c>
    </row>
    <row r="42" spans="1:25" x14ac:dyDescent="0.25">
      <c r="A42" t="str">
        <f>feed!A42</f>
        <v>Giant Mechs</v>
      </c>
      <c r="B42" t="str">
        <f>feed!B42</f>
        <v>OiledDNA</v>
      </c>
      <c r="C42" t="str">
        <f>feed!C42</f>
        <v>The Divine Council</v>
      </c>
      <c r="D42">
        <f>SUMPRODUCT(MID(0&amp;feed!D42,LARGE(INDEX(ISNUMBER(--MID(feed!D42,ROW($1:$19),1))*
ROW($1:$19),0),ROW($1:$19))+1,1)*10^ROW($1:$19)/10)</f>
        <v>78</v>
      </c>
      <c r="E42">
        <f>SUMPRODUCT(MID(0&amp;feed!E42,LARGE(INDEX(ISNUMBER(--MID(feed!E42,ROW($1:$19),1))*
ROW($1:$19),0),ROW($1:$19))+1,1)*10^ROW($1:$19)/10)</f>
        <v>0</v>
      </c>
      <c r="F42" t="str">
        <f>feed!F42</f>
        <v>First World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1</v>
      </c>
      <c r="I42" t="str">
        <f>feed!I42</f>
        <v>Good</v>
      </c>
      <c r="J42">
        <f>SUMPRODUCT(MID(0&amp;feed!J42,LARGE(INDEX(ISNUMBER(--MID(feed!J42,ROW($1:$19),1))*
ROW($1:$19),0),ROW($1:$19))+1,1)*10^ROW($1:$19)/10)</f>
        <v>1</v>
      </c>
      <c r="K42">
        <f>SUMPRODUCT(MID(0&amp;feed!K42,LARGE(INDEX(ISNUMBER(--MID(feed!K42,ROW($1:$19),1))*
ROW($1:$19),0),ROW($1:$19))+1,1)*10^ROW($1:$19)/10)</f>
        <v>13</v>
      </c>
      <c r="L42">
        <f>SUMPRODUCT(MID(0&amp;feed!L42,LARGE(INDEX(ISNUMBER(--MID(feed!L42,ROW($1:$19),1))*
ROW($1:$19),0),ROW($1:$19))+1,1)*10^ROW($1:$19)/10)</f>
        <v>5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2153</v>
      </c>
      <c r="O42">
        <f>SUMPRODUCT(MID(0&amp;feed!O42,LARGE(INDEX(ISNUMBER(--MID(feed!O42,ROW($1:$5),1))*
ROW($1:$5),0),ROW($1:$5))+1,1)*10^ROW($1:$5)/10)</f>
        <v>356</v>
      </c>
      <c r="P42" t="str">
        <f>feed!P42</f>
        <v>Untapped</v>
      </c>
      <c r="Q42" t="str">
        <f>feed!Q42</f>
        <v>Mediocre</v>
      </c>
      <c r="R42" t="str">
        <f>feed!R42</f>
        <v>Pacific Rim</v>
      </c>
      <c r="S42" t="str">
        <f>feed!S42</f>
        <v>Soviet Union</v>
      </c>
      <c r="T42" s="4">
        <f>SUMPRODUCT(MID(0&amp;feed!T42,LARGE(INDEX(ISNUMBER(--MID(feed!T42,ROW($1:$5),1))*
ROW($1:$5),0),ROW($1:$5))+1,1)*10^ROW($1:$5)/10)</f>
        <v>37146</v>
      </c>
      <c r="U42" t="str">
        <f>feed!U42</f>
        <v>http://blocgame.com/stats.php?id=60735</v>
      </c>
      <c r="V42" s="4">
        <f>SUMPRODUCT(MID(0&amp;feed!V42,LARGE(INDEX(ISNUMBER(--MID(feed!V42,ROW($1:$5),1))*
ROW($1:$5),0),ROW($1:$5))+1,1)*10^ROW($1:$5)/10)</f>
        <v>0</v>
      </c>
      <c r="W42">
        <f>feed!W42</f>
        <v>0</v>
      </c>
      <c r="X42" s="4">
        <f>T42-H42*750-K42*375-L42*375</f>
        <v>29646</v>
      </c>
      <c r="Y42" s="9">
        <f>T42/N42</f>
        <v>17.253135160241523</v>
      </c>
    </row>
    <row r="43" spans="1:25" x14ac:dyDescent="0.25">
      <c r="A43" t="str">
        <f>feed!A43</f>
        <v>Cameronia</v>
      </c>
      <c r="B43" t="str">
        <f>feed!B43</f>
        <v>Cameron Saxonson</v>
      </c>
      <c r="C43" t="str">
        <f>feed!C43</f>
        <v>Steel Brotherhood</v>
      </c>
      <c r="D43">
        <f>SUMPRODUCT(MID(0&amp;feed!D43,LARGE(INDEX(ISNUMBER(--MID(feed!D43,ROW($1:$19),1))*
ROW($1:$19),0),ROW($1:$19))+1,1)*10^ROW($1:$19)/10)</f>
        <v>58</v>
      </c>
      <c r="E43">
        <f>SUMPRODUCT(MID(0&amp;feed!E43,LARGE(INDEX(ISNUMBER(--MID(feed!E43,ROW($1:$19),1))*
ROW($1:$19),0),ROW($1:$19))+1,1)*10^ROW($1:$19)/10)</f>
        <v>3</v>
      </c>
      <c r="F43" t="str">
        <f>feed!F43</f>
        <v>Second World War surplus</v>
      </c>
      <c r="G43" t="str">
        <f>feed!G43</f>
        <v>Angelic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13</v>
      </c>
      <c r="K43">
        <f>SUMPRODUCT(MID(0&amp;feed!K43,LARGE(INDEX(ISNUMBER(--MID(feed!K43,ROW($1:$19),1))*
ROW($1:$19),0),ROW($1:$19))+1,1)*10^ROW($1:$19)/10)</f>
        <v>19</v>
      </c>
      <c r="L43">
        <f>SUMPRODUCT(MID(0&amp;feed!L43,LARGE(INDEX(ISNUMBER(--MID(feed!L43,ROW($1:$19),1))*
ROW($1:$19),0),ROW($1:$19))+1,1)*10^ROW($1:$19)/10)</f>
        <v>10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2129</v>
      </c>
      <c r="O43">
        <f>SUMPRODUCT(MID(0&amp;feed!O43,LARGE(INDEX(ISNUMBER(--MID(feed!O43,ROW($1:$5),1))*
ROW($1:$5),0),ROW($1:$5))+1,1)*10^ROW($1:$5)/10)</f>
        <v>368</v>
      </c>
      <c r="P43" t="str">
        <f>feed!P43</f>
        <v>Untapped</v>
      </c>
      <c r="Q43" t="str">
        <f>feed!Q43</f>
        <v>Large</v>
      </c>
      <c r="R43" t="str">
        <f>feed!R43</f>
        <v>Southern Cone</v>
      </c>
      <c r="S43" t="str">
        <f>feed!S43</f>
        <v>Soviet Union</v>
      </c>
      <c r="T43" s="4">
        <f>SUMPRODUCT(MID(0&amp;feed!T43,LARGE(INDEX(ISNUMBER(--MID(feed!T43,ROW($1:$5),1))*
ROW($1:$5),0),ROW($1:$5))+1,1)*10^ROW($1:$5)/10)</f>
        <v>20000</v>
      </c>
      <c r="U43" t="str">
        <f>feed!U43</f>
        <v>http://blocgame.com/stats.php?id=62688</v>
      </c>
      <c r="V43" s="4">
        <f>SUMPRODUCT(MID(0&amp;feed!V43,LARGE(INDEX(ISNUMBER(--MID(feed!V43,ROW($1:$5),1))*
ROW($1:$5),0),ROW($1:$5))+1,1)*10^ROW($1:$5)/10)</f>
        <v>0</v>
      </c>
      <c r="W43">
        <f>feed!W43</f>
        <v>0</v>
      </c>
      <c r="X43" s="4">
        <f>T43-H43*750-K43*375-L43*375</f>
        <v>7625</v>
      </c>
      <c r="Y43" s="9">
        <f>T43/N43</f>
        <v>9.3940817285110381</v>
      </c>
    </row>
    <row r="44" spans="1:25" x14ac:dyDescent="0.25">
      <c r="A44" t="str">
        <f>feed!A44</f>
        <v>Southern Africa</v>
      </c>
      <c r="B44" t="str">
        <f>feed!B44</f>
        <v>TheMaster_ZA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72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3</v>
      </c>
      <c r="I44" t="str">
        <f>feed!I44</f>
        <v>Elite</v>
      </c>
      <c r="J44">
        <f>SUMPRODUCT(MID(0&amp;feed!J44,LARGE(INDEX(ISNUMBER(--MID(feed!J44,ROW($1:$19),1))*
ROW($1:$19),0),ROW($1:$19))+1,1)*10^ROW($1:$19)/10)</f>
        <v>9</v>
      </c>
      <c r="K44">
        <f>SUMPRODUCT(MID(0&amp;feed!K44,LARGE(INDEX(ISNUMBER(--MID(feed!K44,ROW($1:$19),1))*
ROW($1:$19),0),ROW($1:$19))+1,1)*10^ROW($1:$19)/10)</f>
        <v>32</v>
      </c>
      <c r="L44">
        <f>SUMPRODUCT(MID(0&amp;feed!L44,LARGE(INDEX(ISNUMBER(--MID(feed!L44,ROW($1:$19),1))*
ROW($1:$19),0),ROW($1:$19))+1,1)*10^ROW($1:$19)/10)</f>
        <v>5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2120</v>
      </c>
      <c r="O44">
        <f>SUMPRODUCT(MID(0&amp;feed!O44,LARGE(INDEX(ISNUMBER(--MID(feed!O44,ROW($1:$5),1))*
ROW($1:$5),0),ROW($1:$5))+1,1)*10^ROW($1:$5)/10)</f>
        <v>185</v>
      </c>
      <c r="P44" t="str">
        <f>feed!P44</f>
        <v>Untapped</v>
      </c>
      <c r="Q44" t="str">
        <f>feed!Q44</f>
        <v>Powerful</v>
      </c>
      <c r="R44" t="str">
        <f>feed!R44</f>
        <v>Southern Africa</v>
      </c>
      <c r="S44" t="str">
        <f>feed!S44</f>
        <v>Soviet Union</v>
      </c>
      <c r="T44" s="4">
        <f>SUMPRODUCT(MID(0&amp;feed!T44,LARGE(INDEX(ISNUMBER(--MID(feed!T44,ROW($1:$5),1))*
ROW($1:$5),0),ROW($1:$5))+1,1)*10^ROW($1:$5)/10)</f>
        <v>49553</v>
      </c>
      <c r="U44" t="str">
        <f>feed!U44</f>
        <v>http://blocgame.com/stats.php?id=48410</v>
      </c>
      <c r="V44" s="4">
        <f>SUMPRODUCT(MID(0&amp;feed!V44,LARGE(INDEX(ISNUMBER(--MID(feed!V44,ROW($1:$5),1))*
ROW($1:$5),0),ROW($1:$5))+1,1)*10^ROW($1:$5)/10)</f>
        <v>0</v>
      </c>
      <c r="W44">
        <f>feed!W44</f>
        <v>0</v>
      </c>
      <c r="X44" s="4">
        <f>T44-H44*750-K44*375-L44*375</f>
        <v>33428</v>
      </c>
      <c r="Y44" s="9">
        <f>T44/N44</f>
        <v>23.374056603773585</v>
      </c>
    </row>
    <row r="45" spans="1:25" x14ac:dyDescent="0.25">
      <c r="A45" t="str">
        <f>feed!A45</f>
        <v>Cirno</v>
      </c>
      <c r="B45" t="str">
        <f>feed!B45</f>
        <v>jc99</v>
      </c>
      <c r="C45" t="str">
        <f>feed!C45</f>
        <v>The Federal Colonies</v>
      </c>
      <c r="D45">
        <f>SUMPRODUCT(MID(0&amp;feed!D45,LARGE(INDEX(ISNUMBER(--MID(feed!D45,ROW($1:$19),1))*
ROW($1:$19),0),ROW($1:$19))+1,1)*10^ROW($1:$19)/10)</f>
        <v>138</v>
      </c>
      <c r="E45">
        <f>SUMPRODUCT(MID(0&amp;feed!E45,LARGE(INDEX(ISNUMBER(--MID(feed!E45,ROW($1:$19),1))*
ROW($1:$19),0),ROW($1:$19))+1,1)*10^ROW($1:$19)/10)</f>
        <v>3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5</v>
      </c>
      <c r="I45" t="str">
        <f>feed!I45</f>
        <v>Standard</v>
      </c>
      <c r="J45">
        <f>SUMPRODUCT(MID(0&amp;feed!J45,LARGE(INDEX(ISNUMBER(--MID(feed!J45,ROW($1:$19),1))*
ROW($1:$19),0),ROW($1:$19))+1,1)*10^ROW($1:$19)/10)</f>
        <v>5</v>
      </c>
      <c r="K45">
        <f>SUMPRODUCT(MID(0&amp;feed!K45,LARGE(INDEX(ISNUMBER(--MID(feed!K45,ROW($1:$19),1))*
ROW($1:$19),0),ROW($1:$19))+1,1)*10^ROW($1:$19)/10)</f>
        <v>34</v>
      </c>
      <c r="L45">
        <f>SUMPRODUCT(MID(0&amp;feed!L45,LARGE(INDEX(ISNUMBER(--MID(feed!L45,ROW($1:$19),1))*
ROW($1:$19),0),ROW($1:$19))+1,1)*10^ROW($1:$19)/10)</f>
        <v>2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2089</v>
      </c>
      <c r="O45">
        <f>SUMPRODUCT(MID(0&amp;feed!O45,LARGE(INDEX(ISNUMBER(--MID(feed!O45,ROW($1:$5),1))*
ROW($1:$5),0),ROW($1:$5))+1,1)*10^ROW($1:$5)/10)</f>
        <v>228</v>
      </c>
      <c r="P45" t="str">
        <f>feed!P45</f>
        <v>Untapped</v>
      </c>
      <c r="Q45" t="str">
        <f>feed!Q45</f>
        <v>Large</v>
      </c>
      <c r="R45" t="str">
        <f>feed!R45</f>
        <v>Caribbean</v>
      </c>
      <c r="S45" t="str">
        <f>feed!S45</f>
        <v>United States</v>
      </c>
      <c r="T45" s="4">
        <f>SUMPRODUCT(MID(0&amp;feed!T45,LARGE(INDEX(ISNUMBER(--MID(feed!T45,ROW($1:$5),1))*
ROW($1:$5),0),ROW($1:$5))+1,1)*10^ROW($1:$5)/10)</f>
        <v>39052</v>
      </c>
      <c r="U45" t="str">
        <f>feed!U45</f>
        <v>http://blocgame.com/stats.php?id=43375</v>
      </c>
      <c r="V45" s="4">
        <f>SUMPRODUCT(MID(0&amp;feed!V45,LARGE(INDEX(ISNUMBER(--MID(feed!V45,ROW($1:$5),1))*
ROW($1:$5),0),ROW($1:$5))+1,1)*10^ROW($1:$5)/10)</f>
        <v>1</v>
      </c>
      <c r="W45">
        <f>feed!W45</f>
        <v>0</v>
      </c>
      <c r="X45" s="4">
        <f>T45-H45*750-K45*375-L45*375</f>
        <v>21802</v>
      </c>
      <c r="Y45" s="9">
        <f>T45/N45</f>
        <v>18.694112015318336</v>
      </c>
    </row>
    <row r="46" spans="1:25" x14ac:dyDescent="0.25">
      <c r="A46" t="str">
        <f>feed!A46</f>
        <v>German Empire</v>
      </c>
      <c r="B46" t="str">
        <f>feed!B46</f>
        <v>Frederick the Great</v>
      </c>
      <c r="C46" t="str">
        <f>feed!C46</f>
        <v>SPQR</v>
      </c>
      <c r="D46">
        <f>SUMPRODUCT(MID(0&amp;feed!D46,LARGE(INDEX(ISNUMBER(--MID(feed!D46,ROW($1:$19),1))*
ROW($1:$19),0),ROW($1:$19))+1,1)*10^ROW($1:$19)/10)</f>
        <v>11</v>
      </c>
      <c r="E46">
        <f>SUMPRODUCT(MID(0&amp;feed!E46,LARGE(INDEX(ISNUMBER(--MID(feed!E46,ROW($1:$19),1))*
ROW($1:$19),0),ROW($1:$19))+1,1)*10^ROW($1:$19)/10)</f>
        <v>0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2</v>
      </c>
      <c r="I46" t="str">
        <f>feed!I46</f>
        <v>Elite</v>
      </c>
      <c r="J46">
        <f>SUMPRODUCT(MID(0&amp;feed!J46,LARGE(INDEX(ISNUMBER(--MID(feed!J46,ROW($1:$19),1))*
ROW($1:$19),0),ROW($1:$19))+1,1)*10^ROW($1:$19)/10)</f>
        <v>24</v>
      </c>
      <c r="K46">
        <f>SUMPRODUCT(MID(0&amp;feed!K46,LARGE(INDEX(ISNUMBER(--MID(feed!K46,ROW($1:$19),1))*
ROW($1:$19),0),ROW($1:$19))+1,1)*10^ROW($1:$19)/10)</f>
        <v>14</v>
      </c>
      <c r="L46">
        <f>SUMPRODUCT(MID(0&amp;feed!L46,LARGE(INDEX(ISNUMBER(--MID(feed!L46,ROW($1:$19),1))*
ROW($1:$19),0),ROW($1:$19))+1,1)*10^ROW($1:$19)/10)</f>
        <v>7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2085</v>
      </c>
      <c r="O46">
        <f>SUMPRODUCT(MID(0&amp;feed!O46,LARGE(INDEX(ISNUMBER(--MID(feed!O46,ROW($1:$5),1))*
ROW($1:$5),0),ROW($1:$5))+1,1)*10^ROW($1:$5)/10)</f>
        <v>4209</v>
      </c>
      <c r="P46">
        <f>feed!P46</f>
        <v>0</v>
      </c>
      <c r="Q46" t="str">
        <f>feed!Q46</f>
        <v>Powerful</v>
      </c>
      <c r="R46" t="str">
        <f>feed!R46</f>
        <v>Egypt</v>
      </c>
      <c r="S46" t="str">
        <f>feed!S46</f>
        <v>Soviet Union</v>
      </c>
      <c r="T46" s="4">
        <f>SUMPRODUCT(MID(0&amp;feed!T46,LARGE(INDEX(ISNUMBER(--MID(feed!T46,ROW($1:$5),1))*
ROW($1:$5),0),ROW($1:$5))+1,1)*10^ROW($1:$5)/10)</f>
        <v>26262</v>
      </c>
      <c r="U46" t="str">
        <f>feed!U46</f>
        <v>http://blocgame.com/stats.php?id=63053</v>
      </c>
      <c r="V46" s="4">
        <f>SUMPRODUCT(MID(0&amp;feed!V46,LARGE(INDEX(ISNUMBER(--MID(feed!V46,ROW($1:$5),1))*
ROW($1:$5),0),ROW($1:$5))+1,1)*10^ROW($1:$5)/10)</f>
        <v>0</v>
      </c>
      <c r="W46">
        <f>feed!W46</f>
        <v>0</v>
      </c>
      <c r="X46" s="4">
        <f>T46-H46*750-K46*375-L46*375</f>
        <v>16887</v>
      </c>
      <c r="Y46" s="9">
        <f>T46/N46</f>
        <v>12.59568345323741</v>
      </c>
    </row>
    <row r="47" spans="1:25" x14ac:dyDescent="0.25">
      <c r="A47" t="str">
        <f>feed!A47</f>
        <v>Mzab</v>
      </c>
      <c r="B47" t="str">
        <f>feed!B47</f>
        <v>Cuma Thurman</v>
      </c>
      <c r="C47" t="str">
        <f>feed!C47</f>
        <v>Brotherhood of Nod</v>
      </c>
      <c r="D47">
        <f>SUMPRODUCT(MID(0&amp;feed!D47,LARGE(INDEX(ISNUMBER(--MID(feed!D47,ROW($1:$19),1))*
ROW($1:$19),0),ROW($1:$19))+1,1)*10^ROW($1:$19)/10)</f>
        <v>79</v>
      </c>
      <c r="E47">
        <f>SUMPRODUCT(MID(0&amp;feed!E47,LARGE(INDEX(ISNUMBER(--MID(feed!E47,ROW($1:$19),1))*
ROW($1:$19),0),ROW($1:$19))+1,1)*10^ROW($1:$19)/10)</f>
        <v>4</v>
      </c>
      <c r="F47" t="str">
        <f>feed!F47</f>
        <v>Second World War surplus</v>
      </c>
      <c r="G47" t="str">
        <f>feed!G47</f>
        <v>Normal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0</v>
      </c>
      <c r="K47">
        <f>SUMPRODUCT(MID(0&amp;feed!K47,LARGE(INDEX(ISNUMBER(--MID(feed!K47,ROW($1:$19),1))*
ROW($1:$19),0),ROW($1:$19))+1,1)*10^ROW($1:$19)/10)</f>
        <v>26</v>
      </c>
      <c r="L47">
        <f>SUMPRODUCT(MID(0&amp;feed!L47,LARGE(INDEX(ISNUMBER(--MID(feed!L47,ROW($1:$19),1))*
ROW($1:$19),0),ROW($1:$19))+1,1)*10^ROW($1:$19)/10)</f>
        <v>16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2079</v>
      </c>
      <c r="O47">
        <f>SUMPRODUCT(MID(0&amp;feed!O47,LARGE(INDEX(ISNUMBER(--MID(feed!O47,ROW($1:$5),1))*
ROW($1:$5),0),ROW($1:$5))+1,1)*10^ROW($1:$5)/10)</f>
        <v>4063</v>
      </c>
      <c r="P47" t="str">
        <f>feed!P47</f>
        <v>Untapped</v>
      </c>
      <c r="Q47" t="str">
        <f>feed!Q47</f>
        <v>Large</v>
      </c>
      <c r="R47" t="str">
        <f>feed!R47</f>
        <v>Atlas</v>
      </c>
      <c r="S47" t="str">
        <f>feed!S47</f>
        <v>Soviet Union</v>
      </c>
      <c r="T47" s="4">
        <f>SUMPRODUCT(MID(0&amp;feed!T47,LARGE(INDEX(ISNUMBER(--MID(feed!T47,ROW($1:$5),1))*
ROW($1:$5),0),ROW($1:$5))+1,1)*10^ROW($1:$5)/10)</f>
        <v>38538</v>
      </c>
      <c r="U47" t="str">
        <f>feed!U47</f>
        <v>http://blocgame.com/stats.php?id=63775</v>
      </c>
      <c r="V47" s="4">
        <f>SUMPRODUCT(MID(0&amp;feed!V47,LARGE(INDEX(ISNUMBER(--MID(feed!V47,ROW($1:$5),1))*
ROW($1:$5),0),ROW($1:$5))+1,1)*10^ROW($1:$5)/10)</f>
        <v>0</v>
      </c>
      <c r="W47">
        <f>feed!W47</f>
        <v>0</v>
      </c>
      <c r="X47" s="4">
        <f>T47-H47*750-K47*375-L47*375</f>
        <v>20538</v>
      </c>
      <c r="Y47" s="9">
        <f>T47/N47</f>
        <v>18.536796536796537</v>
      </c>
    </row>
    <row r="48" spans="1:25" x14ac:dyDescent="0.25">
      <c r="A48" t="str">
        <f>feed!A48</f>
        <v>Almania</v>
      </c>
      <c r="B48" t="str">
        <f>feed!B48</f>
        <v>Almanich</v>
      </c>
      <c r="C48" t="str">
        <f>feed!C48</f>
        <v>Brotherhood of Nod</v>
      </c>
      <c r="D48">
        <f>SUMPRODUCT(MID(0&amp;feed!D48,LARGE(INDEX(ISNUMBER(--MID(feed!D48,ROW($1:$19),1))*
ROW($1:$19),0),ROW($1:$19))+1,1)*10^ROW($1:$19)/10)</f>
        <v>47</v>
      </c>
      <c r="E48">
        <f>SUMPRODUCT(MID(0&amp;feed!E48,LARGE(INDEX(ISNUMBER(--MID(feed!E48,ROW($1:$19),1))*
ROW($1:$19),0),ROW($1:$19))+1,1)*10^ROW($1:$19)/10)</f>
        <v>0</v>
      </c>
      <c r="F48" t="str">
        <f>feed!F48</f>
        <v>Second World War surplus</v>
      </c>
      <c r="G48" t="str">
        <f>feed!G48</f>
        <v>Good</v>
      </c>
      <c r="H48">
        <f>SUMPRODUCT(MID(0&amp;feed!H48,LARGE(INDEX(ISNUMBER(--MID(feed!H48,ROW($1:$1),1))*
ROW($1:$1),0),ROW($1:$1))+1,1)*10^ROW($1:$1)/10)</f>
        <v>4</v>
      </c>
      <c r="I48" t="str">
        <f>feed!I48</f>
        <v>Elite</v>
      </c>
      <c r="J48">
        <f>SUMPRODUCT(MID(0&amp;feed!J48,LARGE(INDEX(ISNUMBER(--MID(feed!J48,ROW($1:$19),1))*
ROW($1:$19),0),ROW($1:$19))+1,1)*10^ROW($1:$19)/10)</f>
        <v>4</v>
      </c>
      <c r="K48">
        <f>SUMPRODUCT(MID(0&amp;feed!K48,LARGE(INDEX(ISNUMBER(--MID(feed!K48,ROW($1:$19),1))*
ROW($1:$19),0),ROW($1:$19))+1,1)*10^ROW($1:$19)/10)</f>
        <v>2</v>
      </c>
      <c r="L48">
        <f>SUMPRODUCT(MID(0&amp;feed!L48,LARGE(INDEX(ISNUMBER(--MID(feed!L48,ROW($1:$19),1))*
ROW($1:$19),0),ROW($1:$19))+1,1)*10^ROW($1:$19)/10)</f>
        <v>0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2073</v>
      </c>
      <c r="O48">
        <f>SUMPRODUCT(MID(0&amp;feed!O48,LARGE(INDEX(ISNUMBER(--MID(feed!O48,ROW($1:$5),1))*
ROW($1:$5),0),ROW($1:$5))+1,1)*10^ROW($1:$5)/10)</f>
        <v>171</v>
      </c>
      <c r="P48" t="str">
        <f>feed!P48</f>
        <v>Plentiful</v>
      </c>
      <c r="Q48" t="str">
        <f>feed!Q48</f>
        <v>Very Powerful</v>
      </c>
      <c r="R48" t="str">
        <f>feed!R48</f>
        <v>China</v>
      </c>
      <c r="S48" t="str">
        <f>feed!S48</f>
        <v>Soviet Union</v>
      </c>
      <c r="T48" s="4">
        <f>SUMPRODUCT(MID(0&amp;feed!T48,LARGE(INDEX(ISNUMBER(--MID(feed!T48,ROW($1:$5),1))*
ROW($1:$5),0),ROW($1:$5))+1,1)*10^ROW($1:$5)/10)</f>
        <v>52163</v>
      </c>
      <c r="U48" t="str">
        <f>feed!U48</f>
        <v>http://blocgame.com/stats.php?id=51725</v>
      </c>
      <c r="V48" s="4">
        <f>SUMPRODUCT(MID(0&amp;feed!V48,LARGE(INDEX(ISNUMBER(--MID(feed!V48,ROW($1:$5),1))*
ROW($1:$5),0),ROW($1:$5))+1,1)*10^ROW($1:$5)/10)</f>
        <v>0</v>
      </c>
      <c r="W48">
        <f>feed!W48</f>
        <v>0</v>
      </c>
      <c r="X48" s="4">
        <f>T48-H48*750-K48*375-L48*375</f>
        <v>48413</v>
      </c>
      <c r="Y48" s="9">
        <f>T48/N48</f>
        <v>25.163048721659433</v>
      </c>
    </row>
    <row r="49" spans="1:25" x14ac:dyDescent="0.25">
      <c r="A49" t="str">
        <f>feed!A49</f>
        <v>Manturia-Korea</v>
      </c>
      <c r="B49" t="str">
        <f>feed!B49</f>
        <v>Maosecond</v>
      </c>
      <c r="C49">
        <f>feed!C49</f>
        <v>0</v>
      </c>
      <c r="D49">
        <f>SUMPRODUCT(MID(0&amp;feed!D49,LARGE(INDEX(ISNUMBER(--MID(feed!D49,ROW($1:$19),1))*
ROW($1:$19),0),ROW($1:$19))+1,1)*10^ROW($1:$19)/10)</f>
        <v>120</v>
      </c>
      <c r="E49">
        <f>SUMPRODUCT(MID(0&amp;feed!E49,LARGE(INDEX(ISNUMBER(--MID(feed!E49,ROW($1:$19),1))*
ROW($1:$19),0),ROW($1:$19))+1,1)*10^ROW($1:$19)/10)</f>
        <v>1</v>
      </c>
      <c r="F49" t="str">
        <f>feed!F49</f>
        <v>Second World War surplus</v>
      </c>
      <c r="G49" t="str">
        <f>feed!G49</f>
        <v>Angelic</v>
      </c>
      <c r="H49">
        <f>SUMPRODUCT(MID(0&amp;feed!H49,LARGE(INDEX(ISNUMBER(--MID(feed!H49,ROW($1:$1),1))*
ROW($1:$1),0),ROW($1:$1))+1,1)*10^ROW($1:$1)/10)</f>
        <v>3</v>
      </c>
      <c r="I49" t="str">
        <f>feed!I49</f>
        <v>Good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18</v>
      </c>
      <c r="L49">
        <f>SUMPRODUCT(MID(0&amp;feed!L49,LARGE(INDEX(ISNUMBER(--MID(feed!L49,ROW($1:$19),1))*
ROW($1:$19),0),ROW($1:$19))+1,1)*10^ROW($1:$19)/10)</f>
        <v>4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2052</v>
      </c>
      <c r="O49">
        <f>SUMPRODUCT(MID(0&amp;feed!O49,LARGE(INDEX(ISNUMBER(--MID(feed!O49,ROW($1:$5),1))*
ROW($1:$5),0),ROW($1:$5))+1,1)*10^ROW($1:$5)/10)</f>
        <v>234</v>
      </c>
      <c r="P49" t="str">
        <f>feed!P49</f>
        <v>Plentiful</v>
      </c>
      <c r="Q49" t="str">
        <f>feed!Q49</f>
        <v>Mediocre</v>
      </c>
      <c r="R49" t="str">
        <f>feed!R49</f>
        <v>China</v>
      </c>
      <c r="S49" t="str">
        <f>feed!S49</f>
        <v>United States</v>
      </c>
      <c r="T49" s="4">
        <f>SUMPRODUCT(MID(0&amp;feed!T49,LARGE(INDEX(ISNUMBER(--MID(feed!T49,ROW($1:$5),1))*
ROW($1:$5),0),ROW($1:$5))+1,1)*10^ROW($1:$5)/10)</f>
        <v>20733</v>
      </c>
      <c r="U49" t="str">
        <f>feed!U49</f>
        <v>http://blocgame.com/stats.php?id=64188</v>
      </c>
      <c r="V49" s="4">
        <f>SUMPRODUCT(MID(0&amp;feed!V49,LARGE(INDEX(ISNUMBER(--MID(feed!V49,ROW($1:$5),1))*
ROW($1:$5),0),ROW($1:$5))+1,1)*10^ROW($1:$5)/10)</f>
        <v>0</v>
      </c>
      <c r="W49">
        <f>feed!W49</f>
        <v>0</v>
      </c>
      <c r="X49" s="4">
        <f>T49-H49*750-K49*375-L49*375</f>
        <v>10233</v>
      </c>
      <c r="Y49" s="9">
        <f>T49/N49</f>
        <v>10.103801169590643</v>
      </c>
    </row>
    <row r="50" spans="1:25" x14ac:dyDescent="0.25">
      <c r="A50" t="str">
        <f>feed!A50</f>
        <v>Femtonesia</v>
      </c>
      <c r="B50">
        <f>feed!B50</f>
        <v>1101</v>
      </c>
      <c r="C50" t="str">
        <f>feed!C50</f>
        <v>Comintern</v>
      </c>
      <c r="D50">
        <f>SUMPRODUCT(MID(0&amp;feed!D50,LARGE(INDEX(ISNUMBER(--MID(feed!D50,ROW($1:$19),1))*
ROW($1:$19),0),ROW($1:$19))+1,1)*10^ROW($1:$19)/10)</f>
        <v>6</v>
      </c>
      <c r="E50">
        <f>SUMPRODUCT(MID(0&amp;feed!E50,LARGE(INDEX(ISNUMBER(--MID(feed!E50,ROW($1:$19),1))*
ROW($1:$19),0),ROW($1:$19))+1,1)*10^ROW($1:$19)/10)</f>
        <v>0</v>
      </c>
      <c r="F50" t="str">
        <f>feed!F50</f>
        <v>First World War surplus</v>
      </c>
      <c r="G50" t="str">
        <f>feed!G50</f>
        <v>Good</v>
      </c>
      <c r="H50">
        <f>SUMPRODUCT(MID(0&amp;feed!H50,LARGE(INDEX(ISNUMBER(--MID(feed!H50,ROW($1:$1),1))*
ROW($1:$1),0),ROW($1:$1))+1,1)*10^ROW($1:$1)/10)</f>
        <v>1</v>
      </c>
      <c r="I50" t="str">
        <f>feed!I50</f>
        <v>Elite</v>
      </c>
      <c r="J50">
        <f>SUMPRODUCT(MID(0&amp;feed!J50,LARGE(INDEX(ISNUMBER(--MID(feed!J50,ROW($1:$19),1))*
ROW($1:$19),0),ROW($1:$19))+1,1)*10^ROW($1:$19)/10)</f>
        <v>81</v>
      </c>
      <c r="K50">
        <f>SUMPRODUCT(MID(0&amp;feed!K50,LARGE(INDEX(ISNUMBER(--MID(feed!K50,ROW($1:$19),1))*
ROW($1:$19),0),ROW($1:$19))+1,1)*10^ROW($1:$19)/10)</f>
        <v>42</v>
      </c>
      <c r="L50">
        <f>SUMPRODUCT(MID(0&amp;feed!L50,LARGE(INDEX(ISNUMBER(--MID(feed!L50,ROW($1:$19),1))*
ROW($1:$19),0),ROW($1:$19))+1,1)*10^ROW($1:$19)/10)</f>
        <v>6</v>
      </c>
      <c r="M50" t="str">
        <f>feed!M50</f>
        <v>Mixed Economy</v>
      </c>
      <c r="N50">
        <f>SUMPRODUCT(MID(0&amp;feed!N50,LARGE(INDEX(ISNUMBER(--MID(feed!N50,ROW($1:$5),1))*
ROW($1:$5),0),ROW($1:$5))+1,1)*10^ROW($1:$5)/10)</f>
        <v>2026</v>
      </c>
      <c r="O50">
        <f>SUMPRODUCT(MID(0&amp;feed!O50,LARGE(INDEX(ISNUMBER(--MID(feed!O50,ROW($1:$5),1))*
ROW($1:$5),0),ROW($1:$5))+1,1)*10^ROW($1:$5)/10)</f>
        <v>24</v>
      </c>
      <c r="P50" t="str">
        <f>feed!P50</f>
        <v>Plentiful</v>
      </c>
      <c r="Q50" t="str">
        <f>feed!Q50</f>
        <v>Mediocre</v>
      </c>
      <c r="R50" t="str">
        <f>feed!R50</f>
        <v>Pacific Rim</v>
      </c>
      <c r="S50" t="str">
        <f>feed!S50</f>
        <v>Neutral</v>
      </c>
      <c r="T50" s="4">
        <f>SUMPRODUCT(MID(0&amp;feed!T50,LARGE(INDEX(ISNUMBER(--MID(feed!T50,ROW($1:$5),1))*
ROW($1:$5),0),ROW($1:$5))+1,1)*10^ROW($1:$5)/10)</f>
        <v>27217</v>
      </c>
      <c r="U50" t="str">
        <f>feed!U50</f>
        <v>http://blocgame.com/stats.php?id=63083</v>
      </c>
      <c r="V50" s="4">
        <f>SUMPRODUCT(MID(0&amp;feed!V50,LARGE(INDEX(ISNUMBER(--MID(feed!V50,ROW($1:$5),1))*
ROW($1:$5),0),ROW($1:$5))+1,1)*10^ROW($1:$5)/10)</f>
        <v>0</v>
      </c>
      <c r="W50">
        <f>feed!W50</f>
        <v>0</v>
      </c>
      <c r="X50" s="4">
        <f>T50-H50*750-K50*375-L50*375</f>
        <v>8467</v>
      </c>
      <c r="Y50" s="9">
        <f>T50/N50</f>
        <v>13.433859822309971</v>
      </c>
    </row>
    <row r="51" spans="1:25" x14ac:dyDescent="0.25">
      <c r="A51" t="str">
        <f>feed!A51</f>
        <v>Tamil Kingdom</v>
      </c>
      <c r="B51" t="str">
        <f>feed!B51</f>
        <v>Chola I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106</v>
      </c>
      <c r="E51">
        <f>SUMPRODUCT(MID(0&amp;feed!E51,LARGE(INDEX(ISNUMBER(--MID(feed!E51,ROW($1:$19),1))*
ROW($1:$19),0),ROW($1:$19))+1,1)*10^ROW($1:$19)/10)</f>
        <v>12</v>
      </c>
      <c r="F51" t="str">
        <f>feed!F51</f>
        <v>Korean War surplus</v>
      </c>
      <c r="G51" t="str">
        <f>feed!G51</f>
        <v>Angelic</v>
      </c>
      <c r="H51">
        <f>SUMPRODUCT(MID(0&amp;feed!H51,LARGE(INDEX(ISNUMBER(--MID(feed!H51,ROW($1:$1),1))*
ROW($1:$1),0),ROW($1:$1))+1,1)*10^ROW($1:$1)/10)</f>
        <v>5</v>
      </c>
      <c r="I51" t="str">
        <f>feed!I51</f>
        <v>Good</v>
      </c>
      <c r="J51">
        <f>SUMPRODUCT(MID(0&amp;feed!J51,LARGE(INDEX(ISNUMBER(--MID(feed!J51,ROW($1:$19),1))*
ROW($1:$19),0),ROW($1:$19))+1,1)*10^ROW($1:$19)/10)</f>
        <v>7</v>
      </c>
      <c r="K51">
        <f>SUMPRODUCT(MID(0&amp;feed!K51,LARGE(INDEX(ISNUMBER(--MID(feed!K51,ROW($1:$19),1))*
ROW($1:$19),0),ROW($1:$19))+1,1)*10^ROW($1:$19)/10)</f>
        <v>50</v>
      </c>
      <c r="L51">
        <f>SUMPRODUCT(MID(0&amp;feed!L51,LARGE(INDEX(ISNUMBER(--MID(feed!L51,ROW($1:$19),1))*
ROW($1:$19),0),ROW($1:$19))+1,1)*10^ROW($1:$19)/10)</f>
        <v>7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2018</v>
      </c>
      <c r="O51">
        <f>SUMPRODUCT(MID(0&amp;feed!O51,LARGE(INDEX(ISNUMBER(--MID(feed!O51,ROW($1:$5),1))*
ROW($1:$5),0),ROW($1:$5))+1,1)*10^ROW($1:$5)/10)</f>
        <v>341</v>
      </c>
      <c r="P51" t="str">
        <f>feed!P51</f>
        <v>Untapped</v>
      </c>
      <c r="Q51" t="str">
        <f>feed!Q51</f>
        <v>Large</v>
      </c>
      <c r="R51" t="str">
        <f>feed!R51</f>
        <v>The Subcontinent</v>
      </c>
      <c r="S51" t="str">
        <f>feed!S51</f>
        <v>Soviet Union</v>
      </c>
      <c r="T51" s="4">
        <f>SUMPRODUCT(MID(0&amp;feed!T51,LARGE(INDEX(ISNUMBER(--MID(feed!T51,ROW($1:$5),1))*
ROW($1:$5),0),ROW($1:$5))+1,1)*10^ROW($1:$5)/10)</f>
        <v>64188</v>
      </c>
      <c r="U51" t="str">
        <f>feed!U51</f>
        <v>http://blocgame.com/stats.php?id=60964</v>
      </c>
      <c r="V51" s="4">
        <f>SUMPRODUCT(MID(0&amp;feed!V51,LARGE(INDEX(ISNUMBER(--MID(feed!V51,ROW($1:$5),1))*
ROW($1:$5),0),ROW($1:$5))+1,1)*10^ROW($1:$5)/10)</f>
        <v>0</v>
      </c>
      <c r="W51">
        <f>feed!W51</f>
        <v>0</v>
      </c>
      <c r="X51" s="4">
        <f>T51-H51*750-K51*375-L51*375</f>
        <v>39063</v>
      </c>
      <c r="Y51" s="9">
        <f>T51/N51</f>
        <v>31.807730426164518</v>
      </c>
    </row>
    <row r="52" spans="1:25" x14ac:dyDescent="0.25">
      <c r="A52" t="str">
        <f>feed!A52</f>
        <v>Conrad</v>
      </c>
      <c r="B52" t="str">
        <f>feed!B52</f>
        <v>Waled</v>
      </c>
      <c r="C52" t="str">
        <f>feed!C52</f>
        <v>SPQR</v>
      </c>
      <c r="D52">
        <f>SUMPRODUCT(MID(0&amp;feed!D52,LARGE(INDEX(ISNUMBER(--MID(feed!D52,ROW($1:$19),1))*
ROW($1:$19),0),ROW($1:$19))+1,1)*10^ROW($1:$19)/10)</f>
        <v>60</v>
      </c>
      <c r="E52">
        <f>SUMPRODUCT(MID(0&amp;feed!E52,LARGE(INDEX(ISNUMBER(--MID(feed!E52,ROW($1:$19),1))*
ROW($1:$19),0),ROW($1:$19))+1,1)*10^ROW($1:$19)/10)</f>
        <v>1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Good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20</v>
      </c>
      <c r="L52">
        <f>SUMPRODUCT(MID(0&amp;feed!L52,LARGE(INDEX(ISNUMBER(--MID(feed!L52,ROW($1:$19),1))*
ROW($1:$19),0),ROW($1:$19))+1,1)*10^ROW($1:$19)/10)</f>
        <v>16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2015</v>
      </c>
      <c r="O52">
        <f>SUMPRODUCT(MID(0&amp;feed!O52,LARGE(INDEX(ISNUMBER(--MID(feed!O52,ROW($1:$5),1))*
ROW($1:$5),0),ROW($1:$5))+1,1)*10^ROW($1:$5)/10)</f>
        <v>4528</v>
      </c>
      <c r="P52">
        <f>feed!P52</f>
        <v>0</v>
      </c>
      <c r="Q52" t="str">
        <f>feed!Q52</f>
        <v>Large</v>
      </c>
      <c r="R52" t="str">
        <f>feed!R52</f>
        <v>Egypt</v>
      </c>
      <c r="S52" t="str">
        <f>feed!S52</f>
        <v>Soviet Union</v>
      </c>
      <c r="T52" s="4">
        <f>SUMPRODUCT(MID(0&amp;feed!T52,LARGE(INDEX(ISNUMBER(--MID(feed!T52,ROW($1:$5),1))*
ROW($1:$5),0),ROW($1:$5))+1,1)*10^ROW($1:$5)/10)</f>
        <v>17322</v>
      </c>
      <c r="U52" t="str">
        <f>feed!U52</f>
        <v>http://blocgame.com/stats.php?id=62640</v>
      </c>
      <c r="V52" s="4">
        <f>SUMPRODUCT(MID(0&amp;feed!V52,LARGE(INDEX(ISNUMBER(--MID(feed!V52,ROW($1:$5),1))*
ROW($1:$5),0),ROW($1:$5))+1,1)*10^ROW($1:$5)/10)</f>
        <v>0</v>
      </c>
      <c r="W52">
        <f>feed!W52</f>
        <v>0.05</v>
      </c>
      <c r="X52" s="4">
        <f>T52-H52*750-K52*375-L52*375</f>
        <v>2322</v>
      </c>
      <c r="Y52" s="9">
        <f>T52/N52</f>
        <v>8.5965260545905711</v>
      </c>
    </row>
    <row r="53" spans="1:25" x14ac:dyDescent="0.25">
      <c r="A53" t="str">
        <f>feed!A53</f>
        <v>Ivalice</v>
      </c>
      <c r="B53" t="str">
        <f>feed!B53</f>
        <v>Nighthawk571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79</v>
      </c>
      <c r="E53">
        <f>SUMPRODUCT(MID(0&amp;feed!E53,LARGE(INDEX(ISNUMBER(--MID(feed!E53,ROW($1:$19),1))*
ROW($1:$19),0),ROW($1:$19))+1,1)*10^ROW($1:$19)/10)</f>
        <v>0</v>
      </c>
      <c r="F53" t="str">
        <f>feed!F53</f>
        <v>Korean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1</v>
      </c>
      <c r="K53">
        <f>SUMPRODUCT(MID(0&amp;feed!K53,LARGE(INDEX(ISNUMBER(--MID(feed!K53,ROW($1:$19),1))*
ROW($1:$19),0),ROW($1:$19))+1,1)*10^ROW($1:$19)/10)</f>
        <v>28</v>
      </c>
      <c r="L53">
        <f>SUMPRODUCT(MID(0&amp;feed!L53,LARGE(INDEX(ISNUMBER(--MID(feed!L53,ROW($1:$19),1))*
ROW($1:$19),0),ROW($1:$19))+1,1)*10^ROW($1:$19)/10)</f>
        <v>26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2009</v>
      </c>
      <c r="O53">
        <f>SUMPRODUCT(MID(0&amp;feed!O53,LARGE(INDEX(ISNUMBER(--MID(feed!O53,ROW($1:$5),1))*
ROW($1:$5),0),ROW($1:$5))+1,1)*10^ROW($1:$5)/10)</f>
        <v>2209</v>
      </c>
      <c r="P53" t="str">
        <f>feed!P53</f>
        <v>Untapped</v>
      </c>
      <c r="Q53" t="str">
        <f>feed!Q53</f>
        <v>Mediocre</v>
      </c>
      <c r="R53" t="str">
        <f>feed!R53</f>
        <v>Arabia</v>
      </c>
      <c r="S53" t="str">
        <f>feed!S53</f>
        <v>Soviet Union</v>
      </c>
      <c r="T53" s="4">
        <f>SUMPRODUCT(MID(0&amp;feed!T53,LARGE(INDEX(ISNUMBER(--MID(feed!T53,ROW($1:$5),1))*
ROW($1:$5),0),ROW($1:$5))+1,1)*10^ROW($1:$5)/10)</f>
        <v>35726</v>
      </c>
      <c r="U53" t="str">
        <f>feed!U53</f>
        <v>http://blocgame.com/stats.php?id=63060</v>
      </c>
      <c r="V53" s="4">
        <f>SUMPRODUCT(MID(0&amp;feed!V53,LARGE(INDEX(ISNUMBER(--MID(feed!V53,ROW($1:$5),1))*
ROW($1:$5),0),ROW($1:$5))+1,1)*10^ROW($1:$5)/10)</f>
        <v>0</v>
      </c>
      <c r="W53">
        <f>feed!W53</f>
        <v>0</v>
      </c>
      <c r="X53" s="4">
        <f>T53-H53*750-K53*375-L53*375</f>
        <v>13226</v>
      </c>
      <c r="Y53" s="9">
        <f>T53/N53</f>
        <v>17.782976605276257</v>
      </c>
    </row>
    <row r="54" spans="1:25" x14ac:dyDescent="0.25">
      <c r="A54" t="str">
        <f>feed!A54</f>
        <v>Cyleia</v>
      </c>
      <c r="B54" t="str">
        <f>feed!B54</f>
        <v>Silas Adar</v>
      </c>
      <c r="C54">
        <f>feed!C54</f>
        <v>0</v>
      </c>
      <c r="D54">
        <f>SUMPRODUCT(MID(0&amp;feed!D54,LARGE(INDEX(ISNUMBER(--MID(feed!D54,ROW($1:$19),1))*
ROW($1:$19),0),ROW($1:$19))+1,1)*10^ROW($1:$19)/10)</f>
        <v>6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1</v>
      </c>
      <c r="I54" t="str">
        <f>feed!I54</f>
        <v>Standard</v>
      </c>
      <c r="J54">
        <f>SUMPRODUCT(MID(0&amp;feed!J54,LARGE(INDEX(ISNUMBER(--MID(feed!J54,ROW($1:$19),1))*
ROW($1:$19),0),ROW($1:$19))+1,1)*10^ROW($1:$19)/10)</f>
        <v>111</v>
      </c>
      <c r="K54">
        <f>SUMPRODUCT(MID(0&amp;feed!K54,LARGE(INDEX(ISNUMBER(--MID(feed!K54,ROW($1:$19),1))*
ROW($1:$19),0),ROW($1:$19))+1,1)*10^ROW($1:$19)/10)</f>
        <v>11</v>
      </c>
      <c r="L54">
        <f>SUMPRODUCT(MID(0&amp;feed!L54,LARGE(INDEX(ISNUMBER(--MID(feed!L54,ROW($1:$19),1))*
ROW($1:$19),0),ROW($1:$19))+1,1)*10^ROW($1:$19)/10)</f>
        <v>6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2004</v>
      </c>
      <c r="O54">
        <f>SUMPRODUCT(MID(0&amp;feed!O54,LARGE(INDEX(ISNUMBER(--MID(feed!O54,ROW($1:$5),1))*
ROW($1:$5),0),ROW($1:$5))+1,1)*10^ROW($1:$5)/10)</f>
        <v>188</v>
      </c>
      <c r="P54" t="str">
        <f>feed!P54</f>
        <v>Untapped</v>
      </c>
      <c r="Q54" t="str">
        <f>feed!Q54</f>
        <v>Mediocre</v>
      </c>
      <c r="R54" t="str">
        <f>feed!R54</f>
        <v>Mesoamerica</v>
      </c>
      <c r="S54" t="str">
        <f>feed!S54</f>
        <v>United States</v>
      </c>
      <c r="T54" s="4">
        <f>SUMPRODUCT(MID(0&amp;feed!T54,LARGE(INDEX(ISNUMBER(--MID(feed!T54,ROW($1:$5),1))*
ROW($1:$5),0),ROW($1:$5))+1,1)*10^ROW($1:$5)/10)</f>
        <v>15440</v>
      </c>
      <c r="U54" t="str">
        <f>feed!U54</f>
        <v>http://blocgame.com/stats.php?id=62784</v>
      </c>
      <c r="V54" s="4">
        <f>SUMPRODUCT(MID(0&amp;feed!V54,LARGE(INDEX(ISNUMBER(--MID(feed!V54,ROW($1:$5),1))*
ROW($1:$5),0),ROW($1:$5))+1,1)*10^ROW($1:$5)/10)</f>
        <v>0</v>
      </c>
      <c r="W54">
        <f>feed!W54</f>
        <v>0</v>
      </c>
      <c r="X54" s="4">
        <f>T54-H54*750-K54*375-L54*375</f>
        <v>8315</v>
      </c>
      <c r="Y54" s="9">
        <f>T54/N54</f>
        <v>7.7045908183632736</v>
      </c>
    </row>
    <row r="55" spans="1:25" x14ac:dyDescent="0.25">
      <c r="A55" t="str">
        <f>feed!A55</f>
        <v>Crimea</v>
      </c>
      <c r="B55" t="str">
        <f>feed!B55</f>
        <v>Hayro Khan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58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2</v>
      </c>
      <c r="I55" t="str">
        <f>feed!I55</f>
        <v>Good</v>
      </c>
      <c r="J55">
        <f>SUMPRODUCT(MID(0&amp;feed!J55,LARGE(INDEX(ISNUMBER(--MID(feed!J55,ROW($1:$19),1))*
ROW($1:$19),0),ROW($1:$19))+1,1)*10^ROW($1:$19)/10)</f>
        <v>12</v>
      </c>
      <c r="K55">
        <f>SUMPRODUCT(MID(0&amp;feed!K55,LARGE(INDEX(ISNUMBER(--MID(feed!K55,ROW($1:$19),1))*
ROW($1:$19),0),ROW($1:$19))+1,1)*10^ROW($1:$19)/10)</f>
        <v>17</v>
      </c>
      <c r="L55">
        <f>SUMPRODUCT(MID(0&amp;feed!L55,LARGE(INDEX(ISNUMBER(--MID(feed!L55,ROW($1:$19),1))*
ROW($1:$19),0),ROW($1:$19))+1,1)*10^ROW($1:$19)/10)</f>
        <v>11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1994</v>
      </c>
      <c r="O55">
        <f>SUMPRODUCT(MID(0&amp;feed!O55,LARGE(INDEX(ISNUMBER(--MID(feed!O55,ROW($1:$5),1))*
ROW($1:$5),0),ROW($1:$5))+1,1)*10^ROW($1:$5)/10)</f>
        <v>3474</v>
      </c>
      <c r="P55" t="str">
        <f>feed!P55</f>
        <v>Near Depletion</v>
      </c>
      <c r="Q55" t="str">
        <f>feed!Q55</f>
        <v>Somewhat Large</v>
      </c>
      <c r="R55" t="str">
        <f>feed!R55</f>
        <v>Atlas</v>
      </c>
      <c r="S55" t="str">
        <f>feed!S55</f>
        <v>Soviet Union</v>
      </c>
      <c r="T55" s="4">
        <f>SUMPRODUCT(MID(0&amp;feed!T55,LARGE(INDEX(ISNUMBER(--MID(feed!T55,ROW($1:$5),1))*
ROW($1:$5),0),ROW($1:$5))+1,1)*10^ROW($1:$5)/10)</f>
        <v>31017</v>
      </c>
      <c r="U55" t="str">
        <f>feed!U55</f>
        <v>http://blocgame.com/stats.php?id=2570</v>
      </c>
      <c r="V55" s="4">
        <f>SUMPRODUCT(MID(0&amp;feed!V55,LARGE(INDEX(ISNUMBER(--MID(feed!V55,ROW($1:$5),1))*
ROW($1:$5),0),ROW($1:$5))+1,1)*10^ROW($1:$5)/10)</f>
        <v>0</v>
      </c>
      <c r="W55">
        <f>feed!W55</f>
        <v>0</v>
      </c>
      <c r="X55" s="4">
        <f>T55-H55*750-K55*375-L55*375</f>
        <v>19017</v>
      </c>
      <c r="Y55" s="9">
        <f>T55/N55</f>
        <v>15.555165496489469</v>
      </c>
    </row>
    <row r="56" spans="1:25" x14ac:dyDescent="0.25">
      <c r="A56" t="str">
        <f>feed!A56</f>
        <v>Bloodied Stools</v>
      </c>
      <c r="B56" t="str">
        <f>feed!B56</f>
        <v>cowds</v>
      </c>
      <c r="C56" t="str">
        <f>feed!C56</f>
        <v>The Divine Council</v>
      </c>
      <c r="D56">
        <f>SUMPRODUCT(MID(0&amp;feed!D56,LARGE(INDEX(ISNUMBER(--MID(feed!D56,ROW($1:$19),1))*
ROW($1:$19),0),ROW($1:$19))+1,1)*10^ROW($1:$19)/10)</f>
        <v>81</v>
      </c>
      <c r="E56">
        <f>SUMPRODUCT(MID(0&amp;feed!E56,LARGE(INDEX(ISNUMBER(--MID(feed!E56,ROW($1:$19),1))*
ROW($1:$19),0),ROW($1:$19))+1,1)*10^ROW($1:$19)/10)</f>
        <v>0</v>
      </c>
      <c r="F56" t="str">
        <f>feed!F56</f>
        <v>Second World War surplus</v>
      </c>
      <c r="G56" t="str">
        <f>feed!G56</f>
        <v>Good</v>
      </c>
      <c r="H56">
        <f>SUMPRODUCT(MID(0&amp;feed!H56,LARGE(INDEX(ISNUMBER(--MID(feed!H56,ROW($1:$1),1))*
ROW($1:$1),0),ROW($1:$1))+1,1)*10^ROW($1:$1)/10)</f>
        <v>2</v>
      </c>
      <c r="I56" t="str">
        <f>feed!I56</f>
        <v>Good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25</v>
      </c>
      <c r="L56">
        <f>SUMPRODUCT(MID(0&amp;feed!L56,LARGE(INDEX(ISNUMBER(--MID(feed!L56,ROW($1:$19),1))*
ROW($1:$19),0),ROW($1:$19))+1,1)*10^ROW($1:$19)/10)</f>
        <v>12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1991</v>
      </c>
      <c r="O56">
        <f>SUMPRODUCT(MID(0&amp;feed!O56,LARGE(INDEX(ISNUMBER(--MID(feed!O56,ROW($1:$5),1))*
ROW($1:$5),0),ROW($1:$5))+1,1)*10^ROW($1:$5)/10)</f>
        <v>191</v>
      </c>
      <c r="P56" t="str">
        <f>feed!P56</f>
        <v>Plentiful</v>
      </c>
      <c r="Q56" t="str">
        <f>feed!Q56</f>
        <v>Powerful</v>
      </c>
      <c r="R56" t="str">
        <f>feed!R56</f>
        <v>Gran Colombia</v>
      </c>
      <c r="S56" t="str">
        <f>feed!S56</f>
        <v>Soviet Union</v>
      </c>
      <c r="T56" s="4">
        <f>SUMPRODUCT(MID(0&amp;feed!T56,LARGE(INDEX(ISNUMBER(--MID(feed!T56,ROW($1:$5),1))*
ROW($1:$5),0),ROW($1:$5))+1,1)*10^ROW($1:$5)/10)</f>
        <v>33516</v>
      </c>
      <c r="U56" t="str">
        <f>feed!U56</f>
        <v>http://blocgame.com/stats.php?id=56997</v>
      </c>
      <c r="V56" s="4">
        <f>SUMPRODUCT(MID(0&amp;feed!V56,LARGE(INDEX(ISNUMBER(--MID(feed!V56,ROW($1:$5),1))*
ROW($1:$5),0),ROW($1:$5))+1,1)*10^ROW($1:$5)/10)</f>
        <v>0</v>
      </c>
      <c r="W56">
        <f>feed!W56</f>
        <v>0</v>
      </c>
      <c r="X56" s="4">
        <f>T56-H56*750-K56*375-L56*375</f>
        <v>18141</v>
      </c>
      <c r="Y56" s="9">
        <f>T56/N56</f>
        <v>16.833751883475639</v>
      </c>
    </row>
    <row r="57" spans="1:25" x14ac:dyDescent="0.25">
      <c r="A57" t="str">
        <f>feed!A57</f>
        <v>Feffiopia</v>
      </c>
      <c r="B57" t="str">
        <f>feed!B57</f>
        <v>Serloks</v>
      </c>
      <c r="C57" t="str">
        <f>feed!C57</f>
        <v>The Divine Council</v>
      </c>
      <c r="D57">
        <f>SUMPRODUCT(MID(0&amp;feed!D57,LARGE(INDEX(ISNUMBER(--MID(feed!D57,ROW($1:$19),1))*
ROW($1:$19),0),ROW($1:$19))+1,1)*10^ROW($1:$19)/10)</f>
        <v>70</v>
      </c>
      <c r="E57">
        <f>SUMPRODUCT(MID(0&amp;feed!E57,LARGE(INDEX(ISNUMBER(--MID(feed!E57,ROW($1:$19),1))*
ROW($1:$19),0),ROW($1:$19))+1,1)*10^ROW($1:$19)/10)</f>
        <v>0</v>
      </c>
      <c r="F57" t="str">
        <f>feed!F57</f>
        <v>Second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2</v>
      </c>
      <c r="I57" t="str">
        <f>feed!I57</f>
        <v>Good</v>
      </c>
      <c r="J57">
        <f>SUMPRODUCT(MID(0&amp;feed!J57,LARGE(INDEX(ISNUMBER(--MID(feed!J57,ROW($1:$19),1))*
ROW($1:$19),0),ROW($1:$19))+1,1)*10^ROW($1:$19)/10)</f>
        <v>6</v>
      </c>
      <c r="K57">
        <f>SUMPRODUCT(MID(0&amp;feed!K57,LARGE(INDEX(ISNUMBER(--MID(feed!K57,ROW($1:$19),1))*
ROW($1:$19),0),ROW($1:$19))+1,1)*10^ROW($1:$19)/10)</f>
        <v>33</v>
      </c>
      <c r="L57">
        <f>SUMPRODUCT(MID(0&amp;feed!L57,LARGE(INDEX(ISNUMBER(--MID(feed!L57,ROW($1:$19),1))*
ROW($1:$19),0),ROW($1:$19))+1,1)*10^ROW($1:$19)/10)</f>
        <v>11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1987</v>
      </c>
      <c r="O57">
        <f>SUMPRODUCT(MID(0&amp;feed!O57,LARGE(INDEX(ISNUMBER(--MID(feed!O57,ROW($1:$5),1))*
ROW($1:$5),0),ROW($1:$5))+1,1)*10^ROW($1:$5)/10)</f>
        <v>309</v>
      </c>
      <c r="P57" t="str">
        <f>feed!P57</f>
        <v>Untapped</v>
      </c>
      <c r="Q57" t="str">
        <f>feed!Q57</f>
        <v>Powerful</v>
      </c>
      <c r="R57" t="str">
        <f>feed!R57</f>
        <v>The Subcontinent</v>
      </c>
      <c r="S57" t="str">
        <f>feed!S57</f>
        <v>Soviet Union</v>
      </c>
      <c r="T57" s="4">
        <f>SUMPRODUCT(MID(0&amp;feed!T57,LARGE(INDEX(ISNUMBER(--MID(feed!T57,ROW($1:$5),1))*
ROW($1:$5),0),ROW($1:$5))+1,1)*10^ROW($1:$5)/10)</f>
        <v>24983</v>
      </c>
      <c r="U57" t="str">
        <f>feed!U57</f>
        <v>http://blocgame.com/stats.php?id=46505</v>
      </c>
      <c r="V57" s="4">
        <f>SUMPRODUCT(MID(0&amp;feed!V57,LARGE(INDEX(ISNUMBER(--MID(feed!V57,ROW($1:$5),1))*
ROW($1:$5),0),ROW($1:$5))+1,1)*10^ROW($1:$5)/10)</f>
        <v>0</v>
      </c>
      <c r="W57">
        <f>feed!W57</f>
        <v>0</v>
      </c>
      <c r="X57" s="4">
        <f>T57-H57*750-K57*375-L57*375</f>
        <v>6983</v>
      </c>
      <c r="Y57" s="9">
        <f>T57/N57</f>
        <v>12.573225968797182</v>
      </c>
    </row>
    <row r="58" spans="1:25" x14ac:dyDescent="0.25">
      <c r="A58" t="str">
        <f>feed!A58</f>
        <v>Mmhat</v>
      </c>
      <c r="B58" t="str">
        <f>feed!B58</f>
        <v>Homermustdie</v>
      </c>
      <c r="C58" t="str">
        <f>feed!C58</f>
        <v>The Divine Council</v>
      </c>
      <c r="D58">
        <f>SUMPRODUCT(MID(0&amp;feed!D58,LARGE(INDEX(ISNUMBER(--MID(feed!D58,ROW($1:$19),1))*
ROW($1:$19),0),ROW($1:$19))+1,1)*10^ROW($1:$19)/10)</f>
        <v>48</v>
      </c>
      <c r="E58">
        <f>SUMPRODUCT(MID(0&amp;feed!E58,LARGE(INDEX(ISNUMBER(--MID(feed!E58,ROW($1:$19),1))*
ROW($1:$19),0),ROW($1:$19))+1,1)*10^ROW($1:$19)/10)</f>
        <v>0</v>
      </c>
      <c r="F58" t="str">
        <f>feed!F58</f>
        <v>Second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2</v>
      </c>
      <c r="I58" t="str">
        <f>feed!I58</f>
        <v>Elite</v>
      </c>
      <c r="J58">
        <f>SUMPRODUCT(MID(0&amp;feed!J58,LARGE(INDEX(ISNUMBER(--MID(feed!J58,ROW($1:$19),1))*
ROW($1:$19),0),ROW($1:$19))+1,1)*10^ROW($1:$19)/10)</f>
        <v>3</v>
      </c>
      <c r="K58">
        <f>SUMPRODUCT(MID(0&amp;feed!K58,LARGE(INDEX(ISNUMBER(--MID(feed!K58,ROW($1:$19),1))*
ROW($1:$19),0),ROW($1:$19))+1,1)*10^ROW($1:$19)/10)</f>
        <v>14</v>
      </c>
      <c r="L58">
        <f>SUMPRODUCT(MID(0&amp;feed!L58,LARGE(INDEX(ISNUMBER(--MID(feed!L58,ROW($1:$19),1))*
ROW($1:$19),0),ROW($1:$19))+1,1)*10^ROW($1:$19)/10)</f>
        <v>2</v>
      </c>
      <c r="M58" t="str">
        <f>feed!M58</f>
        <v>Free Market</v>
      </c>
      <c r="N58">
        <f>SUMPRODUCT(MID(0&amp;feed!N58,LARGE(INDEX(ISNUMBER(--MID(feed!N58,ROW($1:$5),1))*
ROW($1:$5),0),ROW($1:$5))+1,1)*10^ROW($1:$5)/10)</f>
        <v>1982</v>
      </c>
      <c r="O58">
        <f>SUMPRODUCT(MID(0&amp;feed!O58,LARGE(INDEX(ISNUMBER(--MID(feed!O58,ROW($1:$5),1))*
ROW($1:$5),0),ROW($1:$5))+1,1)*10^ROW($1:$5)/10)</f>
        <v>133</v>
      </c>
      <c r="P58" t="str">
        <f>feed!P58</f>
        <v>Untapped</v>
      </c>
      <c r="Q58" t="str">
        <f>feed!Q58</f>
        <v>Mediocre</v>
      </c>
      <c r="R58" t="str">
        <f>feed!R58</f>
        <v>Amazonia</v>
      </c>
      <c r="S58" t="str">
        <f>feed!S58</f>
        <v>United States</v>
      </c>
      <c r="T58" s="4">
        <f>SUMPRODUCT(MID(0&amp;feed!T58,LARGE(INDEX(ISNUMBER(--MID(feed!T58,ROW($1:$5),1))*
ROW($1:$5),0),ROW($1:$5))+1,1)*10^ROW($1:$5)/10)</f>
        <v>20400</v>
      </c>
      <c r="U58" t="str">
        <f>feed!U58</f>
        <v>http://blocgame.com/stats.php?id=45846</v>
      </c>
      <c r="V58" s="4">
        <f>SUMPRODUCT(MID(0&amp;feed!V58,LARGE(INDEX(ISNUMBER(--MID(feed!V58,ROW($1:$5),1))*
ROW($1:$5),0),ROW($1:$5))+1,1)*10^ROW($1:$5)/10)</f>
        <v>0</v>
      </c>
      <c r="W58">
        <f>feed!W58</f>
        <v>0</v>
      </c>
      <c r="X58" s="4">
        <f>T58-H58*750-K58*375-L58*375</f>
        <v>12900</v>
      </c>
      <c r="Y58" s="9">
        <f>T58/N58</f>
        <v>10.292633703329969</v>
      </c>
    </row>
    <row r="59" spans="1:25" x14ac:dyDescent="0.25">
      <c r="A59" t="str">
        <f>feed!A59</f>
        <v>Etiwan</v>
      </c>
      <c r="B59" t="str">
        <f>feed!B59</f>
        <v>Latvu</v>
      </c>
      <c r="C59" t="str">
        <f>feed!C59</f>
        <v>The Divine Council</v>
      </c>
      <c r="D59">
        <f>SUMPRODUCT(MID(0&amp;feed!D59,LARGE(INDEX(ISNUMBER(--MID(feed!D59,ROW($1:$19),1))*
ROW($1:$19),0),ROW($1:$19))+1,1)*10^ROW($1:$19)/10)</f>
        <v>4</v>
      </c>
      <c r="E59">
        <f>SUMPRODUCT(MID(0&amp;feed!E59,LARGE(INDEX(ISNUMBER(--MID(feed!E59,ROW($1:$19),1))*
ROW($1:$19),0),ROW($1:$19))+1,1)*10^ROW($1:$19)/10)</f>
        <v>0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77</v>
      </c>
      <c r="K59">
        <f>SUMPRODUCT(MID(0&amp;feed!K59,LARGE(INDEX(ISNUMBER(--MID(feed!K59,ROW($1:$19),1))*
ROW($1:$19),0),ROW($1:$19))+1,1)*10^ROW($1:$19)/10)</f>
        <v>19</v>
      </c>
      <c r="L59">
        <f>SUMPRODUCT(MID(0&amp;feed!L59,LARGE(INDEX(ISNUMBER(--MID(feed!L59,ROW($1:$19),1))*
ROW($1:$19),0),ROW($1:$19))+1,1)*10^ROW($1:$19)/10)</f>
        <v>4</v>
      </c>
      <c r="M59" t="str">
        <f>feed!M59</f>
        <v>Mixed Economy</v>
      </c>
      <c r="N59">
        <f>SUMPRODUCT(MID(0&amp;feed!N59,LARGE(INDEX(ISNUMBER(--MID(feed!N59,ROW($1:$5),1))*
ROW($1:$5),0),ROW($1:$5))+1,1)*10^ROW($1:$5)/10)</f>
        <v>1981</v>
      </c>
      <c r="O59">
        <f>SUMPRODUCT(MID(0&amp;feed!O59,LARGE(INDEX(ISNUMBER(--MID(feed!O59,ROW($1:$5),1))*
ROW($1:$5),0),ROW($1:$5))+1,1)*10^ROW($1:$5)/10)</f>
        <v>293</v>
      </c>
      <c r="P59" t="str">
        <f>feed!P59</f>
        <v>Untapped</v>
      </c>
      <c r="Q59" t="str">
        <f>feed!Q59</f>
        <v>Mediocre</v>
      </c>
      <c r="R59" t="str">
        <f>feed!R59</f>
        <v>Amazonia</v>
      </c>
      <c r="S59" t="str">
        <f>feed!S59</f>
        <v>United States</v>
      </c>
      <c r="T59" s="4">
        <f>SUMPRODUCT(MID(0&amp;feed!T59,LARGE(INDEX(ISNUMBER(--MID(feed!T59,ROW($1:$5),1))*
ROW($1:$5),0),ROW($1:$5))+1,1)*10^ROW($1:$5)/10)</f>
        <v>24062</v>
      </c>
      <c r="U59" t="str">
        <f>feed!U59</f>
        <v>http://blocgame.com/stats.php?id=60056</v>
      </c>
      <c r="V59" s="4">
        <f>SUMPRODUCT(MID(0&amp;feed!V59,LARGE(INDEX(ISNUMBER(--MID(feed!V59,ROW($1:$5),1))*
ROW($1:$5),0),ROW($1:$5))+1,1)*10^ROW($1:$5)/10)</f>
        <v>0</v>
      </c>
      <c r="W59">
        <f>feed!W59</f>
        <v>0</v>
      </c>
      <c r="X59" s="4">
        <f>T59-H59*750-K59*375-L59*375</f>
        <v>13937</v>
      </c>
      <c r="Y59" s="9">
        <f>T59/N59</f>
        <v>12.146390711761736</v>
      </c>
    </row>
    <row r="60" spans="1:25" x14ac:dyDescent="0.25">
      <c r="A60" t="str">
        <f>feed!A60</f>
        <v>CTSKRR</v>
      </c>
      <c r="B60" t="str">
        <f>feed!B60</f>
        <v>CTSKRR</v>
      </c>
      <c r="C60" t="str">
        <f>feed!C60</f>
        <v>The Divine Council</v>
      </c>
      <c r="D60">
        <f>SUMPRODUCT(MID(0&amp;feed!D60,LARGE(INDEX(ISNUMBER(--MID(feed!D60,ROW($1:$19),1))*
ROW($1:$19),0),ROW($1:$19))+1,1)*10^ROW($1:$19)/10)</f>
        <v>21</v>
      </c>
      <c r="E60">
        <f>SUMPRODUCT(MID(0&amp;feed!E60,LARGE(INDEX(ISNUMBER(--MID(feed!E60,ROW($1:$19),1))*
ROW($1:$19),0),ROW($1:$19))+1,1)*10^ROW($1:$19)/10)</f>
        <v>4</v>
      </c>
      <c r="F60" t="str">
        <f>feed!F60</f>
        <v>Second World War surplus</v>
      </c>
      <c r="G60" t="str">
        <f>feed!G60</f>
        <v>Angelic</v>
      </c>
      <c r="H60">
        <f>SUMPRODUCT(MID(0&amp;feed!H60,LARGE(INDEX(ISNUMBER(--MID(feed!H60,ROW($1:$1),1))*
ROW($1:$1),0),ROW($1:$1))+1,1)*10^ROW($1:$1)/10)</f>
        <v>2</v>
      </c>
      <c r="I60" t="str">
        <f>feed!I60</f>
        <v>Elite</v>
      </c>
      <c r="J60">
        <f>SUMPRODUCT(MID(0&amp;feed!J60,LARGE(INDEX(ISNUMBER(--MID(feed!J60,ROW($1:$19),1))*
ROW($1:$19),0),ROW($1:$19))+1,1)*10^ROW($1:$19)/10)</f>
        <v>9</v>
      </c>
      <c r="K60">
        <f>SUMPRODUCT(MID(0&amp;feed!K60,LARGE(INDEX(ISNUMBER(--MID(feed!K60,ROW($1:$19),1))*
ROW($1:$19),0),ROW($1:$19))+1,1)*10^ROW($1:$19)/10)</f>
        <v>11</v>
      </c>
      <c r="L60">
        <f>SUMPRODUCT(MID(0&amp;feed!L60,LARGE(INDEX(ISNUMBER(--MID(feed!L60,ROW($1:$19),1))*
ROW($1:$19),0),ROW($1:$19))+1,1)*10^ROW($1:$19)/10)</f>
        <v>8</v>
      </c>
      <c r="M60" t="str">
        <f>feed!M60</f>
        <v>Mixed Economy</v>
      </c>
      <c r="N60">
        <f>SUMPRODUCT(MID(0&amp;feed!N60,LARGE(INDEX(ISNUMBER(--MID(feed!N60,ROW($1:$5),1))*
ROW($1:$5),0),ROW($1:$5))+1,1)*10^ROW($1:$5)/10)</f>
        <v>1977</v>
      </c>
      <c r="O60">
        <f>SUMPRODUCT(MID(0&amp;feed!O60,LARGE(INDEX(ISNUMBER(--MID(feed!O60,ROW($1:$5),1))*
ROW($1:$5),0),ROW($1:$5))+1,1)*10^ROW($1:$5)/10)</f>
        <v>283</v>
      </c>
      <c r="P60" t="str">
        <f>feed!P60</f>
        <v>Plentiful</v>
      </c>
      <c r="Q60" t="str">
        <f>feed!Q60</f>
        <v>Mediocre</v>
      </c>
      <c r="R60" t="str">
        <f>feed!R60</f>
        <v>China</v>
      </c>
      <c r="S60" t="str">
        <f>feed!S60</f>
        <v>Soviet Union</v>
      </c>
      <c r="T60" s="4">
        <f>SUMPRODUCT(MID(0&amp;feed!T60,LARGE(INDEX(ISNUMBER(--MID(feed!T60,ROW($1:$5),1))*
ROW($1:$5),0),ROW($1:$5))+1,1)*10^ROW($1:$5)/10)</f>
        <v>14830</v>
      </c>
      <c r="U60" t="str">
        <f>feed!U60</f>
        <v>http://blocgame.com/stats.php?id=60811</v>
      </c>
      <c r="V60" s="4">
        <f>SUMPRODUCT(MID(0&amp;feed!V60,LARGE(INDEX(ISNUMBER(--MID(feed!V60,ROW($1:$5),1))*
ROW($1:$5),0),ROW($1:$5))+1,1)*10^ROW($1:$5)/10)</f>
        <v>0</v>
      </c>
      <c r="W60">
        <f>feed!W60</f>
        <v>0</v>
      </c>
      <c r="X60" s="4">
        <f>T60-H60*750-K60*375-L60*375</f>
        <v>6205</v>
      </c>
      <c r="Y60" s="9">
        <f>T60/N60</f>
        <v>7.5012645422357105</v>
      </c>
    </row>
    <row r="61" spans="1:25" x14ac:dyDescent="0.25">
      <c r="A61" t="str">
        <f>feed!A61</f>
        <v>Empyrea</v>
      </c>
      <c r="B61" t="str">
        <f>feed!B61</f>
        <v>Sir_Scarf</v>
      </c>
      <c r="C61" t="str">
        <f>feed!C61</f>
        <v>The Order</v>
      </c>
      <c r="D61">
        <f>SUMPRODUCT(MID(0&amp;feed!D61,LARGE(INDEX(ISNUMBER(--MID(feed!D61,ROW($1:$19),1))*
ROW($1:$19),0),ROW($1:$19))+1,1)*10^ROW($1:$19)/10)</f>
        <v>65</v>
      </c>
      <c r="E61">
        <f>SUMPRODUCT(MID(0&amp;feed!E61,LARGE(INDEX(ISNUMBER(--MID(feed!E61,ROW($1:$19),1))*
ROW($1:$19),0),ROW($1:$19))+1,1)*10^ROW($1:$19)/10)</f>
        <v>1</v>
      </c>
      <c r="F61" t="str">
        <f>feed!F61</f>
        <v>Second World War surplus</v>
      </c>
      <c r="G61" t="str">
        <f>feed!G61</f>
        <v>Nice</v>
      </c>
      <c r="H61">
        <f>SUMPRODUCT(MID(0&amp;feed!H61,LARGE(INDEX(ISNUMBER(--MID(feed!H61,ROW($1:$1),1))*
ROW($1:$1),0),ROW($1:$1))+1,1)*10^ROW($1:$1)/10)</f>
        <v>2</v>
      </c>
      <c r="I61" t="str">
        <f>feed!I61</f>
        <v>Undisciplined Rabble</v>
      </c>
      <c r="J61">
        <f>SUMPRODUCT(MID(0&amp;feed!J61,LARGE(INDEX(ISNUMBER(--MID(feed!J61,ROW($1:$19),1))*
ROW($1:$19),0),ROW($1:$19))+1,1)*10^ROW($1:$19)/10)</f>
        <v>1</v>
      </c>
      <c r="K61">
        <f>SUMPRODUCT(MID(0&amp;feed!K61,LARGE(INDEX(ISNUMBER(--MID(feed!K61,ROW($1:$19),1))*
ROW($1:$19),0),ROW($1:$19))+1,1)*10^ROW($1:$19)/10)</f>
        <v>18</v>
      </c>
      <c r="L61">
        <f>SUMPRODUCT(MID(0&amp;feed!L61,LARGE(INDEX(ISNUMBER(--MID(feed!L61,ROW($1:$19),1))*
ROW($1:$19),0),ROW($1:$19))+1,1)*10^ROW($1:$19)/10)</f>
        <v>3</v>
      </c>
      <c r="M61" t="str">
        <f>feed!M61</f>
        <v>Mixed Economy</v>
      </c>
      <c r="N61">
        <f>SUMPRODUCT(MID(0&amp;feed!N61,LARGE(INDEX(ISNUMBER(--MID(feed!N61,ROW($1:$5),1))*
ROW($1:$5),0),ROW($1:$5))+1,1)*10^ROW($1:$5)/10)</f>
        <v>1975</v>
      </c>
      <c r="O61">
        <f>SUMPRODUCT(MID(0&amp;feed!O61,LARGE(INDEX(ISNUMBER(--MID(feed!O61,ROW($1:$5),1))*
ROW($1:$5),0),ROW($1:$5))+1,1)*10^ROW($1:$5)/10)</f>
        <v>2</v>
      </c>
      <c r="P61" t="str">
        <f>feed!P61</f>
        <v>Untapped</v>
      </c>
      <c r="Q61" t="str">
        <f>feed!Q61</f>
        <v>Powerful</v>
      </c>
      <c r="R61" t="str">
        <f>feed!R61</f>
        <v>Pacific Rim</v>
      </c>
      <c r="S61" t="str">
        <f>feed!S61</f>
        <v>Soviet Union</v>
      </c>
      <c r="T61" s="4">
        <f>SUMPRODUCT(MID(0&amp;feed!T61,LARGE(INDEX(ISNUMBER(--MID(feed!T61,ROW($1:$5),1))*
ROW($1:$5),0),ROW($1:$5))+1,1)*10^ROW($1:$5)/10)</f>
        <v>30482</v>
      </c>
      <c r="U61" t="str">
        <f>feed!U61</f>
        <v>http://blocgame.com/stats.php?id=49411</v>
      </c>
      <c r="V61" s="4">
        <f>SUMPRODUCT(MID(0&amp;feed!V61,LARGE(INDEX(ISNUMBER(--MID(feed!V61,ROW($1:$5),1))*
ROW($1:$5),0),ROW($1:$5))+1,1)*10^ROW($1:$5)/10)</f>
        <v>0</v>
      </c>
      <c r="W61">
        <f>feed!W61</f>
        <v>0</v>
      </c>
      <c r="X61" s="4">
        <f>T61-H61*750-K61*375-L61*375</f>
        <v>21107</v>
      </c>
      <c r="Y61" s="9">
        <f>T61/N61</f>
        <v>15.433924050632911</v>
      </c>
    </row>
    <row r="62" spans="1:25" x14ac:dyDescent="0.25">
      <c r="A62" t="str">
        <f>feed!A62</f>
        <v>Conferan</v>
      </c>
      <c r="B62" t="str">
        <f>feed!B62</f>
        <v>Cryptox</v>
      </c>
      <c r="C62" t="str">
        <f>feed!C62</f>
        <v>The Divine Council</v>
      </c>
      <c r="D62">
        <f>SUMPRODUCT(MID(0&amp;feed!D62,LARGE(INDEX(ISNUMBER(--MID(feed!D62,ROW($1:$19),1))*
ROW($1:$19),0),ROW($1:$19))+1,1)*10^ROW($1:$19)/10)</f>
        <v>98</v>
      </c>
      <c r="E62">
        <f>SUMPRODUCT(MID(0&amp;feed!E62,LARGE(INDEX(ISNUMBER(--MID(feed!E62,ROW($1:$19),1))*
ROW($1:$19),0),ROW($1:$19))+1,1)*10^ROW($1:$19)/10)</f>
        <v>2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2</v>
      </c>
      <c r="I62" t="str">
        <f>feed!I62</f>
        <v>Good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21</v>
      </c>
      <c r="L62">
        <f>SUMPRODUCT(MID(0&amp;feed!L62,LARGE(INDEX(ISNUMBER(--MID(feed!L62,ROW($1:$19),1))*
ROW($1:$19),0),ROW($1:$19))+1,1)*10^ROW($1:$19)/10)</f>
        <v>7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1973</v>
      </c>
      <c r="O62">
        <f>SUMPRODUCT(MID(0&amp;feed!O62,LARGE(INDEX(ISNUMBER(--MID(feed!O62,ROW($1:$5),1))*
ROW($1:$5),0),ROW($1:$5))+1,1)*10^ROW($1:$5)/10)</f>
        <v>364</v>
      </c>
      <c r="P62" t="str">
        <f>feed!P62</f>
        <v>Untapped</v>
      </c>
      <c r="Q62" t="str">
        <f>feed!Q62</f>
        <v>Very Powerful</v>
      </c>
      <c r="R62" t="str">
        <f>feed!R62</f>
        <v>East Indies</v>
      </c>
      <c r="S62" t="str">
        <f>feed!S62</f>
        <v>Soviet Union</v>
      </c>
      <c r="T62" s="4">
        <f>SUMPRODUCT(MID(0&amp;feed!T62,LARGE(INDEX(ISNUMBER(--MID(feed!T62,ROW($1:$5),1))*
ROW($1:$5),0),ROW($1:$5))+1,1)*10^ROW($1:$5)/10)</f>
        <v>46154</v>
      </c>
      <c r="U62" t="str">
        <f>feed!U62</f>
        <v>http://blocgame.com/stats.php?id=56710</v>
      </c>
      <c r="V62" s="4">
        <f>SUMPRODUCT(MID(0&amp;feed!V62,LARGE(INDEX(ISNUMBER(--MID(feed!V62,ROW($1:$5),1))*
ROW($1:$5),0),ROW($1:$5))+1,1)*10^ROW($1:$5)/10)</f>
        <v>1</v>
      </c>
      <c r="W62">
        <f>feed!W62</f>
        <v>0</v>
      </c>
      <c r="X62" s="4">
        <f>T62-H62*750-K62*375-L62*375</f>
        <v>34154</v>
      </c>
      <c r="Y62" s="9">
        <f>T62/N62</f>
        <v>23.392802838317284</v>
      </c>
    </row>
    <row r="63" spans="1:25" x14ac:dyDescent="0.25">
      <c r="A63" t="str">
        <f>feed!A63</f>
        <v>Cubania</v>
      </c>
      <c r="B63" t="str">
        <f>feed!B63</f>
        <v>General Fidelis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79</v>
      </c>
      <c r="E63">
        <f>SUMPRODUCT(MID(0&amp;feed!E63,LARGE(INDEX(ISNUMBER(--MID(feed!E63,ROW($1:$19),1))*
ROW($1:$19),0),ROW($1:$19))+1,1)*10^ROW($1:$19)/10)</f>
        <v>4</v>
      </c>
      <c r="F63" t="str">
        <f>feed!F63</f>
        <v>Korean War surplus</v>
      </c>
      <c r="G63" t="str">
        <f>feed!G63</f>
        <v>Angelic</v>
      </c>
      <c r="H63">
        <f>SUMPRODUCT(MID(0&amp;feed!H63,LARGE(INDEX(ISNUMBER(--MID(feed!H63,ROW($1:$1),1))*
ROW($1:$1),0),ROW($1:$1))+1,1)*10^ROW($1:$1)/10)</f>
        <v>3</v>
      </c>
      <c r="I63" t="str">
        <f>feed!I63</f>
        <v>Elite</v>
      </c>
      <c r="J63">
        <f>SUMPRODUCT(MID(0&amp;feed!J63,LARGE(INDEX(ISNUMBER(--MID(feed!J63,ROW($1:$19),1))*
ROW($1:$19),0),ROW($1:$19))+1,1)*10^ROW($1:$19)/10)</f>
        <v>4</v>
      </c>
      <c r="K63">
        <f>SUMPRODUCT(MID(0&amp;feed!K63,LARGE(INDEX(ISNUMBER(--MID(feed!K63,ROW($1:$19),1))*
ROW($1:$19),0),ROW($1:$19))+1,1)*10^ROW($1:$19)/10)</f>
        <v>39</v>
      </c>
      <c r="L63">
        <f>SUMPRODUCT(MID(0&amp;feed!L63,LARGE(INDEX(ISNUMBER(--MID(feed!L63,ROW($1:$19),1))*
ROW($1:$19),0),ROW($1:$19))+1,1)*10^ROW($1:$19)/10)</f>
        <v>11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1965</v>
      </c>
      <c r="O63">
        <f>SUMPRODUCT(MID(0&amp;feed!O63,LARGE(INDEX(ISNUMBER(--MID(feed!O63,ROW($1:$5),1))*
ROW($1:$5),0),ROW($1:$5))+1,1)*10^ROW($1:$5)/10)</f>
        <v>119</v>
      </c>
      <c r="P63" t="str">
        <f>feed!P63</f>
        <v>Untapped</v>
      </c>
      <c r="Q63" t="str">
        <f>feed!Q63</f>
        <v>Large</v>
      </c>
      <c r="R63" t="str">
        <f>feed!R63</f>
        <v>Mesoamerica</v>
      </c>
      <c r="S63" t="str">
        <f>feed!S63</f>
        <v>Soviet Union</v>
      </c>
      <c r="T63" s="4">
        <f>SUMPRODUCT(MID(0&amp;feed!T63,LARGE(INDEX(ISNUMBER(--MID(feed!T63,ROW($1:$5),1))*
ROW($1:$5),0),ROW($1:$5))+1,1)*10^ROW($1:$5)/10)</f>
        <v>56421</v>
      </c>
      <c r="U63" t="str">
        <f>feed!U63</f>
        <v>http://blocgame.com/stats.php?id=47349</v>
      </c>
      <c r="V63" s="4">
        <f>SUMPRODUCT(MID(0&amp;feed!V63,LARGE(INDEX(ISNUMBER(--MID(feed!V63,ROW($1:$5),1))*
ROW($1:$5),0),ROW($1:$5))+1,1)*10^ROW($1:$5)/10)</f>
        <v>0</v>
      </c>
      <c r="W63">
        <f>feed!W63</f>
        <v>0</v>
      </c>
      <c r="X63" s="4">
        <f>T63-H63*750-K63*375-L63*375</f>
        <v>35421</v>
      </c>
      <c r="Y63" s="9">
        <f>T63/N63</f>
        <v>28.712977099236642</v>
      </c>
    </row>
    <row r="64" spans="1:25" x14ac:dyDescent="0.25">
      <c r="A64" t="str">
        <f>feed!A64</f>
        <v>Glubistan</v>
      </c>
      <c r="B64" t="str">
        <f>feed!B64</f>
        <v>Glub</v>
      </c>
      <c r="C64" t="str">
        <f>feed!C64</f>
        <v>SPQR</v>
      </c>
      <c r="D64">
        <f>SUMPRODUCT(MID(0&amp;feed!D64,LARGE(INDEX(ISNUMBER(--MID(feed!D64,ROW($1:$19),1))*
ROW($1:$19),0),ROW($1:$19))+1,1)*10^ROW($1:$19)/10)</f>
        <v>88</v>
      </c>
      <c r="E64">
        <f>SUMPRODUCT(MID(0&amp;feed!E64,LARGE(INDEX(ISNUMBER(--MID(feed!E64,ROW($1:$19),1))*
ROW($1:$19),0),ROW($1:$19))+1,1)*10^ROW($1:$19)/10)</f>
        <v>3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2</v>
      </c>
      <c r="I64" t="str">
        <f>feed!I64</f>
        <v>Undisciplined Rabble</v>
      </c>
      <c r="J64">
        <f>SUMPRODUCT(MID(0&amp;feed!J64,LARGE(INDEX(ISNUMBER(--MID(feed!J64,ROW($1:$19),1))*
ROW($1:$19),0),ROW($1:$19))+1,1)*10^ROW($1:$19)/10)</f>
        <v>2</v>
      </c>
      <c r="K64">
        <f>SUMPRODUCT(MID(0&amp;feed!K64,LARGE(INDEX(ISNUMBER(--MID(feed!K64,ROW($1:$19),1))*
ROW($1:$19),0),ROW($1:$19))+1,1)*10^ROW($1:$19)/10)</f>
        <v>25</v>
      </c>
      <c r="L64">
        <f>SUMPRODUCT(MID(0&amp;feed!L64,LARGE(INDEX(ISNUMBER(--MID(feed!L64,ROW($1:$19),1))*
ROW($1:$19),0),ROW($1:$19))+1,1)*10^ROW($1:$19)/10)</f>
        <v>13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1955</v>
      </c>
      <c r="O64">
        <f>SUMPRODUCT(MID(0&amp;feed!O64,LARGE(INDEX(ISNUMBER(--MID(feed!O64,ROW($1:$5),1))*
ROW($1:$5),0),ROW($1:$5))+1,1)*10^ROW($1:$5)/10)</f>
        <v>1572</v>
      </c>
      <c r="P64" t="str">
        <f>feed!P64</f>
        <v>Plentiful</v>
      </c>
      <c r="Q64" t="str">
        <f>feed!Q64</f>
        <v>Large</v>
      </c>
      <c r="R64" t="str">
        <f>feed!R64</f>
        <v>Arabia</v>
      </c>
      <c r="S64" t="str">
        <f>feed!S64</f>
        <v>Soviet Union</v>
      </c>
      <c r="T64" s="4">
        <f>SUMPRODUCT(MID(0&amp;feed!T64,LARGE(INDEX(ISNUMBER(--MID(feed!T64,ROW($1:$5),1))*
ROW($1:$5),0),ROW($1:$5))+1,1)*10^ROW($1:$5)/10)</f>
        <v>23779</v>
      </c>
      <c r="U64" t="str">
        <f>feed!U64</f>
        <v>http://blocgame.com/stats.php?id=63027</v>
      </c>
      <c r="V64" s="4">
        <f>SUMPRODUCT(MID(0&amp;feed!V64,LARGE(INDEX(ISNUMBER(--MID(feed!V64,ROW($1:$5),1))*
ROW($1:$5),0),ROW($1:$5))+1,1)*10^ROW($1:$5)/10)</f>
        <v>0</v>
      </c>
      <c r="W64">
        <f>feed!W64</f>
        <v>0</v>
      </c>
      <c r="X64" s="4">
        <f>T64-H64*750-K64*375-L64*375</f>
        <v>8029</v>
      </c>
      <c r="Y64" s="9">
        <f>T64/N64</f>
        <v>12.16317135549872</v>
      </c>
    </row>
    <row r="65" spans="1:25" x14ac:dyDescent="0.25">
      <c r="A65" t="str">
        <f>feed!A65</f>
        <v>durkastan</v>
      </c>
      <c r="B65" t="str">
        <f>feed!B65</f>
        <v>ned kelly</v>
      </c>
      <c r="C65" t="str">
        <f>feed!C65</f>
        <v>SPQR</v>
      </c>
      <c r="D65">
        <f>SUMPRODUCT(MID(0&amp;feed!D65,LARGE(INDEX(ISNUMBER(--MID(feed!D65,ROW($1:$19),1))*
ROW($1:$19),0),ROW($1:$19))+1,1)*10^ROW($1:$19)/10)</f>
        <v>62</v>
      </c>
      <c r="E65">
        <f>SUMPRODUCT(MID(0&amp;feed!E65,LARGE(INDEX(ISNUMBER(--MID(feed!E65,ROW($1:$19),1))*
ROW($1:$19),0),ROW($1:$19))+1,1)*10^ROW($1:$19)/10)</f>
        <v>6</v>
      </c>
      <c r="F65" t="str">
        <f>feed!F65</f>
        <v>Korean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17</v>
      </c>
      <c r="K65">
        <f>SUMPRODUCT(MID(0&amp;feed!K65,LARGE(INDEX(ISNUMBER(--MID(feed!K65,ROW($1:$19),1))*
ROW($1:$19),0),ROW($1:$19))+1,1)*10^ROW($1:$19)/10)</f>
        <v>26</v>
      </c>
      <c r="L65">
        <f>SUMPRODUCT(MID(0&amp;feed!L65,LARGE(INDEX(ISNUMBER(--MID(feed!L65,ROW($1:$19),1))*
ROW($1:$19),0),ROW($1:$19))+1,1)*10^ROW($1:$19)/10)</f>
        <v>23</v>
      </c>
      <c r="M65" t="str">
        <f>feed!M65</f>
        <v>Mixed Economy</v>
      </c>
      <c r="N65">
        <f>SUMPRODUCT(MID(0&amp;feed!N65,LARGE(INDEX(ISNUMBER(--MID(feed!N65,ROW($1:$5),1))*
ROW($1:$5),0),ROW($1:$5))+1,1)*10^ROW($1:$5)/10)</f>
        <v>1946</v>
      </c>
      <c r="O65">
        <f>SUMPRODUCT(MID(0&amp;feed!O65,LARGE(INDEX(ISNUMBER(--MID(feed!O65,ROW($1:$5),1))*
ROW($1:$5),0),ROW($1:$5))+1,1)*10^ROW($1:$5)/10)</f>
        <v>2821</v>
      </c>
      <c r="P65" t="str">
        <f>feed!P65</f>
        <v>Untapped</v>
      </c>
      <c r="Q65" t="str">
        <f>feed!Q65</f>
        <v>Mediocre</v>
      </c>
      <c r="R65" t="str">
        <f>feed!R65</f>
        <v>Arabia</v>
      </c>
      <c r="S65" t="str">
        <f>feed!S65</f>
        <v>United States</v>
      </c>
      <c r="T65" s="4">
        <f>SUMPRODUCT(MID(0&amp;feed!T65,LARGE(INDEX(ISNUMBER(--MID(feed!T65,ROW($1:$5),1))*
ROW($1:$5),0),ROW($1:$5))+1,1)*10^ROW($1:$5)/10)</f>
        <v>36464</v>
      </c>
      <c r="U65" t="str">
        <f>feed!U65</f>
        <v>http://blocgame.com/stats.php?id=40488</v>
      </c>
      <c r="V65" s="4">
        <f>SUMPRODUCT(MID(0&amp;feed!V65,LARGE(INDEX(ISNUMBER(--MID(feed!V65,ROW($1:$5),1))*
ROW($1:$5),0),ROW($1:$5))+1,1)*10^ROW($1:$5)/10)</f>
        <v>0</v>
      </c>
      <c r="W65">
        <f>feed!W65</f>
        <v>0</v>
      </c>
      <c r="X65" s="4">
        <f>T65-H65*750-K65*375-L65*375</f>
        <v>16589</v>
      </c>
      <c r="Y65" s="9">
        <f>T65/N65</f>
        <v>18.737923946557039</v>
      </c>
    </row>
    <row r="66" spans="1:25" x14ac:dyDescent="0.25">
      <c r="A66" t="str">
        <f>feed!A66</f>
        <v>Alexandrastan</v>
      </c>
      <c r="B66" t="str">
        <f>feed!B66</f>
        <v>TWAIN</v>
      </c>
      <c r="C66" t="str">
        <f>feed!C66</f>
        <v>Brotherhood of Nod</v>
      </c>
      <c r="D66">
        <f>SUMPRODUCT(MID(0&amp;feed!D66,LARGE(INDEX(ISNUMBER(--MID(feed!D66,ROW($1:$19),1))*
ROW($1:$19),0),ROW($1:$19))+1,1)*10^ROW($1:$19)/10)</f>
        <v>47</v>
      </c>
      <c r="E66">
        <f>SUMPRODUCT(MID(0&amp;feed!E66,LARGE(INDEX(ISNUMBER(--MID(feed!E66,ROW($1:$19),1))*
ROW($1:$19),0),ROW($1:$19))+1,1)*10^ROW($1:$19)/10)</f>
        <v>1</v>
      </c>
      <c r="F66" t="str">
        <f>feed!F66</f>
        <v>Korean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2</v>
      </c>
      <c r="I66" t="str">
        <f>feed!I66</f>
        <v>Standard</v>
      </c>
      <c r="J66">
        <f>SUMPRODUCT(MID(0&amp;feed!J66,LARGE(INDEX(ISNUMBER(--MID(feed!J66,ROW($1:$19),1))*
ROW($1:$19),0),ROW($1:$19))+1,1)*10^ROW($1:$19)/10)</f>
        <v>1</v>
      </c>
      <c r="K66">
        <f>SUMPRODUCT(MID(0&amp;feed!K66,LARGE(INDEX(ISNUMBER(--MID(feed!K66,ROW($1:$19),1))*
ROW($1:$19),0),ROW($1:$19))+1,1)*10^ROW($1:$19)/10)</f>
        <v>10</v>
      </c>
      <c r="L66">
        <f>SUMPRODUCT(MID(0&amp;feed!L66,LARGE(INDEX(ISNUMBER(--MID(feed!L66,ROW($1:$19),1))*
ROW($1:$19),0),ROW($1:$19))+1,1)*10^ROW($1:$19)/10)</f>
        <v>6</v>
      </c>
      <c r="M66" t="str">
        <f>feed!M66</f>
        <v>Mixed Economy</v>
      </c>
      <c r="N66">
        <f>SUMPRODUCT(MID(0&amp;feed!N66,LARGE(INDEX(ISNUMBER(--MID(feed!N66,ROW($1:$5),1))*
ROW($1:$5),0),ROW($1:$5))+1,1)*10^ROW($1:$5)/10)</f>
        <v>1943</v>
      </c>
      <c r="O66">
        <f>SUMPRODUCT(MID(0&amp;feed!O66,LARGE(INDEX(ISNUMBER(--MID(feed!O66,ROW($1:$5),1))*
ROW($1:$5),0),ROW($1:$5))+1,1)*10^ROW($1:$5)/10)</f>
        <v>1898</v>
      </c>
      <c r="P66" t="str">
        <f>feed!P66</f>
        <v>Untapped</v>
      </c>
      <c r="Q66" t="str">
        <f>feed!Q66</f>
        <v>Somewhat Large</v>
      </c>
      <c r="R66" t="str">
        <f>feed!R66</f>
        <v>Mesopotamia</v>
      </c>
      <c r="S66" t="str">
        <f>feed!S66</f>
        <v>United States</v>
      </c>
      <c r="T66" s="4">
        <f>SUMPRODUCT(MID(0&amp;feed!T66,LARGE(INDEX(ISNUMBER(--MID(feed!T66,ROW($1:$5),1))*
ROW($1:$5),0),ROW($1:$5))+1,1)*10^ROW($1:$5)/10)</f>
        <v>28361</v>
      </c>
      <c r="U66" t="str">
        <f>feed!U66</f>
        <v>http://blocgame.com/stats.php?id=39070</v>
      </c>
      <c r="V66" s="4">
        <f>SUMPRODUCT(MID(0&amp;feed!V66,LARGE(INDEX(ISNUMBER(--MID(feed!V66,ROW($1:$5),1))*
ROW($1:$5),0),ROW($1:$5))+1,1)*10^ROW($1:$5)/10)</f>
        <v>0</v>
      </c>
      <c r="W66">
        <f>feed!W66</f>
        <v>0</v>
      </c>
      <c r="X66" s="4">
        <f>T66-H66*750-K66*375-L66*375</f>
        <v>20861</v>
      </c>
      <c r="Y66" s="9">
        <f>T66/N66</f>
        <v>14.59650025733402</v>
      </c>
    </row>
    <row r="67" spans="1:25" x14ac:dyDescent="0.25">
      <c r="A67" t="str">
        <f>feed!A67</f>
        <v>Ferma</v>
      </c>
      <c r="B67" t="str">
        <f>feed!B67</f>
        <v>President Jacobo Vincenzo</v>
      </c>
      <c r="C67" t="str">
        <f>feed!C67</f>
        <v>The Order</v>
      </c>
      <c r="D67">
        <f>SUMPRODUCT(MID(0&amp;feed!D67,LARGE(INDEX(ISNUMBER(--MID(feed!D67,ROW($1:$19),1))*
ROW($1:$19),0),ROW($1:$19))+1,1)*10^ROW($1:$19)/10)</f>
        <v>49</v>
      </c>
      <c r="E67">
        <f>SUMPRODUCT(MID(0&amp;feed!E67,LARGE(INDEX(ISNUMBER(--MID(feed!E67,ROW($1:$19),1))*
ROW($1:$19),0),ROW($1:$19))+1,1)*10^ROW($1:$19)/10)</f>
        <v>1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3</v>
      </c>
      <c r="I67" t="str">
        <f>feed!I67</f>
        <v>Standard</v>
      </c>
      <c r="J67">
        <f>SUMPRODUCT(MID(0&amp;feed!J67,LARGE(INDEX(ISNUMBER(--MID(feed!J67,ROW($1:$19),1))*
ROW($1:$19),0),ROW($1:$19))+1,1)*10^ROW($1:$19)/10)</f>
        <v>1</v>
      </c>
      <c r="K67">
        <f>SUMPRODUCT(MID(0&amp;feed!K67,LARGE(INDEX(ISNUMBER(--MID(feed!K67,ROW($1:$19),1))*
ROW($1:$19),0),ROW($1:$19))+1,1)*10^ROW($1:$19)/10)</f>
        <v>25</v>
      </c>
      <c r="L67">
        <f>SUMPRODUCT(MID(0&amp;feed!L67,LARGE(INDEX(ISNUMBER(--MID(feed!L67,ROW($1:$19),1))*
ROW($1:$19),0),ROW($1:$19))+1,1)*10^ROW($1:$19)/10)</f>
        <v>0</v>
      </c>
      <c r="M67" t="str">
        <f>feed!M67</f>
        <v>Free Market</v>
      </c>
      <c r="N67">
        <f>SUMPRODUCT(MID(0&amp;feed!N67,LARGE(INDEX(ISNUMBER(--MID(feed!N67,ROW($1:$5),1))*
ROW($1:$5),0),ROW($1:$5))+1,1)*10^ROW($1:$5)/10)</f>
        <v>1925</v>
      </c>
      <c r="O67">
        <f>SUMPRODUCT(MID(0&amp;feed!O67,LARGE(INDEX(ISNUMBER(--MID(feed!O67,ROW($1:$5),1))*
ROW($1:$5),0),ROW($1:$5))+1,1)*10^ROW($1:$5)/10)</f>
        <v>178</v>
      </c>
      <c r="P67" t="str">
        <f>feed!P67</f>
        <v>Untapped</v>
      </c>
      <c r="Q67" t="str">
        <f>feed!Q67</f>
        <v>Large</v>
      </c>
      <c r="R67" t="str">
        <f>feed!R67</f>
        <v>Southern Cone</v>
      </c>
      <c r="S67" t="str">
        <f>feed!S67</f>
        <v>United States</v>
      </c>
      <c r="T67" s="4">
        <f>SUMPRODUCT(MID(0&amp;feed!T67,LARGE(INDEX(ISNUMBER(--MID(feed!T67,ROW($1:$5),1))*
ROW($1:$5),0),ROW($1:$5))+1,1)*10^ROW($1:$5)/10)</f>
        <v>27656</v>
      </c>
      <c r="U67" t="str">
        <f>feed!U67</f>
        <v>http://blocgame.com/stats.php?id=58784</v>
      </c>
      <c r="V67" s="4">
        <f>SUMPRODUCT(MID(0&amp;feed!V67,LARGE(INDEX(ISNUMBER(--MID(feed!V67,ROW($1:$5),1))*
ROW($1:$5),0),ROW($1:$5))+1,1)*10^ROW($1:$5)/10)</f>
        <v>0</v>
      </c>
      <c r="W67">
        <f>feed!W67</f>
        <v>0</v>
      </c>
      <c r="X67" s="4">
        <f>T67-H67*750-K67*375-L67*375</f>
        <v>16031</v>
      </c>
      <c r="Y67" s="9">
        <f>T67/N67</f>
        <v>14.366753246753246</v>
      </c>
    </row>
    <row r="68" spans="1:25" x14ac:dyDescent="0.25">
      <c r="A68" t="str">
        <f>feed!A69</f>
        <v>Nueva Galicia</v>
      </c>
      <c r="B68" t="str">
        <f>feed!B69</f>
        <v>FedericoDionisi</v>
      </c>
      <c r="C68" t="str">
        <f>feed!C69</f>
        <v>Che Guevara League</v>
      </c>
      <c r="D68">
        <f>SUMPRODUCT(MID(0&amp;feed!D69,LARGE(INDEX(ISNUMBER(--MID(feed!D69,ROW($1:$19),1))*
ROW($1:$19),0),ROW($1:$19))+1,1)*10^ROW($1:$19)/10)</f>
        <v>11</v>
      </c>
      <c r="E68">
        <f>SUMPRODUCT(MID(0&amp;feed!E69,LARGE(INDEX(ISNUMBER(--MID(feed!E69,ROW($1:$19),1))*
ROW($1:$19),0),ROW($1:$19))+1,1)*10^ROW($1:$19)/10)</f>
        <v>0</v>
      </c>
      <c r="F68" t="str">
        <f>feed!F69</f>
        <v>Second World War surplus</v>
      </c>
      <c r="G68" t="str">
        <f>feed!G69</f>
        <v>Gandhi-like</v>
      </c>
      <c r="H68">
        <f>SUMPRODUCT(MID(0&amp;feed!H69,LARGE(INDEX(ISNUMBER(--MID(feed!H69,ROW($1:$1),1))*
ROW($1:$1),0),ROW($1:$1))+1,1)*10^ROW($1:$1)/10)</f>
        <v>0</v>
      </c>
      <c r="I68" t="str">
        <f>feed!I69</f>
        <v>Good</v>
      </c>
      <c r="J68">
        <f>SUMPRODUCT(MID(0&amp;feed!J69,LARGE(INDEX(ISNUMBER(--MID(feed!J69,ROW($1:$19),1))*
ROW($1:$19),0),ROW($1:$19))+1,1)*10^ROW($1:$19)/10)</f>
        <v>50</v>
      </c>
      <c r="K68">
        <f>SUMPRODUCT(MID(0&amp;feed!K69,LARGE(INDEX(ISNUMBER(--MID(feed!K69,ROW($1:$19),1))*
ROW($1:$19),0),ROW($1:$19))+1,1)*10^ROW($1:$19)/10)</f>
        <v>7</v>
      </c>
      <c r="L68">
        <f>SUMPRODUCT(MID(0&amp;feed!L69,LARGE(INDEX(ISNUMBER(--MID(feed!L69,ROW($1:$19),1))*
ROW($1:$19),0),ROW($1:$19))+1,1)*10^ROW($1:$19)/10)</f>
        <v>2</v>
      </c>
      <c r="M68" t="str">
        <f>feed!M69</f>
        <v>Central Planning</v>
      </c>
      <c r="N68">
        <f>SUMPRODUCT(MID(0&amp;feed!N69,LARGE(INDEX(ISNUMBER(--MID(feed!N69,ROW($1:$5),1))*
ROW($1:$5),0),ROW($1:$5))+1,1)*10^ROW($1:$5)/10)</f>
        <v>1921</v>
      </c>
      <c r="O68">
        <f>SUMPRODUCT(MID(0&amp;feed!O69,LARGE(INDEX(ISNUMBER(--MID(feed!O69,ROW($1:$5),1))*
ROW($1:$5),0),ROW($1:$5))+1,1)*10^ROW($1:$5)/10)</f>
        <v>31</v>
      </c>
      <c r="P68" t="str">
        <f>feed!P69</f>
        <v>Untapped</v>
      </c>
      <c r="Q68" t="str">
        <f>feed!Q69</f>
        <v>Large</v>
      </c>
      <c r="R68" t="str">
        <f>feed!R69</f>
        <v>Southern Cone</v>
      </c>
      <c r="S68" t="str">
        <f>feed!S69</f>
        <v>Soviet Union</v>
      </c>
      <c r="T68" s="4">
        <f>SUMPRODUCT(MID(0&amp;feed!T69,LARGE(INDEX(ISNUMBER(--MID(feed!T69,ROW($1:$5),1))*
ROW($1:$5),0),ROW($1:$5))+1,1)*10^ROW($1:$5)/10)</f>
        <v>19351</v>
      </c>
      <c r="U68" t="str">
        <f>feed!U69</f>
        <v>http://blocgame.com/stats.php?id=60349</v>
      </c>
      <c r="V68" s="4">
        <f>SUMPRODUCT(MID(0&amp;feed!V69,LARGE(INDEX(ISNUMBER(--MID(feed!V69,ROW($1:$5),1))*
ROW($1:$5),0),ROW($1:$5))+1,1)*10^ROW($1:$5)/10)</f>
        <v>0</v>
      </c>
      <c r="W68">
        <f>feed!W69</f>
        <v>0</v>
      </c>
      <c r="X68" s="4">
        <f>T68-H68*750-K68*375-L68*375</f>
        <v>15976</v>
      </c>
      <c r="Y68" s="9">
        <f>T68/N68</f>
        <v>10.07339927121291</v>
      </c>
    </row>
    <row r="69" spans="1:25" x14ac:dyDescent="0.25">
      <c r="A69" t="str">
        <f>feed!A68</f>
        <v>Texastan</v>
      </c>
      <c r="B69" t="str">
        <f>feed!B68</f>
        <v>Rebel Lord</v>
      </c>
      <c r="C69" t="str">
        <f>feed!C68</f>
        <v>Interpol</v>
      </c>
      <c r="D69">
        <f>SUMPRODUCT(MID(0&amp;feed!D68,LARGE(INDEX(ISNUMBER(--MID(feed!D68,ROW($1:$19),1))*
ROW($1:$19),0),ROW($1:$19))+1,1)*10^ROW($1:$19)/10)</f>
        <v>90</v>
      </c>
      <c r="E69">
        <f>SUMPRODUCT(MID(0&amp;feed!E68,LARGE(INDEX(ISNUMBER(--MID(feed!E68,ROW($1:$19),1))*
ROW($1:$19),0),ROW($1:$19))+1,1)*10^ROW($1:$19)/10)</f>
        <v>5</v>
      </c>
      <c r="F69" t="str">
        <f>feed!F68</f>
        <v>Second World War surplus</v>
      </c>
      <c r="G69" t="str">
        <f>feed!G68</f>
        <v>Gandhi-like</v>
      </c>
      <c r="H69">
        <f>SUMPRODUCT(MID(0&amp;feed!H68,LARGE(INDEX(ISNUMBER(--MID(feed!H68,ROW($1:$1),1))*
ROW($1:$1),0),ROW($1:$1))+1,1)*10^ROW($1:$1)/10)</f>
        <v>5</v>
      </c>
      <c r="I69" t="str">
        <f>feed!I68</f>
        <v>Good</v>
      </c>
      <c r="J69">
        <f>SUMPRODUCT(MID(0&amp;feed!J68,LARGE(INDEX(ISNUMBER(--MID(feed!J68,ROW($1:$19),1))*
ROW($1:$19),0),ROW($1:$19))+1,1)*10^ROW($1:$19)/10)</f>
        <v>3</v>
      </c>
      <c r="K69">
        <f>SUMPRODUCT(MID(0&amp;feed!K68,LARGE(INDEX(ISNUMBER(--MID(feed!K68,ROW($1:$19),1))*
ROW($1:$19),0),ROW($1:$19))+1,1)*10^ROW($1:$19)/10)</f>
        <v>23</v>
      </c>
      <c r="L69">
        <f>SUMPRODUCT(MID(0&amp;feed!L68,LARGE(INDEX(ISNUMBER(--MID(feed!L68,ROW($1:$19),1))*
ROW($1:$19),0),ROW($1:$19))+1,1)*10^ROW($1:$19)/10)</f>
        <v>24</v>
      </c>
      <c r="M69" t="str">
        <f>feed!M68</f>
        <v>Central Planning</v>
      </c>
      <c r="N69">
        <f>SUMPRODUCT(MID(0&amp;feed!N68,LARGE(INDEX(ISNUMBER(--MID(feed!N68,ROW($1:$5),1))*
ROW($1:$5),0),ROW($1:$5))+1,1)*10^ROW($1:$5)/10)</f>
        <v>1921</v>
      </c>
      <c r="O69">
        <f>SUMPRODUCT(MID(0&amp;feed!O68,LARGE(INDEX(ISNUMBER(--MID(feed!O68,ROW($1:$5),1))*
ROW($1:$5),0),ROW($1:$5))+1,1)*10^ROW($1:$5)/10)</f>
        <v>6593</v>
      </c>
      <c r="P69" t="str">
        <f>feed!P68</f>
        <v>Untapped</v>
      </c>
      <c r="Q69" t="str">
        <f>feed!Q68</f>
        <v>Very Powerful</v>
      </c>
      <c r="R69" t="str">
        <f>feed!R68</f>
        <v>Mesopotamia</v>
      </c>
      <c r="S69" t="str">
        <f>feed!S68</f>
        <v>Soviet Union</v>
      </c>
      <c r="T69" s="4">
        <f>SUMPRODUCT(MID(0&amp;feed!T68,LARGE(INDEX(ISNUMBER(--MID(feed!T68,ROW($1:$5),1))*
ROW($1:$5),0),ROW($1:$5))+1,1)*10^ROW($1:$5)/10)</f>
        <v>51939</v>
      </c>
      <c r="U69" t="str">
        <f>feed!U68</f>
        <v>http://blocgame.com/stats.php?id=58149</v>
      </c>
      <c r="V69" s="4">
        <f>SUMPRODUCT(MID(0&amp;feed!V68,LARGE(INDEX(ISNUMBER(--MID(feed!V68,ROW($1:$5),1))*
ROW($1:$5),0),ROW($1:$5))+1,1)*10^ROW($1:$5)/10)</f>
        <v>0</v>
      </c>
      <c r="W69">
        <f>feed!W68</f>
        <v>0</v>
      </c>
      <c r="X69" s="4">
        <f>T69-H69*750-K69*375-L69*375</f>
        <v>30564</v>
      </c>
      <c r="Y69" s="9">
        <f>T69/N69</f>
        <v>27.037480478917232</v>
      </c>
    </row>
    <row r="70" spans="1:25" x14ac:dyDescent="0.25">
      <c r="A70" t="str">
        <f>feed!A70</f>
        <v>Jerung Hantu</v>
      </c>
      <c r="B70" t="str">
        <f>feed!B70</f>
        <v>Syark Land</v>
      </c>
      <c r="C70" t="str">
        <f>feed!C70</f>
        <v>PIRATES</v>
      </c>
      <c r="D70">
        <f>SUMPRODUCT(MID(0&amp;feed!D70,LARGE(INDEX(ISNUMBER(--MID(feed!D70,ROW($1:$19),1))*
ROW($1:$19),0),ROW($1:$19))+1,1)*10^ROW($1:$19)/10)</f>
        <v>22</v>
      </c>
      <c r="E70">
        <f>SUMPRODUCT(MID(0&amp;feed!E70,LARGE(INDEX(ISNUMBER(--MID(feed!E70,ROW($1:$19),1))*
ROW($1:$19),0),ROW($1:$19))+1,1)*10^ROW($1:$19)/10)</f>
        <v>0</v>
      </c>
      <c r="F70" t="str">
        <f>feed!F70</f>
        <v>Second World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1</v>
      </c>
      <c r="K70">
        <f>SUMPRODUCT(MID(0&amp;feed!K70,LARGE(INDEX(ISNUMBER(--MID(feed!K70,ROW($1:$19),1))*
ROW($1:$19),0),ROW($1:$19))+1,1)*10^ROW($1:$19)/10)</f>
        <v>6</v>
      </c>
      <c r="L70">
        <f>SUMPRODUCT(MID(0&amp;feed!L70,LARGE(INDEX(ISNUMBER(--MID(feed!L70,ROW($1:$19),1))*
ROW($1:$19),0),ROW($1:$19))+1,1)*10^ROW($1:$19)/10)</f>
        <v>7</v>
      </c>
      <c r="M70" t="str">
        <f>feed!M70</f>
        <v>Free Market</v>
      </c>
      <c r="N70">
        <f>SUMPRODUCT(MID(0&amp;feed!N70,LARGE(INDEX(ISNUMBER(--MID(feed!N70,ROW($1:$5),1))*
ROW($1:$5),0),ROW($1:$5))+1,1)*10^ROW($1:$5)/10)</f>
        <v>1918</v>
      </c>
      <c r="O70">
        <f>SUMPRODUCT(MID(0&amp;feed!O70,LARGE(INDEX(ISNUMBER(--MID(feed!O70,ROW($1:$5),1))*
ROW($1:$5),0),ROW($1:$5))+1,1)*10^ROW($1:$5)/10)</f>
        <v>960</v>
      </c>
      <c r="P70">
        <f>feed!P70</f>
        <v>0</v>
      </c>
      <c r="Q70" t="str">
        <f>feed!Q70</f>
        <v>Somewhat Large</v>
      </c>
      <c r="R70" t="str">
        <f>feed!R70</f>
        <v>Arabia</v>
      </c>
      <c r="S70" t="str">
        <f>feed!S70</f>
        <v>United States</v>
      </c>
      <c r="T70" s="4">
        <f>SUMPRODUCT(MID(0&amp;feed!T70,LARGE(INDEX(ISNUMBER(--MID(feed!T70,ROW($1:$5),1))*
ROW($1:$5),0),ROW($1:$5))+1,1)*10^ROW($1:$5)/10)</f>
        <v>12917</v>
      </c>
      <c r="U70" t="str">
        <f>feed!U70</f>
        <v>http://blocgame.com/stats.php?id=60505</v>
      </c>
      <c r="V70" s="4">
        <f>SUMPRODUCT(MID(0&amp;feed!V70,LARGE(INDEX(ISNUMBER(--MID(feed!V70,ROW($1:$5),1))*
ROW($1:$5),0),ROW($1:$5))+1,1)*10^ROW($1:$5)/10)</f>
        <v>0</v>
      </c>
      <c r="W70">
        <f>feed!W70</f>
        <v>0</v>
      </c>
      <c r="X70" s="4">
        <f>T70-H70*750-K70*375-L70*375</f>
        <v>6542</v>
      </c>
      <c r="Y70" s="9">
        <f>T70/N70</f>
        <v>6.7346193952033371</v>
      </c>
    </row>
    <row r="71" spans="1:25" x14ac:dyDescent="0.25">
      <c r="A71" t="str">
        <f>feed!A72</f>
        <v>Lorigan</v>
      </c>
      <c r="B71" t="str">
        <f>feed!B72</f>
        <v>Lorigan</v>
      </c>
      <c r="C71" t="str">
        <f>feed!C72</f>
        <v>The Divine Council</v>
      </c>
      <c r="D71">
        <f>SUMPRODUCT(MID(0&amp;feed!D72,LARGE(INDEX(ISNUMBER(--MID(feed!D72,ROW($1:$19),1))*
ROW($1:$19),0),ROW($1:$19))+1,1)*10^ROW($1:$19)/10)</f>
        <v>59</v>
      </c>
      <c r="E71">
        <f>SUMPRODUCT(MID(0&amp;feed!E72,LARGE(INDEX(ISNUMBER(--MID(feed!E72,ROW($1:$19),1))*
ROW($1:$19),0),ROW($1:$19))+1,1)*10^ROW($1:$19)/10)</f>
        <v>1</v>
      </c>
      <c r="F71" t="str">
        <f>feed!F72</f>
        <v>Second World War surplus</v>
      </c>
      <c r="G71" t="str">
        <f>feed!G72</f>
        <v>Angelic</v>
      </c>
      <c r="H71">
        <f>SUMPRODUCT(MID(0&amp;feed!H72,LARGE(INDEX(ISNUMBER(--MID(feed!H72,ROW($1:$1),1))*
ROW($1:$1),0),ROW($1:$1))+1,1)*10^ROW($1:$1)/10)</f>
        <v>3</v>
      </c>
      <c r="I71" t="str">
        <f>feed!I72</f>
        <v>Good</v>
      </c>
      <c r="J71">
        <f>SUMPRODUCT(MID(0&amp;feed!J72,LARGE(INDEX(ISNUMBER(--MID(feed!J72,ROW($1:$19),1))*
ROW($1:$19),0),ROW($1:$19))+1,1)*10^ROW($1:$19)/10)</f>
        <v>4</v>
      </c>
      <c r="K71">
        <f>SUMPRODUCT(MID(0&amp;feed!K72,LARGE(INDEX(ISNUMBER(--MID(feed!K72,ROW($1:$19),1))*
ROW($1:$19),0),ROW($1:$19))+1,1)*10^ROW($1:$19)/10)</f>
        <v>26</v>
      </c>
      <c r="L71">
        <f>SUMPRODUCT(MID(0&amp;feed!L72,LARGE(INDEX(ISNUMBER(--MID(feed!L72,ROW($1:$19),1))*
ROW($1:$19),0),ROW($1:$19))+1,1)*10^ROW($1:$19)/10)</f>
        <v>8</v>
      </c>
      <c r="M71" t="str">
        <f>feed!M72</f>
        <v>Central Planning</v>
      </c>
      <c r="N71">
        <f>SUMPRODUCT(MID(0&amp;feed!N72,LARGE(INDEX(ISNUMBER(--MID(feed!N72,ROW($1:$5),1))*
ROW($1:$5),0),ROW($1:$5))+1,1)*10^ROW($1:$5)/10)</f>
        <v>1913</v>
      </c>
      <c r="O71">
        <f>SUMPRODUCT(MID(0&amp;feed!O72,LARGE(INDEX(ISNUMBER(--MID(feed!O72,ROW($1:$5),1))*
ROW($1:$5),0),ROW($1:$5))+1,1)*10^ROW($1:$5)/10)</f>
        <v>185</v>
      </c>
      <c r="P71" t="str">
        <f>feed!P72</f>
        <v>Untapped</v>
      </c>
      <c r="Q71" t="str">
        <f>feed!Q72</f>
        <v>Somewhat Large</v>
      </c>
      <c r="R71" t="str">
        <f>feed!R72</f>
        <v>Amazonia</v>
      </c>
      <c r="S71" t="str">
        <f>feed!S72</f>
        <v>Soviet Union</v>
      </c>
      <c r="T71" s="4">
        <f>SUMPRODUCT(MID(0&amp;feed!T72,LARGE(INDEX(ISNUMBER(--MID(feed!T72,ROW($1:$5),1))*
ROW($1:$5),0),ROW($1:$5))+1,1)*10^ROW($1:$5)/10)</f>
        <v>37720</v>
      </c>
      <c r="U71" t="str">
        <f>feed!U72</f>
        <v>http://blocgame.com/stats.php?id=59787</v>
      </c>
      <c r="V71" s="4">
        <f>SUMPRODUCT(MID(0&amp;feed!V72,LARGE(INDEX(ISNUMBER(--MID(feed!V72,ROW($1:$5),1))*
ROW($1:$5),0),ROW($1:$5))+1,1)*10^ROW($1:$5)/10)</f>
        <v>0</v>
      </c>
      <c r="W71">
        <f>feed!W72</f>
        <v>0</v>
      </c>
      <c r="X71" s="4">
        <f>T71-H71*750-K71*375-L71*375</f>
        <v>22720</v>
      </c>
      <c r="Y71" s="9">
        <f>T71/N71</f>
        <v>19.71772085729221</v>
      </c>
    </row>
    <row r="72" spans="1:25" x14ac:dyDescent="0.25">
      <c r="A72" t="str">
        <f>feed!A71</f>
        <v>Krakozhia</v>
      </c>
      <c r="B72" t="str">
        <f>feed!B71</f>
        <v>Ilyich</v>
      </c>
      <c r="C72" t="str">
        <f>feed!C71</f>
        <v>Interpol</v>
      </c>
      <c r="D72">
        <f>SUMPRODUCT(MID(0&amp;feed!D71,LARGE(INDEX(ISNUMBER(--MID(feed!D71,ROW($1:$19),1))*
ROW($1:$19),0),ROW($1:$19))+1,1)*10^ROW($1:$19)/10)</f>
        <v>78</v>
      </c>
      <c r="E72">
        <f>SUMPRODUCT(MID(0&amp;feed!E71,LARGE(INDEX(ISNUMBER(--MID(feed!E71,ROW($1:$19),1))*
ROW($1:$19),0),ROW($1:$19))+1,1)*10^ROW($1:$19)/10)</f>
        <v>2</v>
      </c>
      <c r="F72" t="str">
        <f>feed!F71</f>
        <v>Second World War surplus</v>
      </c>
      <c r="G72" t="str">
        <f>feed!G71</f>
        <v>Gandhi-like</v>
      </c>
      <c r="H72">
        <f>SUMPRODUCT(MID(0&amp;feed!H71,LARGE(INDEX(ISNUMBER(--MID(feed!H71,ROW($1:$1),1))*
ROW($1:$1),0),ROW($1:$1))+1,1)*10^ROW($1:$1)/10)</f>
        <v>2</v>
      </c>
      <c r="I72" t="str">
        <f>feed!I71</f>
        <v>Good</v>
      </c>
      <c r="J72">
        <f>SUMPRODUCT(MID(0&amp;feed!J71,LARGE(INDEX(ISNUMBER(--MID(feed!J71,ROW($1:$19),1))*
ROW($1:$19),0),ROW($1:$19))+1,1)*10^ROW($1:$19)/10)</f>
        <v>5</v>
      </c>
      <c r="K72">
        <f>SUMPRODUCT(MID(0&amp;feed!K71,LARGE(INDEX(ISNUMBER(--MID(feed!K71,ROW($1:$19),1))*
ROW($1:$19),0),ROW($1:$19))+1,1)*10^ROW($1:$19)/10)</f>
        <v>19</v>
      </c>
      <c r="L72">
        <f>SUMPRODUCT(MID(0&amp;feed!L71,LARGE(INDEX(ISNUMBER(--MID(feed!L71,ROW($1:$19),1))*
ROW($1:$19),0),ROW($1:$19))+1,1)*10^ROW($1:$19)/10)</f>
        <v>3</v>
      </c>
      <c r="M72" t="str">
        <f>feed!M71</f>
        <v>Central Planning</v>
      </c>
      <c r="N72">
        <f>SUMPRODUCT(MID(0&amp;feed!N71,LARGE(INDEX(ISNUMBER(--MID(feed!N71,ROW($1:$5),1))*
ROW($1:$5),0),ROW($1:$5))+1,1)*10^ROW($1:$5)/10)</f>
        <v>1913</v>
      </c>
      <c r="O72">
        <f>SUMPRODUCT(MID(0&amp;feed!O71,LARGE(INDEX(ISNUMBER(--MID(feed!O71,ROW($1:$5),1))*
ROW($1:$5),0),ROW($1:$5))+1,1)*10^ROW($1:$5)/10)</f>
        <v>63</v>
      </c>
      <c r="P72" t="str">
        <f>feed!P71</f>
        <v>Untapped</v>
      </c>
      <c r="Q72" t="str">
        <f>feed!Q71</f>
        <v>Very Powerful</v>
      </c>
      <c r="R72" t="str">
        <f>feed!R71</f>
        <v>Pacific Rim</v>
      </c>
      <c r="S72" t="str">
        <f>feed!S71</f>
        <v>Soviet Union</v>
      </c>
      <c r="T72" s="4">
        <f>SUMPRODUCT(MID(0&amp;feed!T71,LARGE(INDEX(ISNUMBER(--MID(feed!T71,ROW($1:$5),1))*
ROW($1:$5),0),ROW($1:$5))+1,1)*10^ROW($1:$5)/10)</f>
        <v>27407</v>
      </c>
      <c r="U72" t="str">
        <f>feed!U71</f>
        <v>http://blocgame.com/stats.php?id=39065</v>
      </c>
      <c r="V72" s="4">
        <f>SUMPRODUCT(MID(0&amp;feed!V71,LARGE(INDEX(ISNUMBER(--MID(feed!V71,ROW($1:$5),1))*
ROW($1:$5),0),ROW($1:$5))+1,1)*10^ROW($1:$5)/10)</f>
        <v>0</v>
      </c>
      <c r="W72">
        <f>feed!W71</f>
        <v>0</v>
      </c>
      <c r="X72" s="4">
        <f>T72-H72*750-K72*375-L72*375</f>
        <v>17657</v>
      </c>
      <c r="Y72" s="9">
        <f>T72/N72</f>
        <v>14.326711970726608</v>
      </c>
    </row>
    <row r="73" spans="1:25" x14ac:dyDescent="0.25">
      <c r="A73" t="str">
        <f>feed!A73</f>
        <v>Rome Reloaded</v>
      </c>
      <c r="B73" t="str">
        <f>feed!B73</f>
        <v>Tiberius Ceaser</v>
      </c>
      <c r="C73" t="str">
        <f>feed!C73</f>
        <v>SPQR</v>
      </c>
      <c r="D73">
        <f>SUMPRODUCT(MID(0&amp;feed!D73,LARGE(INDEX(ISNUMBER(--MID(feed!D73,ROW($1:$19),1))*
ROW($1:$19),0),ROW($1:$19))+1,1)*10^ROW($1:$19)/10)</f>
        <v>40</v>
      </c>
      <c r="E73">
        <f>SUMPRODUCT(MID(0&amp;feed!E73,LARGE(INDEX(ISNUMBER(--MID(feed!E73,ROW($1:$19),1))*
ROW($1:$19),0),ROW($1:$19))+1,1)*10^ROW($1:$19)/10)</f>
        <v>0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2</v>
      </c>
      <c r="I73" t="str">
        <f>feed!I73</f>
        <v>Good</v>
      </c>
      <c r="J73">
        <f>SUMPRODUCT(MID(0&amp;feed!J73,LARGE(INDEX(ISNUMBER(--MID(feed!J73,ROW($1:$19),1))*
ROW($1:$19),0),ROW($1:$19))+1,1)*10^ROW($1:$19)/10)</f>
        <v>5</v>
      </c>
      <c r="K73">
        <f>SUMPRODUCT(MID(0&amp;feed!K73,LARGE(INDEX(ISNUMBER(--MID(feed!K73,ROW($1:$19),1))*
ROW($1:$19),0),ROW($1:$19))+1,1)*10^ROW($1:$19)/10)</f>
        <v>18</v>
      </c>
      <c r="L73">
        <f>SUMPRODUCT(MID(0&amp;feed!L73,LARGE(INDEX(ISNUMBER(--MID(feed!L73,ROW($1:$19),1))*
ROW($1:$19),0),ROW($1:$19))+1,1)*10^ROW($1:$19)/10)</f>
        <v>12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1910</v>
      </c>
      <c r="O73">
        <f>SUMPRODUCT(MID(0&amp;feed!O73,LARGE(INDEX(ISNUMBER(--MID(feed!O73,ROW($1:$5),1))*
ROW($1:$5),0),ROW($1:$5))+1,1)*10^ROW($1:$5)/10)</f>
        <v>4942</v>
      </c>
      <c r="P73" t="str">
        <f>feed!P73</f>
        <v>Near Depletion</v>
      </c>
      <c r="Q73" t="str">
        <f>feed!Q73</f>
        <v>Small</v>
      </c>
      <c r="R73" t="str">
        <f>feed!R73</f>
        <v>Mesopotamia</v>
      </c>
      <c r="S73" t="str">
        <f>feed!S73</f>
        <v>Soviet Union</v>
      </c>
      <c r="T73" s="4">
        <f>SUMPRODUCT(MID(0&amp;feed!T73,LARGE(INDEX(ISNUMBER(--MID(feed!T73,ROW($1:$5),1))*
ROW($1:$5),0),ROW($1:$5))+1,1)*10^ROW($1:$5)/10)</f>
        <v>12961</v>
      </c>
      <c r="U73" t="str">
        <f>feed!U73</f>
        <v>http://blocgame.com/stats.php?id=1421</v>
      </c>
      <c r="V73" s="4">
        <f>SUMPRODUCT(MID(0&amp;feed!V73,LARGE(INDEX(ISNUMBER(--MID(feed!V73,ROW($1:$5),1))*
ROW($1:$5),0),ROW($1:$5))+1,1)*10^ROW($1:$5)/10)</f>
        <v>0</v>
      </c>
      <c r="W73">
        <f>feed!W73</f>
        <v>0</v>
      </c>
      <c r="X73" s="4">
        <f>T73-H73*750-K73*375-L73*375</f>
        <v>211</v>
      </c>
      <c r="Y73" s="9">
        <f>T73/N73</f>
        <v>6.7858638743455497</v>
      </c>
    </row>
    <row r="74" spans="1:25" x14ac:dyDescent="0.25">
      <c r="A74" t="str">
        <f>feed!A74</f>
        <v>Sepidajistan</v>
      </c>
      <c r="B74" t="str">
        <f>feed!B74</f>
        <v>Shah Squid</v>
      </c>
      <c r="C74" t="str">
        <f>feed!C74</f>
        <v>Al-Qassam Brigades</v>
      </c>
      <c r="D74">
        <f>SUMPRODUCT(MID(0&amp;feed!D74,LARGE(INDEX(ISNUMBER(--MID(feed!D74,ROW($1:$19),1))*
ROW($1:$19),0),ROW($1:$19))+1,1)*10^ROW($1:$19)/10)</f>
        <v>35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Normal</v>
      </c>
      <c r="H74">
        <f>SUMPRODUCT(MID(0&amp;feed!H74,LARGE(INDEX(ISNUMBER(--MID(feed!H74,ROW($1:$1),1))*
ROW($1:$1),0),ROW($1:$1))+1,1)*10^ROW($1:$1)/10)</f>
        <v>1</v>
      </c>
      <c r="I74" t="str">
        <f>feed!I74</f>
        <v>Elite</v>
      </c>
      <c r="J74">
        <f>SUMPRODUCT(MID(0&amp;feed!J74,LARGE(INDEX(ISNUMBER(--MID(feed!J74,ROW($1:$19),1))*
ROW($1:$19),0),ROW($1:$19))+1,1)*10^ROW($1:$19)/10)</f>
        <v>6</v>
      </c>
      <c r="K74">
        <f>SUMPRODUCT(MID(0&amp;feed!K74,LARGE(INDEX(ISNUMBER(--MID(feed!K74,ROW($1:$19),1))*
ROW($1:$19),0),ROW($1:$19))+1,1)*10^ROW($1:$19)/10)</f>
        <v>5</v>
      </c>
      <c r="L74">
        <f>SUMPRODUCT(MID(0&amp;feed!L74,LARGE(INDEX(ISNUMBER(--MID(feed!L74,ROW($1:$19),1))*
ROW($1:$19),0),ROW($1:$19))+1,1)*10^ROW($1:$19)/10)</f>
        <v>2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1906</v>
      </c>
      <c r="O74">
        <f>SUMPRODUCT(MID(0&amp;feed!O74,LARGE(INDEX(ISNUMBER(--MID(feed!O74,ROW($1:$5),1))*
ROW($1:$5),0),ROW($1:$5))+1,1)*10^ROW($1:$5)/10)</f>
        <v>3689</v>
      </c>
      <c r="P74">
        <f>feed!P74</f>
        <v>0</v>
      </c>
      <c r="Q74" t="str">
        <f>feed!Q74</f>
        <v>Powerful</v>
      </c>
      <c r="R74" t="str">
        <f>feed!R74</f>
        <v>Atlas</v>
      </c>
      <c r="S74" t="str">
        <f>feed!S74</f>
        <v>Soviet Union</v>
      </c>
      <c r="T74" s="4">
        <f>SUMPRODUCT(MID(0&amp;feed!T74,LARGE(INDEX(ISNUMBER(--MID(feed!T74,ROW($1:$5),1))*
ROW($1:$5),0),ROW($1:$5))+1,1)*10^ROW($1:$5)/10)</f>
        <v>13917</v>
      </c>
      <c r="U74" t="str">
        <f>feed!U74</f>
        <v>http://blocgame.com/stats.php?id=59462</v>
      </c>
      <c r="V74" s="4">
        <f>SUMPRODUCT(MID(0&amp;feed!V74,LARGE(INDEX(ISNUMBER(--MID(feed!V74,ROW($1:$5),1))*
ROW($1:$5),0),ROW($1:$5))+1,1)*10^ROW($1:$5)/10)</f>
        <v>0</v>
      </c>
      <c r="W74">
        <f>feed!W74</f>
        <v>0</v>
      </c>
      <c r="X74" s="4">
        <f>T74-H74*750-K74*375-L74*375</f>
        <v>10542</v>
      </c>
      <c r="Y74" s="9">
        <f>T74/N74</f>
        <v>7.3016789087093388</v>
      </c>
    </row>
    <row r="75" spans="1:25" x14ac:dyDescent="0.25">
      <c r="A75" t="str">
        <f>feed!A75</f>
        <v>Drelinka</v>
      </c>
      <c r="B75" t="str">
        <f>feed!B75</f>
        <v>Catheline lebran</v>
      </c>
      <c r="C75" t="str">
        <f>feed!C75</f>
        <v>SPQR</v>
      </c>
      <c r="D75">
        <f>SUMPRODUCT(MID(0&amp;feed!D75,LARGE(INDEX(ISNUMBER(--MID(feed!D75,ROW($1:$19),1))*
ROW($1:$19),0),ROW($1:$19))+1,1)*10^ROW($1:$19)/10)</f>
        <v>36</v>
      </c>
      <c r="E75">
        <f>SUMPRODUCT(MID(0&amp;feed!E75,LARGE(INDEX(ISNUMBER(--MID(feed!E75,ROW($1:$19),1))*
ROW($1:$19),0),ROW($1:$19))+1,1)*10^ROW($1:$19)/10)</f>
        <v>0</v>
      </c>
      <c r="F75" t="str">
        <f>feed!F75</f>
        <v>First World War surplus</v>
      </c>
      <c r="G75" t="str">
        <f>feed!G75</f>
        <v>Questionable</v>
      </c>
      <c r="H75">
        <f>SUMPRODUCT(MID(0&amp;feed!H75,LARGE(INDEX(ISNUMBER(--MID(feed!H75,ROW($1:$1),1))*
ROW($1:$1),0),ROW($1:$1))+1,1)*10^ROW($1:$1)/10)</f>
        <v>1</v>
      </c>
      <c r="I75" t="str">
        <f>feed!I75</f>
        <v>Elite</v>
      </c>
      <c r="J75">
        <f>SUMPRODUCT(MID(0&amp;feed!J75,LARGE(INDEX(ISNUMBER(--MID(feed!J75,ROW($1:$19),1))*
ROW($1:$19),0),ROW($1:$19))+1,1)*10^ROW($1:$19)/10)</f>
        <v>13</v>
      </c>
      <c r="K75">
        <f>SUMPRODUCT(MID(0&amp;feed!K75,LARGE(INDEX(ISNUMBER(--MID(feed!K75,ROW($1:$19),1))*
ROW($1:$19),0),ROW($1:$19))+1,1)*10^ROW($1:$19)/10)</f>
        <v>4</v>
      </c>
      <c r="L75">
        <f>SUMPRODUCT(MID(0&amp;feed!L75,LARGE(INDEX(ISNUMBER(--MID(feed!L75,ROW($1:$19),1))*
ROW($1:$19),0),ROW($1:$19))+1,1)*10^ROW($1:$19)/10)</f>
        <v>9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1901</v>
      </c>
      <c r="O75">
        <f>SUMPRODUCT(MID(0&amp;feed!O75,LARGE(INDEX(ISNUMBER(--MID(feed!O75,ROW($1:$5),1))*
ROW($1:$5),0),ROW($1:$5))+1,1)*10^ROW($1:$5)/10)</f>
        <v>1326</v>
      </c>
      <c r="P75" t="str">
        <f>feed!P75</f>
        <v>Untapped</v>
      </c>
      <c r="Q75" t="str">
        <f>feed!Q75</f>
        <v>Small</v>
      </c>
      <c r="R75" t="str">
        <f>feed!R75</f>
        <v>Persia</v>
      </c>
      <c r="S75" t="str">
        <f>feed!S75</f>
        <v>Soviet Union</v>
      </c>
      <c r="T75" s="4">
        <f>SUMPRODUCT(MID(0&amp;feed!T75,LARGE(INDEX(ISNUMBER(--MID(feed!T75,ROW($1:$5),1))*
ROW($1:$5),0),ROW($1:$5))+1,1)*10^ROW($1:$5)/10)</f>
        <v>6063</v>
      </c>
      <c r="U75" t="str">
        <f>feed!U75</f>
        <v>http://blocgame.com/stats.php?id=61556</v>
      </c>
      <c r="V75" s="4">
        <f>SUMPRODUCT(MID(0&amp;feed!V75,LARGE(INDEX(ISNUMBER(--MID(feed!V75,ROW($1:$5),1))*
ROW($1:$5),0),ROW($1:$5))+1,1)*10^ROW($1:$5)/10)</f>
        <v>0</v>
      </c>
      <c r="W75">
        <f>feed!W75</f>
        <v>0</v>
      </c>
      <c r="X75" s="4">
        <f>T75-H75*750-K75*375-L75*375</f>
        <v>438</v>
      </c>
      <c r="Y75" s="9">
        <f>T75/N75</f>
        <v>3.1893740136770119</v>
      </c>
    </row>
    <row r="76" spans="1:25" x14ac:dyDescent="0.25">
      <c r="A76" t="str">
        <f>feed!A76</f>
        <v>Lubekran</v>
      </c>
      <c r="B76" t="str">
        <f>feed!B76</f>
        <v>septima</v>
      </c>
      <c r="C76" t="str">
        <f>feed!C76</f>
        <v>Interpol</v>
      </c>
      <c r="D76">
        <f>SUMPRODUCT(MID(0&amp;feed!D76,LARGE(INDEX(ISNUMBER(--MID(feed!D76,ROW($1:$19),1))*
ROW($1:$19),0),ROW($1:$19))+1,1)*10^ROW($1:$19)/10)</f>
        <v>56</v>
      </c>
      <c r="E76">
        <f>SUMPRODUCT(MID(0&amp;feed!E76,LARGE(INDEX(ISNUMBER(--MID(feed!E76,ROW($1:$19),1))*
ROW($1:$19),0),ROW($1:$19))+1,1)*10^ROW($1:$19)/10)</f>
        <v>0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1</v>
      </c>
      <c r="I76" t="str">
        <f>feed!I76</f>
        <v>Elite</v>
      </c>
      <c r="J76">
        <f>SUMPRODUCT(MID(0&amp;feed!J76,LARGE(INDEX(ISNUMBER(--MID(feed!J76,ROW($1:$19),1))*
ROW($1:$19),0),ROW($1:$19))+1,1)*10^ROW($1:$19)/10)</f>
        <v>1</v>
      </c>
      <c r="K76">
        <f>SUMPRODUCT(MID(0&amp;feed!K76,LARGE(INDEX(ISNUMBER(--MID(feed!K76,ROW($1:$19),1))*
ROW($1:$19),0),ROW($1:$19))+1,1)*10^ROW($1:$19)/10)</f>
        <v>12</v>
      </c>
      <c r="L76">
        <f>SUMPRODUCT(MID(0&amp;feed!L76,LARGE(INDEX(ISNUMBER(--MID(feed!L76,ROW($1:$19),1))*
ROW($1:$19),0),ROW($1:$19))+1,1)*10^ROW($1:$19)/10)</f>
        <v>5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1899</v>
      </c>
      <c r="O76">
        <f>SUMPRODUCT(MID(0&amp;feed!O76,LARGE(INDEX(ISNUMBER(--MID(feed!O76,ROW($1:$5),1))*
ROW($1:$5),0),ROW($1:$5))+1,1)*10^ROW($1:$5)/10)</f>
        <v>5</v>
      </c>
      <c r="P76" t="str">
        <f>feed!P76</f>
        <v>Plentiful</v>
      </c>
      <c r="Q76" t="str">
        <f>feed!Q76</f>
        <v>Large</v>
      </c>
      <c r="R76" t="str">
        <f>feed!R76</f>
        <v>Indochina</v>
      </c>
      <c r="S76" t="str">
        <f>feed!S76</f>
        <v>Soviet Union</v>
      </c>
      <c r="T76" s="4">
        <f>SUMPRODUCT(MID(0&amp;feed!T76,LARGE(INDEX(ISNUMBER(--MID(feed!T76,ROW($1:$5),1))*
ROW($1:$5),0),ROW($1:$5))+1,1)*10^ROW($1:$5)/10)</f>
        <v>7799</v>
      </c>
      <c r="U76" t="str">
        <f>feed!U76</f>
        <v>http://blocgame.com/stats.php?id=62568</v>
      </c>
      <c r="V76" s="4">
        <f>SUMPRODUCT(MID(0&amp;feed!V76,LARGE(INDEX(ISNUMBER(--MID(feed!V76,ROW($1:$5),1))*
ROW($1:$5),0),ROW($1:$5))+1,1)*10^ROW($1:$5)/10)</f>
        <v>0</v>
      </c>
      <c r="W76">
        <f>feed!W76</f>
        <v>0</v>
      </c>
      <c r="X76" s="4">
        <f>T76-H76*750-K76*375-L76*375</f>
        <v>674</v>
      </c>
      <c r="Y76" s="9">
        <f>T76/N76</f>
        <v>4.1068983675618744</v>
      </c>
    </row>
    <row r="77" spans="1:25" x14ac:dyDescent="0.25">
      <c r="A77" t="str">
        <f>feed!A78</f>
        <v>Leinad</v>
      </c>
      <c r="B77" t="str">
        <f>feed!B78</f>
        <v>bloodywaffles12</v>
      </c>
      <c r="C77" t="str">
        <f>feed!C78</f>
        <v>The United Nations</v>
      </c>
      <c r="D77">
        <f>SUMPRODUCT(MID(0&amp;feed!D78,LARGE(INDEX(ISNUMBER(--MID(feed!D78,ROW($1:$19),1))*
ROW($1:$19),0),ROW($1:$19))+1,1)*10^ROW($1:$19)/10)</f>
        <v>93</v>
      </c>
      <c r="E77">
        <f>SUMPRODUCT(MID(0&amp;feed!E78,LARGE(INDEX(ISNUMBER(--MID(feed!E78,ROW($1:$19),1))*
ROW($1:$19),0),ROW($1:$19))+1,1)*10^ROW($1:$19)/10)</f>
        <v>2</v>
      </c>
      <c r="F77" t="str">
        <f>feed!F78</f>
        <v>Second World War surplus</v>
      </c>
      <c r="G77" t="str">
        <f>feed!G78</f>
        <v>Normal</v>
      </c>
      <c r="H77">
        <f>SUMPRODUCT(MID(0&amp;feed!H78,LARGE(INDEX(ISNUMBER(--MID(feed!H78,ROW($1:$1),1))*
ROW($1:$1),0),ROW($1:$1))+1,1)*10^ROW($1:$1)/10)</f>
        <v>3</v>
      </c>
      <c r="I77" t="str">
        <f>feed!I78</f>
        <v>Good</v>
      </c>
      <c r="J77">
        <f>SUMPRODUCT(MID(0&amp;feed!J78,LARGE(INDEX(ISNUMBER(--MID(feed!J78,ROW($1:$19),1))*
ROW($1:$19),0),ROW($1:$19))+1,1)*10^ROW($1:$19)/10)</f>
        <v>9</v>
      </c>
      <c r="K77">
        <f>SUMPRODUCT(MID(0&amp;feed!K78,LARGE(INDEX(ISNUMBER(--MID(feed!K78,ROW($1:$19),1))*
ROW($1:$19),0),ROW($1:$19))+1,1)*10^ROW($1:$19)/10)</f>
        <v>13</v>
      </c>
      <c r="L77">
        <f>SUMPRODUCT(MID(0&amp;feed!L78,LARGE(INDEX(ISNUMBER(--MID(feed!L78,ROW($1:$19),1))*
ROW($1:$19),0),ROW($1:$19))+1,1)*10^ROW($1:$19)/10)</f>
        <v>9</v>
      </c>
      <c r="M77" t="str">
        <f>feed!M78</f>
        <v>Central Planning</v>
      </c>
      <c r="N77">
        <f>SUMPRODUCT(MID(0&amp;feed!N78,LARGE(INDEX(ISNUMBER(--MID(feed!N78,ROW($1:$5),1))*
ROW($1:$5),0),ROW($1:$5))+1,1)*10^ROW($1:$5)/10)</f>
        <v>1895</v>
      </c>
      <c r="O77">
        <f>SUMPRODUCT(MID(0&amp;feed!O78,LARGE(INDEX(ISNUMBER(--MID(feed!O78,ROW($1:$5),1))*
ROW($1:$5),0),ROW($1:$5))+1,1)*10^ROW($1:$5)/10)</f>
        <v>308</v>
      </c>
      <c r="P77" t="str">
        <f>feed!P78</f>
        <v>Untapped</v>
      </c>
      <c r="Q77" t="str">
        <f>feed!Q78</f>
        <v>Large</v>
      </c>
      <c r="R77" t="str">
        <f>feed!R78</f>
        <v>China</v>
      </c>
      <c r="S77" t="str">
        <f>feed!S78</f>
        <v>Soviet Union</v>
      </c>
      <c r="T77" s="4">
        <f>SUMPRODUCT(MID(0&amp;feed!T78,LARGE(INDEX(ISNUMBER(--MID(feed!T78,ROW($1:$5),1))*
ROW($1:$5),0),ROW($1:$5))+1,1)*10^ROW($1:$5)/10)</f>
        <v>18481</v>
      </c>
      <c r="U77" t="str">
        <f>feed!U78</f>
        <v>http://blocgame.com/stats.php?id=59332</v>
      </c>
      <c r="V77" s="4">
        <f>SUMPRODUCT(MID(0&amp;feed!V78,LARGE(INDEX(ISNUMBER(--MID(feed!V78,ROW($1:$5),1))*
ROW($1:$5),0),ROW($1:$5))+1,1)*10^ROW($1:$5)/10)</f>
        <v>0</v>
      </c>
      <c r="W77">
        <f>feed!W78</f>
        <v>0</v>
      </c>
      <c r="X77" s="4">
        <f>T77-H77*750-K77*375-L77*375</f>
        <v>7981</v>
      </c>
      <c r="Y77" s="9">
        <f>T77/N77</f>
        <v>9.752506596306068</v>
      </c>
    </row>
    <row r="78" spans="1:25" x14ac:dyDescent="0.25">
      <c r="A78" t="str">
        <f>feed!A77</f>
        <v>The NLR</v>
      </c>
      <c r="B78" t="str">
        <f>feed!B77</f>
        <v>Darknight</v>
      </c>
      <c r="C78" t="str">
        <f>feed!C77</f>
        <v>The Order</v>
      </c>
      <c r="D78">
        <f>SUMPRODUCT(MID(0&amp;feed!D77,LARGE(INDEX(ISNUMBER(--MID(feed!D77,ROW($1:$19),1))*
ROW($1:$19),0),ROW($1:$19))+1,1)*10^ROW($1:$19)/10)</f>
        <v>58</v>
      </c>
      <c r="E78">
        <f>SUMPRODUCT(MID(0&amp;feed!E77,LARGE(INDEX(ISNUMBER(--MID(feed!E77,ROW($1:$19),1))*
ROW($1:$19),0),ROW($1:$19))+1,1)*10^ROW($1:$19)/10)</f>
        <v>5</v>
      </c>
      <c r="F78" t="str">
        <f>feed!F77</f>
        <v>Korean War surplus</v>
      </c>
      <c r="G78" t="str">
        <f>feed!G77</f>
        <v>Gandhi-like</v>
      </c>
      <c r="H78">
        <f>SUMPRODUCT(MID(0&amp;feed!H77,LARGE(INDEX(ISNUMBER(--MID(feed!H77,ROW($1:$1),1))*
ROW($1:$1),0),ROW($1:$1))+1,1)*10^ROW($1:$1)/10)</f>
        <v>2</v>
      </c>
      <c r="I78" t="str">
        <f>feed!I77</f>
        <v>Good</v>
      </c>
      <c r="J78">
        <f>SUMPRODUCT(MID(0&amp;feed!J77,LARGE(INDEX(ISNUMBER(--MID(feed!J77,ROW($1:$19),1))*
ROW($1:$19),0),ROW($1:$19))+1,1)*10^ROW($1:$19)/10)</f>
        <v>4</v>
      </c>
      <c r="K78">
        <f>SUMPRODUCT(MID(0&amp;feed!K77,LARGE(INDEX(ISNUMBER(--MID(feed!K77,ROW($1:$19),1))*
ROW($1:$19),0),ROW($1:$19))+1,1)*10^ROW($1:$19)/10)</f>
        <v>64</v>
      </c>
      <c r="L78">
        <f>SUMPRODUCT(MID(0&amp;feed!L77,LARGE(INDEX(ISNUMBER(--MID(feed!L77,ROW($1:$19),1))*
ROW($1:$19),0),ROW($1:$19))+1,1)*10^ROW($1:$19)/10)</f>
        <v>5</v>
      </c>
      <c r="M78" t="str">
        <f>feed!M77</f>
        <v>Central Planning</v>
      </c>
      <c r="N78">
        <f>SUMPRODUCT(MID(0&amp;feed!N77,LARGE(INDEX(ISNUMBER(--MID(feed!N77,ROW($1:$5),1))*
ROW($1:$5),0),ROW($1:$5))+1,1)*10^ROW($1:$5)/10)</f>
        <v>1895</v>
      </c>
      <c r="O78">
        <f>SUMPRODUCT(MID(0&amp;feed!O77,LARGE(INDEX(ISNUMBER(--MID(feed!O77,ROW($1:$5),1))*
ROW($1:$5),0),ROW($1:$5))+1,1)*10^ROW($1:$5)/10)</f>
        <v>151</v>
      </c>
      <c r="P78" t="str">
        <f>feed!P77</f>
        <v>Untapped</v>
      </c>
      <c r="Q78" t="str">
        <f>feed!Q77</f>
        <v>Very Powerful</v>
      </c>
      <c r="R78" t="str">
        <f>feed!R77</f>
        <v>Congo</v>
      </c>
      <c r="S78" t="str">
        <f>feed!S77</f>
        <v>Soviet Union</v>
      </c>
      <c r="T78" s="4">
        <f>SUMPRODUCT(MID(0&amp;feed!T77,LARGE(INDEX(ISNUMBER(--MID(feed!T77,ROW($1:$5),1))*
ROW($1:$5),0),ROW($1:$5))+1,1)*10^ROW($1:$5)/10)</f>
        <v>53931</v>
      </c>
      <c r="U78" t="str">
        <f>feed!U77</f>
        <v>http://blocgame.com/stats.php?id=49701</v>
      </c>
      <c r="V78" s="4">
        <f>SUMPRODUCT(MID(0&amp;feed!V77,LARGE(INDEX(ISNUMBER(--MID(feed!V77,ROW($1:$5),1))*
ROW($1:$5),0),ROW($1:$5))+1,1)*10^ROW($1:$5)/10)</f>
        <v>0</v>
      </c>
      <c r="W78">
        <f>feed!W77</f>
        <v>0</v>
      </c>
      <c r="X78" s="4">
        <f>T78-H78*750-K78*375-L78*375</f>
        <v>26556</v>
      </c>
      <c r="Y78" s="9">
        <f>T78/N78</f>
        <v>28.459630606860159</v>
      </c>
    </row>
    <row r="79" spans="1:25" x14ac:dyDescent="0.25">
      <c r="A79" t="str">
        <f>feed!A79</f>
        <v>nanas</v>
      </c>
      <c r="B79" t="str">
        <f>feed!B79</f>
        <v>nanas batu</v>
      </c>
      <c r="C79" t="str">
        <f>feed!C79</f>
        <v>The Divine Council</v>
      </c>
      <c r="D79">
        <f>SUMPRODUCT(MID(0&amp;feed!D79,LARGE(INDEX(ISNUMBER(--MID(feed!D79,ROW($1:$19),1))*
ROW($1:$19),0),ROW($1:$19))+1,1)*10^ROW($1:$19)/10)</f>
        <v>5</v>
      </c>
      <c r="E79">
        <f>SUMPRODUCT(MID(0&amp;feed!E79,LARGE(INDEX(ISNUMBER(--MID(feed!E79,ROW($1:$19),1))*
ROW($1:$19),0),ROW($1:$19))+1,1)*10^ROW($1:$19)/10)</f>
        <v>0</v>
      </c>
      <c r="F79" t="str">
        <f>feed!F79</f>
        <v>First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Elite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21</v>
      </c>
      <c r="L79">
        <f>SUMPRODUCT(MID(0&amp;feed!L79,LARGE(INDEX(ISNUMBER(--MID(feed!L79,ROW($1:$19),1))*
ROW($1:$19),0),ROW($1:$19))+1,1)*10^ROW($1:$19)/10)</f>
        <v>7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1884</v>
      </c>
      <c r="O79">
        <f>SUMPRODUCT(MID(0&amp;feed!O79,LARGE(INDEX(ISNUMBER(--MID(feed!O79,ROW($1:$5),1))*
ROW($1:$5),0),ROW($1:$5))+1,1)*10^ROW($1:$5)/10)</f>
        <v>297</v>
      </c>
      <c r="P79" t="str">
        <f>feed!P79</f>
        <v>Plentiful</v>
      </c>
      <c r="Q79" t="str">
        <f>feed!Q79</f>
        <v>Mediocre</v>
      </c>
      <c r="R79" t="str">
        <f>feed!R79</f>
        <v>East Indies</v>
      </c>
      <c r="S79" t="str">
        <f>feed!S79</f>
        <v>Neutral</v>
      </c>
      <c r="T79" s="4">
        <f>SUMPRODUCT(MID(0&amp;feed!T79,LARGE(INDEX(ISNUMBER(--MID(feed!T79,ROW($1:$5),1))*
ROW($1:$5),0),ROW($1:$5))+1,1)*10^ROW($1:$5)/10)</f>
        <v>25719</v>
      </c>
      <c r="U79" t="str">
        <f>feed!U79</f>
        <v>http://blocgame.com/stats.php?id=61809</v>
      </c>
      <c r="V79" s="4">
        <f>SUMPRODUCT(MID(0&amp;feed!V79,LARGE(INDEX(ISNUMBER(--MID(feed!V79,ROW($1:$5),1))*
ROW($1:$5),0),ROW($1:$5))+1,1)*10^ROW($1:$5)/10)</f>
        <v>0</v>
      </c>
      <c r="W79">
        <f>feed!W79</f>
        <v>0</v>
      </c>
      <c r="X79" s="4">
        <f>T79-H79*750-K79*375-L79*375</f>
        <v>13719</v>
      </c>
      <c r="Y79" s="9">
        <f>T79/N79</f>
        <v>13.651273885350319</v>
      </c>
    </row>
    <row r="80" spans="1:25" x14ac:dyDescent="0.25">
      <c r="A80" t="str">
        <f>feed!A80</f>
        <v>Thair</v>
      </c>
      <c r="B80" t="str">
        <f>feed!B80</f>
        <v>Tacoonastick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28</v>
      </c>
      <c r="E80">
        <f>SUMPRODUCT(MID(0&amp;feed!E80,LARGE(INDEX(ISNUMBER(--MID(feed!E80,ROW($1:$19),1))*
ROW($1:$19),0),ROW($1:$19))+1,1)*10^ROW($1:$19)/10)</f>
        <v>0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1</v>
      </c>
      <c r="I80" t="str">
        <f>feed!I80</f>
        <v>Elite</v>
      </c>
      <c r="J80">
        <f>SUMPRODUCT(MID(0&amp;feed!J80,LARGE(INDEX(ISNUMBER(--MID(feed!J80,ROW($1:$19),1))*
ROW($1:$19),0),ROW($1:$19))+1,1)*10^ROW($1:$19)/10)</f>
        <v>3</v>
      </c>
      <c r="K80">
        <f>SUMPRODUCT(MID(0&amp;feed!K80,LARGE(INDEX(ISNUMBER(--MID(feed!K80,ROW($1:$19),1))*
ROW($1:$19),0),ROW($1:$19))+1,1)*10^ROW($1:$19)/10)</f>
        <v>7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1880</v>
      </c>
      <c r="O80">
        <f>SUMPRODUCT(MID(0&amp;feed!O80,LARGE(INDEX(ISNUMBER(--MID(feed!O80,ROW($1:$5),1))*
ROW($1:$5),0),ROW($1:$5))+1,1)*10^ROW($1:$5)/10)</f>
        <v>405</v>
      </c>
      <c r="P80">
        <f>feed!P80</f>
        <v>0</v>
      </c>
      <c r="Q80" t="str">
        <f>feed!Q80</f>
        <v>Large</v>
      </c>
      <c r="R80" t="str">
        <f>feed!R80</f>
        <v>Congo</v>
      </c>
      <c r="S80" t="str">
        <f>feed!S80</f>
        <v>Soviet Union</v>
      </c>
      <c r="T80" s="4">
        <f>SUMPRODUCT(MID(0&amp;feed!T80,LARGE(INDEX(ISNUMBER(--MID(feed!T80,ROW($1:$5),1))*
ROW($1:$5),0),ROW($1:$5))+1,1)*10^ROW($1:$5)/10)</f>
        <v>10465</v>
      </c>
      <c r="U80" t="str">
        <f>feed!U80</f>
        <v>http://blocgame.com/stats.php?id=60955</v>
      </c>
      <c r="V80" s="4">
        <f>SUMPRODUCT(MID(0&amp;feed!V80,LARGE(INDEX(ISNUMBER(--MID(feed!V80,ROW($1:$5),1))*
ROW($1:$5),0),ROW($1:$5))+1,1)*10^ROW($1:$5)/10)</f>
        <v>0</v>
      </c>
      <c r="W80">
        <f>feed!W80</f>
        <v>0</v>
      </c>
      <c r="X80" s="4">
        <f>T80-H80*750-K80*375-L80*375</f>
        <v>5215</v>
      </c>
      <c r="Y80" s="9">
        <f>T80/N80</f>
        <v>5.5664893617021276</v>
      </c>
    </row>
    <row r="81" spans="1:25" x14ac:dyDescent="0.25">
      <c r="A81" t="str">
        <f>feed!A81</f>
        <v>Selja</v>
      </c>
      <c r="B81" t="str">
        <f>feed!B81</f>
        <v>Whalenator</v>
      </c>
      <c r="C81" t="str">
        <f>feed!C81</f>
        <v>Brotherhood of Nod</v>
      </c>
      <c r="D81">
        <f>SUMPRODUCT(MID(0&amp;feed!D81,LARGE(INDEX(ISNUMBER(--MID(feed!D81,ROW($1:$19),1))*
ROW($1:$19),0),ROW($1:$19))+1,1)*10^ROW($1:$19)/10)</f>
        <v>68</v>
      </c>
      <c r="E81">
        <f>SUMPRODUCT(MID(0&amp;feed!E81,LARGE(INDEX(ISNUMBER(--MID(feed!E81,ROW($1:$19),1))*
ROW($1:$19),0),ROW($1:$19))+1,1)*10^ROW($1:$19)/10)</f>
        <v>0</v>
      </c>
      <c r="F81" t="str">
        <f>feed!F81</f>
        <v>First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Standard</v>
      </c>
      <c r="J81">
        <f>SUMPRODUCT(MID(0&amp;feed!J81,LARGE(INDEX(ISNUMBER(--MID(feed!J81,ROW($1:$19),1))*
ROW($1:$19),0),ROW($1:$19))+1,1)*10^ROW($1:$19)/10)</f>
        <v>7</v>
      </c>
      <c r="K81">
        <f>SUMPRODUCT(MID(0&amp;feed!K81,LARGE(INDEX(ISNUMBER(--MID(feed!K81,ROW($1:$19),1))*
ROW($1:$19),0),ROW($1:$19))+1,1)*10^ROW($1:$19)/10)</f>
        <v>19</v>
      </c>
      <c r="L81">
        <f>SUMPRODUCT(MID(0&amp;feed!L81,LARGE(INDEX(ISNUMBER(--MID(feed!L81,ROW($1:$19),1))*
ROW($1:$19),0),ROW($1:$19))+1,1)*10^ROW($1:$19)/10)</f>
        <v>8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1875</v>
      </c>
      <c r="O81">
        <f>SUMPRODUCT(MID(0&amp;feed!O81,LARGE(INDEX(ISNUMBER(--MID(feed!O81,ROW($1:$5),1))*
ROW($1:$5),0),ROW($1:$5))+1,1)*10^ROW($1:$5)/10)</f>
        <v>3363</v>
      </c>
      <c r="P81">
        <f>feed!P81</f>
        <v>0</v>
      </c>
      <c r="Q81" t="str">
        <f>feed!Q81</f>
        <v>Small</v>
      </c>
      <c r="R81" t="str">
        <f>feed!R81</f>
        <v>Persia</v>
      </c>
      <c r="S81" t="str">
        <f>feed!S81</f>
        <v>Soviet Union</v>
      </c>
      <c r="T81" s="4">
        <f>SUMPRODUCT(MID(0&amp;feed!T81,LARGE(INDEX(ISNUMBER(--MID(feed!T81,ROW($1:$5),1))*
ROW($1:$5),0),ROW($1:$5))+1,1)*10^ROW($1:$5)/10)</f>
        <v>30962</v>
      </c>
      <c r="U81" t="str">
        <f>feed!U81</f>
        <v>http://blocgame.com/stats.php?id=63172</v>
      </c>
      <c r="V81" s="4">
        <f>SUMPRODUCT(MID(0&amp;feed!V81,LARGE(INDEX(ISNUMBER(--MID(feed!V81,ROW($1:$5),1))*
ROW($1:$5),0),ROW($1:$5))+1,1)*10^ROW($1:$5)/10)</f>
        <v>0</v>
      </c>
      <c r="W81">
        <f>feed!W81</f>
        <v>0</v>
      </c>
      <c r="X81" s="4">
        <f>T81-H81*750-K81*375-L81*375</f>
        <v>19337</v>
      </c>
      <c r="Y81" s="9">
        <f>T81/N81</f>
        <v>16.513066666666667</v>
      </c>
    </row>
    <row r="82" spans="1:25" x14ac:dyDescent="0.25">
      <c r="A82" t="str">
        <f>feed!A82</f>
        <v>Asiana</v>
      </c>
      <c r="B82" t="str">
        <f>feed!B82</f>
        <v>El_Xanatos</v>
      </c>
      <c r="C82" t="str">
        <f>feed!C82</f>
        <v>The Divine Council</v>
      </c>
      <c r="D82">
        <f>SUMPRODUCT(MID(0&amp;feed!D82,LARGE(INDEX(ISNUMBER(--MID(feed!D82,ROW($1:$19),1))*
ROW($1:$19),0),ROW($1:$19))+1,1)*10^ROW($1:$19)/10)</f>
        <v>65</v>
      </c>
      <c r="E82">
        <f>SUMPRODUCT(MID(0&amp;feed!E82,LARGE(INDEX(ISNUMBER(--MID(feed!E82,ROW($1:$19),1))*
ROW($1:$19),0),ROW($1:$19))+1,1)*10^ROW($1:$19)/10)</f>
        <v>1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0</v>
      </c>
      <c r="K82">
        <f>SUMPRODUCT(MID(0&amp;feed!K82,LARGE(INDEX(ISNUMBER(--MID(feed!K82,ROW($1:$19),1))*
ROW($1:$19),0),ROW($1:$19))+1,1)*10^ROW($1:$19)/10)</f>
        <v>26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1874</v>
      </c>
      <c r="O82">
        <f>SUMPRODUCT(MID(0&amp;feed!O82,LARGE(INDEX(ISNUMBER(--MID(feed!O82,ROW($1:$5),1))*
ROW($1:$5),0),ROW($1:$5))+1,1)*10^ROW($1:$5)/10)</f>
        <v>311</v>
      </c>
      <c r="P82" t="str">
        <f>feed!P82</f>
        <v>Untapped</v>
      </c>
      <c r="Q82" t="str">
        <f>feed!Q82</f>
        <v>Somewhat Large</v>
      </c>
      <c r="R82" t="str">
        <f>feed!R82</f>
        <v>Indochina</v>
      </c>
      <c r="S82" t="str">
        <f>feed!S82</f>
        <v>Soviet Union</v>
      </c>
      <c r="T82" s="4">
        <f>SUMPRODUCT(MID(0&amp;feed!T82,LARGE(INDEX(ISNUMBER(--MID(feed!T82,ROW($1:$5),1))*
ROW($1:$5),0),ROW($1:$5))+1,1)*10^ROW($1:$5)/10)</f>
        <v>51114</v>
      </c>
      <c r="U82" t="str">
        <f>feed!U82</f>
        <v>http://blocgame.com/stats.php?id=62221</v>
      </c>
      <c r="V82" s="4">
        <f>SUMPRODUCT(MID(0&amp;feed!V82,LARGE(INDEX(ISNUMBER(--MID(feed!V82,ROW($1:$5),1))*
ROW($1:$5),0),ROW($1:$5))+1,1)*10^ROW($1:$5)/10)</f>
        <v>0</v>
      </c>
      <c r="W82">
        <f>feed!W82</f>
        <v>0</v>
      </c>
      <c r="X82" s="4">
        <f>T82-H82*750-K82*375-L82*375</f>
        <v>36489</v>
      </c>
      <c r="Y82" s="9">
        <f>T82/N82</f>
        <v>27.275346851654216</v>
      </c>
    </row>
    <row r="83" spans="1:25" x14ac:dyDescent="0.25">
      <c r="A83" t="str">
        <f>feed!A83</f>
        <v>Brunstovia</v>
      </c>
      <c r="B83" t="str">
        <f>feed!B83</f>
        <v>Zat Other Guy</v>
      </c>
      <c r="C83" t="str">
        <f>feed!C83</f>
        <v>Interpol</v>
      </c>
      <c r="D83">
        <f>SUMPRODUCT(MID(0&amp;feed!D83,LARGE(INDEX(ISNUMBER(--MID(feed!D83,ROW($1:$19),1))*
ROW($1:$19),0),ROW($1:$19))+1,1)*10^ROW($1:$19)/10)</f>
        <v>10</v>
      </c>
      <c r="E83">
        <f>SUMPRODUCT(MID(0&amp;feed!E83,LARGE(INDEX(ISNUMBER(--MID(feed!E83,ROW($1:$19),1))*
ROW($1:$19),0),ROW($1:$19))+1,1)*10^ROW($1:$19)/10)</f>
        <v>0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Good</v>
      </c>
      <c r="J83">
        <f>SUMPRODUCT(MID(0&amp;feed!J83,LARGE(INDEX(ISNUMBER(--MID(feed!J83,ROW($1:$19),1))*
ROW($1:$19),0),ROW($1:$19))+1,1)*10^ROW($1:$19)/10)</f>
        <v>124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3</v>
      </c>
      <c r="M83" t="str">
        <f>feed!M83</f>
        <v>Mixed Economy</v>
      </c>
      <c r="N83">
        <f>SUMPRODUCT(MID(0&amp;feed!N83,LARGE(INDEX(ISNUMBER(--MID(feed!N83,ROW($1:$5),1))*
ROW($1:$5),0),ROW($1:$5))+1,1)*10^ROW($1:$5)/10)</f>
        <v>1862</v>
      </c>
      <c r="O83">
        <f>SUMPRODUCT(MID(0&amp;feed!O83,LARGE(INDEX(ISNUMBER(--MID(feed!O83,ROW($1:$5),1))*
ROW($1:$5),0),ROW($1:$5))+1,1)*10^ROW($1:$5)/10)</f>
        <v>295</v>
      </c>
      <c r="P83" t="str">
        <f>feed!P83</f>
        <v>Untapped</v>
      </c>
      <c r="Q83" t="str">
        <f>feed!Q83</f>
        <v>Small</v>
      </c>
      <c r="R83" t="str">
        <f>feed!R83</f>
        <v>China</v>
      </c>
      <c r="S83" t="str">
        <f>feed!S83</f>
        <v>United States</v>
      </c>
      <c r="T83" s="4">
        <f>SUMPRODUCT(MID(0&amp;feed!T83,LARGE(INDEX(ISNUMBER(--MID(feed!T83,ROW($1:$5),1))*
ROW($1:$5),0),ROW($1:$5))+1,1)*10^ROW($1:$5)/10)</f>
        <v>10683</v>
      </c>
      <c r="U83" t="str">
        <f>feed!U83</f>
        <v>http://blocgame.com/stats.php?id=62648</v>
      </c>
      <c r="V83" s="4">
        <f>SUMPRODUCT(MID(0&amp;feed!V83,LARGE(INDEX(ISNUMBER(--MID(feed!V83,ROW($1:$5),1))*
ROW($1:$5),0),ROW($1:$5))+1,1)*10^ROW($1:$5)/10)</f>
        <v>0</v>
      </c>
      <c r="W83">
        <f>feed!W83</f>
        <v>0</v>
      </c>
      <c r="X83" s="4">
        <f>T83-H83*750-K83*375-L83*375</f>
        <v>4683</v>
      </c>
      <c r="Y83" s="9">
        <f>T83/N83</f>
        <v>5.7373791621911927</v>
      </c>
    </row>
    <row r="84" spans="1:25" x14ac:dyDescent="0.25">
      <c r="A84" t="str">
        <f>feed!A84</f>
        <v>Classia</v>
      </c>
      <c r="B84" t="str">
        <f>feed!B84</f>
        <v>Classic</v>
      </c>
      <c r="C84" t="str">
        <f>feed!C84</f>
        <v>Steel Brotherhood</v>
      </c>
      <c r="D84">
        <f>SUMPRODUCT(MID(0&amp;feed!D84,LARGE(INDEX(ISNUMBER(--MID(feed!D84,ROW($1:$19),1))*
ROW($1:$19),0),ROW($1:$19))+1,1)*10^ROW($1:$19)/10)</f>
        <v>25</v>
      </c>
      <c r="E84">
        <f>SUMPRODUCT(MID(0&amp;feed!E84,LARGE(INDEX(ISNUMBER(--MID(feed!E84,ROW($1:$19),1))*
ROW($1:$19),0),ROW($1:$19))+1,1)*10^ROW($1:$19)/10)</f>
        <v>0</v>
      </c>
      <c r="F84" t="str">
        <f>feed!F84</f>
        <v>First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2</v>
      </c>
      <c r="I84" t="str">
        <f>feed!I84</f>
        <v>Good</v>
      </c>
      <c r="J84">
        <f>SUMPRODUCT(MID(0&amp;feed!J84,LARGE(INDEX(ISNUMBER(--MID(feed!J84,ROW($1:$19),1))*
ROW($1:$19),0),ROW($1:$19))+1,1)*10^ROW($1:$19)/10)</f>
        <v>3</v>
      </c>
      <c r="K84">
        <f>SUMPRODUCT(MID(0&amp;feed!K84,LARGE(INDEX(ISNUMBER(--MID(feed!K84,ROW($1:$19),1))*
ROW($1:$19),0),ROW($1:$19))+1,1)*10^ROW($1:$19)/10)</f>
        <v>17</v>
      </c>
      <c r="L84">
        <f>SUMPRODUCT(MID(0&amp;feed!L84,LARGE(INDEX(ISNUMBER(--MID(feed!L84,ROW($1:$19),1))*
ROW($1:$19),0),ROW($1:$19))+1,1)*10^ROW($1:$19)/10)</f>
        <v>13</v>
      </c>
      <c r="M84" t="str">
        <f>feed!M84</f>
        <v>Mixed Economy</v>
      </c>
      <c r="N84">
        <f>SUMPRODUCT(MID(0&amp;feed!N84,LARGE(INDEX(ISNUMBER(--MID(feed!N84,ROW($1:$5),1))*
ROW($1:$5),0),ROW($1:$5))+1,1)*10^ROW($1:$5)/10)</f>
        <v>1861</v>
      </c>
      <c r="O84">
        <f>SUMPRODUCT(MID(0&amp;feed!O84,LARGE(INDEX(ISNUMBER(--MID(feed!O84,ROW($1:$5),1))*
ROW($1:$5),0),ROW($1:$5))+1,1)*10^ROW($1:$5)/10)</f>
        <v>294</v>
      </c>
      <c r="P84" t="str">
        <f>feed!P84</f>
        <v>Depleted</v>
      </c>
      <c r="Q84" t="str">
        <f>feed!Q84</f>
        <v>Large</v>
      </c>
      <c r="R84" t="str">
        <f>feed!R84</f>
        <v>China</v>
      </c>
      <c r="S84" t="str">
        <f>feed!S84</f>
        <v>United States</v>
      </c>
      <c r="T84" s="4">
        <f>SUMPRODUCT(MID(0&amp;feed!T84,LARGE(INDEX(ISNUMBER(--MID(feed!T84,ROW($1:$5),1))*
ROW($1:$5),0),ROW($1:$5))+1,1)*10^ROW($1:$5)/10)</f>
        <v>36530</v>
      </c>
      <c r="U84" t="str">
        <f>feed!U84</f>
        <v>http://blocgame.com/stats.php?id=63652</v>
      </c>
      <c r="V84" s="4">
        <f>SUMPRODUCT(MID(0&amp;feed!V84,LARGE(INDEX(ISNUMBER(--MID(feed!V84,ROW($1:$5),1))*
ROW($1:$5),0),ROW($1:$5))+1,1)*10^ROW($1:$5)/10)</f>
        <v>0</v>
      </c>
      <c r="W84">
        <f>feed!W84</f>
        <v>0</v>
      </c>
      <c r="X84" s="4">
        <f>T84-H84*750-K84*375-L84*375</f>
        <v>23780</v>
      </c>
      <c r="Y84" s="9">
        <f>T84/N84</f>
        <v>19.629231595916174</v>
      </c>
    </row>
    <row r="85" spans="1:25" x14ac:dyDescent="0.25">
      <c r="A85" t="str">
        <f>feed!A85</f>
        <v>Treehouse</v>
      </c>
      <c r="B85" t="str">
        <f>feed!B85</f>
        <v>Number One</v>
      </c>
      <c r="C85" t="str">
        <f>feed!C85</f>
        <v>The Divine Council</v>
      </c>
      <c r="D85">
        <f>SUMPRODUCT(MID(0&amp;feed!D85,LARGE(INDEX(ISNUMBER(--MID(feed!D85,ROW($1:$19),1))*
ROW($1:$19),0),ROW($1:$19))+1,1)*10^ROW($1:$19)/10)</f>
        <v>30</v>
      </c>
      <c r="E85">
        <f>SUMPRODUCT(MID(0&amp;feed!E85,LARGE(INDEX(ISNUMBER(--MID(feed!E85,ROW($1:$19),1))*
ROW($1:$19),0),ROW($1:$19))+1,1)*10^ROW($1:$19)/10)</f>
        <v>2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Elite</v>
      </c>
      <c r="J85">
        <f>SUMPRODUCT(MID(0&amp;feed!J85,LARGE(INDEX(ISNUMBER(--MID(feed!J85,ROW($1:$19),1))*
ROW($1:$19),0),ROW($1:$19))+1,1)*10^ROW($1:$19)/10)</f>
        <v>7</v>
      </c>
      <c r="K85">
        <f>SUMPRODUCT(MID(0&amp;feed!K85,LARGE(INDEX(ISNUMBER(--MID(feed!K85,ROW($1:$19),1))*
ROW($1:$19),0),ROW($1:$19))+1,1)*10^ROW($1:$19)/10)</f>
        <v>6</v>
      </c>
      <c r="L85">
        <f>SUMPRODUCT(MID(0&amp;feed!L85,LARGE(INDEX(ISNUMBER(--MID(feed!L85,ROW($1:$19),1))*
ROW($1:$19),0),ROW($1:$19))+1,1)*10^ROW($1:$19)/10)</f>
        <v>3</v>
      </c>
      <c r="M85" t="str">
        <f>feed!M85</f>
        <v>Free Market</v>
      </c>
      <c r="N85">
        <f>SUMPRODUCT(MID(0&amp;feed!N85,LARGE(INDEX(ISNUMBER(--MID(feed!N85,ROW($1:$5),1))*
ROW($1:$5),0),ROW($1:$5))+1,1)*10^ROW($1:$5)/10)</f>
        <v>1860</v>
      </c>
      <c r="O85">
        <f>SUMPRODUCT(MID(0&amp;feed!O85,LARGE(INDEX(ISNUMBER(--MID(feed!O85,ROW($1:$5),1))*
ROW($1:$5),0),ROW($1:$5))+1,1)*10^ROW($1:$5)/10)</f>
        <v>353</v>
      </c>
      <c r="P85" t="str">
        <f>feed!P85</f>
        <v>Untapped</v>
      </c>
      <c r="Q85" t="str">
        <f>feed!Q85</f>
        <v>Large</v>
      </c>
      <c r="R85" t="str">
        <f>feed!R85</f>
        <v>Indochina</v>
      </c>
      <c r="S85" t="str">
        <f>feed!S85</f>
        <v>United States</v>
      </c>
      <c r="T85" s="4">
        <f>SUMPRODUCT(MID(0&amp;feed!T85,LARGE(INDEX(ISNUMBER(--MID(feed!T85,ROW($1:$5),1))*
ROW($1:$5),0),ROW($1:$5))+1,1)*10^ROW($1:$5)/10)</f>
        <v>20036</v>
      </c>
      <c r="U85" t="str">
        <f>feed!U85</f>
        <v>http://blocgame.com/stats.php?id=58889</v>
      </c>
      <c r="V85" s="4">
        <f>SUMPRODUCT(MID(0&amp;feed!V85,LARGE(INDEX(ISNUMBER(--MID(feed!V85,ROW($1:$5),1))*
ROW($1:$5),0),ROW($1:$5))+1,1)*10^ROW($1:$5)/10)</f>
        <v>0</v>
      </c>
      <c r="W85">
        <f>feed!W85</f>
        <v>0</v>
      </c>
      <c r="X85" s="4">
        <f>T85-H85*750-K85*375-L85*375</f>
        <v>15161</v>
      </c>
      <c r="Y85" s="9">
        <f>T85/N85</f>
        <v>10.772043010752688</v>
      </c>
    </row>
    <row r="86" spans="1:25" x14ac:dyDescent="0.25">
      <c r="A86" t="str">
        <f>feed!A86</f>
        <v>the Haunted</v>
      </c>
      <c r="B86" t="str">
        <f>feed!B86</f>
        <v>thedrunkenarchitect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59</v>
      </c>
      <c r="E86">
        <f>SUMPRODUCT(MID(0&amp;feed!E86,LARGE(INDEX(ISNUMBER(--MID(feed!E86,ROW($1:$19),1))*
ROW($1:$19),0),ROW($1:$19))+1,1)*10^ROW($1:$19)/10)</f>
        <v>3</v>
      </c>
      <c r="F86" t="str">
        <f>feed!F86</f>
        <v>Second World War surplus</v>
      </c>
      <c r="G86" t="str">
        <f>feed!G86</f>
        <v>Nice</v>
      </c>
      <c r="H86">
        <f>SUMPRODUCT(MID(0&amp;feed!H86,LARGE(INDEX(ISNUMBER(--MID(feed!H86,ROW($1:$1),1))*
ROW($1:$1),0),ROW($1:$1))+1,1)*10^ROW($1:$1)/10)</f>
        <v>3</v>
      </c>
      <c r="I86" t="str">
        <f>feed!I86</f>
        <v>Elite</v>
      </c>
      <c r="J86">
        <f>SUMPRODUCT(MID(0&amp;feed!J86,LARGE(INDEX(ISNUMBER(--MID(feed!J86,ROW($1:$19),1))*
ROW($1:$19),0),ROW($1:$19))+1,1)*10^ROW($1:$19)/10)</f>
        <v>5</v>
      </c>
      <c r="K86">
        <f>SUMPRODUCT(MID(0&amp;feed!K86,LARGE(INDEX(ISNUMBER(--MID(feed!K86,ROW($1:$19),1))*
ROW($1:$19),0),ROW($1:$19))+1,1)*10^ROW($1:$19)/10)</f>
        <v>30</v>
      </c>
      <c r="L86">
        <f>SUMPRODUCT(MID(0&amp;feed!L86,LARGE(INDEX(ISNUMBER(--MID(feed!L86,ROW($1:$19),1))*
ROW($1:$19),0),ROW($1:$19))+1,1)*10^ROW($1:$19)/10)</f>
        <v>4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1855</v>
      </c>
      <c r="O86">
        <f>SUMPRODUCT(MID(0&amp;feed!O86,LARGE(INDEX(ISNUMBER(--MID(feed!O86,ROW($1:$5),1))*
ROW($1:$5),0),ROW($1:$5))+1,1)*10^ROW($1:$5)/10)</f>
        <v>422</v>
      </c>
      <c r="P86" t="str">
        <f>feed!P86</f>
        <v>Untapped</v>
      </c>
      <c r="Q86" t="str">
        <f>feed!Q86</f>
        <v>Very Powerful</v>
      </c>
      <c r="R86" t="str">
        <f>feed!R86</f>
        <v>Southern Africa</v>
      </c>
      <c r="S86" t="str">
        <f>feed!S86</f>
        <v>Soviet Union</v>
      </c>
      <c r="T86" s="4">
        <f>SUMPRODUCT(MID(0&amp;feed!T86,LARGE(INDEX(ISNUMBER(--MID(feed!T86,ROW($1:$5),1))*
ROW($1:$5),0),ROW($1:$5))+1,1)*10^ROW($1:$5)/10)</f>
        <v>36676</v>
      </c>
      <c r="U86" t="str">
        <f>feed!U86</f>
        <v>http://blocgame.com/stats.php?id=63020</v>
      </c>
      <c r="V86" s="4">
        <f>SUMPRODUCT(MID(0&amp;feed!V86,LARGE(INDEX(ISNUMBER(--MID(feed!V86,ROW($1:$5),1))*
ROW($1:$5),0),ROW($1:$5))+1,1)*10^ROW($1:$5)/10)</f>
        <v>0</v>
      </c>
      <c r="W86">
        <f>feed!W86</f>
        <v>0</v>
      </c>
      <c r="X86" s="4">
        <f>T86-H86*750-K86*375-L86*375</f>
        <v>21676</v>
      </c>
      <c r="Y86" s="9">
        <f>T86/N86</f>
        <v>19.771428571428572</v>
      </c>
    </row>
    <row r="87" spans="1:25" x14ac:dyDescent="0.25">
      <c r="A87" t="str">
        <f>feed!A87</f>
        <v>Jemut</v>
      </c>
      <c r="B87" t="str">
        <f>feed!B87</f>
        <v>iwaniman/Ferozz</v>
      </c>
      <c r="C87" t="str">
        <f>feed!C87</f>
        <v>PIRATES</v>
      </c>
      <c r="D87">
        <f>SUMPRODUCT(MID(0&amp;feed!D87,LARGE(INDEX(ISNUMBER(--MID(feed!D87,ROW($1:$19),1))*
ROW($1:$19),0),ROW($1:$19))+1,1)*10^ROW($1:$19)/10)</f>
        <v>64</v>
      </c>
      <c r="E87">
        <f>SUMPRODUCT(MID(0&amp;feed!E87,LARGE(INDEX(ISNUMBER(--MID(feed!E87,ROW($1:$19),1))*
ROW($1:$19),0),ROW($1:$19))+1,1)*10^ROW($1:$19)/10)</f>
        <v>6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4</v>
      </c>
      <c r="I87" t="str">
        <f>feed!I87</f>
        <v>Elite</v>
      </c>
      <c r="J87">
        <f>SUMPRODUCT(MID(0&amp;feed!J87,LARGE(INDEX(ISNUMBER(--MID(feed!J87,ROW($1:$19),1))*
ROW($1:$19),0),ROW($1:$19))+1,1)*10^ROW($1:$19)/10)</f>
        <v>2</v>
      </c>
      <c r="K87">
        <f>SUMPRODUCT(MID(0&amp;feed!K87,LARGE(INDEX(ISNUMBER(--MID(feed!K87,ROW($1:$19),1))*
ROW($1:$19),0),ROW($1:$19))+1,1)*10^ROW($1:$19)/10)</f>
        <v>23</v>
      </c>
      <c r="L87">
        <f>SUMPRODUCT(MID(0&amp;feed!L87,LARGE(INDEX(ISNUMBER(--MID(feed!L87,ROW($1:$19),1))*
ROW($1:$19),0),ROW($1:$19))+1,1)*10^ROW($1:$19)/10)</f>
        <v>16</v>
      </c>
      <c r="M87" t="str">
        <f>feed!M87</f>
        <v>Mixed Economy</v>
      </c>
      <c r="N87">
        <f>SUMPRODUCT(MID(0&amp;feed!N87,LARGE(INDEX(ISNUMBER(--MID(feed!N87,ROW($1:$5),1))*
ROW($1:$5),0),ROW($1:$5))+1,1)*10^ROW($1:$5)/10)</f>
        <v>1847</v>
      </c>
      <c r="O87">
        <f>SUMPRODUCT(MID(0&amp;feed!O87,LARGE(INDEX(ISNUMBER(--MID(feed!O87,ROW($1:$5),1))*
ROW($1:$5),0),ROW($1:$5))+1,1)*10^ROW($1:$5)/10)</f>
        <v>118</v>
      </c>
      <c r="P87" t="str">
        <f>feed!P87</f>
        <v>Untapped</v>
      </c>
      <c r="Q87" t="str">
        <f>feed!Q87</f>
        <v>Very Powerful</v>
      </c>
      <c r="R87" t="str">
        <f>feed!R87</f>
        <v>East Indies</v>
      </c>
      <c r="S87" t="str">
        <f>feed!S87</f>
        <v>Soviet Union</v>
      </c>
      <c r="T87" s="4">
        <f>SUMPRODUCT(MID(0&amp;feed!T87,LARGE(INDEX(ISNUMBER(--MID(feed!T87,ROW($1:$5),1))*
ROW($1:$5),0),ROW($1:$5))+1,1)*10^ROW($1:$5)/10)</f>
        <v>38094</v>
      </c>
      <c r="U87" t="str">
        <f>feed!U87</f>
        <v>http://blocgame.com/stats.php?id=61811</v>
      </c>
      <c r="V87" s="4">
        <f>SUMPRODUCT(MID(0&amp;feed!V87,LARGE(INDEX(ISNUMBER(--MID(feed!V87,ROW($1:$5),1))*
ROW($1:$5),0),ROW($1:$5))+1,1)*10^ROW($1:$5)/10)</f>
        <v>0</v>
      </c>
      <c r="W87">
        <f>feed!W87</f>
        <v>0</v>
      </c>
      <c r="X87" s="4">
        <f>T87-H87*750-K87*375-L87*375</f>
        <v>20469</v>
      </c>
      <c r="Y87" s="9">
        <f>T87/N87</f>
        <v>20.624796968056309</v>
      </c>
    </row>
    <row r="88" spans="1:25" x14ac:dyDescent="0.25">
      <c r="A88" t="str">
        <f>feed!A88</f>
        <v>Rhod3sia</v>
      </c>
      <c r="B88" t="str">
        <f>feed!B88</f>
        <v>FreeMindInside</v>
      </c>
      <c r="C88" t="str">
        <f>feed!C88</f>
        <v>The Order</v>
      </c>
      <c r="D88">
        <f>SUMPRODUCT(MID(0&amp;feed!D88,LARGE(INDEX(ISNUMBER(--MID(feed!D88,ROW($1:$19),1))*
ROW($1:$19),0),ROW($1:$19))+1,1)*10^ROW($1:$19)/10)</f>
        <v>49</v>
      </c>
      <c r="E88">
        <f>SUMPRODUCT(MID(0&amp;feed!E88,LARGE(INDEX(ISNUMBER(--MID(feed!E88,ROW($1:$19),1))*
ROW($1:$19),0),ROW($1:$19))+1,1)*10^ROW($1:$19)/10)</f>
        <v>2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4</v>
      </c>
      <c r="I88" t="str">
        <f>feed!I88</f>
        <v>Elite</v>
      </c>
      <c r="J88">
        <f>SUMPRODUCT(MID(0&amp;feed!J88,LARGE(INDEX(ISNUMBER(--MID(feed!J88,ROW($1:$19),1))*
ROW($1:$19),0),ROW($1:$19))+1,1)*10^ROW($1:$19)/10)</f>
        <v>5</v>
      </c>
      <c r="K88">
        <f>SUMPRODUCT(MID(0&amp;feed!K88,LARGE(INDEX(ISNUMBER(--MID(feed!K88,ROW($1:$19),1))*
ROW($1:$19),0),ROW($1:$19))+1,1)*10^ROW($1:$19)/10)</f>
        <v>39</v>
      </c>
      <c r="L88">
        <f>SUMPRODUCT(MID(0&amp;feed!L88,LARGE(INDEX(ISNUMBER(--MID(feed!L88,ROW($1:$19),1))*
ROW($1:$19),0),ROW($1:$19))+1,1)*10^ROW($1:$19)/10)</f>
        <v>4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1840</v>
      </c>
      <c r="O88">
        <f>SUMPRODUCT(MID(0&amp;feed!O88,LARGE(INDEX(ISNUMBER(--MID(feed!O88,ROW($1:$5),1))*
ROW($1:$5),0),ROW($1:$5))+1,1)*10^ROW($1:$5)/10)</f>
        <v>151</v>
      </c>
      <c r="P88" t="str">
        <f>feed!P88</f>
        <v>Untapped</v>
      </c>
      <c r="Q88" t="str">
        <f>feed!Q88</f>
        <v>Very Powerful</v>
      </c>
      <c r="R88" t="str">
        <f>feed!R88</f>
        <v>Southern Africa</v>
      </c>
      <c r="S88" t="str">
        <f>feed!S88</f>
        <v>Soviet Union</v>
      </c>
      <c r="T88" s="4">
        <f>SUMPRODUCT(MID(0&amp;feed!T88,LARGE(INDEX(ISNUMBER(--MID(feed!T88,ROW($1:$5),1))*
ROW($1:$5),0),ROW($1:$5))+1,1)*10^ROW($1:$5)/10)</f>
        <v>34691</v>
      </c>
      <c r="U88" t="str">
        <f>feed!U88</f>
        <v>http://blocgame.com/stats.php?id=52679</v>
      </c>
      <c r="V88" s="4">
        <f>SUMPRODUCT(MID(0&amp;feed!V88,LARGE(INDEX(ISNUMBER(--MID(feed!V88,ROW($1:$5),1))*
ROW($1:$5),0),ROW($1:$5))+1,1)*10^ROW($1:$5)/10)</f>
        <v>0</v>
      </c>
      <c r="W88">
        <f>feed!W88</f>
        <v>0</v>
      </c>
      <c r="X88" s="4">
        <f>T88-H88*750-K88*375-L88*375</f>
        <v>15566</v>
      </c>
      <c r="Y88" s="9">
        <f>T88/N88</f>
        <v>18.853804347826088</v>
      </c>
    </row>
    <row r="89" spans="1:25" x14ac:dyDescent="0.25">
      <c r="A89" t="str">
        <f>feed!A89</f>
        <v>Lombardy</v>
      </c>
      <c r="B89" t="str">
        <f>feed!B89</f>
        <v>Aistulf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70</v>
      </c>
      <c r="E89">
        <f>SUMPRODUCT(MID(0&amp;feed!E89,LARGE(INDEX(ISNUMBER(--MID(feed!E89,ROW($1:$19),1))*
ROW($1:$19),0),ROW($1:$19))+1,1)*10^ROW($1:$19)/10)</f>
        <v>1</v>
      </c>
      <c r="F89" t="str">
        <f>feed!F89</f>
        <v>Korean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Good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20</v>
      </c>
      <c r="L89">
        <f>SUMPRODUCT(MID(0&amp;feed!L89,LARGE(INDEX(ISNUMBER(--MID(feed!L89,ROW($1:$19),1))*
ROW($1:$19),0),ROW($1:$19))+1,1)*10^ROW($1:$19)/10)</f>
        <v>18</v>
      </c>
      <c r="M89" t="str">
        <f>feed!M89</f>
        <v>Free Market</v>
      </c>
      <c r="N89">
        <f>SUMPRODUCT(MID(0&amp;feed!N89,LARGE(INDEX(ISNUMBER(--MID(feed!N89,ROW($1:$5),1))*
ROW($1:$5),0),ROW($1:$5))+1,1)*10^ROW($1:$5)/10)</f>
        <v>1839</v>
      </c>
      <c r="O89">
        <f>SUMPRODUCT(MID(0&amp;feed!O89,LARGE(INDEX(ISNUMBER(--MID(feed!O89,ROW($1:$5),1))*
ROW($1:$5),0),ROW($1:$5))+1,1)*10^ROW($1:$5)/10)</f>
        <v>7594</v>
      </c>
      <c r="P89">
        <f>feed!P89</f>
        <v>0</v>
      </c>
      <c r="Q89" t="str">
        <f>feed!Q89</f>
        <v>Somewhat Large</v>
      </c>
      <c r="R89" t="str">
        <f>feed!R89</f>
        <v>Persia</v>
      </c>
      <c r="S89" t="str">
        <f>feed!S89</f>
        <v>United States</v>
      </c>
      <c r="T89" s="4">
        <f>SUMPRODUCT(MID(0&amp;feed!T89,LARGE(INDEX(ISNUMBER(--MID(feed!T89,ROW($1:$5),1))*
ROW($1:$5),0),ROW($1:$5))+1,1)*10^ROW($1:$5)/10)</f>
        <v>49687</v>
      </c>
      <c r="U89" t="str">
        <f>feed!U89</f>
        <v>http://blocgame.com/stats.php?id=63882</v>
      </c>
      <c r="V89" s="4">
        <f>SUMPRODUCT(MID(0&amp;feed!V89,LARGE(INDEX(ISNUMBER(--MID(feed!V89,ROW($1:$5),1))*
ROW($1:$5),0),ROW($1:$5))+1,1)*10^ROW($1:$5)/10)</f>
        <v>0</v>
      </c>
      <c r="W89">
        <f>feed!W89</f>
        <v>0</v>
      </c>
      <c r="X89" s="4">
        <f>T89-H89*750-K89*375-L89*375</f>
        <v>33187</v>
      </c>
      <c r="Y89" s="9">
        <f>T89/N89</f>
        <v>27.018488308863514</v>
      </c>
    </row>
    <row r="90" spans="1:25" x14ac:dyDescent="0.25">
      <c r="A90" t="str">
        <f>feed!A90</f>
        <v>Psilocybis</v>
      </c>
      <c r="B90" t="str">
        <f>feed!B90</f>
        <v>Lysergix</v>
      </c>
      <c r="C90" t="str">
        <f>feed!C90</f>
        <v>Brotherhood of Nod</v>
      </c>
      <c r="D90">
        <f>SUMPRODUCT(MID(0&amp;feed!D90,LARGE(INDEX(ISNUMBER(--MID(feed!D90,ROW($1:$19),1))*
ROW($1:$19),0),ROW($1:$19))+1,1)*10^ROW($1:$19)/10)</f>
        <v>30</v>
      </c>
      <c r="E90">
        <f>SUMPRODUCT(MID(0&amp;feed!E90,LARGE(INDEX(ISNUMBER(--MID(feed!E90,ROW($1:$19),1))*
ROW($1:$19),0),ROW($1:$19))+1,1)*10^ROW($1:$19)/10)</f>
        <v>3</v>
      </c>
      <c r="F90" t="str">
        <f>feed!F90</f>
        <v>Second World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Elite</v>
      </c>
      <c r="J90">
        <f>SUMPRODUCT(MID(0&amp;feed!J90,LARGE(INDEX(ISNUMBER(--MID(feed!J90,ROW($1:$19),1))*
ROW($1:$19),0),ROW($1:$19))+1,1)*10^ROW($1:$19)/10)</f>
        <v>1</v>
      </c>
      <c r="K90">
        <f>SUMPRODUCT(MID(0&amp;feed!K90,LARGE(INDEX(ISNUMBER(--MID(feed!K90,ROW($1:$19),1))*
ROW($1:$19),0),ROW($1:$19))+1,1)*10^ROW($1:$19)/10)</f>
        <v>11</v>
      </c>
      <c r="L90">
        <f>SUMPRODUCT(MID(0&amp;feed!L90,LARGE(INDEX(ISNUMBER(--MID(feed!L90,ROW($1:$19),1))*
ROW($1:$19),0),ROW($1:$19))+1,1)*10^ROW($1:$19)/10)</f>
        <v>8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1837</v>
      </c>
      <c r="O90">
        <f>SUMPRODUCT(MID(0&amp;feed!O90,LARGE(INDEX(ISNUMBER(--MID(feed!O90,ROW($1:$5),1))*
ROW($1:$5),0),ROW($1:$5))+1,1)*10^ROW($1:$5)/10)</f>
        <v>5103</v>
      </c>
      <c r="P90" t="str">
        <f>feed!P90</f>
        <v>Untapped</v>
      </c>
      <c r="Q90" t="str">
        <f>feed!Q90</f>
        <v>Large</v>
      </c>
      <c r="R90" t="str">
        <f>feed!R90</f>
        <v>Persia</v>
      </c>
      <c r="S90" t="str">
        <f>feed!S90</f>
        <v>Soviet Union</v>
      </c>
      <c r="T90" s="4">
        <f>SUMPRODUCT(MID(0&amp;feed!T90,LARGE(INDEX(ISNUMBER(--MID(feed!T90,ROW($1:$5),1))*
ROW($1:$5),0),ROW($1:$5))+1,1)*10^ROW($1:$5)/10)</f>
        <v>19602</v>
      </c>
      <c r="U90" t="str">
        <f>feed!U90</f>
        <v>http://blocgame.com/stats.php?id=62795</v>
      </c>
      <c r="V90" s="4">
        <f>SUMPRODUCT(MID(0&amp;feed!V90,LARGE(INDEX(ISNUMBER(--MID(feed!V90,ROW($1:$5),1))*
ROW($1:$5),0),ROW($1:$5))+1,1)*10^ROW($1:$5)/10)</f>
        <v>0</v>
      </c>
      <c r="W90">
        <f>feed!W90</f>
        <v>0</v>
      </c>
      <c r="X90" s="4">
        <f>T90-H90*750-K90*375-L90*375</f>
        <v>10977</v>
      </c>
      <c r="Y90" s="9">
        <f>T90/N90</f>
        <v>10.67065868263473</v>
      </c>
    </row>
    <row r="91" spans="1:25" x14ac:dyDescent="0.25">
      <c r="A91" t="str">
        <f>feed!A91</f>
        <v>Russophia</v>
      </c>
      <c r="B91" t="str">
        <f>feed!B91</f>
        <v>Mikhail Putin</v>
      </c>
      <c r="C91" t="str">
        <f>feed!C91</f>
        <v>SPQR</v>
      </c>
      <c r="D91">
        <f>SUMPRODUCT(MID(0&amp;feed!D91,LARGE(INDEX(ISNUMBER(--MID(feed!D91,ROW($1:$19),1))*
ROW($1:$19),0),ROW($1:$19))+1,1)*10^ROW($1:$19)/10)</f>
        <v>17</v>
      </c>
      <c r="E91">
        <f>SUMPRODUCT(MID(0&amp;feed!E91,LARGE(INDEX(ISNUMBER(--MID(feed!E91,ROW($1:$19),1))*
ROW($1:$19),0),ROW($1:$19))+1,1)*10^ROW($1:$19)/10)</f>
        <v>0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0</v>
      </c>
      <c r="I91" t="str">
        <f>feed!I91</f>
        <v>Standard</v>
      </c>
      <c r="J91">
        <f>SUMPRODUCT(MID(0&amp;feed!J91,LARGE(INDEX(ISNUMBER(--MID(feed!J91,ROW($1:$19),1))*
ROW($1:$19),0),ROW($1:$19))+1,1)*10^ROW($1:$19)/10)</f>
        <v>0</v>
      </c>
      <c r="K91">
        <f>SUMPRODUCT(MID(0&amp;feed!K91,LARGE(INDEX(ISNUMBER(--MID(feed!K91,ROW($1:$19),1))*
ROW($1:$19),0),ROW($1:$19))+1,1)*10^ROW($1:$19)/10)</f>
        <v>3</v>
      </c>
      <c r="L91">
        <f>SUMPRODUCT(MID(0&amp;feed!L91,LARGE(INDEX(ISNUMBER(--MID(feed!L91,ROW($1:$19),1))*
ROW($1:$19),0),ROW($1:$19))+1,1)*10^ROW($1:$19)/10)</f>
        <v>8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1833</v>
      </c>
      <c r="O91">
        <f>SUMPRODUCT(MID(0&amp;feed!O91,LARGE(INDEX(ISNUMBER(--MID(feed!O91,ROW($1:$5),1))*
ROW($1:$5),0),ROW($1:$5))+1,1)*10^ROW($1:$5)/10)</f>
        <v>1329</v>
      </c>
      <c r="P91" t="str">
        <f>feed!P91</f>
        <v>Untapped</v>
      </c>
      <c r="Q91" t="str">
        <f>feed!Q91</f>
        <v>Large</v>
      </c>
      <c r="R91" t="str">
        <f>feed!R91</f>
        <v>Arabia</v>
      </c>
      <c r="S91" t="str">
        <f>feed!S91</f>
        <v>Soviet Union</v>
      </c>
      <c r="T91" s="4">
        <f>SUMPRODUCT(MID(0&amp;feed!T91,LARGE(INDEX(ISNUMBER(--MID(feed!T91,ROW($1:$5),1))*
ROW($1:$5),0),ROW($1:$5))+1,1)*10^ROW($1:$5)/10)</f>
        <v>4561</v>
      </c>
      <c r="U91" t="str">
        <f>feed!U91</f>
        <v>http://blocgame.com/stats.php?id=54426</v>
      </c>
      <c r="V91" s="4">
        <f>SUMPRODUCT(MID(0&amp;feed!V91,LARGE(INDEX(ISNUMBER(--MID(feed!V91,ROW($1:$5),1))*
ROW($1:$5),0),ROW($1:$5))+1,1)*10^ROW($1:$5)/10)</f>
        <v>0</v>
      </c>
      <c r="W91">
        <f>feed!W91</f>
        <v>0</v>
      </c>
      <c r="X91" s="4">
        <f>T91-H91*750-K91*375-L91*375</f>
        <v>436</v>
      </c>
      <c r="Y91" s="9">
        <f>T91/N91</f>
        <v>2.4882705946535735</v>
      </c>
    </row>
    <row r="92" spans="1:25" x14ac:dyDescent="0.25">
      <c r="A92" t="str">
        <f>feed!A92</f>
        <v>shair</v>
      </c>
      <c r="B92" t="str">
        <f>feed!B92</f>
        <v>shair</v>
      </c>
      <c r="C92" t="str">
        <f>feed!C92</f>
        <v>The Divine Council</v>
      </c>
      <c r="D92">
        <f>SUMPRODUCT(MID(0&amp;feed!D92,LARGE(INDEX(ISNUMBER(--MID(feed!D92,ROW($1:$19),1))*
ROW($1:$19),0),ROW($1:$19))+1,1)*10^ROW($1:$19)/10)</f>
        <v>76</v>
      </c>
      <c r="E92">
        <f>SUMPRODUCT(MID(0&amp;feed!E92,LARGE(INDEX(ISNUMBER(--MID(feed!E92,ROW($1:$19),1))*
ROW($1:$19),0),ROW($1:$19))+1,1)*10^ROW($1:$19)/10)</f>
        <v>0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4</v>
      </c>
      <c r="I92" t="str">
        <f>feed!I92</f>
        <v>Standard</v>
      </c>
      <c r="J92">
        <f>SUMPRODUCT(MID(0&amp;feed!J92,LARGE(INDEX(ISNUMBER(--MID(feed!J92,ROW($1:$19),1))*
ROW($1:$19),0),ROW($1:$19))+1,1)*10^ROW($1:$19)/10)</f>
        <v>5</v>
      </c>
      <c r="K92">
        <f>SUMPRODUCT(MID(0&amp;feed!K92,LARGE(INDEX(ISNUMBER(--MID(feed!K92,ROW($1:$19),1))*
ROW($1:$19),0),ROW($1:$19))+1,1)*10^ROW($1:$19)/10)</f>
        <v>30</v>
      </c>
      <c r="L92">
        <f>SUMPRODUCT(MID(0&amp;feed!L92,LARGE(INDEX(ISNUMBER(--MID(feed!L92,ROW($1:$19),1))*
ROW($1:$19),0),ROW($1:$19))+1,1)*10^ROW($1:$19)/10)</f>
        <v>11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1831</v>
      </c>
      <c r="O92">
        <f>SUMPRODUCT(MID(0&amp;feed!O92,LARGE(INDEX(ISNUMBER(--MID(feed!O92,ROW($1:$5),1))*
ROW($1:$5),0),ROW($1:$5))+1,1)*10^ROW($1:$5)/10)</f>
        <v>127</v>
      </c>
      <c r="P92" t="str">
        <f>feed!P92</f>
        <v>Near Depletion</v>
      </c>
      <c r="Q92" t="str">
        <f>feed!Q92</f>
        <v>Large</v>
      </c>
      <c r="R92" t="str">
        <f>feed!R92</f>
        <v>East Indies</v>
      </c>
      <c r="S92" t="str">
        <f>feed!S92</f>
        <v>Soviet Union</v>
      </c>
      <c r="T92" s="4">
        <f>SUMPRODUCT(MID(0&amp;feed!T92,LARGE(INDEX(ISNUMBER(--MID(feed!T92,ROW($1:$5),1))*
ROW($1:$5),0),ROW($1:$5))+1,1)*10^ROW($1:$5)/10)</f>
        <v>40972</v>
      </c>
      <c r="U92" t="str">
        <f>feed!U92</f>
        <v>http://blocgame.com/stats.php?id=62199</v>
      </c>
      <c r="V92" s="4">
        <f>SUMPRODUCT(MID(0&amp;feed!V92,LARGE(INDEX(ISNUMBER(--MID(feed!V92,ROW($1:$5),1))*
ROW($1:$5),0),ROW($1:$5))+1,1)*10^ROW($1:$5)/10)</f>
        <v>0</v>
      </c>
      <c r="W92">
        <f>feed!W92</f>
        <v>0</v>
      </c>
      <c r="X92" s="4">
        <f>T92-H92*750-K92*375-L92*375</f>
        <v>22597</v>
      </c>
      <c r="Y92" s="9">
        <f>T92/N92</f>
        <v>22.376843255051885</v>
      </c>
    </row>
    <row r="93" spans="1:25" x14ac:dyDescent="0.25">
      <c r="A93" t="str">
        <f>feed!A93</f>
        <v>SettingMoon</v>
      </c>
      <c r="B93" t="str">
        <f>feed!B93</f>
        <v>Hawk</v>
      </c>
      <c r="C93" t="str">
        <f>feed!C93</f>
        <v>The Order</v>
      </c>
      <c r="D93">
        <f>SUMPRODUCT(MID(0&amp;feed!D93,LARGE(INDEX(ISNUMBER(--MID(feed!D93,ROW($1:$19),1))*
ROW($1:$19),0),ROW($1:$19))+1,1)*10^ROW($1:$19)/10)</f>
        <v>36</v>
      </c>
      <c r="E93">
        <f>SUMPRODUCT(MID(0&amp;feed!E93,LARGE(INDEX(ISNUMBER(--MID(feed!E93,ROW($1:$19),1))*
ROW($1:$19),0),ROW($1:$19))+1,1)*10^ROW($1:$19)/10)</f>
        <v>0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9</v>
      </c>
      <c r="K93">
        <f>SUMPRODUCT(MID(0&amp;feed!K93,LARGE(INDEX(ISNUMBER(--MID(feed!K93,ROW($1:$19),1))*
ROW($1:$19),0),ROW($1:$19))+1,1)*10^ROW($1:$19)/10)</f>
        <v>11</v>
      </c>
      <c r="L93">
        <f>SUMPRODUCT(MID(0&amp;feed!L93,LARGE(INDEX(ISNUMBER(--MID(feed!L93,ROW($1:$19),1))*
ROW($1:$19),0),ROW($1:$19))+1,1)*10^ROW($1:$19)/10)</f>
        <v>5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1828</v>
      </c>
      <c r="O93">
        <f>SUMPRODUCT(MID(0&amp;feed!O93,LARGE(INDEX(ISNUMBER(--MID(feed!O93,ROW($1:$5),1))*
ROW($1:$5),0),ROW($1:$5))+1,1)*10^ROW($1:$5)/10)</f>
        <v>462</v>
      </c>
      <c r="P93" t="str">
        <f>feed!P93</f>
        <v>Untapped</v>
      </c>
      <c r="Q93" t="str">
        <f>feed!Q93</f>
        <v>Powerful</v>
      </c>
      <c r="R93" t="str">
        <f>feed!R93</f>
        <v>East Indies</v>
      </c>
      <c r="S93" t="str">
        <f>feed!S93</f>
        <v>Soviet Union</v>
      </c>
      <c r="T93" s="4">
        <f>SUMPRODUCT(MID(0&amp;feed!T93,LARGE(INDEX(ISNUMBER(--MID(feed!T93,ROW($1:$5),1))*
ROW($1:$5),0),ROW($1:$5))+1,1)*10^ROW($1:$5)/10)</f>
        <v>17107</v>
      </c>
      <c r="U93" t="str">
        <f>feed!U93</f>
        <v>http://blocgame.com/stats.php?id=62839</v>
      </c>
      <c r="V93" s="4">
        <f>SUMPRODUCT(MID(0&amp;feed!V93,LARGE(INDEX(ISNUMBER(--MID(feed!V93,ROW($1:$5),1))*
ROW($1:$5),0),ROW($1:$5))+1,1)*10^ROW($1:$5)/10)</f>
        <v>0</v>
      </c>
      <c r="W93">
        <f>feed!W93</f>
        <v>0</v>
      </c>
      <c r="X93" s="4">
        <f>T93-H93*750-K93*375-L93*375</f>
        <v>10357</v>
      </c>
      <c r="Y93" s="9">
        <f>T93/N93</f>
        <v>9.358315098468271</v>
      </c>
    </row>
    <row r="94" spans="1:25" x14ac:dyDescent="0.25">
      <c r="A94" t="str">
        <f>feed!A94</f>
        <v>Kyranistan</v>
      </c>
      <c r="B94" t="str">
        <f>feed!B94</f>
        <v>Michael Hussain</v>
      </c>
      <c r="C94">
        <f>feed!C94</f>
        <v>0</v>
      </c>
      <c r="D94">
        <f>SUMPRODUCT(MID(0&amp;feed!D94,LARGE(INDEX(ISNUMBER(--MID(feed!D94,ROW($1:$19),1))*
ROW($1:$19),0),ROW($1:$19))+1,1)*10^ROW($1:$19)/10)</f>
        <v>2</v>
      </c>
      <c r="E94">
        <f>SUMPRODUCT(MID(0&amp;feed!E94,LARGE(INDEX(ISNUMBER(--MID(feed!E94,ROW($1:$19),1))*
ROW($1:$19),0),ROW($1:$19))+1,1)*10^ROW($1:$19)/10)</f>
        <v>0</v>
      </c>
      <c r="F94" t="str">
        <f>feed!F94</f>
        <v>First World War surplus</v>
      </c>
      <c r="G94" t="str">
        <f>feed!G94</f>
        <v>Normal</v>
      </c>
      <c r="H94">
        <f>SUMPRODUCT(MID(0&amp;feed!H94,LARGE(INDEX(ISNUMBER(--MID(feed!H94,ROW($1:$1),1))*
ROW($1:$1),0),ROW($1:$1))+1,1)*10^ROW($1:$1)/10)</f>
        <v>0</v>
      </c>
      <c r="I94" t="str">
        <f>feed!I94</f>
        <v>Undisciplined Rabble</v>
      </c>
      <c r="J94">
        <f>SUMPRODUCT(MID(0&amp;feed!J94,LARGE(INDEX(ISNUMBER(--MID(feed!J94,ROW($1:$19),1))*
ROW($1:$19),0),ROW($1:$19))+1,1)*10^ROW($1:$19)/10)</f>
        <v>20</v>
      </c>
      <c r="K94">
        <f>SUMPRODUCT(MID(0&amp;feed!K94,LARGE(INDEX(ISNUMBER(--MID(feed!K94,ROW($1:$19),1))*
ROW($1:$19),0),ROW($1:$19))+1,1)*10^ROW($1:$19)/10)</f>
        <v>1</v>
      </c>
      <c r="L94">
        <f>SUMPRODUCT(MID(0&amp;feed!L94,LARGE(INDEX(ISNUMBER(--MID(feed!L94,ROW($1:$19),1))*
ROW($1:$19),0),ROW($1:$19))+1,1)*10^ROW($1:$19)/10)</f>
        <v>1</v>
      </c>
      <c r="M94" t="str">
        <f>feed!M94</f>
        <v>Mixed Economy</v>
      </c>
      <c r="N94">
        <f>SUMPRODUCT(MID(0&amp;feed!N94,LARGE(INDEX(ISNUMBER(--MID(feed!N94,ROW($1:$5),1))*
ROW($1:$5),0),ROW($1:$5))+1,1)*10^ROW($1:$5)/10)</f>
        <v>1826</v>
      </c>
      <c r="O94">
        <f>SUMPRODUCT(MID(0&amp;feed!O94,LARGE(INDEX(ISNUMBER(--MID(feed!O94,ROW($1:$5),1))*
ROW($1:$5),0),ROW($1:$5))+1,1)*10^ROW($1:$5)/10)</f>
        <v>4056</v>
      </c>
      <c r="P94" t="str">
        <f>feed!P94</f>
        <v>Untapped</v>
      </c>
      <c r="Q94" t="str">
        <f>feed!Q94</f>
        <v>Large</v>
      </c>
      <c r="R94" t="str">
        <f>feed!R94</f>
        <v>Persia</v>
      </c>
      <c r="S94" t="str">
        <f>feed!S94</f>
        <v>Neutral</v>
      </c>
      <c r="T94" s="4">
        <f>SUMPRODUCT(MID(0&amp;feed!T94,LARGE(INDEX(ISNUMBER(--MID(feed!T94,ROW($1:$5),1))*
ROW($1:$5),0),ROW($1:$5))+1,1)*10^ROW($1:$5)/10)</f>
        <v>16221</v>
      </c>
      <c r="U94" t="str">
        <f>feed!U94</f>
        <v>http://blocgame.com/stats.php?id=61263</v>
      </c>
      <c r="V94" s="4">
        <f>SUMPRODUCT(MID(0&amp;feed!V94,LARGE(INDEX(ISNUMBER(--MID(feed!V94,ROW($1:$5),1))*
ROW($1:$5),0),ROW($1:$5))+1,1)*10^ROW($1:$5)/10)</f>
        <v>0</v>
      </c>
      <c r="W94">
        <f>feed!W94</f>
        <v>0</v>
      </c>
      <c r="X94" s="4">
        <f>T94-H94*750-K94*375-L94*375</f>
        <v>15471</v>
      </c>
      <c r="Y94" s="9">
        <f>T94/N94</f>
        <v>8.883351588170866</v>
      </c>
    </row>
    <row r="95" spans="1:25" x14ac:dyDescent="0.25">
      <c r="A95" t="str">
        <f>feed!A95</f>
        <v>Walletia</v>
      </c>
      <c r="B95" t="str">
        <f>feed!B95</f>
        <v>walletguy</v>
      </c>
      <c r="C95" t="str">
        <f>feed!C95</f>
        <v>The United Nations</v>
      </c>
      <c r="D95">
        <f>SUMPRODUCT(MID(0&amp;feed!D95,LARGE(INDEX(ISNUMBER(--MID(feed!D95,ROW($1:$19),1))*
ROW($1:$19),0),ROW($1:$19))+1,1)*10^ROW($1:$19)/10)</f>
        <v>80</v>
      </c>
      <c r="E95">
        <f>SUMPRODUCT(MID(0&amp;feed!E95,LARGE(INDEX(ISNUMBER(--MID(feed!E95,ROW($1:$19),1))*
ROW($1:$19),0),ROW($1:$19))+1,1)*10^ROW($1:$19)/10)</f>
        <v>0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2</v>
      </c>
      <c r="I95" t="str">
        <f>feed!I95</f>
        <v>Good</v>
      </c>
      <c r="J95">
        <f>SUMPRODUCT(MID(0&amp;feed!J95,LARGE(INDEX(ISNUMBER(--MID(feed!J95,ROW($1:$19),1))*
ROW($1:$19),0),ROW($1:$19))+1,1)*10^ROW($1:$19)/10)</f>
        <v>10</v>
      </c>
      <c r="K95">
        <f>SUMPRODUCT(MID(0&amp;feed!K95,LARGE(INDEX(ISNUMBER(--MID(feed!K95,ROW($1:$19),1))*
ROW($1:$19),0),ROW($1:$19))+1,1)*10^ROW($1:$19)/10)</f>
        <v>14</v>
      </c>
      <c r="L95">
        <f>SUMPRODUCT(MID(0&amp;feed!L95,LARGE(INDEX(ISNUMBER(--MID(feed!L95,ROW($1:$19),1))*
ROW($1:$19),0),ROW($1:$19))+1,1)*10^ROW($1:$19)/10)</f>
        <v>2</v>
      </c>
      <c r="M95" t="str">
        <f>feed!M95</f>
        <v>Mixed Economy</v>
      </c>
      <c r="N95">
        <f>SUMPRODUCT(MID(0&amp;feed!N95,LARGE(INDEX(ISNUMBER(--MID(feed!N95,ROW($1:$5),1))*
ROW($1:$5),0),ROW($1:$5))+1,1)*10^ROW($1:$5)/10)</f>
        <v>1823</v>
      </c>
      <c r="O95">
        <f>SUMPRODUCT(MID(0&amp;feed!O95,LARGE(INDEX(ISNUMBER(--MID(feed!O95,ROW($1:$5),1))*
ROW($1:$5),0),ROW($1:$5))+1,1)*10^ROW($1:$5)/10)</f>
        <v>0</v>
      </c>
      <c r="P95" t="str">
        <f>feed!P95</f>
        <v>Untapped</v>
      </c>
      <c r="Q95" t="str">
        <f>feed!Q95</f>
        <v>Small</v>
      </c>
      <c r="R95" t="str">
        <f>feed!R95</f>
        <v>Caribbean</v>
      </c>
      <c r="S95" t="str">
        <f>feed!S95</f>
        <v>United States</v>
      </c>
      <c r="T95" s="4">
        <f>SUMPRODUCT(MID(0&amp;feed!T95,LARGE(INDEX(ISNUMBER(--MID(feed!T95,ROW($1:$5),1))*
ROW($1:$5),0),ROW($1:$5))+1,1)*10^ROW($1:$5)/10)</f>
        <v>22870</v>
      </c>
      <c r="U95" t="str">
        <f>feed!U95</f>
        <v>http://blocgame.com/stats.php?id=62978</v>
      </c>
      <c r="V95" s="4">
        <f>SUMPRODUCT(MID(0&amp;feed!V95,LARGE(INDEX(ISNUMBER(--MID(feed!V95,ROW($1:$5),1))*
ROW($1:$5),0),ROW($1:$5))+1,1)*10^ROW($1:$5)/10)</f>
        <v>0</v>
      </c>
      <c r="W95">
        <f>feed!W95</f>
        <v>0</v>
      </c>
      <c r="X95" s="4">
        <f>T95-H95*750-K95*375-L95*375</f>
        <v>15370</v>
      </c>
      <c r="Y95" s="9">
        <f>T95/N95</f>
        <v>12.545255074053758</v>
      </c>
    </row>
    <row r="96" spans="1:25" x14ac:dyDescent="0.25">
      <c r="A96" t="str">
        <f>feed!A96</f>
        <v>Jebawka</v>
      </c>
      <c r="B96" t="str">
        <f>feed!B96</f>
        <v>Shetay</v>
      </c>
      <c r="C96" t="str">
        <f>feed!C96</f>
        <v>The Order</v>
      </c>
      <c r="D96">
        <f>SUMPRODUCT(MID(0&amp;feed!D96,LARGE(INDEX(ISNUMBER(--MID(feed!D96,ROW($1:$19),1))*
ROW($1:$19),0),ROW($1:$19))+1,1)*10^ROW($1:$19)/10)</f>
        <v>95</v>
      </c>
      <c r="E96">
        <f>SUMPRODUCT(MID(0&amp;feed!E96,LARGE(INDEX(ISNUMBER(--MID(feed!E96,ROW($1:$19),1))*
ROW($1:$19),0),ROW($1:$19))+1,1)*10^ROW($1:$19)/10)</f>
        <v>0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3</v>
      </c>
      <c r="I96" t="str">
        <f>feed!I96</f>
        <v>Standard</v>
      </c>
      <c r="J96">
        <f>SUMPRODUCT(MID(0&amp;feed!J96,LARGE(INDEX(ISNUMBER(--MID(feed!J96,ROW($1:$19),1))*
ROW($1:$19),0),ROW($1:$19))+1,1)*10^ROW($1:$19)/10)</f>
        <v>30</v>
      </c>
      <c r="K96">
        <f>SUMPRODUCT(MID(0&amp;feed!K96,LARGE(INDEX(ISNUMBER(--MID(feed!K96,ROW($1:$19),1))*
ROW($1:$19),0),ROW($1:$19))+1,1)*10^ROW($1:$19)/10)</f>
        <v>14</v>
      </c>
      <c r="L96">
        <f>SUMPRODUCT(MID(0&amp;feed!L96,LARGE(INDEX(ISNUMBER(--MID(feed!L96,ROW($1:$19),1))*
ROW($1:$19),0),ROW($1:$19))+1,1)*10^ROW($1:$19)/10)</f>
        <v>10</v>
      </c>
      <c r="M96" t="str">
        <f>feed!M96</f>
        <v>Free Market</v>
      </c>
      <c r="N96">
        <f>SUMPRODUCT(MID(0&amp;feed!N96,LARGE(INDEX(ISNUMBER(--MID(feed!N96,ROW($1:$5),1))*
ROW($1:$5),0),ROW($1:$5))+1,1)*10^ROW($1:$5)/10)</f>
        <v>1822</v>
      </c>
      <c r="O96">
        <f>SUMPRODUCT(MID(0&amp;feed!O96,LARGE(INDEX(ISNUMBER(--MID(feed!O96,ROW($1:$5),1))*
ROW($1:$5),0),ROW($1:$5))+1,1)*10^ROW($1:$5)/10)</f>
        <v>2991</v>
      </c>
      <c r="P96" t="str">
        <f>feed!P96</f>
        <v>Untapped</v>
      </c>
      <c r="Q96" t="str">
        <f>feed!Q96</f>
        <v>Mediocre</v>
      </c>
      <c r="R96" t="str">
        <f>feed!R96</f>
        <v>Arabia</v>
      </c>
      <c r="S96" t="str">
        <f>feed!S96</f>
        <v>United States</v>
      </c>
      <c r="T96" s="4">
        <f>SUMPRODUCT(MID(0&amp;feed!T96,LARGE(INDEX(ISNUMBER(--MID(feed!T96,ROW($1:$5),1))*
ROW($1:$5),0),ROW($1:$5))+1,1)*10^ROW($1:$5)/10)</f>
        <v>28692</v>
      </c>
      <c r="U96" t="str">
        <f>feed!U96</f>
        <v>http://blocgame.com/stats.php?id=54304</v>
      </c>
      <c r="V96" s="4">
        <f>SUMPRODUCT(MID(0&amp;feed!V96,LARGE(INDEX(ISNUMBER(--MID(feed!V96,ROW($1:$5),1))*
ROW($1:$5),0),ROW($1:$5))+1,1)*10^ROW($1:$5)/10)</f>
        <v>0</v>
      </c>
      <c r="W96">
        <f>feed!W96</f>
        <v>0</v>
      </c>
      <c r="X96" s="4">
        <f>T96-H96*750-K96*375-L96*375</f>
        <v>17442</v>
      </c>
      <c r="Y96" s="9">
        <f>T96/N96</f>
        <v>15.747530186608122</v>
      </c>
    </row>
    <row r="97" spans="1:25" x14ac:dyDescent="0.25">
      <c r="A97" t="str">
        <f>feed!A97</f>
        <v>Petai Belalang</v>
      </c>
      <c r="B97" t="str">
        <f>feed!B97</f>
        <v>zulhasr39689</v>
      </c>
      <c r="C97" t="str">
        <f>feed!C97</f>
        <v>PIRATES</v>
      </c>
      <c r="D97">
        <f>SUMPRODUCT(MID(0&amp;feed!D97,LARGE(INDEX(ISNUMBER(--MID(feed!D97,ROW($1:$19),1))*
ROW($1:$19),0),ROW($1:$19))+1,1)*10^ROW($1:$19)/10)</f>
        <v>112</v>
      </c>
      <c r="E97">
        <f>SUMPRODUCT(MID(0&amp;feed!E97,LARGE(INDEX(ISNUMBER(--MID(feed!E97,ROW($1:$19),1))*
ROW($1:$19),0),ROW($1:$19))+1,1)*10^ROW($1:$19)/10)</f>
        <v>12</v>
      </c>
      <c r="F97" t="str">
        <f>feed!F97</f>
        <v>Second World War surplus</v>
      </c>
      <c r="G97" t="str">
        <f>feed!G97</f>
        <v>Nice</v>
      </c>
      <c r="H97">
        <f>SUMPRODUCT(MID(0&amp;feed!H97,LARGE(INDEX(ISNUMBER(--MID(feed!H97,ROW($1:$1),1))*
ROW($1:$1),0),ROW($1:$1))+1,1)*10^ROW($1:$1)/10)</f>
        <v>4</v>
      </c>
      <c r="I97" t="str">
        <f>feed!I97</f>
        <v>Good</v>
      </c>
      <c r="J97">
        <f>SUMPRODUCT(MID(0&amp;feed!J97,LARGE(INDEX(ISNUMBER(--MID(feed!J97,ROW($1:$19),1))*
ROW($1:$19),0),ROW($1:$19))+1,1)*10^ROW($1:$19)/10)</f>
        <v>3</v>
      </c>
      <c r="K97">
        <f>SUMPRODUCT(MID(0&amp;feed!K97,LARGE(INDEX(ISNUMBER(--MID(feed!K97,ROW($1:$19),1))*
ROW($1:$19),0),ROW($1:$19))+1,1)*10^ROW($1:$19)/10)</f>
        <v>12</v>
      </c>
      <c r="L97">
        <f>SUMPRODUCT(MID(0&amp;feed!L97,LARGE(INDEX(ISNUMBER(--MID(feed!L97,ROW($1:$19),1))*
ROW($1:$19),0),ROW($1:$19))+1,1)*10^ROW($1:$19)/10)</f>
        <v>5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1822</v>
      </c>
      <c r="O97">
        <f>SUMPRODUCT(MID(0&amp;feed!O97,LARGE(INDEX(ISNUMBER(--MID(feed!O97,ROW($1:$5),1))*
ROW($1:$5),0),ROW($1:$5))+1,1)*10^ROW($1:$5)/10)</f>
        <v>212</v>
      </c>
      <c r="P97" t="str">
        <f>feed!P97</f>
        <v>Untapped</v>
      </c>
      <c r="Q97" t="str">
        <f>feed!Q97</f>
        <v>Very Powerful</v>
      </c>
      <c r="R97" t="str">
        <f>feed!R97</f>
        <v>East Indies</v>
      </c>
      <c r="S97" t="str">
        <f>feed!S97</f>
        <v>Soviet Union</v>
      </c>
      <c r="T97" s="4">
        <f>SUMPRODUCT(MID(0&amp;feed!T97,LARGE(INDEX(ISNUMBER(--MID(feed!T97,ROW($1:$5),1))*
ROW($1:$5),0),ROW($1:$5))+1,1)*10^ROW($1:$5)/10)</f>
        <v>22913</v>
      </c>
      <c r="U97" t="str">
        <f>feed!U97</f>
        <v>http://blocgame.com/stats.php?id=60767</v>
      </c>
      <c r="V97" s="4">
        <f>SUMPRODUCT(MID(0&amp;feed!V97,LARGE(INDEX(ISNUMBER(--MID(feed!V97,ROW($1:$5),1))*
ROW($1:$5),0),ROW($1:$5))+1,1)*10^ROW($1:$5)/10)</f>
        <v>0</v>
      </c>
      <c r="W97">
        <f>feed!W97</f>
        <v>0</v>
      </c>
      <c r="X97" s="4">
        <f>T97-H97*750-K97*375-L97*375</f>
        <v>13538</v>
      </c>
      <c r="Y97" s="9">
        <f>T97/N97</f>
        <v>12.575740944017562</v>
      </c>
    </row>
    <row r="98" spans="1:25" x14ac:dyDescent="0.25">
      <c r="A98" t="str">
        <f>feed!A98</f>
        <v>Slavostan</v>
      </c>
      <c r="B98" t="str">
        <f>feed!B98</f>
        <v>Joe Tito-Hoxha</v>
      </c>
      <c r="C98" t="str">
        <f>feed!C98</f>
        <v>Interpol</v>
      </c>
      <c r="D98">
        <f>SUMPRODUCT(MID(0&amp;feed!D98,LARGE(INDEX(ISNUMBER(--MID(feed!D98,ROW($1:$19),1))*
ROW($1:$19),0),ROW($1:$19))+1,1)*10^ROW($1:$19)/10)</f>
        <v>51</v>
      </c>
      <c r="E98">
        <f>SUMPRODUCT(MID(0&amp;feed!E98,LARGE(INDEX(ISNUMBER(--MID(feed!E98,ROW($1:$19),1))*
ROW($1:$19),0),ROW($1:$19))+1,1)*10^ROW($1:$19)/10)</f>
        <v>0</v>
      </c>
      <c r="F98" t="str">
        <f>feed!F98</f>
        <v>Korean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1</v>
      </c>
      <c r="I98" t="str">
        <f>feed!I98</f>
        <v>Elite</v>
      </c>
      <c r="J98">
        <f>SUMPRODUCT(MID(0&amp;feed!J98,LARGE(INDEX(ISNUMBER(--MID(feed!J98,ROW($1:$19),1))*
ROW($1:$19),0),ROW($1:$19))+1,1)*10^ROW($1:$19)/10)</f>
        <v>5</v>
      </c>
      <c r="K98">
        <f>SUMPRODUCT(MID(0&amp;feed!K98,LARGE(INDEX(ISNUMBER(--MID(feed!K98,ROW($1:$19),1))*
ROW($1:$19),0),ROW($1:$19))+1,1)*10^ROW($1:$19)/10)</f>
        <v>9</v>
      </c>
      <c r="L98">
        <f>SUMPRODUCT(MID(0&amp;feed!L98,LARGE(INDEX(ISNUMBER(--MID(feed!L98,ROW($1:$19),1))*
ROW($1:$19),0),ROW($1:$19))+1,1)*10^ROW($1:$19)/10)</f>
        <v>2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1821</v>
      </c>
      <c r="O98">
        <f>SUMPRODUCT(MID(0&amp;feed!O98,LARGE(INDEX(ISNUMBER(--MID(feed!O98,ROW($1:$5),1))*
ROW($1:$5),0),ROW($1:$5))+1,1)*10^ROW($1:$5)/10)</f>
        <v>103</v>
      </c>
      <c r="P98" t="str">
        <f>feed!P98</f>
        <v>Untapped</v>
      </c>
      <c r="Q98" t="str">
        <f>feed!Q98</f>
        <v>Meagre</v>
      </c>
      <c r="R98" t="str">
        <f>feed!R98</f>
        <v>Indochina</v>
      </c>
      <c r="S98" t="str">
        <f>feed!S98</f>
        <v>Soviet Union</v>
      </c>
      <c r="T98" s="4">
        <f>SUMPRODUCT(MID(0&amp;feed!T98,LARGE(INDEX(ISNUMBER(--MID(feed!T98,ROW($1:$5),1))*
ROW($1:$5),0),ROW($1:$5))+1,1)*10^ROW($1:$5)/10)</f>
        <v>16172</v>
      </c>
      <c r="U98" t="str">
        <f>feed!U98</f>
        <v>http://blocgame.com/stats.php?id=48188</v>
      </c>
      <c r="V98" s="4">
        <f>SUMPRODUCT(MID(0&amp;feed!V98,LARGE(INDEX(ISNUMBER(--MID(feed!V98,ROW($1:$5),1))*
ROW($1:$5),0),ROW($1:$5))+1,1)*10^ROW($1:$5)/10)</f>
        <v>1</v>
      </c>
      <c r="W98">
        <f>feed!W98</f>
        <v>0</v>
      </c>
      <c r="X98" s="4">
        <f>T98-H98*750-K98*375-L98*375</f>
        <v>11297</v>
      </c>
      <c r="Y98" s="9">
        <f>T98/N98</f>
        <v>8.8808347062053823</v>
      </c>
    </row>
    <row r="99" spans="1:25" x14ac:dyDescent="0.25">
      <c r="A99" t="str">
        <f>feed!A99</f>
        <v>Biji Kurdistan</v>
      </c>
      <c r="B99" t="str">
        <f>feed!B99</f>
        <v>Myron2point0</v>
      </c>
      <c r="C99" t="str">
        <f>feed!C99</f>
        <v>Comintern</v>
      </c>
      <c r="D99">
        <f>SUMPRODUCT(MID(0&amp;feed!D99,LARGE(INDEX(ISNUMBER(--MID(feed!D99,ROW($1:$19),1))*
ROW($1:$19),0),ROW($1:$19))+1,1)*10^ROW($1:$19)/10)</f>
        <v>55</v>
      </c>
      <c r="E99">
        <f>SUMPRODUCT(MID(0&amp;feed!E99,LARGE(INDEX(ISNUMBER(--MID(feed!E99,ROW($1:$19),1))*
ROW($1:$19),0),ROW($1:$19))+1,1)*10^ROW($1:$19)/10)</f>
        <v>0</v>
      </c>
      <c r="F99" t="str">
        <f>feed!F99</f>
        <v>Korean War surplus</v>
      </c>
      <c r="G99" t="str">
        <f>feed!G99</f>
        <v>Angelic</v>
      </c>
      <c r="H99">
        <f>SUMPRODUCT(MID(0&amp;feed!H99,LARGE(INDEX(ISNUMBER(--MID(feed!H99,ROW($1:$1),1))*
ROW($1:$1),0),ROW($1:$1))+1,1)*10^ROW($1:$1)/10)</f>
        <v>1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6</v>
      </c>
      <c r="K99">
        <f>SUMPRODUCT(MID(0&amp;feed!K99,LARGE(INDEX(ISNUMBER(--MID(feed!K99,ROW($1:$19),1))*
ROW($1:$19),0),ROW($1:$19))+1,1)*10^ROW($1:$19)/10)</f>
        <v>10</v>
      </c>
      <c r="L99">
        <f>SUMPRODUCT(MID(0&amp;feed!L99,LARGE(INDEX(ISNUMBER(--MID(feed!L99,ROW($1:$19),1))*
ROW($1:$19),0),ROW($1:$19))+1,1)*10^ROW($1:$19)/10)</f>
        <v>10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1819</v>
      </c>
      <c r="O99">
        <f>SUMPRODUCT(MID(0&amp;feed!O99,LARGE(INDEX(ISNUMBER(--MID(feed!O99,ROW($1:$5),1))*
ROW($1:$5),0),ROW($1:$5))+1,1)*10^ROW($1:$5)/10)</f>
        <v>2817</v>
      </c>
      <c r="P99">
        <f>feed!P99</f>
        <v>0</v>
      </c>
      <c r="Q99" t="str">
        <f>feed!Q99</f>
        <v>Very Powerful</v>
      </c>
      <c r="R99" t="str">
        <f>feed!R99</f>
        <v>Mesopotamia</v>
      </c>
      <c r="S99" t="str">
        <f>feed!S99</f>
        <v>Soviet Union</v>
      </c>
      <c r="T99" s="4">
        <f>SUMPRODUCT(MID(0&amp;feed!T99,LARGE(INDEX(ISNUMBER(--MID(feed!T99,ROW($1:$5),1))*
ROW($1:$5),0),ROW($1:$5))+1,1)*10^ROW($1:$5)/10)</f>
        <v>18900</v>
      </c>
      <c r="U99" t="str">
        <f>feed!U99</f>
        <v>http://blocgame.com/stats.php?id=52906</v>
      </c>
      <c r="V99" s="4">
        <f>SUMPRODUCT(MID(0&amp;feed!V99,LARGE(INDEX(ISNUMBER(--MID(feed!V99,ROW($1:$5),1))*
ROW($1:$5),0),ROW($1:$5))+1,1)*10^ROW($1:$5)/10)</f>
        <v>0</v>
      </c>
      <c r="W99">
        <f>feed!W99</f>
        <v>0</v>
      </c>
      <c r="X99" s="4">
        <f>T99-H99*750-K99*375-L99*375</f>
        <v>10650</v>
      </c>
      <c r="Y99" s="9">
        <f>T99/N99</f>
        <v>10.390324354040681</v>
      </c>
    </row>
    <row r="100" spans="1:25" x14ac:dyDescent="0.25">
      <c r="A100" t="str">
        <f>feed!A100</f>
        <v>South Uganda</v>
      </c>
      <c r="B100" t="str">
        <f>feed!B100</f>
        <v>Dr. Idi Amin</v>
      </c>
      <c r="C100" t="str">
        <f>feed!C100</f>
        <v>The Divine Council</v>
      </c>
      <c r="D100">
        <f>SUMPRODUCT(MID(0&amp;feed!D100,LARGE(INDEX(ISNUMBER(--MID(feed!D100,ROW($1:$19),1))*
ROW($1:$19),0),ROW($1:$19))+1,1)*10^ROW($1:$19)/10)</f>
        <v>153</v>
      </c>
      <c r="E100">
        <f>SUMPRODUCT(MID(0&amp;feed!E100,LARGE(INDEX(ISNUMBER(--MID(feed!E100,ROW($1:$19),1))*
ROW($1:$19),0),ROW($1:$19))+1,1)*10^ROW($1:$19)/10)</f>
        <v>11</v>
      </c>
      <c r="F100" t="str">
        <f>feed!F100</f>
        <v>Korean War surplus</v>
      </c>
      <c r="G100" t="str">
        <f>feed!G100</f>
        <v>Good</v>
      </c>
      <c r="H100">
        <f>SUMPRODUCT(MID(0&amp;feed!H100,LARGE(INDEX(ISNUMBER(--MID(feed!H100,ROW($1:$1),1))*
ROW($1:$1),0),ROW($1:$1))+1,1)*10^ROW($1:$1)/10)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5</v>
      </c>
      <c r="K100">
        <f>SUMPRODUCT(MID(0&amp;feed!K100,LARGE(INDEX(ISNUMBER(--MID(feed!K100,ROW($1:$19),1))*
ROW($1:$19),0),ROW($1:$19))+1,1)*10^ROW($1:$19)/10)</f>
        <v>40</v>
      </c>
      <c r="L100">
        <f>SUMPRODUCT(MID(0&amp;feed!L100,LARGE(INDEX(ISNUMBER(--MID(feed!L100,ROW($1:$19),1))*
ROW($1:$19),0),ROW($1:$19))+1,1)*10^ROW($1:$19)/10)</f>
        <v>6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1819</v>
      </c>
      <c r="O100">
        <f>SUMPRODUCT(MID(0&amp;feed!O100,LARGE(INDEX(ISNUMBER(--MID(feed!O100,ROW($1:$5),1))*
ROW($1:$5),0),ROW($1:$5))+1,1)*10^ROW($1:$5)/10)</f>
        <v>402</v>
      </c>
      <c r="P100" t="str">
        <f>feed!P100</f>
        <v>Untapped</v>
      </c>
      <c r="Q100" t="str">
        <f>feed!Q100</f>
        <v>Very Powerful</v>
      </c>
      <c r="R100" t="str">
        <f>feed!R100</f>
        <v>Southern Africa</v>
      </c>
      <c r="S100" t="str">
        <f>feed!S100</f>
        <v>Soviet Union</v>
      </c>
      <c r="T100" s="4">
        <f>SUMPRODUCT(MID(0&amp;feed!T100,LARGE(INDEX(ISNUMBER(--MID(feed!T100,ROW($1:$5),1))*
ROW($1:$5),0),ROW($1:$5))+1,1)*10^ROW($1:$5)/10)</f>
        <v>41541</v>
      </c>
      <c r="U100" t="str">
        <f>feed!U100</f>
        <v>http://blocgame.com/stats.php?id=63128</v>
      </c>
      <c r="V100" s="4">
        <f>SUMPRODUCT(MID(0&amp;feed!V100,LARGE(INDEX(ISNUMBER(--MID(feed!V100,ROW($1:$5),1))*
ROW($1:$5),0),ROW($1:$5))+1,1)*10^ROW($1:$5)/10)</f>
        <v>0</v>
      </c>
      <c r="W100">
        <f>feed!W100</f>
        <v>0</v>
      </c>
      <c r="X100" s="4">
        <f>T100-H100*750-K100*375-L100*375</f>
        <v>22041</v>
      </c>
      <c r="Y100" s="9">
        <f>T100/N100</f>
        <v>22.837273227047827</v>
      </c>
    </row>
    <row r="101" spans="1:25" x14ac:dyDescent="0.25">
      <c r="A101" t="str">
        <f>feed!A101</f>
        <v>Silverra</v>
      </c>
      <c r="B101" t="str">
        <f>feed!B101</f>
        <v>chohakkai</v>
      </c>
      <c r="C101" t="str">
        <f>feed!C101</f>
        <v>PIRATES</v>
      </c>
      <c r="D101">
        <f>SUMPRODUCT(MID(0&amp;feed!D101,LARGE(INDEX(ISNUMBER(--MID(feed!D101,ROW($1:$19),1))*
ROW($1:$19),0),ROW($1:$19))+1,1)*10^ROW($1:$19)/10)</f>
        <v>60</v>
      </c>
      <c r="E101">
        <f>SUMPRODUCT(MID(0&amp;feed!E101,LARGE(INDEX(ISNUMBER(--MID(feed!E101,ROW($1:$19),1))*
ROW($1:$19),0),ROW($1:$19))+1,1)*10^ROW($1:$19)/10)</f>
        <v>3</v>
      </c>
      <c r="F101" t="str">
        <f>feed!F101</f>
        <v>Second World War surplus</v>
      </c>
      <c r="G101" t="str">
        <f>feed!G101</f>
        <v>Good</v>
      </c>
      <c r="H101">
        <f>SUMPRODUCT(MID(0&amp;feed!H101,LARGE(INDEX(ISNUMBER(--MID(feed!H101,ROW($1:$1),1))*
ROW($1:$1),0),ROW($1:$1))+1,1)*10^ROW($1:$1)/10)</f>
        <v>2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4</v>
      </c>
      <c r="K101">
        <f>SUMPRODUCT(MID(0&amp;feed!K101,LARGE(INDEX(ISNUMBER(--MID(feed!K101,ROW($1:$19),1))*
ROW($1:$19),0),ROW($1:$19))+1,1)*10^ROW($1:$19)/10)</f>
        <v>8</v>
      </c>
      <c r="L101">
        <f>SUMPRODUCT(MID(0&amp;feed!L101,LARGE(INDEX(ISNUMBER(--MID(feed!L101,ROW($1:$19),1))*
ROW($1:$19),0),ROW($1:$19))+1,1)*10^ROW($1:$19)/10)</f>
        <v>6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1805</v>
      </c>
      <c r="O101">
        <f>SUMPRODUCT(MID(0&amp;feed!O101,LARGE(INDEX(ISNUMBER(--MID(feed!O101,ROW($1:$5),1))*
ROW($1:$5),0),ROW($1:$5))+1,1)*10^ROW($1:$5)/10)</f>
        <v>371</v>
      </c>
      <c r="P101" t="str">
        <f>feed!P101</f>
        <v>Untapped</v>
      </c>
      <c r="Q101" t="str">
        <f>feed!Q101</f>
        <v>Mediocre</v>
      </c>
      <c r="R101" t="str">
        <f>feed!R101</f>
        <v>East Indies</v>
      </c>
      <c r="S101" t="str">
        <f>feed!S101</f>
        <v>United States</v>
      </c>
      <c r="T101" s="4">
        <f>SUMPRODUCT(MID(0&amp;feed!T101,LARGE(INDEX(ISNUMBER(--MID(feed!T101,ROW($1:$5),1))*
ROW($1:$5),0),ROW($1:$5))+1,1)*10^ROW($1:$5)/10)</f>
        <v>16172</v>
      </c>
      <c r="U101" t="str">
        <f>feed!U101</f>
        <v>http://blocgame.com/stats.php?id=61729</v>
      </c>
      <c r="V101" s="4">
        <f>SUMPRODUCT(MID(0&amp;feed!V101,LARGE(INDEX(ISNUMBER(--MID(feed!V101,ROW($1:$5),1))*
ROW($1:$5),0),ROW($1:$5))+1,1)*10^ROW($1:$5)/10)</f>
        <v>0</v>
      </c>
      <c r="W101">
        <f>feed!W101</f>
        <v>0</v>
      </c>
      <c r="X101" s="4">
        <f>T101-H101*750-K101*375-L101*375</f>
        <v>9422</v>
      </c>
      <c r="Y101" s="9">
        <f>T101/N101</f>
        <v>8.959556786703601</v>
      </c>
    </row>
    <row r="102" spans="1:25" x14ac:dyDescent="0.25">
      <c r="A102" t="str">
        <f>feed!A102</f>
        <v>Zeon Alliance</v>
      </c>
      <c r="B102" t="str">
        <f>feed!B102</f>
        <v>Char Aznable</v>
      </c>
      <c r="C102" t="str">
        <f>feed!C102</f>
        <v>The Divine Council</v>
      </c>
      <c r="D102">
        <f>SUMPRODUCT(MID(0&amp;feed!D102,LARGE(INDEX(ISNUMBER(--MID(feed!D102,ROW($1:$19),1))*
ROW($1:$19),0),ROW($1:$19))+1,1)*10^ROW($1:$19)/10)</f>
        <v>80</v>
      </c>
      <c r="E102">
        <f>SUMPRODUCT(MID(0&amp;feed!E102,LARGE(INDEX(ISNUMBER(--MID(feed!E102,ROW($1:$19),1))*
ROW($1:$19),0),ROW($1:$19))+1,1)*10^ROW($1:$19)/10)</f>
        <v>6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2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0</v>
      </c>
      <c r="K102">
        <f>SUMPRODUCT(MID(0&amp;feed!K102,LARGE(INDEX(ISNUMBER(--MID(feed!K102,ROW($1:$19),1))*
ROW($1:$19),0),ROW($1:$19))+1,1)*10^ROW($1:$19)/10)</f>
        <v>7</v>
      </c>
      <c r="L102">
        <f>SUMPRODUCT(MID(0&amp;feed!L102,LARGE(INDEX(ISNUMBER(--MID(feed!L102,ROW($1:$19),1))*
ROW($1:$19),0),ROW($1:$19))+1,1)*10^ROW($1:$19)/10)</f>
        <v>7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1802</v>
      </c>
      <c r="O102">
        <f>SUMPRODUCT(MID(0&amp;feed!O102,LARGE(INDEX(ISNUMBER(--MID(feed!O102,ROW($1:$5),1))*
ROW($1:$5),0),ROW($1:$5))+1,1)*10^ROW($1:$5)/10)</f>
        <v>209</v>
      </c>
      <c r="P102" t="str">
        <f>feed!P102</f>
        <v>Untapped</v>
      </c>
      <c r="Q102" t="str">
        <f>feed!Q102</f>
        <v>Very Powerful</v>
      </c>
      <c r="R102" t="str">
        <f>feed!R102</f>
        <v>Pacific Rim</v>
      </c>
      <c r="S102" t="str">
        <f>feed!S102</f>
        <v>United States</v>
      </c>
      <c r="T102" s="4">
        <f>SUMPRODUCT(MID(0&amp;feed!T102,LARGE(INDEX(ISNUMBER(--MID(feed!T102,ROW($1:$5),1))*
ROW($1:$5),0),ROW($1:$5))+1,1)*10^ROW($1:$5)/10)</f>
        <v>33932</v>
      </c>
      <c r="U102" t="str">
        <f>feed!U102</f>
        <v>http://blocgame.com/stats.php?id=62248</v>
      </c>
      <c r="V102" s="4">
        <f>SUMPRODUCT(MID(0&amp;feed!V102,LARGE(INDEX(ISNUMBER(--MID(feed!V102,ROW($1:$5),1))*
ROW($1:$5),0),ROW($1:$5))+1,1)*10^ROW($1:$5)/10)</f>
        <v>1</v>
      </c>
      <c r="W102">
        <f>feed!W102</f>
        <v>0</v>
      </c>
      <c r="X102" s="4">
        <f>T102-H102*750-K102*375-L102*375</f>
        <v>27182</v>
      </c>
      <c r="Y102" s="9">
        <f>T102/N102</f>
        <v>18.830188679245282</v>
      </c>
    </row>
    <row r="103" spans="1:25" x14ac:dyDescent="0.25">
      <c r="A103" t="str">
        <f>feed!A103</f>
        <v>Valtania</v>
      </c>
      <c r="B103" t="str">
        <f>feed!B103</f>
        <v>Kelvin D. Makumbi</v>
      </c>
      <c r="C103" t="str">
        <f>feed!C103</f>
        <v>The Federal Colonies</v>
      </c>
      <c r="D103">
        <f>SUMPRODUCT(MID(0&amp;feed!D103,LARGE(INDEX(ISNUMBER(--MID(feed!D103,ROW($1:$19),1))*
ROW($1:$19),0),ROW($1:$19))+1,1)*10^ROW($1:$19)/10)</f>
        <v>121</v>
      </c>
      <c r="E103">
        <f>SUMPRODUCT(MID(0&amp;feed!E103,LARGE(INDEX(ISNUMBER(--MID(feed!E103,ROW($1:$19),1))*
ROW($1:$19),0),ROW($1:$19))+1,1)*10^ROW($1:$19)/10)</f>
        <v>6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7</v>
      </c>
      <c r="K103">
        <f>SUMPRODUCT(MID(0&amp;feed!K103,LARGE(INDEX(ISNUMBER(--MID(feed!K103,ROW($1:$19),1))*
ROW($1:$19),0),ROW($1:$19))+1,1)*10^ROW($1:$19)/10)</f>
        <v>18</v>
      </c>
      <c r="L103">
        <f>SUMPRODUCT(MID(0&amp;feed!L103,LARGE(INDEX(ISNUMBER(--MID(feed!L103,ROW($1:$19),1))*
ROW($1:$19),0),ROW($1:$19))+1,1)*10^ROW($1:$19)/10)</f>
        <v>12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1801</v>
      </c>
      <c r="O103">
        <f>SUMPRODUCT(MID(0&amp;feed!O103,LARGE(INDEX(ISNUMBER(--MID(feed!O103,ROW($1:$5),1))*
ROW($1:$5),0),ROW($1:$5))+1,1)*10^ROW($1:$5)/10)</f>
        <v>23</v>
      </c>
      <c r="P103">
        <f>feed!P103</f>
        <v>0</v>
      </c>
      <c r="Q103" t="str">
        <f>feed!Q103</f>
        <v>Large</v>
      </c>
      <c r="R103" t="str">
        <f>feed!R103</f>
        <v>Mesoamerica</v>
      </c>
      <c r="S103" t="str">
        <f>feed!S103</f>
        <v>Soviet Union</v>
      </c>
      <c r="T103" s="4">
        <f>SUMPRODUCT(MID(0&amp;feed!T103,LARGE(INDEX(ISNUMBER(--MID(feed!T103,ROW($1:$5),1))*
ROW($1:$5),0),ROW($1:$5))+1,1)*10^ROW($1:$5)/10)</f>
        <v>36276</v>
      </c>
      <c r="U103" t="str">
        <f>feed!U103</f>
        <v>http://blocgame.com/stats.php?id=62525</v>
      </c>
      <c r="V103" s="4">
        <f>SUMPRODUCT(MID(0&amp;feed!V103,LARGE(INDEX(ISNUMBER(--MID(feed!V103,ROW($1:$5),1))*
ROW($1:$5),0),ROW($1:$5))+1,1)*10^ROW($1:$5)/10)</f>
        <v>0</v>
      </c>
      <c r="W103">
        <f>feed!W103</f>
        <v>0</v>
      </c>
      <c r="X103" s="4">
        <f>T103-H103*750-K103*375-L103*375</f>
        <v>22776</v>
      </c>
      <c r="Y103" s="9">
        <f>T103/N103</f>
        <v>20.142143253747918</v>
      </c>
    </row>
    <row r="104" spans="1:25" x14ac:dyDescent="0.25">
      <c r="A104" t="str">
        <f>feed!A104</f>
        <v>Potatopia</v>
      </c>
      <c r="B104" t="str">
        <f>feed!B104</f>
        <v>DoomPotato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59</v>
      </c>
      <c r="E104">
        <f>SUMPRODUCT(MID(0&amp;feed!E104,LARGE(INDEX(ISNUMBER(--MID(feed!E104,ROW($1:$19),1))*
ROW($1:$19),0),ROW($1:$19))+1,1)*10^ROW($1:$19)/10)</f>
        <v>1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2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19</v>
      </c>
      <c r="K104">
        <f>SUMPRODUCT(MID(0&amp;feed!K104,LARGE(INDEX(ISNUMBER(--MID(feed!K104,ROW($1:$19),1))*
ROW($1:$19),0),ROW($1:$19))+1,1)*10^ROW($1:$19)/10)</f>
        <v>11</v>
      </c>
      <c r="L104">
        <f>SUMPRODUCT(MID(0&amp;feed!L104,LARGE(INDEX(ISNUMBER(--MID(feed!L104,ROW($1:$19),1))*
ROW($1:$19),0),ROW($1:$19))+1,1)*10^ROW($1:$19)/10)</f>
        <v>13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1800</v>
      </c>
      <c r="O104">
        <f>SUMPRODUCT(MID(0&amp;feed!O104,LARGE(INDEX(ISNUMBER(--MID(feed!O104,ROW($1:$5),1))*
ROW($1:$5),0),ROW($1:$5))+1,1)*10^ROW($1:$5)/10)</f>
        <v>4728</v>
      </c>
      <c r="P104" t="str">
        <f>feed!P104</f>
        <v>Untapped</v>
      </c>
      <c r="Q104" t="str">
        <f>feed!Q104</f>
        <v>Very Powerful</v>
      </c>
      <c r="R104" t="str">
        <f>feed!R104</f>
        <v>Egypt</v>
      </c>
      <c r="S104" t="str">
        <f>feed!S104</f>
        <v>Soviet Union</v>
      </c>
      <c r="T104" s="4">
        <f>SUMPRODUCT(MID(0&amp;feed!T104,LARGE(INDEX(ISNUMBER(--MID(feed!T104,ROW($1:$5),1))*
ROW($1:$5),0),ROW($1:$5))+1,1)*10^ROW($1:$5)/10)</f>
        <v>29105</v>
      </c>
      <c r="U104" t="str">
        <f>feed!U104</f>
        <v>http://blocgame.com/stats.php?id=54037</v>
      </c>
      <c r="V104" s="4">
        <f>SUMPRODUCT(MID(0&amp;feed!V104,LARGE(INDEX(ISNUMBER(--MID(feed!V104,ROW($1:$5),1))*
ROW($1:$5),0),ROW($1:$5))+1,1)*10^ROW($1:$5)/10)</f>
        <v>0</v>
      </c>
      <c r="W104">
        <f>feed!W104</f>
        <v>0</v>
      </c>
      <c r="X104" s="4">
        <f>T104-H104*750-K104*375-L104*375</f>
        <v>18605</v>
      </c>
      <c r="Y104" s="9">
        <f>T104/N104</f>
        <v>16.169444444444444</v>
      </c>
    </row>
    <row r="105" spans="1:25" x14ac:dyDescent="0.25">
      <c r="A105" t="str">
        <f>feed!A105</f>
        <v>Lothlï¿½rien</v>
      </c>
      <c r="B105" t="str">
        <f>feed!B105</f>
        <v>Galadriel</v>
      </c>
      <c r="C105">
        <f>feed!C105</f>
        <v>0</v>
      </c>
      <c r="D105">
        <f>SUMPRODUCT(MID(0&amp;feed!D105,LARGE(INDEX(ISNUMBER(--MID(feed!D105,ROW($1:$19),1))*
ROW($1:$19),0),ROW($1:$19))+1,1)*10^ROW($1:$19)/10)</f>
        <v>153</v>
      </c>
      <c r="E105">
        <f>SUMPRODUCT(MID(0&amp;feed!E105,LARGE(INDEX(ISNUMBER(--MID(feed!E105,ROW($1:$19),1))*
ROW($1:$19),0),ROW($1:$19))+1,1)*10^ROW($1:$19)/10)</f>
        <v>11</v>
      </c>
      <c r="F105" t="str">
        <f>feed!F105</f>
        <v>Second World War surplus</v>
      </c>
      <c r="G105" t="str">
        <f>feed!G105</f>
        <v>Nice</v>
      </c>
      <c r="H105">
        <f>SUMPRODUCT(MID(0&amp;feed!H105,LARGE(INDEX(ISNUMBER(--MID(feed!H105,ROW($1:$1),1))*
ROW($1:$1),0),ROW($1:$1))+1,1)*10^ROW($1:$1)/10)</f>
        <v>9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1</v>
      </c>
      <c r="K105">
        <f>SUMPRODUCT(MID(0&amp;feed!K105,LARGE(INDEX(ISNUMBER(--MID(feed!K105,ROW($1:$19),1))*
ROW($1:$19),0),ROW($1:$19))+1,1)*10^ROW($1:$19)/10)</f>
        <v>35</v>
      </c>
      <c r="L105">
        <f>SUMPRODUCT(MID(0&amp;feed!L105,LARGE(INDEX(ISNUMBER(--MID(feed!L105,ROW($1:$19),1))*
ROW($1:$19),0),ROW($1:$19))+1,1)*10^ROW($1:$19)/10)</f>
        <v>35</v>
      </c>
      <c r="M105" t="str">
        <f>feed!M105</f>
        <v>Free Market</v>
      </c>
      <c r="N105">
        <f>SUMPRODUCT(MID(0&amp;feed!N105,LARGE(INDEX(ISNUMBER(--MID(feed!N105,ROW($1:$5),1))*
ROW($1:$5),0),ROW($1:$5))+1,1)*10^ROW($1:$5)/10)</f>
        <v>1799</v>
      </c>
      <c r="O105">
        <f>SUMPRODUCT(MID(0&amp;feed!O105,LARGE(INDEX(ISNUMBER(--MID(feed!O105,ROW($1:$5),1))*
ROW($1:$5),0),ROW($1:$5))+1,1)*10^ROW($1:$5)/10)</f>
        <v>11272</v>
      </c>
      <c r="P105" t="str">
        <f>feed!P105</f>
        <v>Near Depletion</v>
      </c>
      <c r="Q105" t="str">
        <f>feed!Q105</f>
        <v>Very Powerful</v>
      </c>
      <c r="R105" t="str">
        <f>feed!R105</f>
        <v>Atlas</v>
      </c>
      <c r="S105" t="str">
        <f>feed!S105</f>
        <v>United States</v>
      </c>
      <c r="T105" s="4">
        <f>SUMPRODUCT(MID(0&amp;feed!T105,LARGE(INDEX(ISNUMBER(--MID(feed!T105,ROW($1:$5),1))*
ROW($1:$5),0),ROW($1:$5))+1,1)*10^ROW($1:$5)/10)</f>
        <v>33282</v>
      </c>
      <c r="U105" t="str">
        <f>feed!U105</f>
        <v>http://blocgame.com/stats.php?id=64165</v>
      </c>
      <c r="V105" s="4">
        <f>SUMPRODUCT(MID(0&amp;feed!V105,LARGE(INDEX(ISNUMBER(--MID(feed!V105,ROW($1:$5),1))*
ROW($1:$5),0),ROW($1:$5))+1,1)*10^ROW($1:$5)/10)</f>
        <v>0</v>
      </c>
      <c r="W105">
        <f>feed!W105</f>
        <v>0</v>
      </c>
      <c r="X105" s="4">
        <f>T105-H105*750-K105*375-L105*375</f>
        <v>282</v>
      </c>
      <c r="Y105" s="9">
        <f>T105/N105</f>
        <v>18.500277932184549</v>
      </c>
    </row>
    <row r="106" spans="1:25" x14ac:dyDescent="0.25">
      <c r="A106" t="str">
        <f>feed!A106</f>
        <v>kweensnkans</v>
      </c>
      <c r="B106" t="str">
        <f>feed!B106</f>
        <v>Jamal T.Ice cube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41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1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52</v>
      </c>
      <c r="K106">
        <f>SUMPRODUCT(MID(0&amp;feed!K106,LARGE(INDEX(ISNUMBER(--MID(feed!K106,ROW($1:$19),1))*
ROW($1:$19),0),ROW($1:$19))+1,1)*10^ROW($1:$19)/10)</f>
        <v>7</v>
      </c>
      <c r="L106">
        <f>SUMPRODUCT(MID(0&amp;feed!L106,LARGE(INDEX(ISNUMBER(--MID(feed!L106,ROW($1:$19),1))*
ROW($1:$19),0),ROW($1:$19))+1,1)*10^ROW($1:$19)/10)</f>
        <v>4</v>
      </c>
      <c r="M106" t="str">
        <f>feed!M106</f>
        <v>Free Market</v>
      </c>
      <c r="N106">
        <f>SUMPRODUCT(MID(0&amp;feed!N106,LARGE(INDEX(ISNUMBER(--MID(feed!N106,ROW($1:$5),1))*
ROW($1:$5),0),ROW($1:$5))+1,1)*10^ROW($1:$5)/10)</f>
        <v>1798</v>
      </c>
      <c r="O106">
        <f>SUMPRODUCT(MID(0&amp;feed!O106,LARGE(INDEX(ISNUMBER(--MID(feed!O106,ROW($1:$5),1))*
ROW($1:$5),0),ROW($1:$5))+1,1)*10^ROW($1:$5)/10)</f>
        <v>3011</v>
      </c>
      <c r="P106">
        <f>feed!P106</f>
        <v>0</v>
      </c>
      <c r="Q106" t="str">
        <f>feed!Q106</f>
        <v>Large</v>
      </c>
      <c r="R106" t="str">
        <f>feed!R106</f>
        <v>Egypt</v>
      </c>
      <c r="S106" t="str">
        <f>feed!S106</f>
        <v>United States</v>
      </c>
      <c r="T106" s="4">
        <f>SUMPRODUCT(MID(0&amp;feed!T106,LARGE(INDEX(ISNUMBER(--MID(feed!T106,ROW($1:$5),1))*
ROW($1:$5),0),ROW($1:$5))+1,1)*10^ROW($1:$5)/10)</f>
        <v>16728</v>
      </c>
      <c r="U106" t="str">
        <f>feed!U106</f>
        <v>http://blocgame.com/stats.php?id=63345</v>
      </c>
      <c r="V106" s="4">
        <f>SUMPRODUCT(MID(0&amp;feed!V106,LARGE(INDEX(ISNUMBER(--MID(feed!V106,ROW($1:$5),1))*
ROW($1:$5),0),ROW($1:$5))+1,1)*10^ROW($1:$5)/10)</f>
        <v>0</v>
      </c>
      <c r="W106">
        <f>feed!W106</f>
        <v>0</v>
      </c>
      <c r="X106" s="4">
        <f>T106-H106*750-K106*375-L106*375</f>
        <v>11853</v>
      </c>
      <c r="Y106" s="9">
        <f>T106/N106</f>
        <v>9.3036707452725249</v>
      </c>
    </row>
    <row r="107" spans="1:25" x14ac:dyDescent="0.25">
      <c r="A107" t="str">
        <f>feed!A107</f>
        <v>Syphirious</v>
      </c>
      <c r="B107" t="str">
        <f>feed!B107</f>
        <v>Doxal</v>
      </c>
      <c r="C107" t="str">
        <f>feed!C107</f>
        <v>Interpol</v>
      </c>
      <c r="D107">
        <f>SUMPRODUCT(MID(0&amp;feed!D107,LARGE(INDEX(ISNUMBER(--MID(feed!D107,ROW($1:$19),1))*
ROW($1:$19),0),ROW($1:$19))+1,1)*10^ROW($1:$19)/10)</f>
        <v>78</v>
      </c>
      <c r="E107">
        <f>SUMPRODUCT(MID(0&amp;feed!E107,LARGE(INDEX(ISNUMBER(--MID(feed!E107,ROW($1:$19),1))*
ROW($1:$19),0),ROW($1:$19))+1,1)*10^ROW($1:$19)/10)</f>
        <v>2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2</v>
      </c>
      <c r="K107">
        <f>SUMPRODUCT(MID(0&amp;feed!K107,LARGE(INDEX(ISNUMBER(--MID(feed!K107,ROW($1:$19),1))*
ROW($1:$19),0),ROW($1:$19))+1,1)*10^ROW($1:$19)/10)</f>
        <v>33</v>
      </c>
      <c r="L107">
        <f>SUMPRODUCT(MID(0&amp;feed!L107,LARGE(INDEX(ISNUMBER(--MID(feed!L107,ROW($1:$19),1))*
ROW($1:$19),0),ROW($1:$19))+1,1)*10^ROW($1:$19)/10)</f>
        <v>28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1794</v>
      </c>
      <c r="O107">
        <f>SUMPRODUCT(MID(0&amp;feed!O107,LARGE(INDEX(ISNUMBER(--MID(feed!O107,ROW($1:$5),1))*
ROW($1:$5),0),ROW($1:$5))+1,1)*10^ROW($1:$5)/10)</f>
        <v>3993</v>
      </c>
      <c r="P107" t="str">
        <f>feed!P107</f>
        <v>Untapped</v>
      </c>
      <c r="Q107" t="str">
        <f>feed!Q107</f>
        <v>Very Powerful</v>
      </c>
      <c r="R107" t="str">
        <f>feed!R107</f>
        <v>Mesopotamia</v>
      </c>
      <c r="S107" t="str">
        <f>feed!S107</f>
        <v>Soviet Union</v>
      </c>
      <c r="T107" s="4">
        <f>SUMPRODUCT(MID(0&amp;feed!T107,LARGE(INDEX(ISNUMBER(--MID(feed!T107,ROW($1:$5),1))*
ROW($1:$5),0),ROW($1:$5))+1,1)*10^ROW($1:$5)/10)</f>
        <v>52073</v>
      </c>
      <c r="U107" t="str">
        <f>feed!U107</f>
        <v>http://blocgame.com/stats.php?id=59670</v>
      </c>
      <c r="V107" s="4">
        <f>SUMPRODUCT(MID(0&amp;feed!V107,LARGE(INDEX(ISNUMBER(--MID(feed!V107,ROW($1:$5),1))*
ROW($1:$5),0),ROW($1:$5))+1,1)*10^ROW($1:$5)/10)</f>
        <v>0</v>
      </c>
      <c r="W107">
        <f>feed!W107</f>
        <v>0</v>
      </c>
      <c r="X107" s="4">
        <f>T107-H107*750-K107*375-L107*375</f>
        <v>26948</v>
      </c>
      <c r="Y107" s="9">
        <f>T107/N107</f>
        <v>29.026198439241917</v>
      </c>
    </row>
    <row r="108" spans="1:25" x14ac:dyDescent="0.25">
      <c r="A108" t="str">
        <f>feed!A108</f>
        <v>Deklain</v>
      </c>
      <c r="B108" t="str">
        <f>feed!B108</f>
        <v>Otis</v>
      </c>
      <c r="C108" t="str">
        <f>feed!C108</f>
        <v>The Divine Council</v>
      </c>
      <c r="D108">
        <f>SUMPRODUCT(MID(0&amp;feed!D108,LARGE(INDEX(ISNUMBER(--MID(feed!D108,ROW($1:$19),1))*
ROW($1:$19),0),ROW($1:$19))+1,1)*10^ROW($1:$19)/10)</f>
        <v>44</v>
      </c>
      <c r="E108">
        <f>SUMPRODUCT(MID(0&amp;feed!E108,LARGE(INDEX(ISNUMBER(--MID(feed!E108,ROW($1:$19),1))*
ROW($1:$19),0),ROW($1:$19))+1,1)*10^ROW($1:$19)/10)</f>
        <v>1</v>
      </c>
      <c r="F108" t="str">
        <f>feed!F108</f>
        <v>Korean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2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11</v>
      </c>
      <c r="K108">
        <f>SUMPRODUCT(MID(0&amp;feed!K108,LARGE(INDEX(ISNUMBER(--MID(feed!K108,ROW($1:$19),1))*
ROW($1:$19),0),ROW($1:$19))+1,1)*10^ROW($1:$19)/10)</f>
        <v>21</v>
      </c>
      <c r="L108">
        <f>SUMPRODUCT(MID(0&amp;feed!L108,LARGE(INDEX(ISNUMBER(--MID(feed!L108,ROW($1:$19),1))*
ROW($1:$19),0),ROW($1:$19))+1,1)*10^ROW($1:$19)/10)</f>
        <v>6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1788</v>
      </c>
      <c r="O108">
        <f>SUMPRODUCT(MID(0&amp;feed!O108,LARGE(INDEX(ISNUMBER(--MID(feed!O108,ROW($1:$5),1))*
ROW($1:$5),0),ROW($1:$5))+1,1)*10^ROW($1:$5)/10)</f>
        <v>8</v>
      </c>
      <c r="P108" t="str">
        <f>feed!P108</f>
        <v>Untapped</v>
      </c>
      <c r="Q108" t="str">
        <f>feed!Q108</f>
        <v>Powerful</v>
      </c>
      <c r="R108" t="str">
        <f>feed!R108</f>
        <v>Pacific Rim</v>
      </c>
      <c r="S108" t="str">
        <f>feed!S108</f>
        <v>Soviet Union</v>
      </c>
      <c r="T108" s="4">
        <f>SUMPRODUCT(MID(0&amp;feed!T108,LARGE(INDEX(ISNUMBER(--MID(feed!T108,ROW($1:$5),1))*
ROW($1:$5),0),ROW($1:$5))+1,1)*10^ROW($1:$5)/10)</f>
        <v>33853</v>
      </c>
      <c r="U108" t="str">
        <f>feed!U108</f>
        <v>http://blocgame.com/stats.php?id=57066</v>
      </c>
      <c r="V108" s="4">
        <f>SUMPRODUCT(MID(0&amp;feed!V108,LARGE(INDEX(ISNUMBER(--MID(feed!V108,ROW($1:$5),1))*
ROW($1:$5),0),ROW($1:$5))+1,1)*10^ROW($1:$5)/10)</f>
        <v>0</v>
      </c>
      <c r="W108">
        <f>feed!W108</f>
        <v>0</v>
      </c>
      <c r="X108" s="4">
        <f>T108-H108*750-K108*375-L108*375</f>
        <v>22228</v>
      </c>
      <c r="Y108" s="9">
        <f>T108/N108</f>
        <v>18.933445190156601</v>
      </c>
    </row>
    <row r="109" spans="1:25" x14ac:dyDescent="0.25">
      <c r="A109" t="str">
        <f>feed!A110</f>
        <v>Puerto Libre</v>
      </c>
      <c r="B109" t="str">
        <f>feed!B110</f>
        <v>Jose Ramon Rodriguez III</v>
      </c>
      <c r="C109" t="str">
        <f>feed!C110</f>
        <v>The Federal Colonies</v>
      </c>
      <c r="D109">
        <f>SUMPRODUCT(MID(0&amp;feed!D110,LARGE(INDEX(ISNUMBER(--MID(feed!D110,ROW($1:$19),1))*
ROW($1:$19),0),ROW($1:$19))+1,1)*10^ROW($1:$19)/10)</f>
        <v>44</v>
      </c>
      <c r="E109">
        <f>SUMPRODUCT(MID(0&amp;feed!E110,LARGE(INDEX(ISNUMBER(--MID(feed!E110,ROW($1:$19),1))*
ROW($1:$19),0),ROW($1:$19))+1,1)*10^ROW($1:$19)/10)</f>
        <v>0</v>
      </c>
      <c r="F109" t="str">
        <f>feed!F110</f>
        <v>Second World War surplus</v>
      </c>
      <c r="G109" t="str">
        <f>feed!G110</f>
        <v>Gandhi-like</v>
      </c>
      <c r="H109">
        <f>SUMPRODUCT(MID(0&amp;feed!H110,LARGE(INDEX(ISNUMBER(--MID(feed!H110,ROW($1:$1),1))*
ROW($1:$1),0),ROW($1:$1))+1,1)*10^ROW($1:$1)/10)</f>
        <v>2</v>
      </c>
      <c r="I109" t="str">
        <f>feed!I110</f>
        <v>Good</v>
      </c>
      <c r="J109">
        <f>SUMPRODUCT(MID(0&amp;feed!J110,LARGE(INDEX(ISNUMBER(--MID(feed!J110,ROW($1:$19),1))*
ROW($1:$19),0),ROW($1:$19))+1,1)*10^ROW($1:$19)/10)</f>
        <v>10</v>
      </c>
      <c r="K109">
        <f>SUMPRODUCT(MID(0&amp;feed!K110,LARGE(INDEX(ISNUMBER(--MID(feed!K110,ROW($1:$19),1))*
ROW($1:$19),0),ROW($1:$19))+1,1)*10^ROW($1:$19)/10)</f>
        <v>18</v>
      </c>
      <c r="L109">
        <f>SUMPRODUCT(MID(0&amp;feed!L110,LARGE(INDEX(ISNUMBER(--MID(feed!L110,ROW($1:$19),1))*
ROW($1:$19),0),ROW($1:$19))+1,1)*10^ROW($1:$19)/10)</f>
        <v>12</v>
      </c>
      <c r="M109" t="str">
        <f>feed!M110</f>
        <v>Free Market</v>
      </c>
      <c r="N109">
        <f>SUMPRODUCT(MID(0&amp;feed!N110,LARGE(INDEX(ISNUMBER(--MID(feed!N110,ROW($1:$5),1))*
ROW($1:$5),0),ROW($1:$5))+1,1)*10^ROW($1:$5)/10)</f>
        <v>1781</v>
      </c>
      <c r="O109">
        <f>SUMPRODUCT(MID(0&amp;feed!O110,LARGE(INDEX(ISNUMBER(--MID(feed!O110,ROW($1:$5),1))*
ROW($1:$5),0),ROW($1:$5))+1,1)*10^ROW($1:$5)/10)</f>
        <v>138</v>
      </c>
      <c r="P109" t="str">
        <f>feed!P110</f>
        <v>Untapped</v>
      </c>
      <c r="Q109" t="str">
        <f>feed!Q110</f>
        <v>Very Powerful</v>
      </c>
      <c r="R109" t="str">
        <f>feed!R110</f>
        <v>Caribbean</v>
      </c>
      <c r="S109" t="str">
        <f>feed!S110</f>
        <v>United States</v>
      </c>
      <c r="T109" s="4">
        <f>SUMPRODUCT(MID(0&amp;feed!T110,LARGE(INDEX(ISNUMBER(--MID(feed!T110,ROW($1:$5),1))*
ROW($1:$5),0),ROW($1:$5))+1,1)*10^ROW($1:$5)/10)</f>
        <v>20000</v>
      </c>
      <c r="U109" t="str">
        <f>feed!U110</f>
        <v>http://blocgame.com/stats.php?id=61883</v>
      </c>
      <c r="V109" s="4">
        <f>SUMPRODUCT(MID(0&amp;feed!V110,LARGE(INDEX(ISNUMBER(--MID(feed!V110,ROW($1:$5),1))*
ROW($1:$5),0),ROW($1:$5))+1,1)*10^ROW($1:$5)/10)</f>
        <v>0</v>
      </c>
      <c r="W109">
        <f>feed!W110</f>
        <v>0</v>
      </c>
      <c r="X109" s="4">
        <f>T109-H109*750-K109*375-L109*375</f>
        <v>7250</v>
      </c>
      <c r="Y109" s="9">
        <f>T109/N109</f>
        <v>11.229646266142616</v>
      </c>
    </row>
    <row r="110" spans="1:25" x14ac:dyDescent="0.25">
      <c r="A110" t="str">
        <f>feed!A111</f>
        <v>Kekistonia</v>
      </c>
      <c r="B110" t="str">
        <f>feed!B111</f>
        <v>Mad Dog Mattis</v>
      </c>
      <c r="C110" t="str">
        <f>feed!C111</f>
        <v>The Order</v>
      </c>
      <c r="D110">
        <f>SUMPRODUCT(MID(0&amp;feed!D111,LARGE(INDEX(ISNUMBER(--MID(feed!D111,ROW($1:$19),1))*
ROW($1:$19),0),ROW($1:$19))+1,1)*10^ROW($1:$19)/10)</f>
        <v>67</v>
      </c>
      <c r="E110">
        <f>SUMPRODUCT(MID(0&amp;feed!E111,LARGE(INDEX(ISNUMBER(--MID(feed!E111,ROW($1:$19),1))*
ROW($1:$19),0),ROW($1:$19))+1,1)*10^ROW($1:$19)/10)</f>
        <v>5</v>
      </c>
      <c r="F110" t="str">
        <f>feed!F111</f>
        <v>Second World War surplus</v>
      </c>
      <c r="G110" t="str">
        <f>feed!G111</f>
        <v>Gandhi-like</v>
      </c>
      <c r="H110">
        <f>SUMPRODUCT(MID(0&amp;feed!H111,LARGE(INDEX(ISNUMBER(--MID(feed!H111,ROW($1:$1),1))*
ROW($1:$1),0),ROW($1:$1))+1,1)*10^ROW($1:$1)/10)</f>
        <v>3</v>
      </c>
      <c r="I110" t="str">
        <f>feed!I111</f>
        <v>Elite</v>
      </c>
      <c r="J110">
        <f>SUMPRODUCT(MID(0&amp;feed!J111,LARGE(INDEX(ISNUMBER(--MID(feed!J111,ROW($1:$19),1))*
ROW($1:$19),0),ROW($1:$19))+1,1)*10^ROW($1:$19)/10)</f>
        <v>2</v>
      </c>
      <c r="K110">
        <f>SUMPRODUCT(MID(0&amp;feed!K111,LARGE(INDEX(ISNUMBER(--MID(feed!K111,ROW($1:$19),1))*
ROW($1:$19),0),ROW($1:$19))+1,1)*10^ROW($1:$19)/10)</f>
        <v>21</v>
      </c>
      <c r="L110">
        <f>SUMPRODUCT(MID(0&amp;feed!L111,LARGE(INDEX(ISNUMBER(--MID(feed!L111,ROW($1:$19),1))*
ROW($1:$19),0),ROW($1:$19))+1,1)*10^ROW($1:$19)/10)</f>
        <v>19</v>
      </c>
      <c r="M110" t="str">
        <f>feed!M111</f>
        <v>Central Planning</v>
      </c>
      <c r="N110">
        <f>SUMPRODUCT(MID(0&amp;feed!N111,LARGE(INDEX(ISNUMBER(--MID(feed!N111,ROW($1:$5),1))*
ROW($1:$5),0),ROW($1:$5))+1,1)*10^ROW($1:$5)/10)</f>
        <v>1781</v>
      </c>
      <c r="O110">
        <f>SUMPRODUCT(MID(0&amp;feed!O111,LARGE(INDEX(ISNUMBER(--MID(feed!O111,ROW($1:$5),1))*
ROW($1:$5),0),ROW($1:$5))+1,1)*10^ROW($1:$5)/10)</f>
        <v>8873</v>
      </c>
      <c r="P110" t="str">
        <f>feed!P111</f>
        <v>Untapped</v>
      </c>
      <c r="Q110" t="str">
        <f>feed!Q111</f>
        <v>Large</v>
      </c>
      <c r="R110" t="str">
        <f>feed!R111</f>
        <v>Atlas</v>
      </c>
      <c r="S110" t="str">
        <f>feed!S111</f>
        <v>Soviet Union</v>
      </c>
      <c r="T110" s="4">
        <f>SUMPRODUCT(MID(0&amp;feed!T111,LARGE(INDEX(ISNUMBER(--MID(feed!T111,ROW($1:$5),1))*
ROW($1:$5),0),ROW($1:$5))+1,1)*10^ROW($1:$5)/10)</f>
        <v>45330</v>
      </c>
      <c r="U110" t="str">
        <f>feed!U111</f>
        <v>http://blocgame.com/stats.php?id=63476</v>
      </c>
      <c r="V110" s="4">
        <f>SUMPRODUCT(MID(0&amp;feed!V111,LARGE(INDEX(ISNUMBER(--MID(feed!V111,ROW($1:$5),1))*
ROW($1:$5),0),ROW($1:$5))+1,1)*10^ROW($1:$5)/10)</f>
        <v>0</v>
      </c>
      <c r="W110">
        <f>feed!W111</f>
        <v>0</v>
      </c>
      <c r="X110" s="4">
        <f>T110-H110*750-K110*375-L110*375</f>
        <v>28080</v>
      </c>
      <c r="Y110" s="9">
        <f>T110/N110</f>
        <v>25.451993262212241</v>
      </c>
    </row>
    <row r="111" spans="1:25" x14ac:dyDescent="0.25">
      <c r="A111" t="str">
        <f>feed!A109</f>
        <v>Krasnyyikistan</v>
      </c>
      <c r="B111" t="str">
        <f>feed!B109</f>
        <v>JohnTheGreat</v>
      </c>
      <c r="C111" t="str">
        <f>feed!C109</f>
        <v>Socialist Arab Union</v>
      </c>
      <c r="D111">
        <f>SUMPRODUCT(MID(0&amp;feed!D109,LARGE(INDEX(ISNUMBER(--MID(feed!D109,ROW($1:$19),1))*
ROW($1:$19),0),ROW($1:$19))+1,1)*10^ROW($1:$19)/10)</f>
        <v>9</v>
      </c>
      <c r="E111">
        <f>SUMPRODUCT(MID(0&amp;feed!E109,LARGE(INDEX(ISNUMBER(--MID(feed!E109,ROW($1:$19),1))*
ROW($1:$19),0),ROW($1:$19))+1,1)*10^ROW($1:$19)/10)</f>
        <v>3</v>
      </c>
      <c r="F111" t="str">
        <f>feed!F109</f>
        <v>Second World War surplus</v>
      </c>
      <c r="G111" t="str">
        <f>feed!G109</f>
        <v>Angelic</v>
      </c>
      <c r="H111">
        <f>SUMPRODUCT(MID(0&amp;feed!H109,LARGE(INDEX(ISNUMBER(--MID(feed!H109,ROW($1:$1),1))*
ROW($1:$1),0),ROW($1:$1))+1,1)*10^ROW($1:$1)/10)</f>
        <v>2</v>
      </c>
      <c r="I111" t="str">
        <f>feed!I109</f>
        <v>Elite</v>
      </c>
      <c r="J111">
        <f>SUMPRODUCT(MID(0&amp;feed!J109,LARGE(INDEX(ISNUMBER(--MID(feed!J109,ROW($1:$19),1))*
ROW($1:$19),0),ROW($1:$19))+1,1)*10^ROW($1:$19)/10)</f>
        <v>0</v>
      </c>
      <c r="K111">
        <f>SUMPRODUCT(MID(0&amp;feed!K109,LARGE(INDEX(ISNUMBER(--MID(feed!K109,ROW($1:$19),1))*
ROW($1:$19),0),ROW($1:$19))+1,1)*10^ROW($1:$19)/10)</f>
        <v>12</v>
      </c>
      <c r="L111">
        <f>SUMPRODUCT(MID(0&amp;feed!L109,LARGE(INDEX(ISNUMBER(--MID(feed!L109,ROW($1:$19),1))*
ROW($1:$19),0),ROW($1:$19))+1,1)*10^ROW($1:$19)/10)</f>
        <v>11</v>
      </c>
      <c r="M111" t="str">
        <f>feed!M109</f>
        <v>Central Planning</v>
      </c>
      <c r="N111">
        <f>SUMPRODUCT(MID(0&amp;feed!N109,LARGE(INDEX(ISNUMBER(--MID(feed!N109,ROW($1:$5),1))*
ROW($1:$5),0),ROW($1:$5))+1,1)*10^ROW($1:$5)/10)</f>
        <v>1781</v>
      </c>
      <c r="O111">
        <f>SUMPRODUCT(MID(0&amp;feed!O109,LARGE(INDEX(ISNUMBER(--MID(feed!O109,ROW($1:$5),1))*
ROW($1:$5),0),ROW($1:$5))+1,1)*10^ROW($1:$5)/10)</f>
        <v>4219</v>
      </c>
      <c r="P111" t="str">
        <f>feed!P109</f>
        <v>Untapped</v>
      </c>
      <c r="Q111" t="str">
        <f>feed!Q109</f>
        <v>Somewhat Large</v>
      </c>
      <c r="R111" t="str">
        <f>feed!R109</f>
        <v>Arabia</v>
      </c>
      <c r="S111" t="str">
        <f>feed!S109</f>
        <v>Soviet Union</v>
      </c>
      <c r="T111" s="4">
        <f>SUMPRODUCT(MID(0&amp;feed!T109,LARGE(INDEX(ISNUMBER(--MID(feed!T109,ROW($1:$5),1))*
ROW($1:$5),0),ROW($1:$5))+1,1)*10^ROW($1:$5)/10)</f>
        <v>26368</v>
      </c>
      <c r="U111" t="str">
        <f>feed!U109</f>
        <v>http://blocgame.com/stats.php?id=50209</v>
      </c>
      <c r="V111" s="4">
        <f>SUMPRODUCT(MID(0&amp;feed!V109,LARGE(INDEX(ISNUMBER(--MID(feed!V109,ROW($1:$5),1))*
ROW($1:$5),0),ROW($1:$5))+1,1)*10^ROW($1:$5)/10)</f>
        <v>0</v>
      </c>
      <c r="W111">
        <f>feed!W109</f>
        <v>0</v>
      </c>
      <c r="X111" s="4">
        <f>T111-H111*750-K111*375-L111*375</f>
        <v>16243</v>
      </c>
      <c r="Y111" s="9">
        <f>T111/N111</f>
        <v>14.805165637282425</v>
      </c>
    </row>
    <row r="112" spans="1:25" x14ac:dyDescent="0.25">
      <c r="A112" t="str">
        <f>feed!A112</f>
        <v>Psychotropia</v>
      </c>
      <c r="B112" t="str">
        <f>feed!B112</f>
        <v>President_Bloodmoney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77</v>
      </c>
      <c r="E112">
        <f>SUMPRODUCT(MID(0&amp;feed!E112,LARGE(INDEX(ISNUMBER(--MID(feed!E112,ROW($1:$19),1))*
ROW($1:$19),0),ROW($1:$19))+1,1)*10^ROW($1:$19)/10)</f>
        <v>5</v>
      </c>
      <c r="F112" t="str">
        <f>feed!F112</f>
        <v>First World War surplus</v>
      </c>
      <c r="G112" t="str">
        <f>feed!G112</f>
        <v>Good</v>
      </c>
      <c r="H112">
        <f>SUMPRODUCT(MID(0&amp;feed!H112,LARGE(INDEX(ISNUMBER(--MID(feed!H112,ROW($1:$1),1))*
ROW($1:$1),0),ROW($1:$1))+1,1)*10^ROW($1:$1)/10)</f>
        <v>3</v>
      </c>
      <c r="I112" t="str">
        <f>feed!I112</f>
        <v>Standard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15</v>
      </c>
      <c r="L112">
        <f>SUMPRODUCT(MID(0&amp;feed!L112,LARGE(INDEX(ISNUMBER(--MID(feed!L112,ROW($1:$19),1))*
ROW($1:$19),0),ROW($1:$19))+1,1)*10^ROW($1:$19)/10)</f>
        <v>6</v>
      </c>
      <c r="M112" t="str">
        <f>feed!M112</f>
        <v>Central Planning</v>
      </c>
      <c r="N112">
        <f>SUMPRODUCT(MID(0&amp;feed!N112,LARGE(INDEX(ISNUMBER(--MID(feed!N112,ROW($1:$5),1))*
ROW($1:$5),0),ROW($1:$5))+1,1)*10^ROW($1:$5)/10)</f>
        <v>1768</v>
      </c>
      <c r="O112">
        <f>SUMPRODUCT(MID(0&amp;feed!O112,LARGE(INDEX(ISNUMBER(--MID(feed!O112,ROW($1:$5),1))*
ROW($1:$5),0),ROW($1:$5))+1,1)*10^ROW($1:$5)/10)</f>
        <v>291</v>
      </c>
      <c r="P112" t="str">
        <f>feed!P112</f>
        <v>Plentiful</v>
      </c>
      <c r="Q112" t="str">
        <f>feed!Q112</f>
        <v>Large</v>
      </c>
      <c r="R112" t="str">
        <f>feed!R112</f>
        <v>East Africa</v>
      </c>
      <c r="S112" t="str">
        <f>feed!S112</f>
        <v>Soviet Union</v>
      </c>
      <c r="T112" s="4">
        <f>SUMPRODUCT(MID(0&amp;feed!T112,LARGE(INDEX(ISNUMBER(--MID(feed!T112,ROW($1:$5),1))*
ROW($1:$5),0),ROW($1:$5))+1,1)*10^ROW($1:$5)/10)</f>
        <v>39526</v>
      </c>
      <c r="U112" t="str">
        <f>feed!U112</f>
        <v>http://blocgame.com/stats.php?id=64125</v>
      </c>
      <c r="V112" s="4">
        <f>SUMPRODUCT(MID(0&amp;feed!V112,LARGE(INDEX(ISNUMBER(--MID(feed!V112,ROW($1:$5),1))*
ROW($1:$5),0),ROW($1:$5))+1,1)*10^ROW($1:$5)/10)</f>
        <v>0</v>
      </c>
      <c r="W112">
        <f>feed!W112</f>
        <v>0</v>
      </c>
      <c r="X112" s="4">
        <f>T112-H112*750-K112*375-L112*375</f>
        <v>29401</v>
      </c>
      <c r="Y112" s="9">
        <f>T112/N112</f>
        <v>22.356334841628961</v>
      </c>
    </row>
    <row r="113" spans="1:25" x14ac:dyDescent="0.25">
      <c r="A113" t="str">
        <f>feed!A113</f>
        <v>Inderapura</v>
      </c>
      <c r="B113" t="str">
        <f>feed!B113</f>
        <v>Lordfazal</v>
      </c>
      <c r="C113" t="str">
        <f>feed!C113</f>
        <v>PIRATES</v>
      </c>
      <c r="D113">
        <f>SUMPRODUCT(MID(0&amp;feed!D113,LARGE(INDEX(ISNUMBER(--MID(feed!D113,ROW($1:$19),1))*
ROW($1:$19),0),ROW($1:$19))+1,1)*10^ROW($1:$19)/10)</f>
        <v>86</v>
      </c>
      <c r="E113">
        <f>SUMPRODUCT(MID(0&amp;feed!E113,LARGE(INDEX(ISNUMBER(--MID(feed!E113,ROW($1:$19),1))*
ROW($1:$19),0),ROW($1:$19))+1,1)*10^ROW($1:$19)/10)</f>
        <v>3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3</v>
      </c>
      <c r="K113">
        <f>SUMPRODUCT(MID(0&amp;feed!K113,LARGE(INDEX(ISNUMBER(--MID(feed!K113,ROW($1:$19),1))*
ROW($1:$19),0),ROW($1:$19))+1,1)*10^ROW($1:$19)/10)</f>
        <v>12</v>
      </c>
      <c r="L113">
        <f>SUMPRODUCT(MID(0&amp;feed!L113,LARGE(INDEX(ISNUMBER(--MID(feed!L113,ROW($1:$19),1))*
ROW($1:$19),0),ROW($1:$19))+1,1)*10^ROW($1:$19)/10)</f>
        <v>7</v>
      </c>
      <c r="M113" t="str">
        <f>feed!M113</f>
        <v>Free Market</v>
      </c>
      <c r="N113">
        <f>SUMPRODUCT(MID(0&amp;feed!N113,LARGE(INDEX(ISNUMBER(--MID(feed!N113,ROW($1:$5),1))*
ROW($1:$5),0),ROW($1:$5))+1,1)*10^ROW($1:$5)/10)</f>
        <v>1763</v>
      </c>
      <c r="O113">
        <f>SUMPRODUCT(MID(0&amp;feed!O113,LARGE(INDEX(ISNUMBER(--MID(feed!O113,ROW($1:$5),1))*
ROW($1:$5),0),ROW($1:$5))+1,1)*10^ROW($1:$5)/10)</f>
        <v>127</v>
      </c>
      <c r="P113" t="str">
        <f>feed!P113</f>
        <v>Untapped</v>
      </c>
      <c r="Q113" t="str">
        <f>feed!Q113</f>
        <v>Large</v>
      </c>
      <c r="R113" t="str">
        <f>feed!R113</f>
        <v>East Indies</v>
      </c>
      <c r="S113" t="str">
        <f>feed!S113</f>
        <v>United States</v>
      </c>
      <c r="T113" s="4">
        <f>SUMPRODUCT(MID(0&amp;feed!T113,LARGE(INDEX(ISNUMBER(--MID(feed!T113,ROW($1:$5),1))*
ROW($1:$5),0),ROW($1:$5))+1,1)*10^ROW($1:$5)/10)</f>
        <v>16010</v>
      </c>
      <c r="U113" t="str">
        <f>feed!U113</f>
        <v>http://blocgame.com/stats.php?id=62928</v>
      </c>
      <c r="V113" s="4">
        <f>SUMPRODUCT(MID(0&amp;feed!V113,LARGE(INDEX(ISNUMBER(--MID(feed!V113,ROW($1:$5),1))*
ROW($1:$5),0),ROW($1:$5))+1,1)*10^ROW($1:$5)/10)</f>
        <v>1</v>
      </c>
      <c r="W113">
        <f>feed!W113</f>
        <v>0</v>
      </c>
      <c r="X113" s="4">
        <f>T113-H113*750-K113*375-L113*375</f>
        <v>7385</v>
      </c>
      <c r="Y113" s="9">
        <f>T113/N113</f>
        <v>9.0811117413499716</v>
      </c>
    </row>
    <row r="114" spans="1:25" x14ac:dyDescent="0.25">
      <c r="A114" t="str">
        <f>feed!A114</f>
        <v>Reim</v>
      </c>
      <c r="B114" t="str">
        <f>feed!B114</f>
        <v>Azrael</v>
      </c>
      <c r="C114" t="str">
        <f>feed!C114</f>
        <v>The Divine Council</v>
      </c>
      <c r="D114">
        <f>SUMPRODUCT(MID(0&amp;feed!D114,LARGE(INDEX(ISNUMBER(--MID(feed!D114,ROW($1:$19),1))*
ROW($1:$19),0),ROW($1:$19))+1,1)*10^ROW($1:$19)/10)</f>
        <v>79</v>
      </c>
      <c r="E114">
        <f>SUMPRODUCT(MID(0&amp;feed!E114,LARGE(INDEX(ISNUMBER(--MID(feed!E114,ROW($1:$19),1))*
ROW($1:$19),0),ROW($1:$19))+1,1)*10^ROW($1:$19)/10)</f>
        <v>5</v>
      </c>
      <c r="F114" t="str">
        <f>feed!F114</f>
        <v>Second World War surplus</v>
      </c>
      <c r="G114" t="str">
        <f>feed!G114</f>
        <v>Angelic</v>
      </c>
      <c r="H114">
        <f>SUMPRODUCT(MID(0&amp;feed!H114,LARGE(INDEX(ISNUMBER(--MID(feed!H114,ROW($1:$1),1))*
ROW($1:$1),0),ROW($1:$1))+1,1)*10^ROW($1:$1)/10)</f>
        <v>2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0</v>
      </c>
      <c r="K114">
        <f>SUMPRODUCT(MID(0&amp;feed!K114,LARGE(INDEX(ISNUMBER(--MID(feed!K114,ROW($1:$19),1))*
ROW($1:$19),0),ROW($1:$19))+1,1)*10^ROW($1:$19)/10)</f>
        <v>24</v>
      </c>
      <c r="L114">
        <f>SUMPRODUCT(MID(0&amp;feed!L114,LARGE(INDEX(ISNUMBER(--MID(feed!L114,ROW($1:$19),1))*
ROW($1:$19),0),ROW($1:$19))+1,1)*10^ROW($1:$19)/10)</f>
        <v>7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1761</v>
      </c>
      <c r="O114">
        <f>SUMPRODUCT(MID(0&amp;feed!O114,LARGE(INDEX(ISNUMBER(--MID(feed!O114,ROW($1:$5),1))*
ROW($1:$5),0),ROW($1:$5))+1,1)*10^ROW($1:$5)/10)</f>
        <v>351</v>
      </c>
      <c r="P114" t="str">
        <f>feed!P114</f>
        <v>Untapped</v>
      </c>
      <c r="Q114" t="str">
        <f>feed!Q114</f>
        <v>Somewhat Large</v>
      </c>
      <c r="R114" t="str">
        <f>feed!R114</f>
        <v>Pacific Rim</v>
      </c>
      <c r="S114" t="str">
        <f>feed!S114</f>
        <v>Soviet Union</v>
      </c>
      <c r="T114" s="4">
        <f>SUMPRODUCT(MID(0&amp;feed!T114,LARGE(INDEX(ISNUMBER(--MID(feed!T114,ROW($1:$5),1))*
ROW($1:$5),0),ROW($1:$5))+1,1)*10^ROW($1:$5)/10)</f>
        <v>51273</v>
      </c>
      <c r="U114" t="str">
        <f>feed!U114</f>
        <v>http://blocgame.com/stats.php?id=41073</v>
      </c>
      <c r="V114" s="4">
        <f>SUMPRODUCT(MID(0&amp;feed!V114,LARGE(INDEX(ISNUMBER(--MID(feed!V114,ROW($1:$5),1))*
ROW($1:$5),0),ROW($1:$5))+1,1)*10^ROW($1:$5)/10)</f>
        <v>0</v>
      </c>
      <c r="W114">
        <f>feed!W114</f>
        <v>0</v>
      </c>
      <c r="X114" s="4">
        <f>T114-H114*750-K114*375-L114*375</f>
        <v>38148</v>
      </c>
      <c r="Y114" s="9">
        <f>T114/N114</f>
        <v>29.115843270868826</v>
      </c>
    </row>
    <row r="115" spans="1:25" x14ac:dyDescent="0.25">
      <c r="A115" t="str">
        <f>feed!A115</f>
        <v>Wernston</v>
      </c>
      <c r="B115" t="str">
        <f>feed!B115</f>
        <v>4DaRush</v>
      </c>
      <c r="C115" t="str">
        <f>feed!C115</f>
        <v>Illuminati</v>
      </c>
      <c r="D115">
        <f>SUMPRODUCT(MID(0&amp;feed!D115,LARGE(INDEX(ISNUMBER(--MID(feed!D115,ROW($1:$19),1))*
ROW($1:$19),0),ROW($1:$19))+1,1)*10^ROW($1:$19)/10)</f>
        <v>3</v>
      </c>
      <c r="E115">
        <f>SUMPRODUCT(MID(0&amp;feed!E115,LARGE(INDEX(ISNUMBER(--MID(feed!E115,ROW($1:$19),1))*
ROW($1:$19),0),ROW($1:$19))+1,1)*10^ROW($1:$19)/10)</f>
        <v>0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1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34</v>
      </c>
      <c r="K115">
        <f>SUMPRODUCT(MID(0&amp;feed!K115,LARGE(INDEX(ISNUMBER(--MID(feed!K115,ROW($1:$19),1))*
ROW($1:$19),0),ROW($1:$19))+1,1)*10^ROW($1:$19)/10)</f>
        <v>16</v>
      </c>
      <c r="L115">
        <f>SUMPRODUCT(MID(0&amp;feed!L115,LARGE(INDEX(ISNUMBER(--MID(feed!L115,ROW($1:$19),1))*
ROW($1:$19),0),ROW($1:$19))+1,1)*10^ROW($1:$19)/10)</f>
        <v>7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1754</v>
      </c>
      <c r="O115">
        <f>SUMPRODUCT(MID(0&amp;feed!O115,LARGE(INDEX(ISNUMBER(--MID(feed!O115,ROW($1:$5),1))*
ROW($1:$5),0),ROW($1:$5))+1,1)*10^ROW($1:$5)/10)</f>
        <v>309</v>
      </c>
      <c r="P115" t="str">
        <f>feed!P115</f>
        <v>Plentiful</v>
      </c>
      <c r="Q115" t="str">
        <f>feed!Q115</f>
        <v>Mediocre</v>
      </c>
      <c r="R115" t="str">
        <f>feed!R115</f>
        <v>Pacific Rim</v>
      </c>
      <c r="S115" t="str">
        <f>feed!S115</f>
        <v>Soviet Union</v>
      </c>
      <c r="T115" s="4">
        <f>SUMPRODUCT(MID(0&amp;feed!T115,LARGE(INDEX(ISNUMBER(--MID(feed!T115,ROW($1:$5),1))*
ROW($1:$5),0),ROW($1:$5))+1,1)*10^ROW($1:$5)/10)</f>
        <v>11714</v>
      </c>
      <c r="U115" t="str">
        <f>feed!U115</f>
        <v>http://blocgame.com/stats.php?id=63951</v>
      </c>
      <c r="V115" s="4">
        <f>SUMPRODUCT(MID(0&amp;feed!V115,LARGE(INDEX(ISNUMBER(--MID(feed!V115,ROW($1:$5),1))*
ROW($1:$5),0),ROW($1:$5))+1,1)*10^ROW($1:$5)/10)</f>
        <v>0</v>
      </c>
      <c r="W115">
        <f>feed!W115</f>
        <v>0</v>
      </c>
      <c r="X115" s="4">
        <f>T115-H115*750-K115*375-L115*375</f>
        <v>2339</v>
      </c>
      <c r="Y115" s="9">
        <f>T115/N115</f>
        <v>6.6784492588369444</v>
      </c>
    </row>
    <row r="116" spans="1:25" x14ac:dyDescent="0.25">
      <c r="A116" t="str">
        <f>feed!A116</f>
        <v>pelle</v>
      </c>
      <c r="B116" t="str">
        <f>feed!B116</f>
        <v>pelle</v>
      </c>
      <c r="C116" t="str">
        <f>feed!C116</f>
        <v>The Order</v>
      </c>
      <c r="D116">
        <f>SUMPRODUCT(MID(0&amp;feed!D116,LARGE(INDEX(ISNUMBER(--MID(feed!D116,ROW($1:$19),1))*
ROW($1:$19),0),ROW($1:$19))+1,1)*10^ROW($1:$19)/10)</f>
        <v>86</v>
      </c>
      <c r="E116">
        <f>SUMPRODUCT(MID(0&amp;feed!E116,LARGE(INDEX(ISNUMBER(--MID(feed!E116,ROW($1:$19),1))*
ROW($1:$19),0),ROW($1:$19))+1,1)*10^ROW($1:$19)/10)</f>
        <v>0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3</v>
      </c>
      <c r="I116" t="str">
        <f>feed!I116</f>
        <v>Poor</v>
      </c>
      <c r="J116">
        <f>SUMPRODUCT(MID(0&amp;feed!J116,LARGE(INDEX(ISNUMBER(--MID(feed!J116,ROW($1:$19),1))*
ROW($1:$19),0),ROW($1:$19))+1,1)*10^ROW($1:$19)/10)</f>
        <v>9</v>
      </c>
      <c r="K116">
        <f>SUMPRODUCT(MID(0&amp;feed!K116,LARGE(INDEX(ISNUMBER(--MID(feed!K116,ROW($1:$19),1))*
ROW($1:$19),0),ROW($1:$19))+1,1)*10^ROW($1:$19)/10)</f>
        <v>42</v>
      </c>
      <c r="L116">
        <f>SUMPRODUCT(MID(0&amp;feed!L116,LARGE(INDEX(ISNUMBER(--MID(feed!L116,ROW($1:$19),1))*
ROW($1:$19),0),ROW($1:$19))+1,1)*10^ROW($1:$19)/10)</f>
        <v>5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1749</v>
      </c>
      <c r="O116">
        <f>SUMPRODUCT(MID(0&amp;feed!O116,LARGE(INDEX(ISNUMBER(--MID(feed!O116,ROW($1:$5),1))*
ROW($1:$5),0),ROW($1:$5))+1,1)*10^ROW($1:$5)/10)</f>
        <v>424</v>
      </c>
      <c r="P116" t="str">
        <f>feed!P116</f>
        <v>Untapped</v>
      </c>
      <c r="Q116" t="str">
        <f>feed!Q116</f>
        <v>Very Powerful</v>
      </c>
      <c r="R116" t="str">
        <f>feed!R116</f>
        <v>China</v>
      </c>
      <c r="S116" t="str">
        <f>feed!S116</f>
        <v>Soviet Union</v>
      </c>
      <c r="T116" s="4">
        <f>SUMPRODUCT(MID(0&amp;feed!T116,LARGE(INDEX(ISNUMBER(--MID(feed!T116,ROW($1:$5),1))*
ROW($1:$5),0),ROW($1:$5))+1,1)*10^ROW($1:$5)/10)</f>
        <v>47331</v>
      </c>
      <c r="U116" t="str">
        <f>feed!U116</f>
        <v>http://blocgame.com/stats.php?id=52372</v>
      </c>
      <c r="V116" s="4">
        <f>SUMPRODUCT(MID(0&amp;feed!V116,LARGE(INDEX(ISNUMBER(--MID(feed!V116,ROW($1:$5),1))*
ROW($1:$5),0),ROW($1:$5))+1,1)*10^ROW($1:$5)/10)</f>
        <v>0</v>
      </c>
      <c r="W116">
        <f>feed!W116</f>
        <v>0</v>
      </c>
      <c r="X116" s="4">
        <f>T116-H116*750-K116*375-L116*375</f>
        <v>27456</v>
      </c>
      <c r="Y116" s="9">
        <f>T116/N116</f>
        <v>27.061749571183533</v>
      </c>
    </row>
    <row r="117" spans="1:25" x14ac:dyDescent="0.25">
      <c r="A117" t="str">
        <f>feed!A117</f>
        <v>Nerdia</v>
      </c>
      <c r="B117" t="str">
        <f>feed!B117</f>
        <v>TheKyu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89</v>
      </c>
      <c r="E117">
        <f>SUMPRODUCT(MID(0&amp;feed!E117,LARGE(INDEX(ISNUMBER(--MID(feed!E117,ROW($1:$19),1))*
ROW($1:$19),0),ROW($1:$19))+1,1)*10^ROW($1:$19)/10)</f>
        <v>7</v>
      </c>
      <c r="F117" t="str">
        <f>feed!F117</f>
        <v>Korean War surplus</v>
      </c>
      <c r="G117" t="str">
        <f>feed!G117</f>
        <v>Angelic</v>
      </c>
      <c r="H117">
        <f>SUMPRODUCT(MID(0&amp;feed!H117,LARGE(INDEX(ISNUMBER(--MID(feed!H117,ROW($1:$1),1))*
ROW($1:$1),0),ROW($1:$1))+1,1)*10^ROW($1:$1)/10)</f>
        <v>4</v>
      </c>
      <c r="I117" t="str">
        <f>feed!I117</f>
        <v>Standard</v>
      </c>
      <c r="J117">
        <f>SUMPRODUCT(MID(0&amp;feed!J117,LARGE(INDEX(ISNUMBER(--MID(feed!J117,ROW($1:$19),1))*
ROW($1:$19),0),ROW($1:$19))+1,1)*10^ROW($1:$19)/10)</f>
        <v>6</v>
      </c>
      <c r="K117">
        <f>SUMPRODUCT(MID(0&amp;feed!K117,LARGE(INDEX(ISNUMBER(--MID(feed!K117,ROW($1:$19),1))*
ROW($1:$19),0),ROW($1:$19))+1,1)*10^ROW($1:$19)/10)</f>
        <v>40</v>
      </c>
      <c r="L117">
        <f>SUMPRODUCT(MID(0&amp;feed!L117,LARGE(INDEX(ISNUMBER(--MID(feed!L117,ROW($1:$19),1))*
ROW($1:$19),0),ROW($1:$19))+1,1)*10^ROW($1:$19)/10)</f>
        <v>17</v>
      </c>
      <c r="M117" t="str">
        <f>feed!M117</f>
        <v>Free Market</v>
      </c>
      <c r="N117">
        <f>SUMPRODUCT(MID(0&amp;feed!N117,LARGE(INDEX(ISNUMBER(--MID(feed!N117,ROW($1:$5),1))*
ROW($1:$5),0),ROW($1:$5))+1,1)*10^ROW($1:$5)/10)</f>
        <v>1747</v>
      </c>
      <c r="O117">
        <f>SUMPRODUCT(MID(0&amp;feed!O117,LARGE(INDEX(ISNUMBER(--MID(feed!O117,ROW($1:$5),1))*
ROW($1:$5),0),ROW($1:$5))+1,1)*10^ROW($1:$5)/10)</f>
        <v>0</v>
      </c>
      <c r="P117">
        <f>feed!P117</f>
        <v>0</v>
      </c>
      <c r="Q117" t="str">
        <f>feed!Q117</f>
        <v>Large</v>
      </c>
      <c r="R117" t="str">
        <f>feed!R117</f>
        <v>Caribbean</v>
      </c>
      <c r="S117" t="str">
        <f>feed!S117</f>
        <v>United States</v>
      </c>
      <c r="T117" s="4">
        <f>SUMPRODUCT(MID(0&amp;feed!T117,LARGE(INDEX(ISNUMBER(--MID(feed!T117,ROW($1:$5),1))*
ROW($1:$5),0),ROW($1:$5))+1,1)*10^ROW($1:$5)/10)</f>
        <v>45006</v>
      </c>
      <c r="U117" t="str">
        <f>feed!U117</f>
        <v>http://blocgame.com/stats.php?id=56451</v>
      </c>
      <c r="V117" s="4">
        <f>SUMPRODUCT(MID(0&amp;feed!V117,LARGE(INDEX(ISNUMBER(--MID(feed!V117,ROW($1:$5),1))*
ROW($1:$5),0),ROW($1:$5))+1,1)*10^ROW($1:$5)/10)</f>
        <v>1</v>
      </c>
      <c r="W117">
        <f>feed!W117</f>
        <v>0</v>
      </c>
      <c r="X117" s="4">
        <f>T117-H117*750-K117*375-L117*375</f>
        <v>20631</v>
      </c>
      <c r="Y117" s="9">
        <f>T117/N117</f>
        <v>25.761877504293075</v>
      </c>
    </row>
    <row r="118" spans="1:25" x14ac:dyDescent="0.25">
      <c r="A118" t="str">
        <f>feed!A118</f>
        <v>Salamaï¿½a</v>
      </c>
      <c r="B118" t="str">
        <f>feed!B118</f>
        <v>Bacardi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56</v>
      </c>
      <c r="E118">
        <f>SUMPRODUCT(MID(0&amp;feed!E118,LARGE(INDEX(ISNUMBER(--MID(feed!E118,ROW($1:$19),1))*
ROW($1:$19),0),ROW($1:$19))+1,1)*10^ROW($1:$19)/10)</f>
        <v>0</v>
      </c>
      <c r="F118" t="str">
        <f>feed!F118</f>
        <v>Korean War surplus</v>
      </c>
      <c r="G118" t="str">
        <f>feed!G118</f>
        <v>Nice</v>
      </c>
      <c r="H118">
        <f>SUMPRODUCT(MID(0&amp;feed!H118,LARGE(INDEX(ISNUMBER(--MID(feed!H118,ROW($1:$1),1))*
ROW($1:$1),0),ROW($1:$1))+1,1)*10^ROW($1:$1)/10)</f>
        <v>2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1</v>
      </c>
      <c r="K118">
        <f>SUMPRODUCT(MID(0&amp;feed!K118,LARGE(INDEX(ISNUMBER(--MID(feed!K118,ROW($1:$19),1))*
ROW($1:$19),0),ROW($1:$19))+1,1)*10^ROW($1:$19)/10)</f>
        <v>20</v>
      </c>
      <c r="L118">
        <f>SUMPRODUCT(MID(0&amp;feed!L118,LARGE(INDEX(ISNUMBER(--MID(feed!L118,ROW($1:$19),1))*
ROW($1:$19),0),ROW($1:$19))+1,1)*10^ROW($1:$19)/10)</f>
        <v>7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1744</v>
      </c>
      <c r="O118">
        <f>SUMPRODUCT(MID(0&amp;feed!O118,LARGE(INDEX(ISNUMBER(--MID(feed!O118,ROW($1:$5),1))*
ROW($1:$5),0),ROW($1:$5))+1,1)*10^ROW($1:$5)/10)</f>
        <v>153</v>
      </c>
      <c r="P118" t="str">
        <f>feed!P118</f>
        <v>Untapped</v>
      </c>
      <c r="Q118" t="str">
        <f>feed!Q118</f>
        <v>Somewhat Large</v>
      </c>
      <c r="R118" t="str">
        <f>feed!R118</f>
        <v>Southern Cone</v>
      </c>
      <c r="S118" t="str">
        <f>feed!S118</f>
        <v>Soviet Union</v>
      </c>
      <c r="T118" s="4">
        <f>SUMPRODUCT(MID(0&amp;feed!T118,LARGE(INDEX(ISNUMBER(--MID(feed!T118,ROW($1:$5),1))*
ROW($1:$5),0),ROW($1:$5))+1,1)*10^ROW($1:$5)/10)</f>
        <v>19602</v>
      </c>
      <c r="U118" t="str">
        <f>feed!U118</f>
        <v>http://blocgame.com/stats.php?id=63383</v>
      </c>
      <c r="V118" s="4">
        <f>SUMPRODUCT(MID(0&amp;feed!V118,LARGE(INDEX(ISNUMBER(--MID(feed!V118,ROW($1:$5),1))*
ROW($1:$5),0),ROW($1:$5))+1,1)*10^ROW($1:$5)/10)</f>
        <v>0</v>
      </c>
      <c r="W118">
        <f>feed!W118</f>
        <v>0</v>
      </c>
      <c r="X118" s="4">
        <f>T118-H118*750-K118*375-L118*375</f>
        <v>7977</v>
      </c>
      <c r="Y118" s="9">
        <f>T118/N118</f>
        <v>11.239678899082568</v>
      </c>
    </row>
    <row r="119" spans="1:25" x14ac:dyDescent="0.25">
      <c r="A119" t="str">
        <f>feed!A119</f>
        <v>bakhang</v>
      </c>
      <c r="B119" t="str">
        <f>feed!B119</f>
        <v>cukobi</v>
      </c>
      <c r="C119" t="str">
        <f>feed!C119</f>
        <v>The Order</v>
      </c>
      <c r="D119">
        <f>SUMPRODUCT(MID(0&amp;feed!D119,LARGE(INDEX(ISNUMBER(--MID(feed!D119,ROW($1:$19),1))*
ROW($1:$19),0),ROW($1:$19))+1,1)*10^ROW($1:$19)/10)</f>
        <v>101</v>
      </c>
      <c r="E119">
        <f>SUMPRODUCT(MID(0&amp;feed!E119,LARGE(INDEX(ISNUMBER(--MID(feed!E119,ROW($1:$19),1))*
ROW($1:$19),0),ROW($1:$19))+1,1)*10^ROW($1:$19)/10)</f>
        <v>4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4</v>
      </c>
      <c r="I119" t="str">
        <f>feed!I119</f>
        <v>Standard</v>
      </c>
      <c r="J119">
        <f>SUMPRODUCT(MID(0&amp;feed!J119,LARGE(INDEX(ISNUMBER(--MID(feed!J119,ROW($1:$19),1))*
ROW($1:$19),0),ROW($1:$19))+1,1)*10^ROW($1:$19)/10)</f>
        <v>34</v>
      </c>
      <c r="K119">
        <f>SUMPRODUCT(MID(0&amp;feed!K119,LARGE(INDEX(ISNUMBER(--MID(feed!K119,ROW($1:$19),1))*
ROW($1:$19),0),ROW($1:$19))+1,1)*10^ROW($1:$19)/10)</f>
        <v>29</v>
      </c>
      <c r="L119">
        <f>SUMPRODUCT(MID(0&amp;feed!L119,LARGE(INDEX(ISNUMBER(--MID(feed!L119,ROW($1:$19),1))*
ROW($1:$19),0),ROW($1:$19))+1,1)*10^ROW($1:$19)/10)</f>
        <v>13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1738</v>
      </c>
      <c r="O119">
        <f>SUMPRODUCT(MID(0&amp;feed!O119,LARGE(INDEX(ISNUMBER(--MID(feed!O119,ROW($1:$5),1))*
ROW($1:$5),0),ROW($1:$5))+1,1)*10^ROW($1:$5)/10)</f>
        <v>1056</v>
      </c>
      <c r="P119" t="str">
        <f>feed!P119</f>
        <v>Untapped</v>
      </c>
      <c r="Q119" t="str">
        <f>feed!Q119</f>
        <v>Large</v>
      </c>
      <c r="R119" t="str">
        <f>feed!R119</f>
        <v>Atlas</v>
      </c>
      <c r="S119" t="str">
        <f>feed!S119</f>
        <v>Soviet Union</v>
      </c>
      <c r="T119" s="4">
        <f>SUMPRODUCT(MID(0&amp;feed!T119,LARGE(INDEX(ISNUMBER(--MID(feed!T119,ROW($1:$5),1))*
ROW($1:$5),0),ROW($1:$5))+1,1)*10^ROW($1:$5)/10)</f>
        <v>40085</v>
      </c>
      <c r="U119" t="str">
        <f>feed!U119</f>
        <v>http://blocgame.com/stats.php?id=60485</v>
      </c>
      <c r="V119" s="4">
        <f>SUMPRODUCT(MID(0&amp;feed!V119,LARGE(INDEX(ISNUMBER(--MID(feed!V119,ROW($1:$5),1))*
ROW($1:$5),0),ROW($1:$5))+1,1)*10^ROW($1:$5)/10)</f>
        <v>1</v>
      </c>
      <c r="W119">
        <f>feed!W119</f>
        <v>0</v>
      </c>
      <c r="X119" s="4">
        <f>T119-H119*750-K119*375-L119*375</f>
        <v>21335</v>
      </c>
      <c r="Y119" s="9">
        <f>T119/N119</f>
        <v>23.063866513233602</v>
      </c>
    </row>
    <row r="120" spans="1:25" x14ac:dyDescent="0.25">
      <c r="A120" t="str">
        <f>feed!A120</f>
        <v>Veganism</v>
      </c>
      <c r="B120" t="str">
        <f>feed!B120</f>
        <v>VeganDictator</v>
      </c>
      <c r="C120">
        <f>feed!C120</f>
        <v>0</v>
      </c>
      <c r="D120">
        <f>SUMPRODUCT(MID(0&amp;feed!D120,LARGE(INDEX(ISNUMBER(--MID(feed!D120,ROW($1:$19),1))*
ROW($1:$19),0),ROW($1:$19))+1,1)*10^ROW($1:$19)/10)</f>
        <v>25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1</v>
      </c>
      <c r="I120" t="str">
        <f>feed!I120</f>
        <v>Elite</v>
      </c>
      <c r="J120">
        <f>SUMPRODUCT(MID(0&amp;feed!J120,LARGE(INDEX(ISNUMBER(--MID(feed!J120,ROW($1:$19),1))*
ROW($1:$19),0),ROW($1:$19))+1,1)*10^ROW($1:$19)/10)</f>
        <v>18</v>
      </c>
      <c r="K120">
        <f>SUMPRODUCT(MID(0&amp;feed!K120,LARGE(INDEX(ISNUMBER(--MID(feed!K120,ROW($1:$19),1))*
ROW($1:$19),0),ROW($1:$19))+1,1)*10^ROW($1:$19)/10)</f>
        <v>18</v>
      </c>
      <c r="L120">
        <f>SUMPRODUCT(MID(0&amp;feed!L120,LARGE(INDEX(ISNUMBER(--MID(feed!L120,ROW($1:$19),1))*
ROW($1:$19),0),ROW($1:$19))+1,1)*10^ROW($1:$19)/10)</f>
        <v>5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1729</v>
      </c>
      <c r="O120">
        <f>SUMPRODUCT(MID(0&amp;feed!O120,LARGE(INDEX(ISNUMBER(--MID(feed!O120,ROW($1:$5),1))*
ROW($1:$5),0),ROW($1:$5))+1,1)*10^ROW($1:$5)/10)</f>
        <v>216</v>
      </c>
      <c r="P120" t="str">
        <f>feed!P120</f>
        <v>Near Depletion</v>
      </c>
      <c r="Q120" t="str">
        <f>feed!Q120</f>
        <v>Mediocre</v>
      </c>
      <c r="R120" t="str">
        <f>feed!R120</f>
        <v>Amazonia</v>
      </c>
      <c r="S120" t="str">
        <f>feed!S120</f>
        <v>Soviet Union</v>
      </c>
      <c r="T120" s="4">
        <f>SUMPRODUCT(MID(0&amp;feed!T120,LARGE(INDEX(ISNUMBER(--MID(feed!T120,ROW($1:$5),1))*
ROW($1:$5),0),ROW($1:$5))+1,1)*10^ROW($1:$5)/10)</f>
        <v>23854</v>
      </c>
      <c r="U120" t="str">
        <f>feed!U120</f>
        <v>http://blocgame.com/stats.php?id=46041</v>
      </c>
      <c r="V120" s="4">
        <f>SUMPRODUCT(MID(0&amp;feed!V120,LARGE(INDEX(ISNUMBER(--MID(feed!V120,ROW($1:$5),1))*
ROW($1:$5),0),ROW($1:$5))+1,1)*10^ROW($1:$5)/10)</f>
        <v>0</v>
      </c>
      <c r="W120">
        <f>feed!W120</f>
        <v>0</v>
      </c>
      <c r="X120" s="4">
        <f>T120-H120*750-K120*375-L120*375</f>
        <v>14479</v>
      </c>
      <c r="Y120" s="9">
        <f>T120/N120</f>
        <v>13.796414112203585</v>
      </c>
    </row>
    <row r="121" spans="1:25" x14ac:dyDescent="0.25">
      <c r="A121" t="str">
        <f>feed!A121</f>
        <v>Communistutopia</v>
      </c>
      <c r="B121" t="str">
        <f>feed!B121</f>
        <v>Bill Broskis</v>
      </c>
      <c r="C121" t="str">
        <f>feed!C121</f>
        <v>The Order</v>
      </c>
      <c r="D121">
        <f>SUMPRODUCT(MID(0&amp;feed!D121,LARGE(INDEX(ISNUMBER(--MID(feed!D121,ROW($1:$19),1))*
ROW($1:$19),0),ROW($1:$19))+1,1)*10^ROW($1:$19)/10)</f>
        <v>80</v>
      </c>
      <c r="E121">
        <f>SUMPRODUCT(MID(0&amp;feed!E121,LARGE(INDEX(ISNUMBER(--MID(feed!E121,ROW($1:$19),1))*
ROW($1:$19),0),ROW($1:$19))+1,1)*10^ROW($1:$19)/10)</f>
        <v>3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9</v>
      </c>
      <c r="K121">
        <f>SUMPRODUCT(MID(0&amp;feed!K121,LARGE(INDEX(ISNUMBER(--MID(feed!K121,ROW($1:$19),1))*
ROW($1:$19),0),ROW($1:$19))+1,1)*10^ROW($1:$19)/10)</f>
        <v>14</v>
      </c>
      <c r="L121">
        <f>SUMPRODUCT(MID(0&amp;feed!L121,LARGE(INDEX(ISNUMBER(--MID(feed!L121,ROW($1:$19),1))*
ROW($1:$19),0),ROW($1:$19))+1,1)*10^ROW($1:$19)/10)</f>
        <v>9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1727</v>
      </c>
      <c r="O121">
        <f>SUMPRODUCT(MID(0&amp;feed!O121,LARGE(INDEX(ISNUMBER(--MID(feed!O121,ROW($1:$5),1))*
ROW($1:$5),0),ROW($1:$5))+1,1)*10^ROW($1:$5)/10)</f>
        <v>8205</v>
      </c>
      <c r="P121" t="str">
        <f>feed!P121</f>
        <v>Untapped</v>
      </c>
      <c r="Q121" t="str">
        <f>feed!Q121</f>
        <v>Mediocre</v>
      </c>
      <c r="R121" t="str">
        <f>feed!R121</f>
        <v>Persia</v>
      </c>
      <c r="S121" t="str">
        <f>feed!S121</f>
        <v>Soviet Union</v>
      </c>
      <c r="T121" s="4">
        <f>SUMPRODUCT(MID(0&amp;feed!T121,LARGE(INDEX(ISNUMBER(--MID(feed!T121,ROW($1:$5),1))*
ROW($1:$5),0),ROW($1:$5))+1,1)*10^ROW($1:$5)/10)</f>
        <v>32240</v>
      </c>
      <c r="U121" t="str">
        <f>feed!U121</f>
        <v>http://blocgame.com/stats.php?id=49796</v>
      </c>
      <c r="V121" s="4">
        <f>SUMPRODUCT(MID(0&amp;feed!V121,LARGE(INDEX(ISNUMBER(--MID(feed!V121,ROW($1:$5),1))*
ROW($1:$5),0),ROW($1:$5))+1,1)*10^ROW($1:$5)/10)</f>
        <v>0</v>
      </c>
      <c r="W121">
        <f>feed!W121</f>
        <v>0</v>
      </c>
      <c r="X121" s="4">
        <f>T121-H121*750-K121*375-L121*375</f>
        <v>21365</v>
      </c>
      <c r="Y121" s="9">
        <f>T121/N121</f>
        <v>18.668210770121597</v>
      </c>
    </row>
    <row r="122" spans="1:25" x14ac:dyDescent="0.25">
      <c r="A122" t="str">
        <f>feed!A122</f>
        <v>Buchepalia</v>
      </c>
      <c r="B122" t="str">
        <f>feed!B122</f>
        <v>ubiqa</v>
      </c>
      <c r="C122" t="str">
        <f>feed!C122</f>
        <v>Brotherhood of Nod</v>
      </c>
      <c r="D122">
        <f>SUMPRODUCT(MID(0&amp;feed!D122,LARGE(INDEX(ISNUMBER(--MID(feed!D122,ROW($1:$19),1))*
ROW($1:$19),0),ROW($1:$19))+1,1)*10^ROW($1:$19)/10)</f>
        <v>52</v>
      </c>
      <c r="E122">
        <f>SUMPRODUCT(MID(0&amp;feed!E122,LARGE(INDEX(ISNUMBER(--MID(feed!E122,ROW($1:$19),1))*
ROW($1:$19),0),ROW($1:$19))+1,1)*10^ROW($1:$19)/10)</f>
        <v>0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Standard</v>
      </c>
      <c r="J122">
        <f>SUMPRODUCT(MID(0&amp;feed!J122,LARGE(INDEX(ISNUMBER(--MID(feed!J122,ROW($1:$19),1))*
ROW($1:$19),0),ROW($1:$19))+1,1)*10^ROW($1:$19)/10)</f>
        <v>33</v>
      </c>
      <c r="K122">
        <f>SUMPRODUCT(MID(0&amp;feed!K122,LARGE(INDEX(ISNUMBER(--MID(feed!K122,ROW($1:$19),1))*
ROW($1:$19),0),ROW($1:$19))+1,1)*10^ROW($1:$19)/10)</f>
        <v>19</v>
      </c>
      <c r="L122">
        <f>SUMPRODUCT(MID(0&amp;feed!L122,LARGE(INDEX(ISNUMBER(--MID(feed!L122,ROW($1:$19),1))*
ROW($1:$19),0),ROW($1:$19))+1,1)*10^ROW($1:$19)/10)</f>
        <v>10</v>
      </c>
      <c r="M122" t="str">
        <f>feed!M122</f>
        <v>Mixed Economy</v>
      </c>
      <c r="N122">
        <f>SUMPRODUCT(MID(0&amp;feed!N122,LARGE(INDEX(ISNUMBER(--MID(feed!N122,ROW($1:$5),1))*
ROW($1:$5),0),ROW($1:$5))+1,1)*10^ROW($1:$5)/10)</f>
        <v>1725</v>
      </c>
      <c r="O122">
        <f>SUMPRODUCT(MID(0&amp;feed!O122,LARGE(INDEX(ISNUMBER(--MID(feed!O122,ROW($1:$5),1))*
ROW($1:$5),0),ROW($1:$5))+1,1)*10^ROW($1:$5)/10)</f>
        <v>245</v>
      </c>
      <c r="P122" t="str">
        <f>feed!P122</f>
        <v>Untapped</v>
      </c>
      <c r="Q122" t="str">
        <f>feed!Q122</f>
        <v>Large</v>
      </c>
      <c r="R122" t="str">
        <f>feed!R122</f>
        <v>Caribbean</v>
      </c>
      <c r="S122" t="str">
        <f>feed!S122</f>
        <v>United States</v>
      </c>
      <c r="T122" s="4">
        <f>SUMPRODUCT(MID(0&amp;feed!T122,LARGE(INDEX(ISNUMBER(--MID(feed!T122,ROW($1:$5),1))*
ROW($1:$5),0),ROW($1:$5))+1,1)*10^ROW($1:$5)/10)</f>
        <v>19206</v>
      </c>
      <c r="U122" t="str">
        <f>feed!U122</f>
        <v>http://blocgame.com/stats.php?id=60734</v>
      </c>
      <c r="V122" s="4">
        <f>SUMPRODUCT(MID(0&amp;feed!V122,LARGE(INDEX(ISNUMBER(--MID(feed!V122,ROW($1:$5),1))*
ROW($1:$5),0),ROW($1:$5))+1,1)*10^ROW($1:$5)/10)</f>
        <v>0</v>
      </c>
      <c r="W122">
        <f>feed!W122</f>
        <v>0</v>
      </c>
      <c r="X122" s="4">
        <f>T122-H122*750-K122*375-L122*375</f>
        <v>6081</v>
      </c>
      <c r="Y122" s="9">
        <f>T122/N122</f>
        <v>11.133913043478261</v>
      </c>
    </row>
    <row r="123" spans="1:25" x14ac:dyDescent="0.25">
      <c r="A123" t="str">
        <f>feed!A123</f>
        <v>Eastern Eagle</v>
      </c>
      <c r="B123" t="str">
        <f>feed!B123</f>
        <v>MetaIndigo</v>
      </c>
      <c r="C123" t="str">
        <f>feed!C123</f>
        <v>Brotherhood of Nod</v>
      </c>
      <c r="D123">
        <f>SUMPRODUCT(MID(0&amp;feed!D123,LARGE(INDEX(ISNUMBER(--MID(feed!D123,ROW($1:$19),1))*
ROW($1:$19),0),ROW($1:$19))+1,1)*10^ROW($1:$19)/10)</f>
        <v>48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1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35</v>
      </c>
      <c r="K123">
        <f>SUMPRODUCT(MID(0&amp;feed!K123,LARGE(INDEX(ISNUMBER(--MID(feed!K123,ROW($1:$19),1))*
ROW($1:$19),0),ROW($1:$19))+1,1)*10^ROW($1:$19)/10)</f>
        <v>12</v>
      </c>
      <c r="L123">
        <f>SUMPRODUCT(MID(0&amp;feed!L123,LARGE(INDEX(ISNUMBER(--MID(feed!L123,ROW($1:$19),1))*
ROW($1:$19),0),ROW($1:$19))+1,1)*10^ROW($1:$19)/10)</f>
        <v>4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1722</v>
      </c>
      <c r="O123">
        <f>SUMPRODUCT(MID(0&amp;feed!O123,LARGE(INDEX(ISNUMBER(--MID(feed!O123,ROW($1:$5),1))*
ROW($1:$5),0),ROW($1:$5))+1,1)*10^ROW($1:$5)/10)</f>
        <v>198</v>
      </c>
      <c r="P123" t="str">
        <f>feed!P123</f>
        <v>Untapped</v>
      </c>
      <c r="Q123" t="str">
        <f>feed!Q123</f>
        <v>Large</v>
      </c>
      <c r="R123" t="str">
        <f>feed!R123</f>
        <v>The Subcontinent</v>
      </c>
      <c r="S123" t="str">
        <f>feed!S123</f>
        <v>Soviet Union</v>
      </c>
      <c r="T123" s="4">
        <f>SUMPRODUCT(MID(0&amp;feed!T123,LARGE(INDEX(ISNUMBER(--MID(feed!T123,ROW($1:$5),1))*
ROW($1:$5),0),ROW($1:$5))+1,1)*10^ROW($1:$5)/10)</f>
        <v>16011</v>
      </c>
      <c r="U123" t="str">
        <f>feed!U123</f>
        <v>http://blocgame.com/stats.php?id=63045</v>
      </c>
      <c r="V123" s="4">
        <f>SUMPRODUCT(MID(0&amp;feed!V123,LARGE(INDEX(ISNUMBER(--MID(feed!V123,ROW($1:$5),1))*
ROW($1:$5),0),ROW($1:$5))+1,1)*10^ROW($1:$5)/10)</f>
        <v>0</v>
      </c>
      <c r="W123">
        <f>feed!W123</f>
        <v>0</v>
      </c>
      <c r="X123" s="4">
        <f>T123-H123*750-K123*375-L123*375</f>
        <v>9261</v>
      </c>
      <c r="Y123" s="9">
        <f>T123/N123</f>
        <v>9.2979094076655056</v>
      </c>
    </row>
    <row r="124" spans="1:25" x14ac:dyDescent="0.25">
      <c r="A124" t="str">
        <f>feed!A124</f>
        <v>Greatest Ally</v>
      </c>
      <c r="B124" t="str">
        <f>feed!B124</f>
        <v>WilliamDaAsian</v>
      </c>
      <c r="C124" t="str">
        <f>feed!C124</f>
        <v>Brotherhood of Nod</v>
      </c>
      <c r="D124">
        <f>SUMPRODUCT(MID(0&amp;feed!D124,LARGE(INDEX(ISNUMBER(--MID(feed!D124,ROW($1:$19),1))*
ROW($1:$19),0),ROW($1:$19))+1,1)*10^ROW($1:$19)/10)</f>
        <v>99</v>
      </c>
      <c r="E124">
        <f>SUMPRODUCT(MID(0&amp;feed!E124,LARGE(INDEX(ISNUMBER(--MID(feed!E124,ROW($1:$19),1))*
ROW($1:$19),0),ROW($1:$19))+1,1)*10^ROW($1:$19)/10)</f>
        <v>2</v>
      </c>
      <c r="F124" t="str">
        <f>feed!F124</f>
        <v>Second World War surplus</v>
      </c>
      <c r="G124" t="str">
        <f>feed!G124</f>
        <v>Angelic</v>
      </c>
      <c r="H124">
        <f>SUMPRODUCT(MID(0&amp;feed!H124,LARGE(INDEX(ISNUMBER(--MID(feed!H124,ROW($1:$1),1))*
ROW($1:$1),0),ROW($1:$1))+1,1)*10^ROW($1:$1)/10)</f>
        <v>4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0</v>
      </c>
      <c r="K124">
        <f>SUMPRODUCT(MID(0&amp;feed!K124,LARGE(INDEX(ISNUMBER(--MID(feed!K124,ROW($1:$19),1))*
ROW($1:$19),0),ROW($1:$19))+1,1)*10^ROW($1:$19)/10)</f>
        <v>22</v>
      </c>
      <c r="L124">
        <f>SUMPRODUCT(MID(0&amp;feed!L124,LARGE(INDEX(ISNUMBER(--MID(feed!L124,ROW($1:$19),1))*
ROW($1:$19),0),ROW($1:$19))+1,1)*10^ROW($1:$19)/10)</f>
        <v>6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1719</v>
      </c>
      <c r="O124">
        <f>SUMPRODUCT(MID(0&amp;feed!O124,LARGE(INDEX(ISNUMBER(--MID(feed!O124,ROW($1:$5),1))*
ROW($1:$5),0),ROW($1:$5))+1,1)*10^ROW($1:$5)/10)</f>
        <v>591</v>
      </c>
      <c r="P124" t="str">
        <f>feed!P124</f>
        <v>Untapped</v>
      </c>
      <c r="Q124" t="str">
        <f>feed!Q124</f>
        <v>Large</v>
      </c>
      <c r="R124" t="str">
        <f>feed!R124</f>
        <v>Indochina</v>
      </c>
      <c r="S124" t="str">
        <f>feed!S124</f>
        <v>United States</v>
      </c>
      <c r="T124" s="4">
        <f>SUMPRODUCT(MID(0&amp;feed!T124,LARGE(INDEX(ISNUMBER(--MID(feed!T124,ROW($1:$5),1))*
ROW($1:$5),0),ROW($1:$5))+1,1)*10^ROW($1:$5)/10)</f>
        <v>35657</v>
      </c>
      <c r="U124" t="str">
        <f>feed!U124</f>
        <v>http://blocgame.com/stats.php?id=49097</v>
      </c>
      <c r="V124" s="4">
        <f>SUMPRODUCT(MID(0&amp;feed!V124,LARGE(INDEX(ISNUMBER(--MID(feed!V124,ROW($1:$5),1))*
ROW($1:$5),0),ROW($1:$5))+1,1)*10^ROW($1:$5)/10)</f>
        <v>0</v>
      </c>
      <c r="W124">
        <f>feed!W124</f>
        <v>0</v>
      </c>
      <c r="X124" s="4">
        <f>T124-H124*750-K124*375-L124*375</f>
        <v>22157</v>
      </c>
      <c r="Y124" s="9">
        <f>T124/N124</f>
        <v>20.742873763816171</v>
      </c>
    </row>
    <row r="125" spans="1:25" x14ac:dyDescent="0.25">
      <c r="A125" t="str">
        <f>feed!A125</f>
        <v>ChÅ«ya</v>
      </c>
      <c r="B125" t="str">
        <f>feed!B125</f>
        <v>Silberblade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96</v>
      </c>
      <c r="E125">
        <f>SUMPRODUCT(MID(0&amp;feed!E125,LARGE(INDEX(ISNUMBER(--MID(feed!E125,ROW($1:$19),1))*
ROW($1:$19),0),ROW($1:$19))+1,1)*10^ROW($1:$19)/10)</f>
        <v>2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5</v>
      </c>
      <c r="K125">
        <f>SUMPRODUCT(MID(0&amp;feed!K125,LARGE(INDEX(ISNUMBER(--MID(feed!K125,ROW($1:$19),1))*
ROW($1:$19),0),ROW($1:$19))+1,1)*10^ROW($1:$19)/10)</f>
        <v>30</v>
      </c>
      <c r="L125">
        <f>SUMPRODUCT(MID(0&amp;feed!L125,LARGE(INDEX(ISNUMBER(--MID(feed!L125,ROW($1:$19),1))*
ROW($1:$19),0),ROW($1:$19))+1,1)*10^ROW($1:$19)/10)</f>
        <v>3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1708</v>
      </c>
      <c r="O125">
        <f>SUMPRODUCT(MID(0&amp;feed!O125,LARGE(INDEX(ISNUMBER(--MID(feed!O125,ROW($1:$5),1))*
ROW($1:$5),0),ROW($1:$5))+1,1)*10^ROW($1:$5)/10)</f>
        <v>391</v>
      </c>
      <c r="P125" t="str">
        <f>feed!P125</f>
        <v>Untapped</v>
      </c>
      <c r="Q125" t="str">
        <f>feed!Q125</f>
        <v>Powerful</v>
      </c>
      <c r="R125" t="str">
        <f>feed!R125</f>
        <v>Southern Africa</v>
      </c>
      <c r="S125" t="str">
        <f>feed!S125</f>
        <v>Soviet Union</v>
      </c>
      <c r="T125" s="4">
        <f>SUMPRODUCT(MID(0&amp;feed!T125,LARGE(INDEX(ISNUMBER(--MID(feed!T125,ROW($1:$5),1))*
ROW($1:$5),0),ROW($1:$5))+1,1)*10^ROW($1:$5)/10)</f>
        <v>35756</v>
      </c>
      <c r="U125" t="str">
        <f>feed!U125</f>
        <v>http://blocgame.com/stats.php?id=63950</v>
      </c>
      <c r="V125" s="4">
        <f>SUMPRODUCT(MID(0&amp;feed!V125,LARGE(INDEX(ISNUMBER(--MID(feed!V125,ROW($1:$5),1))*
ROW($1:$5),0),ROW($1:$5))+1,1)*10^ROW($1:$5)/10)</f>
        <v>0</v>
      </c>
      <c r="W125">
        <f>feed!W125</f>
        <v>0</v>
      </c>
      <c r="X125" s="4">
        <f>T125-H125*750-K125*375-L125*375</f>
        <v>21881</v>
      </c>
      <c r="Y125" s="9">
        <f>T125/N125</f>
        <v>20.934426229508198</v>
      </c>
    </row>
    <row r="126" spans="1:25" x14ac:dyDescent="0.25">
      <c r="A126" t="str">
        <f>feed!A126</f>
        <v>Guadianstan</v>
      </c>
      <c r="B126" t="str">
        <f>feed!B126</f>
        <v>Guadian Bakar</v>
      </c>
      <c r="C126" t="str">
        <f>feed!C126</f>
        <v>Steel Brotherhood</v>
      </c>
      <c r="D126">
        <f>SUMPRODUCT(MID(0&amp;feed!D126,LARGE(INDEX(ISNUMBER(--MID(feed!D126,ROW($1:$19),1))*
ROW($1:$19),0),ROW($1:$19))+1,1)*10^ROW($1:$19)/10)</f>
        <v>89</v>
      </c>
      <c r="E126">
        <f>SUMPRODUCT(MID(0&amp;feed!E126,LARGE(INDEX(ISNUMBER(--MID(feed!E126,ROW($1:$19),1))*
ROW($1:$19),0),ROW($1:$19))+1,1)*10^ROW($1:$19)/10)</f>
        <v>1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2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71</v>
      </c>
      <c r="K126">
        <f>SUMPRODUCT(MID(0&amp;feed!K126,LARGE(INDEX(ISNUMBER(--MID(feed!K126,ROW($1:$19),1))*
ROW($1:$19),0),ROW($1:$19))+1,1)*10^ROW($1:$19)/10)</f>
        <v>13</v>
      </c>
      <c r="L126">
        <f>SUMPRODUCT(MID(0&amp;feed!L126,LARGE(INDEX(ISNUMBER(--MID(feed!L126,ROW($1:$19),1))*
ROW($1:$19),0),ROW($1:$19))+1,1)*10^ROW($1:$19)/10)</f>
        <v>7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1698</v>
      </c>
      <c r="O126">
        <f>SUMPRODUCT(MID(0&amp;feed!O126,LARGE(INDEX(ISNUMBER(--MID(feed!O126,ROW($1:$5),1))*
ROW($1:$5),0),ROW($1:$5))+1,1)*10^ROW($1:$5)/10)</f>
        <v>18</v>
      </c>
      <c r="P126" t="str">
        <f>feed!P126</f>
        <v>Untapped</v>
      </c>
      <c r="Q126" t="str">
        <f>feed!Q126</f>
        <v>Somewhat Large</v>
      </c>
      <c r="R126" t="str">
        <f>feed!R126</f>
        <v>Gran Colombia</v>
      </c>
      <c r="S126" t="str">
        <f>feed!S126</f>
        <v>Soviet Union</v>
      </c>
      <c r="T126" s="4">
        <f>SUMPRODUCT(MID(0&amp;feed!T126,LARGE(INDEX(ISNUMBER(--MID(feed!T126,ROW($1:$5),1))*
ROW($1:$5),0),ROW($1:$5))+1,1)*10^ROW($1:$5)/10)</f>
        <v>17084</v>
      </c>
      <c r="U126" t="str">
        <f>feed!U126</f>
        <v>http://blocgame.com/stats.php?id=63250</v>
      </c>
      <c r="V126" s="4">
        <f>SUMPRODUCT(MID(0&amp;feed!V126,LARGE(INDEX(ISNUMBER(--MID(feed!V126,ROW($1:$5),1))*
ROW($1:$5),0),ROW($1:$5))+1,1)*10^ROW($1:$5)/10)</f>
        <v>0</v>
      </c>
      <c r="W126">
        <f>feed!W126</f>
        <v>0</v>
      </c>
      <c r="X126" s="4">
        <f>T126-H126*750-K126*375-L126*375</f>
        <v>8084</v>
      </c>
      <c r="Y126" s="9">
        <f>T126/N126</f>
        <v>10.061248527679624</v>
      </c>
    </row>
    <row r="127" spans="1:25" x14ac:dyDescent="0.25">
      <c r="A127" t="str">
        <f>feed!A127</f>
        <v>venua</v>
      </c>
      <c r="B127" t="str">
        <f>feed!B127</f>
        <v>bilbo swaggins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61</v>
      </c>
      <c r="E127">
        <f>SUMPRODUCT(MID(0&amp;feed!E127,LARGE(INDEX(ISNUMBER(--MID(feed!E127,ROW($1:$19),1))*
ROW($1:$19),0),ROW($1:$19))+1,1)*10^ROW($1:$19)/10)</f>
        <v>0</v>
      </c>
      <c r="F127" t="str">
        <f>feed!F127</f>
        <v>Second World War surplus</v>
      </c>
      <c r="G127" t="str">
        <f>feed!G127</f>
        <v>Normal</v>
      </c>
      <c r="H127">
        <f>SUMPRODUCT(MID(0&amp;feed!H127,LARGE(INDEX(ISNUMBER(--MID(feed!H127,ROW($1:$1),1))*
ROW($1:$1),0),ROW($1:$1))+1,1)*10^ROW($1:$1)/10)</f>
        <v>2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2</v>
      </c>
      <c r="K127">
        <f>SUMPRODUCT(MID(0&amp;feed!K127,LARGE(INDEX(ISNUMBER(--MID(feed!K127,ROW($1:$19),1))*
ROW($1:$19),0),ROW($1:$19))+1,1)*10^ROW($1:$19)/10)</f>
        <v>17</v>
      </c>
      <c r="L127">
        <f>SUMPRODUCT(MID(0&amp;feed!L127,LARGE(INDEX(ISNUMBER(--MID(feed!L127,ROW($1:$19),1))*
ROW($1:$19),0),ROW($1:$19))+1,1)*10^ROW($1:$19)/10)</f>
        <v>3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1697</v>
      </c>
      <c r="O127">
        <f>SUMPRODUCT(MID(0&amp;feed!O127,LARGE(INDEX(ISNUMBER(--MID(feed!O127,ROW($1:$5),1))*
ROW($1:$5),0),ROW($1:$5))+1,1)*10^ROW($1:$5)/10)</f>
        <v>7</v>
      </c>
      <c r="P127" t="str">
        <f>feed!P127</f>
        <v>Untapped</v>
      </c>
      <c r="Q127" t="str">
        <f>feed!Q127</f>
        <v>Meagre</v>
      </c>
      <c r="R127" t="str">
        <f>feed!R127</f>
        <v>Gran Colombia</v>
      </c>
      <c r="S127" t="str">
        <f>feed!S127</f>
        <v>Soviet Union</v>
      </c>
      <c r="T127" s="4">
        <f>SUMPRODUCT(MID(0&amp;feed!T127,LARGE(INDEX(ISNUMBER(--MID(feed!T127,ROW($1:$5),1))*
ROW($1:$5),0),ROW($1:$5))+1,1)*10^ROW($1:$5)/10)</f>
        <v>19406</v>
      </c>
      <c r="U127" t="str">
        <f>feed!U127</f>
        <v>http://blocgame.com/stats.php?id=54363</v>
      </c>
      <c r="V127" s="4">
        <f>SUMPRODUCT(MID(0&amp;feed!V127,LARGE(INDEX(ISNUMBER(--MID(feed!V127,ROW($1:$5),1))*
ROW($1:$5),0),ROW($1:$5))+1,1)*10^ROW($1:$5)/10)</f>
        <v>0</v>
      </c>
      <c r="W127">
        <f>feed!W127</f>
        <v>0</v>
      </c>
      <c r="X127" s="4">
        <f>T127-H127*750-K127*375-L127*375</f>
        <v>10406</v>
      </c>
      <c r="Y127" s="9">
        <f>T127/N127</f>
        <v>11.435474366529169</v>
      </c>
    </row>
    <row r="128" spans="1:25" x14ac:dyDescent="0.25">
      <c r="A128" t="str">
        <f>feed!A128</f>
        <v>Zanyslavia</v>
      </c>
      <c r="B128" t="str">
        <f>feed!B128</f>
        <v>Zany Animal</v>
      </c>
      <c r="C128" t="str">
        <f>feed!C128</f>
        <v>The Khilafah</v>
      </c>
      <c r="D128">
        <f>SUMPRODUCT(MID(0&amp;feed!D128,LARGE(INDEX(ISNUMBER(--MID(feed!D128,ROW($1:$19),1))*
ROW($1:$19),0),ROW($1:$19))+1,1)*10^ROW($1:$19)/10)</f>
        <v>61</v>
      </c>
      <c r="E128">
        <f>SUMPRODUCT(MID(0&amp;feed!E128,LARGE(INDEX(ISNUMBER(--MID(feed!E128,ROW($1:$19),1))*
ROW($1:$19),0),ROW($1:$19))+1,1)*10^ROW($1:$19)/10)</f>
        <v>1</v>
      </c>
      <c r="F128" t="str">
        <f>feed!F128</f>
        <v>First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2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6</v>
      </c>
      <c r="K128">
        <f>SUMPRODUCT(MID(0&amp;feed!K128,LARGE(INDEX(ISNUMBER(--MID(feed!K128,ROW($1:$19),1))*
ROW($1:$19),0),ROW($1:$19))+1,1)*10^ROW($1:$19)/10)</f>
        <v>24</v>
      </c>
      <c r="L128">
        <f>SUMPRODUCT(MID(0&amp;feed!L128,LARGE(INDEX(ISNUMBER(--MID(feed!L128,ROW($1:$19),1))*
ROW($1:$19),0),ROW($1:$19))+1,1)*10^ROW($1:$19)/10)</f>
        <v>12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1696</v>
      </c>
      <c r="O128">
        <f>SUMPRODUCT(MID(0&amp;feed!O128,LARGE(INDEX(ISNUMBER(--MID(feed!O128,ROW($1:$5),1))*
ROW($1:$5),0),ROW($1:$5))+1,1)*10^ROW($1:$5)/10)</f>
        <v>2990</v>
      </c>
      <c r="P128" t="str">
        <f>feed!P128</f>
        <v>Depleted</v>
      </c>
      <c r="Q128" t="str">
        <f>feed!Q128</f>
        <v>Mediocre</v>
      </c>
      <c r="R128" t="str">
        <f>feed!R128</f>
        <v>Persia</v>
      </c>
      <c r="S128" t="str">
        <f>feed!S128</f>
        <v>Soviet Union</v>
      </c>
      <c r="T128" s="4">
        <f>SUMPRODUCT(MID(0&amp;feed!T128,LARGE(INDEX(ISNUMBER(--MID(feed!T128,ROW($1:$5),1))*
ROW($1:$5),0),ROW($1:$5))+1,1)*10^ROW($1:$5)/10)</f>
        <v>29071</v>
      </c>
      <c r="U128" t="str">
        <f>feed!U128</f>
        <v>http://blocgame.com/stats.php?id=41452</v>
      </c>
      <c r="V128" s="4">
        <f>SUMPRODUCT(MID(0&amp;feed!V128,LARGE(INDEX(ISNUMBER(--MID(feed!V128,ROW($1:$5),1))*
ROW($1:$5),0),ROW($1:$5))+1,1)*10^ROW($1:$5)/10)</f>
        <v>0</v>
      </c>
      <c r="W128">
        <f>feed!W128</f>
        <v>0</v>
      </c>
      <c r="X128" s="4">
        <f>T128-H128*750-K128*375-L128*375</f>
        <v>14071</v>
      </c>
      <c r="Y128" s="9">
        <f>T128/N128</f>
        <v>17.140919811320753</v>
      </c>
    </row>
    <row r="129" spans="1:25" x14ac:dyDescent="0.25">
      <c r="A129" t="str">
        <f>feed!A129</f>
        <v>Kilij</v>
      </c>
      <c r="B129" t="str">
        <f>feed!B129</f>
        <v>Yatagan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79</v>
      </c>
      <c r="E129">
        <f>SUMPRODUCT(MID(0&amp;feed!E129,LARGE(INDEX(ISNUMBER(--MID(feed!E129,ROW($1:$19),1))*
ROW($1:$19),0),ROW($1:$19))+1,1)*10^ROW($1:$19)/10)</f>
        <v>4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2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21</v>
      </c>
      <c r="K129">
        <f>SUMPRODUCT(MID(0&amp;feed!K129,LARGE(INDEX(ISNUMBER(--MID(feed!K129,ROW($1:$19),1))*
ROW($1:$19),0),ROW($1:$19))+1,1)*10^ROW($1:$19)/10)</f>
        <v>12</v>
      </c>
      <c r="L129">
        <f>SUMPRODUCT(MID(0&amp;feed!L129,LARGE(INDEX(ISNUMBER(--MID(feed!L129,ROW($1:$19),1))*
ROW($1:$19),0),ROW($1:$19))+1,1)*10^ROW($1:$19)/10)</f>
        <v>11</v>
      </c>
      <c r="M129" t="str">
        <f>feed!M129</f>
        <v>Free Market</v>
      </c>
      <c r="N129">
        <f>SUMPRODUCT(MID(0&amp;feed!N129,LARGE(INDEX(ISNUMBER(--MID(feed!N129,ROW($1:$5),1))*
ROW($1:$5),0),ROW($1:$5))+1,1)*10^ROW($1:$5)/10)</f>
        <v>1690</v>
      </c>
      <c r="O129">
        <f>SUMPRODUCT(MID(0&amp;feed!O129,LARGE(INDEX(ISNUMBER(--MID(feed!O129,ROW($1:$5),1))*
ROW($1:$5),0),ROW($1:$5))+1,1)*10^ROW($1:$5)/10)</f>
        <v>4840</v>
      </c>
      <c r="P129" t="str">
        <f>feed!P129</f>
        <v>Untapped</v>
      </c>
      <c r="Q129" t="str">
        <f>feed!Q129</f>
        <v>Large</v>
      </c>
      <c r="R129" t="str">
        <f>feed!R129</f>
        <v>Mesopotamia</v>
      </c>
      <c r="S129" t="str">
        <f>feed!S129</f>
        <v>Neutral</v>
      </c>
      <c r="T129" s="4">
        <f>SUMPRODUCT(MID(0&amp;feed!T129,LARGE(INDEX(ISNUMBER(--MID(feed!T129,ROW($1:$5),1))*
ROW($1:$5),0),ROW($1:$5))+1,1)*10^ROW($1:$5)/10)</f>
        <v>26301</v>
      </c>
      <c r="U129" t="str">
        <f>feed!U129</f>
        <v>http://blocgame.com/stats.php?id=63687</v>
      </c>
      <c r="V129" s="4">
        <f>SUMPRODUCT(MID(0&amp;feed!V129,LARGE(INDEX(ISNUMBER(--MID(feed!V129,ROW($1:$5),1))*
ROW($1:$5),0),ROW($1:$5))+1,1)*10^ROW($1:$5)/10)</f>
        <v>0</v>
      </c>
      <c r="W129">
        <f>feed!W129</f>
        <v>0</v>
      </c>
      <c r="X129" s="4">
        <f>T129-H129*750-K129*375-L129*375</f>
        <v>16176</v>
      </c>
      <c r="Y129" s="9">
        <f>T129/N129</f>
        <v>15.562721893491124</v>
      </c>
    </row>
    <row r="130" spans="1:25" x14ac:dyDescent="0.25">
      <c r="A130" t="str">
        <f>feed!A131</f>
        <v>the murloc</v>
      </c>
      <c r="B130" t="str">
        <f>feed!B131</f>
        <v>grant</v>
      </c>
      <c r="C130" t="str">
        <f>feed!C131</f>
        <v>Steel Brotherhood</v>
      </c>
      <c r="D130">
        <f>SUMPRODUCT(MID(0&amp;feed!D131,LARGE(INDEX(ISNUMBER(--MID(feed!D131,ROW($1:$19),1))*
ROW($1:$19),0),ROW($1:$19))+1,1)*10^ROW($1:$19)/10)</f>
        <v>60</v>
      </c>
      <c r="E130">
        <f>SUMPRODUCT(MID(0&amp;feed!E131,LARGE(INDEX(ISNUMBER(--MID(feed!E131,ROW($1:$19),1))*
ROW($1:$19),0),ROW($1:$19))+1,1)*10^ROW($1:$19)/10)</f>
        <v>4</v>
      </c>
      <c r="F130" t="str">
        <f>feed!F131</f>
        <v>Second World War surplus</v>
      </c>
      <c r="G130" t="str">
        <f>feed!G131</f>
        <v>Gandhi-like</v>
      </c>
      <c r="H130">
        <f>SUMPRODUCT(MID(0&amp;feed!H131,LARGE(INDEX(ISNUMBER(--MID(feed!H131,ROW($1:$1),1))*
ROW($1:$1),0),ROW($1:$1))+1,1)*10^ROW($1:$1)/10)</f>
        <v>2</v>
      </c>
      <c r="I130" t="str">
        <f>feed!I131</f>
        <v>Elite</v>
      </c>
      <c r="J130">
        <f>SUMPRODUCT(MID(0&amp;feed!J131,LARGE(INDEX(ISNUMBER(--MID(feed!J131,ROW($1:$19),1))*
ROW($1:$19),0),ROW($1:$19))+1,1)*10^ROW($1:$19)/10)</f>
        <v>5</v>
      </c>
      <c r="K130">
        <f>SUMPRODUCT(MID(0&amp;feed!K131,LARGE(INDEX(ISNUMBER(--MID(feed!K131,ROW($1:$19),1))*
ROW($1:$19),0),ROW($1:$19))+1,1)*10^ROW($1:$19)/10)</f>
        <v>12</v>
      </c>
      <c r="L130">
        <f>SUMPRODUCT(MID(0&amp;feed!L131,LARGE(INDEX(ISNUMBER(--MID(feed!L131,ROW($1:$19),1))*
ROW($1:$19),0),ROW($1:$19))+1,1)*10^ROW($1:$19)/10)</f>
        <v>4</v>
      </c>
      <c r="M130" t="str">
        <f>feed!M131</f>
        <v>Central Planning</v>
      </c>
      <c r="N130">
        <f>SUMPRODUCT(MID(0&amp;feed!N131,LARGE(INDEX(ISNUMBER(--MID(feed!N131,ROW($1:$5),1))*
ROW($1:$5),0),ROW($1:$5))+1,1)*10^ROW($1:$5)/10)</f>
        <v>1685</v>
      </c>
      <c r="O130">
        <f>SUMPRODUCT(MID(0&amp;feed!O131,LARGE(INDEX(ISNUMBER(--MID(feed!O131,ROW($1:$5),1))*
ROW($1:$5),0),ROW($1:$5))+1,1)*10^ROW($1:$5)/10)</f>
        <v>29</v>
      </c>
      <c r="P130" t="str">
        <f>feed!P131</f>
        <v>Untapped</v>
      </c>
      <c r="Q130" t="str">
        <f>feed!Q131</f>
        <v>Very Powerful</v>
      </c>
      <c r="R130" t="str">
        <f>feed!R131</f>
        <v>Gran Colombia</v>
      </c>
      <c r="S130" t="str">
        <f>feed!S131</f>
        <v>Soviet Union</v>
      </c>
      <c r="T130" s="4">
        <f>SUMPRODUCT(MID(0&amp;feed!T131,LARGE(INDEX(ISNUMBER(--MID(feed!T131,ROW($1:$5),1))*
ROW($1:$5),0),ROW($1:$5))+1,1)*10^ROW($1:$5)/10)</f>
        <v>22574</v>
      </c>
      <c r="U130" t="str">
        <f>feed!U131</f>
        <v>http://blocgame.com/stats.php?id=63727</v>
      </c>
      <c r="V130" s="4">
        <f>SUMPRODUCT(MID(0&amp;feed!V131,LARGE(INDEX(ISNUMBER(--MID(feed!V131,ROW($1:$5),1))*
ROW($1:$5),0),ROW($1:$5))+1,1)*10^ROW($1:$5)/10)</f>
        <v>0</v>
      </c>
      <c r="W130">
        <f>feed!W131</f>
        <v>0</v>
      </c>
      <c r="X130" s="4">
        <f>T130-H130*750-K130*375-L130*375</f>
        <v>15074</v>
      </c>
      <c r="Y130" s="9">
        <f>T130/N130</f>
        <v>13.397032640949554</v>
      </c>
    </row>
    <row r="131" spans="1:25" x14ac:dyDescent="0.25">
      <c r="A131" t="str">
        <f>feed!A130</f>
        <v>Zen killer</v>
      </c>
      <c r="B131" t="str">
        <f>feed!B130</f>
        <v>Jermainecrazy2157</v>
      </c>
      <c r="C131" t="str">
        <f>feed!C130</f>
        <v>The Divine Council</v>
      </c>
      <c r="D131">
        <f>SUMPRODUCT(MID(0&amp;feed!D130,LARGE(INDEX(ISNUMBER(--MID(feed!D130,ROW($1:$19),1))*
ROW($1:$19),0),ROW($1:$19))+1,1)*10^ROW($1:$19)/10)</f>
        <v>76</v>
      </c>
      <c r="E131">
        <f>SUMPRODUCT(MID(0&amp;feed!E130,LARGE(INDEX(ISNUMBER(--MID(feed!E130,ROW($1:$19),1))*
ROW($1:$19),0),ROW($1:$19))+1,1)*10^ROW($1:$19)/10)</f>
        <v>4</v>
      </c>
      <c r="F131" t="str">
        <f>feed!F130</f>
        <v>Second World War surplus</v>
      </c>
      <c r="G131" t="str">
        <f>feed!G130</f>
        <v>Gandhi-like</v>
      </c>
      <c r="H131">
        <f>SUMPRODUCT(MID(0&amp;feed!H130,LARGE(INDEX(ISNUMBER(--MID(feed!H130,ROW($1:$1),1))*
ROW($1:$1),0),ROW($1:$1))+1,1)*10^ROW($1:$1)/10)</f>
        <v>3</v>
      </c>
      <c r="I131" t="str">
        <f>feed!I130</f>
        <v>Elite</v>
      </c>
      <c r="J131">
        <f>SUMPRODUCT(MID(0&amp;feed!J130,LARGE(INDEX(ISNUMBER(--MID(feed!J130,ROW($1:$19),1))*
ROW($1:$19),0),ROW($1:$19))+1,1)*10^ROW($1:$19)/10)</f>
        <v>8</v>
      </c>
      <c r="K131">
        <f>SUMPRODUCT(MID(0&amp;feed!K130,LARGE(INDEX(ISNUMBER(--MID(feed!K130,ROW($1:$19),1))*
ROW($1:$19),0),ROW($1:$19))+1,1)*10^ROW($1:$19)/10)</f>
        <v>20</v>
      </c>
      <c r="L131">
        <f>SUMPRODUCT(MID(0&amp;feed!L130,LARGE(INDEX(ISNUMBER(--MID(feed!L130,ROW($1:$19),1))*
ROW($1:$19),0),ROW($1:$19))+1,1)*10^ROW($1:$19)/10)</f>
        <v>8</v>
      </c>
      <c r="M131" t="str">
        <f>feed!M130</f>
        <v>Central Planning</v>
      </c>
      <c r="N131">
        <f>SUMPRODUCT(MID(0&amp;feed!N130,LARGE(INDEX(ISNUMBER(--MID(feed!N130,ROW($1:$5),1))*
ROW($1:$5),0),ROW($1:$5))+1,1)*10^ROW($1:$5)/10)</f>
        <v>1685</v>
      </c>
      <c r="O131">
        <f>SUMPRODUCT(MID(0&amp;feed!O130,LARGE(INDEX(ISNUMBER(--MID(feed!O130,ROW($1:$5),1))*
ROW($1:$5),0),ROW($1:$5))+1,1)*10^ROW($1:$5)/10)</f>
        <v>247</v>
      </c>
      <c r="P131" t="str">
        <f>feed!P130</f>
        <v>Untapped</v>
      </c>
      <c r="Q131" t="str">
        <f>feed!Q130</f>
        <v>Large</v>
      </c>
      <c r="R131" t="str">
        <f>feed!R130</f>
        <v>Pacific Rim</v>
      </c>
      <c r="S131" t="str">
        <f>feed!S130</f>
        <v>Soviet Union</v>
      </c>
      <c r="T131" s="4">
        <f>SUMPRODUCT(MID(0&amp;feed!T130,LARGE(INDEX(ISNUMBER(--MID(feed!T130,ROW($1:$5),1))*
ROW($1:$5),0),ROW($1:$5))+1,1)*10^ROW($1:$5)/10)</f>
        <v>41749</v>
      </c>
      <c r="U131" t="str">
        <f>feed!U130</f>
        <v>http://blocgame.com/stats.php?id=63107</v>
      </c>
      <c r="V131" s="4">
        <f>SUMPRODUCT(MID(0&amp;feed!V130,LARGE(INDEX(ISNUMBER(--MID(feed!V130,ROW($1:$5),1))*
ROW($1:$5),0),ROW($1:$5))+1,1)*10^ROW($1:$5)/10)</f>
        <v>0</v>
      </c>
      <c r="W131">
        <f>feed!W130</f>
        <v>0</v>
      </c>
      <c r="X131" s="4">
        <f>T131-H131*750-K131*375-L131*375</f>
        <v>28999</v>
      </c>
      <c r="Y131" s="9">
        <f>T131/N131</f>
        <v>24.77685459940653</v>
      </c>
    </row>
    <row r="132" spans="1:25" x14ac:dyDescent="0.25">
      <c r="A132" t="str">
        <f>feed!A132</f>
        <v>Deagle Nation!</v>
      </c>
      <c r="B132" t="str">
        <f>feed!B132</f>
        <v>Jace Connors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98</v>
      </c>
      <c r="E132">
        <f>SUMPRODUCT(MID(0&amp;feed!E132,LARGE(INDEX(ISNUMBER(--MID(feed!E132,ROW($1:$19),1))*
ROW($1:$19),0),ROW($1:$19))+1,1)*10^ROW($1:$19)/10)</f>
        <v>2</v>
      </c>
      <c r="F132" t="str">
        <f>feed!F132</f>
        <v>Second World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4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2</v>
      </c>
      <c r="K132">
        <f>SUMPRODUCT(MID(0&amp;feed!K132,LARGE(INDEX(ISNUMBER(--MID(feed!K132,ROW($1:$19),1))*
ROW($1:$19),0),ROW($1:$19))+1,1)*10^ROW($1:$19)/10)</f>
        <v>15</v>
      </c>
      <c r="L132">
        <f>SUMPRODUCT(MID(0&amp;feed!L132,LARGE(INDEX(ISNUMBER(--MID(feed!L132,ROW($1:$19),1))*
ROW($1:$19),0),ROW($1:$19))+1,1)*10^ROW($1:$19)/10)</f>
        <v>25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1681</v>
      </c>
      <c r="O132">
        <f>SUMPRODUCT(MID(0&amp;feed!O132,LARGE(INDEX(ISNUMBER(--MID(feed!O132,ROW($1:$5),1))*
ROW($1:$5),0),ROW($1:$5))+1,1)*10^ROW($1:$5)/10)</f>
        <v>3738</v>
      </c>
      <c r="P132" t="str">
        <f>feed!P132</f>
        <v>Untapped</v>
      </c>
      <c r="Q132" t="str">
        <f>feed!Q132</f>
        <v>Very Powerful</v>
      </c>
      <c r="R132" t="str">
        <f>feed!R132</f>
        <v>Arabia</v>
      </c>
      <c r="S132" t="str">
        <f>feed!S132</f>
        <v>Soviet Union</v>
      </c>
      <c r="T132" s="4">
        <f>SUMPRODUCT(MID(0&amp;feed!T132,LARGE(INDEX(ISNUMBER(--MID(feed!T132,ROW($1:$5),1))*
ROW($1:$5),0),ROW($1:$5))+1,1)*10^ROW($1:$5)/10)</f>
        <v>49446</v>
      </c>
      <c r="U132" t="str">
        <f>feed!U132</f>
        <v>http://blocgame.com/stats.php?id=63100</v>
      </c>
      <c r="V132" s="4">
        <f>SUMPRODUCT(MID(0&amp;feed!V132,LARGE(INDEX(ISNUMBER(--MID(feed!V132,ROW($1:$5),1))*
ROW($1:$5),0),ROW($1:$5))+1,1)*10^ROW($1:$5)/10)</f>
        <v>0</v>
      </c>
      <c r="W132">
        <f>feed!W132</f>
        <v>0</v>
      </c>
      <c r="X132" s="4">
        <f>T132-H132*750-K132*375-L132*375</f>
        <v>31446</v>
      </c>
      <c r="Y132" s="9">
        <f>T132/N132</f>
        <v>29.414634146341463</v>
      </c>
    </row>
    <row r="133" spans="1:25" x14ac:dyDescent="0.25">
      <c r="A133" t="str">
        <f>feed!A133</f>
        <v>Sï¿½l</v>
      </c>
      <c r="B133" t="str">
        <f>feed!B133</f>
        <v>BabaWanga</v>
      </c>
      <c r="C133" t="str">
        <f>feed!C133</f>
        <v>Lithuanian Coalition</v>
      </c>
      <c r="D133">
        <f>SUMPRODUCT(MID(0&amp;feed!D133,LARGE(INDEX(ISNUMBER(--MID(feed!D133,ROW($1:$19),1))*
ROW($1:$19),0),ROW($1:$19))+1,1)*10^ROW($1:$19)/10)</f>
        <v>8</v>
      </c>
      <c r="E133">
        <f>SUMPRODUCT(MID(0&amp;feed!E133,LARGE(INDEX(ISNUMBER(--MID(feed!E133,ROW($1:$19),1))*
ROW($1:$19),0),ROW($1:$19))+1,1)*10^ROW($1:$19)/10)</f>
        <v>0</v>
      </c>
      <c r="F133" t="str">
        <f>feed!F133</f>
        <v>First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1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54</v>
      </c>
      <c r="K133">
        <f>SUMPRODUCT(MID(0&amp;feed!K133,LARGE(INDEX(ISNUMBER(--MID(feed!K133,ROW($1:$19),1))*
ROW($1:$19),0),ROW($1:$19))+1,1)*10^ROW($1:$19)/10)</f>
        <v>9</v>
      </c>
      <c r="L133">
        <f>SUMPRODUCT(MID(0&amp;feed!L133,LARGE(INDEX(ISNUMBER(--MID(feed!L133,ROW($1:$19),1))*
ROW($1:$19),0),ROW($1:$19))+1,1)*10^ROW($1:$19)/10)</f>
        <v>6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1678</v>
      </c>
      <c r="O133">
        <f>SUMPRODUCT(MID(0&amp;feed!O133,LARGE(INDEX(ISNUMBER(--MID(feed!O133,ROW($1:$5),1))*
ROW($1:$5),0),ROW($1:$5))+1,1)*10^ROW($1:$5)/10)</f>
        <v>6</v>
      </c>
      <c r="P133" t="str">
        <f>feed!P133</f>
        <v>Untapped</v>
      </c>
      <c r="Q133" t="str">
        <f>feed!Q133</f>
        <v>Somewhat Large</v>
      </c>
      <c r="R133" t="str">
        <f>feed!R133</f>
        <v>Southern Africa</v>
      </c>
      <c r="S133" t="str">
        <f>feed!S133</f>
        <v>Soviet Union</v>
      </c>
      <c r="T133" s="4">
        <f>SUMPRODUCT(MID(0&amp;feed!T133,LARGE(INDEX(ISNUMBER(--MID(feed!T133,ROW($1:$5),1))*
ROW($1:$5),0),ROW($1:$5))+1,1)*10^ROW($1:$5)/10)</f>
        <v>15688</v>
      </c>
      <c r="U133" t="str">
        <f>feed!U133</f>
        <v>http://blocgame.com/stats.php?id=61589</v>
      </c>
      <c r="V133" s="4">
        <f>SUMPRODUCT(MID(0&amp;feed!V133,LARGE(INDEX(ISNUMBER(--MID(feed!V133,ROW($1:$5),1))*
ROW($1:$5),0),ROW($1:$5))+1,1)*10^ROW($1:$5)/10)</f>
        <v>0</v>
      </c>
      <c r="W133">
        <f>feed!W133</f>
        <v>0</v>
      </c>
      <c r="X133" s="4">
        <f>T133-H133*750-K133*375-L133*375</f>
        <v>9313</v>
      </c>
      <c r="Y133" s="9">
        <f>T133/N133</f>
        <v>9.3492252681764008</v>
      </c>
    </row>
    <row r="134" spans="1:25" x14ac:dyDescent="0.25">
      <c r="A134" t="str">
        <f>feed!A134</f>
        <v>Aryana</v>
      </c>
      <c r="B134" t="str">
        <f>feed!B134</f>
        <v>Williarsk</v>
      </c>
      <c r="C134" t="str">
        <f>feed!C134</f>
        <v>Steel Brotherhood</v>
      </c>
      <c r="D134">
        <f>SUMPRODUCT(MID(0&amp;feed!D134,LARGE(INDEX(ISNUMBER(--MID(feed!D134,ROW($1:$19),1))*
ROW($1:$19),0),ROW($1:$19))+1,1)*10^ROW($1:$19)/10)</f>
        <v>53</v>
      </c>
      <c r="E134">
        <f>SUMPRODUCT(MID(0&amp;feed!E134,LARGE(INDEX(ISNUMBER(--MID(feed!E134,ROW($1:$19),1))*
ROW($1:$19),0),ROW($1:$19))+1,1)*10^ROW($1:$19)/10)</f>
        <v>0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1</v>
      </c>
      <c r="I134" t="str">
        <f>feed!I134</f>
        <v>Undisciplined Rabble</v>
      </c>
      <c r="J134">
        <f>SUMPRODUCT(MID(0&amp;feed!J134,LARGE(INDEX(ISNUMBER(--MID(feed!J134,ROW($1:$19),1))*
ROW($1:$19),0),ROW($1:$19))+1,1)*10^ROW($1:$19)/10)</f>
        <v>6</v>
      </c>
      <c r="K134">
        <f>SUMPRODUCT(MID(0&amp;feed!K134,LARGE(INDEX(ISNUMBER(--MID(feed!K134,ROW($1:$19),1))*
ROW($1:$19),0),ROW($1:$19))+1,1)*10^ROW($1:$19)/10)</f>
        <v>25</v>
      </c>
      <c r="L134">
        <f>SUMPRODUCT(MID(0&amp;feed!L134,LARGE(INDEX(ISNUMBER(--MID(feed!L134,ROW($1:$19),1))*
ROW($1:$19),0),ROW($1:$19))+1,1)*10^ROW($1:$19)/10)</f>
        <v>5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1674</v>
      </c>
      <c r="O134">
        <f>SUMPRODUCT(MID(0&amp;feed!O134,LARGE(INDEX(ISNUMBER(--MID(feed!O134,ROW($1:$5),1))*
ROW($1:$5),0),ROW($1:$5))+1,1)*10^ROW($1:$5)/10)</f>
        <v>196</v>
      </c>
      <c r="P134" t="str">
        <f>feed!P134</f>
        <v>Untapped</v>
      </c>
      <c r="Q134" t="str">
        <f>feed!Q134</f>
        <v>Meagre</v>
      </c>
      <c r="R134" t="str">
        <f>feed!R134</f>
        <v>Gran Colombia</v>
      </c>
      <c r="S134" t="str">
        <f>feed!S134</f>
        <v>Soviet Union</v>
      </c>
      <c r="T134" s="4">
        <f>SUMPRODUCT(MID(0&amp;feed!T134,LARGE(INDEX(ISNUMBER(--MID(feed!T134,ROW($1:$5),1))*
ROW($1:$5),0),ROW($1:$5))+1,1)*10^ROW($1:$5)/10)</f>
        <v>12383</v>
      </c>
      <c r="U134" t="str">
        <f>feed!U134</f>
        <v>http://blocgame.com/stats.php?id=2313</v>
      </c>
      <c r="V134" s="4">
        <f>SUMPRODUCT(MID(0&amp;feed!V134,LARGE(INDEX(ISNUMBER(--MID(feed!V134,ROW($1:$5),1))*
ROW($1:$5),0),ROW($1:$5))+1,1)*10^ROW($1:$5)/10)</f>
        <v>0</v>
      </c>
      <c r="W134">
        <f>feed!W134</f>
        <v>0</v>
      </c>
      <c r="X134" s="4">
        <f>T134-H134*750-K134*375-L134*375</f>
        <v>383</v>
      </c>
      <c r="Y134" s="9">
        <f>T134/N134</f>
        <v>7.3972520908004782</v>
      </c>
    </row>
    <row r="135" spans="1:25" x14ac:dyDescent="0.25">
      <c r="A135" t="str">
        <f>feed!A135</f>
        <v>Libratio</v>
      </c>
      <c r="B135" t="str">
        <f>feed!B135</f>
        <v>Concarne</v>
      </c>
      <c r="C135" t="str">
        <f>feed!C135</f>
        <v>Steel Brotherhood</v>
      </c>
      <c r="D135">
        <f>SUMPRODUCT(MID(0&amp;feed!D135,LARGE(INDEX(ISNUMBER(--MID(feed!D135,ROW($1:$19),1))*
ROW($1:$19),0),ROW($1:$19))+1,1)*10^ROW($1:$19)/10)</f>
        <v>57</v>
      </c>
      <c r="E135">
        <f>SUMPRODUCT(MID(0&amp;feed!E135,LARGE(INDEX(ISNUMBER(--MID(feed!E135,ROW($1:$19),1))*
ROW($1:$19),0),ROW($1:$19))+1,1)*10^ROW($1:$19)/10)</f>
        <v>0</v>
      </c>
      <c r="F135" t="str">
        <f>feed!F135</f>
        <v>Second World War surplus</v>
      </c>
      <c r="G135" t="str">
        <f>feed!G135</f>
        <v>Normal</v>
      </c>
      <c r="H135">
        <f>SUMPRODUCT(MID(0&amp;feed!H135,LARGE(INDEX(ISNUMBER(--MID(feed!H135,ROW($1:$1),1))*
ROW($1:$1),0),ROW($1:$1))+1,1)*10^ROW($1:$1)/10)</f>
        <v>1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2</v>
      </c>
      <c r="K135">
        <f>SUMPRODUCT(MID(0&amp;feed!K135,LARGE(INDEX(ISNUMBER(--MID(feed!K135,ROW($1:$19),1))*
ROW($1:$19),0),ROW($1:$19))+1,1)*10^ROW($1:$19)/10)</f>
        <v>12</v>
      </c>
      <c r="L135">
        <f>SUMPRODUCT(MID(0&amp;feed!L135,LARGE(INDEX(ISNUMBER(--MID(feed!L135,ROW($1:$19),1))*
ROW($1:$19),0),ROW($1:$19))+1,1)*10^ROW($1:$19)/10)</f>
        <v>9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1669</v>
      </c>
      <c r="O135">
        <f>SUMPRODUCT(MID(0&amp;feed!O135,LARGE(INDEX(ISNUMBER(--MID(feed!O135,ROW($1:$5),1))*
ROW($1:$5),0),ROW($1:$5))+1,1)*10^ROW($1:$5)/10)</f>
        <v>483</v>
      </c>
      <c r="P135" t="str">
        <f>feed!P135</f>
        <v>Depleted</v>
      </c>
      <c r="Q135" t="str">
        <f>feed!Q135</f>
        <v>Large</v>
      </c>
      <c r="R135" t="str">
        <f>feed!R135</f>
        <v>Caribbean</v>
      </c>
      <c r="S135" t="str">
        <f>feed!S135</f>
        <v>Soviet Union</v>
      </c>
      <c r="T135" s="4">
        <f>SUMPRODUCT(MID(0&amp;feed!T135,LARGE(INDEX(ISNUMBER(--MID(feed!T135,ROW($1:$5),1))*
ROW($1:$5),0),ROW($1:$5))+1,1)*10^ROW($1:$5)/10)</f>
        <v>20986</v>
      </c>
      <c r="U135" t="str">
        <f>feed!U135</f>
        <v>http://blocgame.com/stats.php?id=40370</v>
      </c>
      <c r="V135" s="4">
        <f>SUMPRODUCT(MID(0&amp;feed!V135,LARGE(INDEX(ISNUMBER(--MID(feed!V135,ROW($1:$5),1))*
ROW($1:$5),0),ROW($1:$5))+1,1)*10^ROW($1:$5)/10)</f>
        <v>0</v>
      </c>
      <c r="W135">
        <f>feed!W135</f>
        <v>0</v>
      </c>
      <c r="X135" s="4">
        <f>T135-H135*750-K135*375-L135*375</f>
        <v>12361</v>
      </c>
      <c r="Y135" s="9">
        <f>T135/N135</f>
        <v>12.573996405032954</v>
      </c>
    </row>
    <row r="136" spans="1:25" x14ac:dyDescent="0.25">
      <c r="A136" t="str">
        <f>feed!A136</f>
        <v>Khuzestan</v>
      </c>
      <c r="B136" t="str">
        <f>feed!B136</f>
        <v>Georgy Zhukov</v>
      </c>
      <c r="C136" t="str">
        <f>feed!C136</f>
        <v>The Federal Colonies</v>
      </c>
      <c r="D136">
        <f>SUMPRODUCT(MID(0&amp;feed!D136,LARGE(INDEX(ISNUMBER(--MID(feed!D136,ROW($1:$19),1))*
ROW($1:$19),0),ROW($1:$19))+1,1)*10^ROW($1:$19)/10)</f>
        <v>63</v>
      </c>
      <c r="E136">
        <f>SUMPRODUCT(MID(0&amp;feed!E136,LARGE(INDEX(ISNUMBER(--MID(feed!E136,ROW($1:$19),1))*
ROW($1:$19),0),ROW($1:$19))+1,1)*10^ROW($1:$19)/10)</f>
        <v>2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3</v>
      </c>
      <c r="I136" t="str">
        <f>feed!I136</f>
        <v>Elite</v>
      </c>
      <c r="J136">
        <f>SUMPRODUCT(MID(0&amp;feed!J136,LARGE(INDEX(ISNUMBER(--MID(feed!J136,ROW($1:$19),1))*
ROW($1:$19),0),ROW($1:$19))+1,1)*10^ROW($1:$19)/10)</f>
        <v>0</v>
      </c>
      <c r="K136">
        <f>SUMPRODUCT(MID(0&amp;feed!K136,LARGE(INDEX(ISNUMBER(--MID(feed!K136,ROW($1:$19),1))*
ROW($1:$19),0),ROW($1:$19))+1,1)*10^ROW($1:$19)/10)</f>
        <v>19</v>
      </c>
      <c r="L136">
        <f>SUMPRODUCT(MID(0&amp;feed!L136,LARGE(INDEX(ISNUMBER(--MID(feed!L136,ROW($1:$19),1))*
ROW($1:$19),0),ROW($1:$19))+1,1)*10^ROW($1:$19)/10)</f>
        <v>10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1666</v>
      </c>
      <c r="O136">
        <f>SUMPRODUCT(MID(0&amp;feed!O136,LARGE(INDEX(ISNUMBER(--MID(feed!O136,ROW($1:$5),1))*
ROW($1:$5),0),ROW($1:$5))+1,1)*10^ROW($1:$5)/10)</f>
        <v>2294</v>
      </c>
      <c r="P136" t="str">
        <f>feed!P136</f>
        <v>Untapped</v>
      </c>
      <c r="Q136" t="str">
        <f>feed!Q136</f>
        <v>Very Powerful</v>
      </c>
      <c r="R136" t="str">
        <f>feed!R136</f>
        <v>Persia</v>
      </c>
      <c r="S136" t="str">
        <f>feed!S136</f>
        <v>Soviet Union</v>
      </c>
      <c r="T136" s="4">
        <f>SUMPRODUCT(MID(0&amp;feed!T136,LARGE(INDEX(ISNUMBER(--MID(feed!T136,ROW($1:$5),1))*
ROW($1:$5),0),ROW($1:$5))+1,1)*10^ROW($1:$5)/10)</f>
        <v>41083</v>
      </c>
      <c r="U136" t="str">
        <f>feed!U136</f>
        <v>http://blocgame.com/stats.php?id=48914</v>
      </c>
      <c r="V136" s="4">
        <f>SUMPRODUCT(MID(0&amp;feed!V136,LARGE(INDEX(ISNUMBER(--MID(feed!V136,ROW($1:$5),1))*
ROW($1:$5),0),ROW($1:$5))+1,1)*10^ROW($1:$5)/10)</f>
        <v>2</v>
      </c>
      <c r="W136">
        <f>feed!W136</f>
        <v>0</v>
      </c>
      <c r="X136" s="4">
        <f>T136-H136*750-K136*375-L136*375</f>
        <v>27958</v>
      </c>
      <c r="Y136" s="9">
        <f>T136/N136</f>
        <v>24.659663865546218</v>
      </c>
    </row>
    <row r="137" spans="1:25" x14ac:dyDescent="0.25">
      <c r="A137" t="str">
        <f>feed!A137</f>
        <v>North Nubia</v>
      </c>
      <c r="B137" t="str">
        <f>feed!B137</f>
        <v>Sean Tony</v>
      </c>
      <c r="C137" t="str">
        <f>feed!C137</f>
        <v>N.S.D.A.P</v>
      </c>
      <c r="D137">
        <f>SUMPRODUCT(MID(0&amp;feed!D137,LARGE(INDEX(ISNUMBER(--MID(feed!D137,ROW($1:$19),1))*
ROW($1:$19),0),ROW($1:$19))+1,1)*10^ROW($1:$19)/10)</f>
        <v>40</v>
      </c>
      <c r="E137">
        <f>SUMPRODUCT(MID(0&amp;feed!E137,LARGE(INDEX(ISNUMBER(--MID(feed!E137,ROW($1:$19),1))*
ROW($1:$19),0),ROW($1:$19))+1,1)*10^ROW($1:$19)/10)</f>
        <v>0</v>
      </c>
      <c r="F137" t="str">
        <f>feed!F137</f>
        <v>First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4</v>
      </c>
      <c r="I137" t="str">
        <f>feed!I137</f>
        <v>Undisciplined Rabble</v>
      </c>
      <c r="J137">
        <f>SUMPRODUCT(MID(0&amp;feed!J137,LARGE(INDEX(ISNUMBER(--MID(feed!J137,ROW($1:$19),1))*
ROW($1:$19),0),ROW($1:$19))+1,1)*10^ROW($1:$19)/10)</f>
        <v>1</v>
      </c>
      <c r="K137">
        <f>SUMPRODUCT(MID(0&amp;feed!K137,LARGE(INDEX(ISNUMBER(--MID(feed!K137,ROW($1:$19),1))*
ROW($1:$19),0),ROW($1:$19))+1,1)*10^ROW($1:$19)/10)</f>
        <v>28</v>
      </c>
      <c r="L137">
        <f>SUMPRODUCT(MID(0&amp;feed!L137,LARGE(INDEX(ISNUMBER(--MID(feed!L137,ROW($1:$19),1))*
ROW($1:$19),0),ROW($1:$19))+1,1)*10^ROW($1:$19)/10)</f>
        <v>10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1663</v>
      </c>
      <c r="O137">
        <f>SUMPRODUCT(MID(0&amp;feed!O137,LARGE(INDEX(ISNUMBER(--MID(feed!O137,ROW($1:$5),1))*
ROW($1:$5),0),ROW($1:$5))+1,1)*10^ROW($1:$5)/10)</f>
        <v>10</v>
      </c>
      <c r="P137" t="str">
        <f>feed!P137</f>
        <v>Plentiful</v>
      </c>
      <c r="Q137" t="str">
        <f>feed!Q137</f>
        <v>Small</v>
      </c>
      <c r="R137" t="str">
        <f>feed!R137</f>
        <v>Congo</v>
      </c>
      <c r="S137" t="str">
        <f>feed!S137</f>
        <v>Soviet Union</v>
      </c>
      <c r="T137" s="4">
        <f>SUMPRODUCT(MID(0&amp;feed!T137,LARGE(INDEX(ISNUMBER(--MID(feed!T137,ROW($1:$5),1))*
ROW($1:$5),0),ROW($1:$5))+1,1)*10^ROW($1:$5)/10)</f>
        <v>23385</v>
      </c>
      <c r="U137" t="str">
        <f>feed!U137</f>
        <v>http://blocgame.com/stats.php?id=63084</v>
      </c>
      <c r="V137" s="4">
        <f>SUMPRODUCT(MID(0&amp;feed!V137,LARGE(INDEX(ISNUMBER(--MID(feed!V137,ROW($1:$5),1))*
ROW($1:$5),0),ROW($1:$5))+1,1)*10^ROW($1:$5)/10)</f>
        <v>0</v>
      </c>
      <c r="W137">
        <f>feed!W137</f>
        <v>0</v>
      </c>
      <c r="X137" s="4">
        <f>T137-H137*750-K137*375-L137*375</f>
        <v>6135</v>
      </c>
      <c r="Y137" s="9">
        <f>T137/N137</f>
        <v>14.061936259771498</v>
      </c>
    </row>
    <row r="138" spans="1:25" x14ac:dyDescent="0.25">
      <c r="A138" t="str">
        <f>feed!A138</f>
        <v>New Luzon</v>
      </c>
      <c r="B138" t="str">
        <f>feed!B138</f>
        <v>Chester E. Marquez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68</v>
      </c>
      <c r="E138">
        <f>SUMPRODUCT(MID(0&amp;feed!E138,LARGE(INDEX(ISNUMBER(--MID(feed!E138,ROW($1:$19),1))*
ROW($1:$19),0),ROW($1:$19))+1,1)*10^ROW($1:$19)/10)</f>
        <v>2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3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8</v>
      </c>
      <c r="L138">
        <f>SUMPRODUCT(MID(0&amp;feed!L138,LARGE(INDEX(ISNUMBER(--MID(feed!L138,ROW($1:$19),1))*
ROW($1:$19),0),ROW($1:$19))+1,1)*10^ROW($1:$19)/10)</f>
        <v>6</v>
      </c>
      <c r="M138" t="str">
        <f>feed!M138</f>
        <v>Mixed Economy</v>
      </c>
      <c r="N138">
        <f>SUMPRODUCT(MID(0&amp;feed!N138,LARGE(INDEX(ISNUMBER(--MID(feed!N138,ROW($1:$5),1))*
ROW($1:$5),0),ROW($1:$5))+1,1)*10^ROW($1:$5)/10)</f>
        <v>1662</v>
      </c>
      <c r="O138">
        <f>SUMPRODUCT(MID(0&amp;feed!O138,LARGE(INDEX(ISNUMBER(--MID(feed!O138,ROW($1:$5),1))*
ROW($1:$5),0),ROW($1:$5))+1,1)*10^ROW($1:$5)/10)</f>
        <v>4891</v>
      </c>
      <c r="P138" t="str">
        <f>feed!P138</f>
        <v>Untapped</v>
      </c>
      <c r="Q138" t="str">
        <f>feed!Q138</f>
        <v>Somewhat Large</v>
      </c>
      <c r="R138" t="str">
        <f>feed!R138</f>
        <v>Egypt</v>
      </c>
      <c r="S138" t="str">
        <f>feed!S138</f>
        <v>Neutral</v>
      </c>
      <c r="T138" s="4">
        <f>SUMPRODUCT(MID(0&amp;feed!T138,LARGE(INDEX(ISNUMBER(--MID(feed!T138,ROW($1:$5),1))*
ROW($1:$5),0),ROW($1:$5))+1,1)*10^ROW($1:$5)/10)</f>
        <v>34663</v>
      </c>
      <c r="U138" t="str">
        <f>feed!U138</f>
        <v>http://blocgame.com/stats.php?id=63066</v>
      </c>
      <c r="V138" s="4">
        <f>SUMPRODUCT(MID(0&amp;feed!V138,LARGE(INDEX(ISNUMBER(--MID(feed!V138,ROW($1:$5),1))*
ROW($1:$5),0),ROW($1:$5))+1,1)*10^ROW($1:$5)/10)</f>
        <v>0</v>
      </c>
      <c r="W138">
        <f>feed!W138</f>
        <v>0</v>
      </c>
      <c r="X138" s="4">
        <f>T138-H138*750-K138*375-L138*375</f>
        <v>27163</v>
      </c>
      <c r="Y138" s="9">
        <f>T138/N138</f>
        <v>20.856197352587245</v>
      </c>
    </row>
    <row r="139" spans="1:25" x14ac:dyDescent="0.25">
      <c r="A139" t="str">
        <f>feed!A139</f>
        <v>Genocidia</v>
      </c>
      <c r="B139" t="str">
        <f>feed!B139</f>
        <v>wolf2686</v>
      </c>
      <c r="C139" t="str">
        <f>feed!C139</f>
        <v>The Divine Council</v>
      </c>
      <c r="D139">
        <f>SUMPRODUCT(MID(0&amp;feed!D139,LARGE(INDEX(ISNUMBER(--MID(feed!D139,ROW($1:$19),1))*
ROW($1:$19),0),ROW($1:$19))+1,1)*10^ROW($1:$19)/10)</f>
        <v>50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1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6</v>
      </c>
      <c r="K139">
        <f>SUMPRODUCT(MID(0&amp;feed!K139,LARGE(INDEX(ISNUMBER(--MID(feed!K139,ROW($1:$19),1))*
ROW($1:$19),0),ROW($1:$19))+1,1)*10^ROW($1:$19)/10)</f>
        <v>11</v>
      </c>
      <c r="L139">
        <f>SUMPRODUCT(MID(0&amp;feed!L139,LARGE(INDEX(ISNUMBER(--MID(feed!L139,ROW($1:$19),1))*
ROW($1:$19),0),ROW($1:$19))+1,1)*10^ROW($1:$19)/10)</f>
        <v>3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1661</v>
      </c>
      <c r="O139">
        <f>SUMPRODUCT(MID(0&amp;feed!O139,LARGE(INDEX(ISNUMBER(--MID(feed!O139,ROW($1:$5),1))*
ROW($1:$5),0),ROW($1:$5))+1,1)*10^ROW($1:$5)/10)</f>
        <v>411</v>
      </c>
      <c r="P139" t="str">
        <f>feed!P139</f>
        <v>Untapped</v>
      </c>
      <c r="Q139" t="str">
        <f>feed!Q139</f>
        <v>Mediocre</v>
      </c>
      <c r="R139" t="str">
        <f>feed!R139</f>
        <v>China</v>
      </c>
      <c r="S139" t="str">
        <f>feed!S139</f>
        <v>United States</v>
      </c>
      <c r="T139" s="4">
        <f>SUMPRODUCT(MID(0&amp;feed!T139,LARGE(INDEX(ISNUMBER(--MID(feed!T139,ROW($1:$5),1))*
ROW($1:$5),0),ROW($1:$5))+1,1)*10^ROW($1:$5)/10)</f>
        <v>11120</v>
      </c>
      <c r="U139" t="str">
        <f>feed!U139</f>
        <v>http://blocgame.com/stats.php?id=41291</v>
      </c>
      <c r="V139" s="4">
        <f>SUMPRODUCT(MID(0&amp;feed!V139,LARGE(INDEX(ISNUMBER(--MID(feed!V139,ROW($1:$5),1))*
ROW($1:$5),0),ROW($1:$5))+1,1)*10^ROW($1:$5)/10)</f>
        <v>0</v>
      </c>
      <c r="W139">
        <f>feed!W139</f>
        <v>0</v>
      </c>
      <c r="X139" s="4">
        <f>T139-H139*750-K139*375-L139*375</f>
        <v>5120</v>
      </c>
      <c r="Y139" s="9">
        <f>T139/N139</f>
        <v>6.6947621914509332</v>
      </c>
    </row>
    <row r="140" spans="1:25" x14ac:dyDescent="0.25">
      <c r="A140" t="str">
        <f>feed!A140</f>
        <v>Romiia</v>
      </c>
      <c r="B140" t="str">
        <f>feed!B140</f>
        <v>The Great Tiberius III</v>
      </c>
      <c r="C140" t="str">
        <f>feed!C140</f>
        <v>The United Nations</v>
      </c>
      <c r="D140">
        <f>SUMPRODUCT(MID(0&amp;feed!D140,LARGE(INDEX(ISNUMBER(--MID(feed!D140,ROW($1:$19),1))*
ROW($1:$19),0),ROW($1:$19))+1,1)*10^ROW($1:$19)/10)</f>
        <v>9</v>
      </c>
      <c r="E140">
        <f>SUMPRODUCT(MID(0&amp;feed!E140,LARGE(INDEX(ISNUMBER(--MID(feed!E140,ROW($1:$19),1))*
ROW($1:$19),0),ROW($1:$19))+1,1)*10^ROW($1:$19)/10)</f>
        <v>0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1</v>
      </c>
      <c r="I140" t="str">
        <f>feed!I140</f>
        <v>Good</v>
      </c>
      <c r="J140">
        <f>SUMPRODUCT(MID(0&amp;feed!J140,LARGE(INDEX(ISNUMBER(--MID(feed!J140,ROW($1:$19),1))*
ROW($1:$19),0),ROW($1:$19))+1,1)*10^ROW($1:$19)/10)</f>
        <v>13</v>
      </c>
      <c r="K140">
        <f>SUMPRODUCT(MID(0&amp;feed!K140,LARGE(INDEX(ISNUMBER(--MID(feed!K140,ROW($1:$19),1))*
ROW($1:$19),0),ROW($1:$19))+1,1)*10^ROW($1:$19)/10)</f>
        <v>4</v>
      </c>
      <c r="L140">
        <f>SUMPRODUCT(MID(0&amp;feed!L140,LARGE(INDEX(ISNUMBER(--MID(feed!L140,ROW($1:$19),1))*
ROW($1:$19),0),ROW($1:$19))+1,1)*10^ROW($1:$19)/10)</f>
        <v>3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1660</v>
      </c>
      <c r="O140">
        <f>SUMPRODUCT(MID(0&amp;feed!O140,LARGE(INDEX(ISNUMBER(--MID(feed!O140,ROW($1:$5),1))*
ROW($1:$5),0),ROW($1:$5))+1,1)*10^ROW($1:$5)/10)</f>
        <v>263</v>
      </c>
      <c r="P140" t="str">
        <f>feed!P140</f>
        <v>Untapped</v>
      </c>
      <c r="Q140" t="str">
        <f>feed!Q140</f>
        <v>Meagre</v>
      </c>
      <c r="R140" t="str">
        <f>feed!R140</f>
        <v>The Subcontinent</v>
      </c>
      <c r="S140" t="str">
        <f>feed!S140</f>
        <v>Soviet Union</v>
      </c>
      <c r="T140" s="4">
        <f>SUMPRODUCT(MID(0&amp;feed!T140,LARGE(INDEX(ISNUMBER(--MID(feed!T140,ROW($1:$5),1))*
ROW($1:$5),0),ROW($1:$5))+1,1)*10^ROW($1:$5)/10)</f>
        <v>24106</v>
      </c>
      <c r="U140" t="str">
        <f>feed!U140</f>
        <v>http://blocgame.com/stats.php?id=60242</v>
      </c>
      <c r="V140" s="4">
        <f>SUMPRODUCT(MID(0&amp;feed!V140,LARGE(INDEX(ISNUMBER(--MID(feed!V140,ROW($1:$5),1))*
ROW($1:$5),0),ROW($1:$5))+1,1)*10^ROW($1:$5)/10)</f>
        <v>1</v>
      </c>
      <c r="W140">
        <f>feed!W140</f>
        <v>0</v>
      </c>
      <c r="X140" s="4">
        <f>T140-H140*750-K140*375-L140*375</f>
        <v>20731</v>
      </c>
      <c r="Y140" s="9">
        <f>T140/N140</f>
        <v>14.521686746987951</v>
      </c>
    </row>
    <row r="141" spans="1:25" x14ac:dyDescent="0.25">
      <c r="A141" t="str">
        <f>feed!A141</f>
        <v>Skekenhouse</v>
      </c>
      <c r="B141" t="str">
        <f>feed!B141</f>
        <v>Kraast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63</v>
      </c>
      <c r="E141">
        <f>SUMPRODUCT(MID(0&amp;feed!E141,LARGE(INDEX(ISNUMBER(--MID(feed!E141,ROW($1:$19),1))*
ROW($1:$19),0),ROW($1:$19))+1,1)*10^ROW($1:$19)/10)</f>
        <v>1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3</v>
      </c>
      <c r="I141" t="str">
        <f>feed!I141</f>
        <v>Standard</v>
      </c>
      <c r="J141">
        <f>SUMPRODUCT(MID(0&amp;feed!J141,LARGE(INDEX(ISNUMBER(--MID(feed!J141,ROW($1:$19),1))*
ROW($1:$19),0),ROW($1:$19))+1,1)*10^ROW($1:$19)/10)</f>
        <v>7</v>
      </c>
      <c r="K141">
        <f>SUMPRODUCT(MID(0&amp;feed!K141,LARGE(INDEX(ISNUMBER(--MID(feed!K141,ROW($1:$19),1))*
ROW($1:$19),0),ROW($1:$19))+1,1)*10^ROW($1:$19)/10)</f>
        <v>24</v>
      </c>
      <c r="L141">
        <f>SUMPRODUCT(MID(0&amp;feed!L141,LARGE(INDEX(ISNUMBER(--MID(feed!L141,ROW($1:$19),1))*
ROW($1:$19),0),ROW($1:$19))+1,1)*10^ROW($1:$19)/10)</f>
        <v>13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1658</v>
      </c>
      <c r="O141">
        <f>SUMPRODUCT(MID(0&amp;feed!O141,LARGE(INDEX(ISNUMBER(--MID(feed!O141,ROW($1:$5),1))*
ROW($1:$5),0),ROW($1:$5))+1,1)*10^ROW($1:$5)/10)</f>
        <v>3771</v>
      </c>
      <c r="P141" t="str">
        <f>feed!P141</f>
        <v>Untapped</v>
      </c>
      <c r="Q141" t="str">
        <f>feed!Q141</f>
        <v>Very Powerful</v>
      </c>
      <c r="R141" t="str">
        <f>feed!R141</f>
        <v>Mesopotamia</v>
      </c>
      <c r="S141" t="str">
        <f>feed!S141</f>
        <v>Soviet Union</v>
      </c>
      <c r="T141" s="4">
        <f>SUMPRODUCT(MID(0&amp;feed!T141,LARGE(INDEX(ISNUMBER(--MID(feed!T141,ROW($1:$5),1))*
ROW($1:$5),0),ROW($1:$5))+1,1)*10^ROW($1:$5)/10)</f>
        <v>50186</v>
      </c>
      <c r="U141" t="str">
        <f>feed!U141</f>
        <v>http://blocgame.com/stats.php?id=62962</v>
      </c>
      <c r="V141" s="4">
        <f>SUMPRODUCT(MID(0&amp;feed!V141,LARGE(INDEX(ISNUMBER(--MID(feed!V141,ROW($1:$5),1))*
ROW($1:$5),0),ROW($1:$5))+1,1)*10^ROW($1:$5)/10)</f>
        <v>0</v>
      </c>
      <c r="W141">
        <f>feed!W141</f>
        <v>0</v>
      </c>
      <c r="X141" s="4">
        <f>T141-H141*750-K141*375-L141*375</f>
        <v>34061</v>
      </c>
      <c r="Y141" s="9">
        <f>T141/N141</f>
        <v>30.268998793727384</v>
      </c>
    </row>
    <row r="142" spans="1:25" x14ac:dyDescent="0.25">
      <c r="A142" t="str">
        <f>feed!A142</f>
        <v>Zinlandia</v>
      </c>
      <c r="B142" t="str">
        <f>feed!B142</f>
        <v>Alaah</v>
      </c>
      <c r="C142" t="str">
        <f>feed!C142</f>
        <v>Steel Brotherhood</v>
      </c>
      <c r="D142">
        <f>SUMPRODUCT(MID(0&amp;feed!D142,LARGE(INDEX(ISNUMBER(--MID(feed!D142,ROW($1:$19),1))*
ROW($1:$19),0),ROW($1:$19))+1,1)*10^ROW($1:$19)/10)</f>
        <v>62</v>
      </c>
      <c r="E142">
        <f>SUMPRODUCT(MID(0&amp;feed!E142,LARGE(INDEX(ISNUMBER(--MID(feed!E142,ROW($1:$19),1))*
ROW($1:$19),0),ROW($1:$19))+1,1)*10^ROW($1:$19)/10)</f>
        <v>1</v>
      </c>
      <c r="F142" t="str">
        <f>feed!F142</f>
        <v>Second World War surplus</v>
      </c>
      <c r="G142" t="str">
        <f>feed!G142</f>
        <v>Nice</v>
      </c>
      <c r="H142">
        <f>SUMPRODUCT(MID(0&amp;feed!H142,LARGE(INDEX(ISNUMBER(--MID(feed!H142,ROW($1:$1),1))*
ROW($1:$1),0),ROW($1:$1))+1,1)*10^ROW($1:$1)/10)</f>
        <v>2</v>
      </c>
      <c r="I142" t="str">
        <f>feed!I142</f>
        <v>Good</v>
      </c>
      <c r="J142">
        <f>SUMPRODUCT(MID(0&amp;feed!J142,LARGE(INDEX(ISNUMBER(--MID(feed!J142,ROW($1:$19),1))*
ROW($1:$19),0),ROW($1:$19))+1,1)*10^ROW($1:$19)/10)</f>
        <v>0</v>
      </c>
      <c r="K142">
        <f>SUMPRODUCT(MID(0&amp;feed!K142,LARGE(INDEX(ISNUMBER(--MID(feed!K142,ROW($1:$19),1))*
ROW($1:$19),0),ROW($1:$19))+1,1)*10^ROW($1:$19)/10)</f>
        <v>40</v>
      </c>
      <c r="L142">
        <f>SUMPRODUCT(MID(0&amp;feed!L142,LARGE(INDEX(ISNUMBER(--MID(feed!L142,ROW($1:$19),1))*
ROW($1:$19),0),ROW($1:$19))+1,1)*10^ROW($1:$19)/10)</f>
        <v>7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1655</v>
      </c>
      <c r="O142">
        <f>SUMPRODUCT(MID(0&amp;feed!O142,LARGE(INDEX(ISNUMBER(--MID(feed!O142,ROW($1:$5),1))*
ROW($1:$5),0),ROW($1:$5))+1,1)*10^ROW($1:$5)/10)</f>
        <v>282</v>
      </c>
      <c r="P142" t="str">
        <f>feed!P142</f>
        <v>Plentiful</v>
      </c>
      <c r="Q142" t="str">
        <f>feed!Q142</f>
        <v>Large</v>
      </c>
      <c r="R142" t="str">
        <f>feed!R142</f>
        <v>Amazonia</v>
      </c>
      <c r="S142" t="str">
        <f>feed!S142</f>
        <v>Soviet Union</v>
      </c>
      <c r="T142" s="4">
        <f>SUMPRODUCT(MID(0&amp;feed!T142,LARGE(INDEX(ISNUMBER(--MID(feed!T142,ROW($1:$5),1))*
ROW($1:$5),0),ROW($1:$5))+1,1)*10^ROW($1:$5)/10)</f>
        <v>42785</v>
      </c>
      <c r="U142" t="str">
        <f>feed!U142</f>
        <v>http://blocgame.com/stats.php?id=45831</v>
      </c>
      <c r="V142" s="4">
        <f>SUMPRODUCT(MID(0&amp;feed!V142,LARGE(INDEX(ISNUMBER(--MID(feed!V142,ROW($1:$5),1))*
ROW($1:$5),0),ROW($1:$5))+1,1)*10^ROW($1:$5)/10)</f>
        <v>0</v>
      </c>
      <c r="W142">
        <f>feed!W142</f>
        <v>0</v>
      </c>
      <c r="X142" s="4">
        <f>T142-H142*750-K142*375-L142*375</f>
        <v>23660</v>
      </c>
      <c r="Y142" s="9">
        <f>T142/N142</f>
        <v>25.851963746223564</v>
      </c>
    </row>
    <row r="143" spans="1:25" x14ac:dyDescent="0.25">
      <c r="A143" t="str">
        <f>feed!A144</f>
        <v>malapetaka</v>
      </c>
      <c r="B143" t="str">
        <f>feed!B144</f>
        <v>bolawei9</v>
      </c>
      <c r="C143" t="str">
        <f>feed!C144</f>
        <v>The Divine Council</v>
      </c>
      <c r="D143">
        <f>SUMPRODUCT(MID(0&amp;feed!D144,LARGE(INDEX(ISNUMBER(--MID(feed!D144,ROW($1:$19),1))*
ROW($1:$19),0),ROW($1:$19))+1,1)*10^ROW($1:$19)/10)</f>
        <v>14</v>
      </c>
      <c r="E143">
        <f>SUMPRODUCT(MID(0&amp;feed!E144,LARGE(INDEX(ISNUMBER(--MID(feed!E144,ROW($1:$19),1))*
ROW($1:$19),0),ROW($1:$19))+1,1)*10^ROW($1:$19)/10)</f>
        <v>0</v>
      </c>
      <c r="F143" t="str">
        <f>feed!F144</f>
        <v>Second World War surplus</v>
      </c>
      <c r="G143" t="str">
        <f>feed!G144</f>
        <v>Gandhi-like</v>
      </c>
      <c r="H143">
        <f>SUMPRODUCT(MID(0&amp;feed!H144,LARGE(INDEX(ISNUMBER(--MID(feed!H144,ROW($1:$1),1))*
ROW($1:$1),0),ROW($1:$1))+1,1)*10^ROW($1:$1)/10)</f>
        <v>1</v>
      </c>
      <c r="I143" t="str">
        <f>feed!I144</f>
        <v>Elite</v>
      </c>
      <c r="J143">
        <f>SUMPRODUCT(MID(0&amp;feed!J144,LARGE(INDEX(ISNUMBER(--MID(feed!J144,ROW($1:$19),1))*
ROW($1:$19),0),ROW($1:$19))+1,1)*10^ROW($1:$19)/10)</f>
        <v>2</v>
      </c>
      <c r="K143">
        <f>SUMPRODUCT(MID(0&amp;feed!K144,LARGE(INDEX(ISNUMBER(--MID(feed!K144,ROW($1:$19),1))*
ROW($1:$19),0),ROW($1:$19))+1,1)*10^ROW($1:$19)/10)</f>
        <v>6</v>
      </c>
      <c r="L143">
        <f>SUMPRODUCT(MID(0&amp;feed!L144,LARGE(INDEX(ISNUMBER(--MID(feed!L144,ROW($1:$19),1))*
ROW($1:$19),0),ROW($1:$19))+1,1)*10^ROW($1:$19)/10)</f>
        <v>5</v>
      </c>
      <c r="M143" t="str">
        <f>feed!M144</f>
        <v>Central Planning</v>
      </c>
      <c r="N143">
        <f>SUMPRODUCT(MID(0&amp;feed!N144,LARGE(INDEX(ISNUMBER(--MID(feed!N144,ROW($1:$5),1))*
ROW($1:$5),0),ROW($1:$5))+1,1)*10^ROW($1:$5)/10)</f>
        <v>1646</v>
      </c>
      <c r="O143">
        <f>SUMPRODUCT(MID(0&amp;feed!O144,LARGE(INDEX(ISNUMBER(--MID(feed!O144,ROW($1:$5),1))*
ROW($1:$5),0),ROW($1:$5))+1,1)*10^ROW($1:$5)/10)</f>
        <v>225</v>
      </c>
      <c r="P143">
        <f>feed!P144</f>
        <v>0</v>
      </c>
      <c r="Q143" t="str">
        <f>feed!Q144</f>
        <v>Mediocre</v>
      </c>
      <c r="R143" t="str">
        <f>feed!R144</f>
        <v>East Indies</v>
      </c>
      <c r="S143" t="str">
        <f>feed!S144</f>
        <v>Neutral</v>
      </c>
      <c r="T143" s="4">
        <f>SUMPRODUCT(MID(0&amp;feed!T144,LARGE(INDEX(ISNUMBER(--MID(feed!T144,ROW($1:$5),1))*
ROW($1:$5),0),ROW($1:$5))+1,1)*10^ROW($1:$5)/10)</f>
        <v>15692</v>
      </c>
      <c r="U143" t="str">
        <f>feed!U144</f>
        <v>http://blocgame.com/stats.php?id=60813</v>
      </c>
      <c r="V143" s="4">
        <f>SUMPRODUCT(MID(0&amp;feed!V144,LARGE(INDEX(ISNUMBER(--MID(feed!V144,ROW($1:$5),1))*
ROW($1:$5),0),ROW($1:$5))+1,1)*10^ROW($1:$5)/10)</f>
        <v>0</v>
      </c>
      <c r="W143">
        <f>feed!W144</f>
        <v>0</v>
      </c>
      <c r="X143" s="4">
        <f>T143-H143*750-K143*375-L143*375</f>
        <v>10817</v>
      </c>
      <c r="Y143" s="9">
        <f>T143/N143</f>
        <v>9.5334143377885781</v>
      </c>
    </row>
    <row r="144" spans="1:25" x14ac:dyDescent="0.25">
      <c r="A144" t="str">
        <f>feed!A143</f>
        <v>Langgarpura</v>
      </c>
      <c r="B144" t="str">
        <f>feed!B143</f>
        <v>neocon</v>
      </c>
      <c r="C144" t="str">
        <f>feed!C143</f>
        <v>The Order</v>
      </c>
      <c r="D144">
        <f>SUMPRODUCT(MID(0&amp;feed!D143,LARGE(INDEX(ISNUMBER(--MID(feed!D143,ROW($1:$19),1))*
ROW($1:$19),0),ROW($1:$19))+1,1)*10^ROW($1:$19)/10)</f>
        <v>60</v>
      </c>
      <c r="E144">
        <f>SUMPRODUCT(MID(0&amp;feed!E143,LARGE(INDEX(ISNUMBER(--MID(feed!E143,ROW($1:$19),1))*
ROW($1:$19),0),ROW($1:$19))+1,1)*10^ROW($1:$19)/10)</f>
        <v>0</v>
      </c>
      <c r="F144" t="str">
        <f>feed!F143</f>
        <v>Second World War surplus</v>
      </c>
      <c r="G144" t="str">
        <f>feed!G143</f>
        <v>Gandhi-like</v>
      </c>
      <c r="H144">
        <f>SUMPRODUCT(MID(0&amp;feed!H143,LARGE(INDEX(ISNUMBER(--MID(feed!H143,ROW($1:$1),1))*
ROW($1:$1),0),ROW($1:$1))+1,1)*10^ROW($1:$1)/10)</f>
        <v>2</v>
      </c>
      <c r="I144" t="str">
        <f>feed!I143</f>
        <v>Good</v>
      </c>
      <c r="J144">
        <f>SUMPRODUCT(MID(0&amp;feed!J143,LARGE(INDEX(ISNUMBER(--MID(feed!J143,ROW($1:$19),1))*
ROW($1:$19),0),ROW($1:$19))+1,1)*10^ROW($1:$19)/10)</f>
        <v>0</v>
      </c>
      <c r="K144">
        <f>SUMPRODUCT(MID(0&amp;feed!K143,LARGE(INDEX(ISNUMBER(--MID(feed!K143,ROW($1:$19),1))*
ROW($1:$19),0),ROW($1:$19))+1,1)*10^ROW($1:$19)/10)</f>
        <v>10</v>
      </c>
      <c r="L144">
        <f>SUMPRODUCT(MID(0&amp;feed!L143,LARGE(INDEX(ISNUMBER(--MID(feed!L143,ROW($1:$19),1))*
ROW($1:$19),0),ROW($1:$19))+1,1)*10^ROW($1:$19)/10)</f>
        <v>7</v>
      </c>
      <c r="M144" t="str">
        <f>feed!M143</f>
        <v>Mixed Economy</v>
      </c>
      <c r="N144">
        <f>SUMPRODUCT(MID(0&amp;feed!N143,LARGE(INDEX(ISNUMBER(--MID(feed!N143,ROW($1:$5),1))*
ROW($1:$5),0),ROW($1:$5))+1,1)*10^ROW($1:$5)/10)</f>
        <v>1646</v>
      </c>
      <c r="O144">
        <f>SUMPRODUCT(MID(0&amp;feed!O143,LARGE(INDEX(ISNUMBER(--MID(feed!O143,ROW($1:$5),1))*
ROW($1:$5),0),ROW($1:$5))+1,1)*10^ROW($1:$5)/10)</f>
        <v>206</v>
      </c>
      <c r="P144" t="str">
        <f>feed!P143</f>
        <v>Untapped</v>
      </c>
      <c r="Q144" t="str">
        <f>feed!Q143</f>
        <v>Mediocre</v>
      </c>
      <c r="R144" t="str">
        <f>feed!R143</f>
        <v>East Indies</v>
      </c>
      <c r="S144" t="str">
        <f>feed!S143</f>
        <v>Soviet Union</v>
      </c>
      <c r="T144" s="4">
        <f>SUMPRODUCT(MID(0&amp;feed!T143,LARGE(INDEX(ISNUMBER(--MID(feed!T143,ROW($1:$5),1))*
ROW($1:$5),0),ROW($1:$5))+1,1)*10^ROW($1:$5)/10)</f>
        <v>30801</v>
      </c>
      <c r="U144" t="str">
        <f>feed!U143</f>
        <v>http://blocgame.com/stats.php?id=60629</v>
      </c>
      <c r="V144" s="4">
        <f>SUMPRODUCT(MID(0&amp;feed!V143,LARGE(INDEX(ISNUMBER(--MID(feed!V143,ROW($1:$5),1))*
ROW($1:$5),0),ROW($1:$5))+1,1)*10^ROW($1:$5)/10)</f>
        <v>0</v>
      </c>
      <c r="W144">
        <f>feed!W143</f>
        <v>0</v>
      </c>
      <c r="X144" s="4">
        <f>T144-H144*750-K144*375-L144*375</f>
        <v>22926</v>
      </c>
      <c r="Y144" s="9">
        <f>T144/N144</f>
        <v>18.712636695018226</v>
      </c>
    </row>
    <row r="145" spans="1:25" x14ac:dyDescent="0.25">
      <c r="A145" t="str">
        <f>feed!A145</f>
        <v>Efren</v>
      </c>
      <c r="B145" t="str">
        <f>feed!B145</f>
        <v>Deling</v>
      </c>
      <c r="C145" t="str">
        <f>feed!C145</f>
        <v>Steel Brotherhood</v>
      </c>
      <c r="D145">
        <f>SUMPRODUCT(MID(0&amp;feed!D145,LARGE(INDEX(ISNUMBER(--MID(feed!D145,ROW($1:$19),1))*
ROW($1:$19),0),ROW($1:$19))+1,1)*10^ROW($1:$19)/10)</f>
        <v>177</v>
      </c>
      <c r="E145">
        <f>SUMPRODUCT(MID(0&amp;feed!E145,LARGE(INDEX(ISNUMBER(--MID(feed!E145,ROW($1:$19),1))*
ROW($1:$19),0),ROW($1:$19))+1,1)*10^ROW($1:$19)/10)</f>
        <v>0</v>
      </c>
      <c r="F145" t="str">
        <f>feed!F145</f>
        <v>Korean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Standard</v>
      </c>
      <c r="J145">
        <f>SUMPRODUCT(MID(0&amp;feed!J145,LARGE(INDEX(ISNUMBER(--MID(feed!J145,ROW($1:$19),1))*
ROW($1:$19),0),ROW($1:$19))+1,1)*10^ROW($1:$19)/10)</f>
        <v>4</v>
      </c>
      <c r="K145">
        <f>SUMPRODUCT(MID(0&amp;feed!K145,LARGE(INDEX(ISNUMBER(--MID(feed!K145,ROW($1:$19),1))*
ROW($1:$19),0),ROW($1:$19))+1,1)*10^ROW($1:$19)/10)</f>
        <v>6</v>
      </c>
      <c r="L145">
        <f>SUMPRODUCT(MID(0&amp;feed!L145,LARGE(INDEX(ISNUMBER(--MID(feed!L145,ROW($1:$19),1))*
ROW($1:$19),0),ROW($1:$19))+1,1)*10^ROW($1:$19)/10)</f>
        <v>5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1642</v>
      </c>
      <c r="O145">
        <f>SUMPRODUCT(MID(0&amp;feed!O145,LARGE(INDEX(ISNUMBER(--MID(feed!O145,ROW($1:$5),1))*
ROW($1:$5),0),ROW($1:$5))+1,1)*10^ROW($1:$5)/10)</f>
        <v>95</v>
      </c>
      <c r="P145" t="str">
        <f>feed!P145</f>
        <v>Untapped</v>
      </c>
      <c r="Q145" t="str">
        <f>feed!Q145</f>
        <v>Somewhat Large</v>
      </c>
      <c r="R145" t="str">
        <f>feed!R145</f>
        <v>Mesoamerica</v>
      </c>
      <c r="S145" t="str">
        <f>feed!S145</f>
        <v>Soviet Union</v>
      </c>
      <c r="T145" s="4">
        <f>SUMPRODUCT(MID(0&amp;feed!T145,LARGE(INDEX(ISNUMBER(--MID(feed!T145,ROW($1:$5),1))*
ROW($1:$5),0),ROW($1:$5))+1,1)*10^ROW($1:$5)/10)</f>
        <v>27502</v>
      </c>
      <c r="U145" t="str">
        <f>feed!U145</f>
        <v>http://blocgame.com/stats.php?id=62725</v>
      </c>
      <c r="V145" s="4">
        <f>SUMPRODUCT(MID(0&amp;feed!V145,LARGE(INDEX(ISNUMBER(--MID(feed!V145,ROW($1:$5),1))*
ROW($1:$5),0),ROW($1:$5))+1,1)*10^ROW($1:$5)/10)</f>
        <v>0</v>
      </c>
      <c r="W145">
        <f>feed!W145</f>
        <v>0.05</v>
      </c>
      <c r="X145" s="4">
        <f>T145-H145*750-K145*375-L145*375</f>
        <v>20377</v>
      </c>
      <c r="Y145" s="9">
        <f>T145/N145</f>
        <v>16.749086479902559</v>
      </c>
    </row>
    <row r="146" spans="1:25" x14ac:dyDescent="0.25">
      <c r="A146" t="str">
        <f>feed!A146</f>
        <v>TerapBuduLipis</v>
      </c>
      <c r="B146" t="str">
        <f>feed!B146</f>
        <v>SyedRazi</v>
      </c>
      <c r="C146" t="str">
        <f>feed!C146</f>
        <v>The Divine Council</v>
      </c>
      <c r="D146">
        <f>SUMPRODUCT(MID(0&amp;feed!D146,LARGE(INDEX(ISNUMBER(--MID(feed!D146,ROW($1:$19),1))*
ROW($1:$19),0),ROW($1:$19))+1,1)*10^ROW($1:$19)/10)</f>
        <v>68</v>
      </c>
      <c r="E146">
        <f>SUMPRODUCT(MID(0&amp;feed!E146,LARGE(INDEX(ISNUMBER(--MID(feed!E146,ROW($1:$19),1))*
ROW($1:$19),0),ROW($1:$19))+1,1)*10^ROW($1:$19)/10)</f>
        <v>2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3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0</v>
      </c>
      <c r="K146">
        <f>SUMPRODUCT(MID(0&amp;feed!K146,LARGE(INDEX(ISNUMBER(--MID(feed!K146,ROW($1:$19),1))*
ROW($1:$19),0),ROW($1:$19))+1,1)*10^ROW($1:$19)/10)</f>
        <v>20</v>
      </c>
      <c r="L146">
        <f>SUMPRODUCT(MID(0&amp;feed!L146,LARGE(INDEX(ISNUMBER(--MID(feed!L146,ROW($1:$19),1))*
ROW($1:$19),0),ROW($1:$19))+1,1)*10^ROW($1:$19)/10)</f>
        <v>7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1639</v>
      </c>
      <c r="O146">
        <f>SUMPRODUCT(MID(0&amp;feed!O146,LARGE(INDEX(ISNUMBER(--MID(feed!O146,ROW($1:$5),1))*
ROW($1:$5),0),ROW($1:$5))+1,1)*10^ROW($1:$5)/10)</f>
        <v>103</v>
      </c>
      <c r="P146" t="str">
        <f>feed!P146</f>
        <v>Untapped</v>
      </c>
      <c r="Q146" t="str">
        <f>feed!Q146</f>
        <v>Powerful</v>
      </c>
      <c r="R146" t="str">
        <f>feed!R146</f>
        <v>Indochina</v>
      </c>
      <c r="S146" t="str">
        <f>feed!S146</f>
        <v>Soviet Union</v>
      </c>
      <c r="T146" s="4">
        <f>SUMPRODUCT(MID(0&amp;feed!T146,LARGE(INDEX(ISNUMBER(--MID(feed!T146,ROW($1:$5),1))*
ROW($1:$5),0),ROW($1:$5))+1,1)*10^ROW($1:$5)/10)</f>
        <v>49396</v>
      </c>
      <c r="U146" t="str">
        <f>feed!U146</f>
        <v>http://blocgame.com/stats.php?id=60513</v>
      </c>
      <c r="V146" s="4">
        <f>SUMPRODUCT(MID(0&amp;feed!V146,LARGE(INDEX(ISNUMBER(--MID(feed!V146,ROW($1:$5),1))*
ROW($1:$5),0),ROW($1:$5))+1,1)*10^ROW($1:$5)/10)</f>
        <v>0</v>
      </c>
      <c r="W146">
        <f>feed!W146</f>
        <v>0</v>
      </c>
      <c r="X146" s="4">
        <f>T146-H146*750-K146*375-L146*375</f>
        <v>37021</v>
      </c>
      <c r="Y146" s="9">
        <f>T146/N146</f>
        <v>30.137888956680904</v>
      </c>
    </row>
    <row r="147" spans="1:25" x14ac:dyDescent="0.25">
      <c r="A147" t="str">
        <f>feed!A147</f>
        <v>kobisbunga</v>
      </c>
      <c r="B147" t="str">
        <f>feed!B147</f>
        <v>kobis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59</v>
      </c>
      <c r="E147">
        <f>SUMPRODUCT(MID(0&amp;feed!E147,LARGE(INDEX(ISNUMBER(--MID(feed!E147,ROW($1:$19),1))*
ROW($1:$19),0),ROW($1:$19))+1,1)*10^ROW($1:$19)/10)</f>
        <v>0</v>
      </c>
      <c r="F147" t="str">
        <f>feed!F147</f>
        <v>First World War surplus</v>
      </c>
      <c r="G147" t="str">
        <f>feed!G147</f>
        <v>Angelic</v>
      </c>
      <c r="H147">
        <f>SUMPRODUCT(MID(0&amp;feed!H147,LARGE(INDEX(ISNUMBER(--MID(feed!H147,ROW($1:$1),1))*
ROW($1:$1),0),ROW($1:$1))+1,1)*10^ROW($1:$1)/10)</f>
        <v>1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0</v>
      </c>
      <c r="K147">
        <f>SUMPRODUCT(MID(0&amp;feed!K147,LARGE(INDEX(ISNUMBER(--MID(feed!K147,ROW($1:$19),1))*
ROW($1:$19),0),ROW($1:$19))+1,1)*10^ROW($1:$19)/10)</f>
        <v>5</v>
      </c>
      <c r="L147">
        <f>SUMPRODUCT(MID(0&amp;feed!L147,LARGE(INDEX(ISNUMBER(--MID(feed!L147,ROW($1:$19),1))*
ROW($1:$19),0),ROW($1:$19))+1,1)*10^ROW($1:$19)/10)</f>
        <v>3</v>
      </c>
      <c r="M147" t="str">
        <f>feed!M147</f>
        <v>Free Market</v>
      </c>
      <c r="N147">
        <f>SUMPRODUCT(MID(0&amp;feed!N147,LARGE(INDEX(ISNUMBER(--MID(feed!N147,ROW($1:$5),1))*
ROW($1:$5),0),ROW($1:$5))+1,1)*10^ROW($1:$5)/10)</f>
        <v>1636</v>
      </c>
      <c r="O147">
        <f>SUMPRODUCT(MID(0&amp;feed!O147,LARGE(INDEX(ISNUMBER(--MID(feed!O147,ROW($1:$5),1))*
ROW($1:$5),0),ROW($1:$5))+1,1)*10^ROW($1:$5)/10)</f>
        <v>142</v>
      </c>
      <c r="P147" t="str">
        <f>feed!P147</f>
        <v>Near Depletion</v>
      </c>
      <c r="Q147" t="str">
        <f>feed!Q147</f>
        <v>Large</v>
      </c>
      <c r="R147" t="str">
        <f>feed!R147</f>
        <v>East Indies</v>
      </c>
      <c r="S147" t="str">
        <f>feed!S147</f>
        <v>United States</v>
      </c>
      <c r="T147" s="4">
        <f>SUMPRODUCT(MID(0&amp;feed!T147,LARGE(INDEX(ISNUMBER(--MID(feed!T147,ROW($1:$5),1))*
ROW($1:$5),0),ROW($1:$5))+1,1)*10^ROW($1:$5)/10)</f>
        <v>13563</v>
      </c>
      <c r="U147" t="str">
        <f>feed!U147</f>
        <v>http://blocgame.com/stats.php?id=61609</v>
      </c>
      <c r="V147" s="4">
        <f>SUMPRODUCT(MID(0&amp;feed!V147,LARGE(INDEX(ISNUMBER(--MID(feed!V147,ROW($1:$5),1))*
ROW($1:$5),0),ROW($1:$5))+1,1)*10^ROW($1:$5)/10)</f>
        <v>0</v>
      </c>
      <c r="W147">
        <f>feed!W147</f>
        <v>0</v>
      </c>
      <c r="X147" s="4">
        <f>T147-H147*750-K147*375-L147*375</f>
        <v>9813</v>
      </c>
      <c r="Y147" s="9">
        <f>T147/N147</f>
        <v>8.2903422982885093</v>
      </c>
    </row>
    <row r="148" spans="1:25" x14ac:dyDescent="0.25">
      <c r="A148" t="str">
        <f>feed!A148</f>
        <v>ZAMENTA</v>
      </c>
      <c r="B148" t="str">
        <f>feed!B148</f>
        <v>ShAh FAr HAn</v>
      </c>
      <c r="C148" t="str">
        <f>feed!C148</f>
        <v>The Order</v>
      </c>
      <c r="D148">
        <f>SUMPRODUCT(MID(0&amp;feed!D148,LARGE(INDEX(ISNUMBER(--MID(feed!D148,ROW($1:$19),1))*
ROW($1:$19),0),ROW($1:$19))+1,1)*10^ROW($1:$19)/10)</f>
        <v>141</v>
      </c>
      <c r="E148">
        <f>SUMPRODUCT(MID(0&amp;feed!E148,LARGE(INDEX(ISNUMBER(--MID(feed!E148,ROW($1:$19),1))*
ROW($1:$19),0),ROW($1:$19))+1,1)*10^ROW($1:$19)/10)</f>
        <v>2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3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20</v>
      </c>
      <c r="K148">
        <f>SUMPRODUCT(MID(0&amp;feed!K148,LARGE(INDEX(ISNUMBER(--MID(feed!K148,ROW($1:$19),1))*
ROW($1:$19),0),ROW($1:$19))+1,1)*10^ROW($1:$19)/10)</f>
        <v>15</v>
      </c>
      <c r="L148">
        <f>SUMPRODUCT(MID(0&amp;feed!L148,LARGE(INDEX(ISNUMBER(--MID(feed!L148,ROW($1:$19),1))*
ROW($1:$19),0),ROW($1:$19))+1,1)*10^ROW($1:$19)/10)</f>
        <v>8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1632</v>
      </c>
      <c r="O148">
        <f>SUMPRODUCT(MID(0&amp;feed!O148,LARGE(INDEX(ISNUMBER(--MID(feed!O148,ROW($1:$5),1))*
ROW($1:$5),0),ROW($1:$5))+1,1)*10^ROW($1:$5)/10)</f>
        <v>268</v>
      </c>
      <c r="P148" t="str">
        <f>feed!P148</f>
        <v>Untapped</v>
      </c>
      <c r="Q148" t="str">
        <f>feed!Q148</f>
        <v>Large</v>
      </c>
      <c r="R148" t="str">
        <f>feed!R148</f>
        <v>Pacific Rim</v>
      </c>
      <c r="S148" t="str">
        <f>feed!S148</f>
        <v>Soviet Union</v>
      </c>
      <c r="T148" s="4">
        <f>SUMPRODUCT(MID(0&amp;feed!T148,LARGE(INDEX(ISNUMBER(--MID(feed!T148,ROW($1:$5),1))*
ROW($1:$5),0),ROW($1:$5))+1,1)*10^ROW($1:$5)/10)</f>
        <v>45508</v>
      </c>
      <c r="U148" t="str">
        <f>feed!U148</f>
        <v>http://blocgame.com/stats.php?id=61998</v>
      </c>
      <c r="V148" s="4">
        <f>SUMPRODUCT(MID(0&amp;feed!V148,LARGE(INDEX(ISNUMBER(--MID(feed!V148,ROW($1:$5),1))*
ROW($1:$5),0),ROW($1:$5))+1,1)*10^ROW($1:$5)/10)</f>
        <v>1</v>
      </c>
      <c r="W148">
        <f>feed!W148</f>
        <v>0</v>
      </c>
      <c r="X148" s="4">
        <f>T148-H148*750-K148*375-L148*375</f>
        <v>34633</v>
      </c>
      <c r="Y148" s="9">
        <f>T148/N148</f>
        <v>27.884803921568629</v>
      </c>
    </row>
    <row r="149" spans="1:25" x14ac:dyDescent="0.25">
      <c r="A149" t="str">
        <f>feed!A149</f>
        <v>Johor</v>
      </c>
      <c r="B149" t="str">
        <f>feed!B149</f>
        <v>Helmi Omar</v>
      </c>
      <c r="C149" t="str">
        <f>feed!C149</f>
        <v>The Khilafah</v>
      </c>
      <c r="D149">
        <f>SUMPRODUCT(MID(0&amp;feed!D149,LARGE(INDEX(ISNUMBER(--MID(feed!D149,ROW($1:$19),1))*
ROW($1:$19),0),ROW($1:$19))+1,1)*10^ROW($1:$19)/10)</f>
        <v>10</v>
      </c>
      <c r="E149">
        <f>SUMPRODUCT(MID(0&amp;feed!E149,LARGE(INDEX(ISNUMBER(--MID(feed!E149,ROW($1:$19),1))*
ROW($1:$19),0),ROW($1:$19))+1,1)*10^ROW($1:$19)/10)</f>
        <v>0</v>
      </c>
      <c r="F149" t="str">
        <f>feed!F149</f>
        <v>First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2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21</v>
      </c>
      <c r="K149">
        <f>SUMPRODUCT(MID(0&amp;feed!K149,LARGE(INDEX(ISNUMBER(--MID(feed!K149,ROW($1:$19),1))*
ROW($1:$19),0),ROW($1:$19))+1,1)*10^ROW($1:$19)/10)</f>
        <v>9</v>
      </c>
      <c r="L149">
        <f>SUMPRODUCT(MID(0&amp;feed!L149,LARGE(INDEX(ISNUMBER(--MID(feed!L149,ROW($1:$19),1))*
ROW($1:$19),0),ROW($1:$19))+1,1)*10^ROW($1:$19)/10)</f>
        <v>5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1628</v>
      </c>
      <c r="O149">
        <f>SUMPRODUCT(MID(0&amp;feed!O149,LARGE(INDEX(ISNUMBER(--MID(feed!O149,ROW($1:$5),1))*
ROW($1:$5),0),ROW($1:$5))+1,1)*10^ROW($1:$5)/10)</f>
        <v>130</v>
      </c>
      <c r="P149">
        <f>feed!P149</f>
        <v>0</v>
      </c>
      <c r="Q149" t="str">
        <f>feed!Q149</f>
        <v>Somewhat Large</v>
      </c>
      <c r="R149" t="str">
        <f>feed!R149</f>
        <v>Pacific Rim</v>
      </c>
      <c r="S149" t="str">
        <f>feed!S149</f>
        <v>Neutral</v>
      </c>
      <c r="T149" s="4">
        <f>SUMPRODUCT(MID(0&amp;feed!T149,LARGE(INDEX(ISNUMBER(--MID(feed!T149,ROW($1:$5),1))*
ROW($1:$5),0),ROW($1:$5))+1,1)*10^ROW($1:$5)/10)</f>
        <v>13189</v>
      </c>
      <c r="U149" t="str">
        <f>feed!U149</f>
        <v>http://blocgame.com/stats.php?id=60442</v>
      </c>
      <c r="V149" s="4">
        <f>SUMPRODUCT(MID(0&amp;feed!V149,LARGE(INDEX(ISNUMBER(--MID(feed!V149,ROW($1:$5),1))*
ROW($1:$5),0),ROW($1:$5))+1,1)*10^ROW($1:$5)/10)</f>
        <v>0</v>
      </c>
      <c r="W149">
        <f>feed!W149</f>
        <v>0</v>
      </c>
      <c r="X149" s="4">
        <f>T149-H149*750-K149*375-L149*375</f>
        <v>6439</v>
      </c>
      <c r="Y149" s="9">
        <f>T149/N149</f>
        <v>8.1013513513513509</v>
      </c>
    </row>
    <row r="150" spans="1:25" x14ac:dyDescent="0.25">
      <c r="A150" t="str">
        <f>feed!A150</f>
        <v>Neechanville</v>
      </c>
      <c r="B150" t="str">
        <f>feed!B150</f>
        <v>Overlord-kun</v>
      </c>
      <c r="C150" t="str">
        <f>feed!C150</f>
        <v>Steel Brotherhood</v>
      </c>
      <c r="D150">
        <f>SUMPRODUCT(MID(0&amp;feed!D150,LARGE(INDEX(ISNUMBER(--MID(feed!D150,ROW($1:$19),1))*
ROW($1:$19),0),ROW($1:$19))+1,1)*10^ROW($1:$19)/10)</f>
        <v>58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Nice</v>
      </c>
      <c r="H150">
        <f>SUMPRODUCT(MID(0&amp;feed!H150,LARGE(INDEX(ISNUMBER(--MID(feed!H150,ROW($1:$1),1))*
ROW($1:$1),0),ROW($1:$1))+1,1)*10^ROW($1:$1)/10)</f>
        <v>2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10</v>
      </c>
      <c r="K150">
        <f>SUMPRODUCT(MID(0&amp;feed!K150,LARGE(INDEX(ISNUMBER(--MID(feed!K150,ROW($1:$19),1))*
ROW($1:$19),0),ROW($1:$19))+1,1)*10^ROW($1:$19)/10)</f>
        <v>14</v>
      </c>
      <c r="L150">
        <f>SUMPRODUCT(MID(0&amp;feed!L150,LARGE(INDEX(ISNUMBER(--MID(feed!L150,ROW($1:$19),1))*
ROW($1:$19),0),ROW($1:$19))+1,1)*10^ROW($1:$19)/10)</f>
        <v>5</v>
      </c>
      <c r="M150" t="str">
        <f>feed!M150</f>
        <v>Central Planning</v>
      </c>
      <c r="N150">
        <f>SUMPRODUCT(MID(0&amp;feed!N150,LARGE(INDEX(ISNUMBER(--MID(feed!N150,ROW($1:$5),1))*
ROW($1:$5),0),ROW($1:$5))+1,1)*10^ROW($1:$5)/10)</f>
        <v>1627</v>
      </c>
      <c r="O150">
        <f>SUMPRODUCT(MID(0&amp;feed!O150,LARGE(INDEX(ISNUMBER(--MID(feed!O150,ROW($1:$5),1))*
ROW($1:$5),0),ROW($1:$5))+1,1)*10^ROW($1:$5)/10)</f>
        <v>383</v>
      </c>
      <c r="P150" t="str">
        <f>feed!P150</f>
        <v>Untapped</v>
      </c>
      <c r="Q150" t="str">
        <f>feed!Q150</f>
        <v>Mediocre</v>
      </c>
      <c r="R150" t="str">
        <f>feed!R150</f>
        <v>Gran Colombia</v>
      </c>
      <c r="S150" t="str">
        <f>feed!S150</f>
        <v>Soviet Union</v>
      </c>
      <c r="T150" s="4">
        <f>SUMPRODUCT(MID(0&amp;feed!T150,LARGE(INDEX(ISNUMBER(--MID(feed!T150,ROW($1:$5),1))*
ROW($1:$5),0),ROW($1:$5))+1,1)*10^ROW($1:$5)/10)</f>
        <v>23410</v>
      </c>
      <c r="U150" t="str">
        <f>feed!U150</f>
        <v>http://blocgame.com/stats.php?id=63023</v>
      </c>
      <c r="V150" s="4">
        <f>SUMPRODUCT(MID(0&amp;feed!V150,LARGE(INDEX(ISNUMBER(--MID(feed!V150,ROW($1:$5),1))*
ROW($1:$5),0),ROW($1:$5))+1,1)*10^ROW($1:$5)/10)</f>
        <v>0</v>
      </c>
      <c r="W150">
        <f>feed!W150</f>
        <v>0</v>
      </c>
      <c r="X150" s="4">
        <f>T150-H150*750-K150*375-L150*375</f>
        <v>14785</v>
      </c>
      <c r="Y150" s="9">
        <f>T150/N150</f>
        <v>14.388444990780577</v>
      </c>
    </row>
    <row r="151" spans="1:25" x14ac:dyDescent="0.25">
      <c r="A151" t="str">
        <f>feed!A151</f>
        <v>south nation</v>
      </c>
      <c r="B151" t="str">
        <f>feed!B151</f>
        <v>presiden tote</v>
      </c>
      <c r="C151" t="str">
        <f>feed!C151</f>
        <v>PIRATES</v>
      </c>
      <c r="D151">
        <f>SUMPRODUCT(MID(0&amp;feed!D151,LARGE(INDEX(ISNUMBER(--MID(feed!D151,ROW($1:$19),1))*
ROW($1:$19),0),ROW($1:$19))+1,1)*10^ROW($1:$19)/10)</f>
        <v>44</v>
      </c>
      <c r="E151">
        <f>SUMPRODUCT(MID(0&amp;feed!E151,LARGE(INDEX(ISNUMBER(--MID(feed!E151,ROW($1:$19),1))*
ROW($1:$19),0),ROW($1:$19))+1,1)*10^ROW($1:$19)/10)</f>
        <v>2</v>
      </c>
      <c r="F151" t="str">
        <f>feed!F151</f>
        <v>First World War surplus</v>
      </c>
      <c r="G151" t="str">
        <f>feed!G151</f>
        <v>Isolated</v>
      </c>
      <c r="H151">
        <f>SUMPRODUCT(MID(0&amp;feed!H151,LARGE(INDEX(ISNUMBER(--MID(feed!H151,ROW($1:$1),1))*
ROW($1:$1),0),ROW($1:$1))+1,1)*10^ROW($1:$1)/10)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0</v>
      </c>
      <c r="K151">
        <f>SUMPRODUCT(MID(0&amp;feed!K151,LARGE(INDEX(ISNUMBER(--MID(feed!K151,ROW($1:$19),1))*
ROW($1:$19),0),ROW($1:$19))+1,1)*10^ROW($1:$19)/10)</f>
        <v>9</v>
      </c>
      <c r="L151">
        <f>SUMPRODUCT(MID(0&amp;feed!L151,LARGE(INDEX(ISNUMBER(--MID(feed!L151,ROW($1:$19),1))*
ROW($1:$19),0),ROW($1:$19))+1,1)*10^ROW($1:$19)/10)</f>
        <v>7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1622</v>
      </c>
      <c r="O151">
        <f>SUMPRODUCT(MID(0&amp;feed!O151,LARGE(INDEX(ISNUMBER(--MID(feed!O151,ROW($1:$5),1))*
ROW($1:$5),0),ROW($1:$5))+1,1)*10^ROW($1:$5)/10)</f>
        <v>383</v>
      </c>
      <c r="P151" t="str">
        <f>feed!P151</f>
        <v>Untapped</v>
      </c>
      <c r="Q151" t="str">
        <f>feed!Q151</f>
        <v>Mediocre</v>
      </c>
      <c r="R151" t="str">
        <f>feed!R151</f>
        <v>Pacific Rim</v>
      </c>
      <c r="S151" t="str">
        <f>feed!S151</f>
        <v>Soviet Union</v>
      </c>
      <c r="T151" s="4">
        <f>SUMPRODUCT(MID(0&amp;feed!T151,LARGE(INDEX(ISNUMBER(--MID(feed!T151,ROW($1:$5),1))*
ROW($1:$5),0),ROW($1:$5))+1,1)*10^ROW($1:$5)/10)</f>
        <v>36661</v>
      </c>
      <c r="U151" t="str">
        <f>feed!U151</f>
        <v>http://blocgame.com/stats.php?id=61911</v>
      </c>
      <c r="V151" s="4">
        <f>SUMPRODUCT(MID(0&amp;feed!V151,LARGE(INDEX(ISNUMBER(--MID(feed!V151,ROW($1:$5),1))*
ROW($1:$5),0),ROW($1:$5))+1,1)*10^ROW($1:$5)/10)</f>
        <v>0</v>
      </c>
      <c r="W151">
        <f>feed!W151</f>
        <v>0</v>
      </c>
      <c r="X151" s="4">
        <f>T151-H151*750-K151*375-L151*375</f>
        <v>29161</v>
      </c>
      <c r="Y151" s="9">
        <f>T151/N151</f>
        <v>22.602342786683106</v>
      </c>
    </row>
    <row r="152" spans="1:25" x14ac:dyDescent="0.25">
      <c r="A152" t="str">
        <f>feed!A152</f>
        <v>Smyrno</v>
      </c>
      <c r="B152" t="str">
        <f>feed!B152</f>
        <v>Mallow</v>
      </c>
      <c r="C152" t="str">
        <f>feed!C152</f>
        <v>Steel Brotherhood</v>
      </c>
      <c r="D152">
        <f>SUMPRODUCT(MID(0&amp;feed!D152,LARGE(INDEX(ISNUMBER(--MID(feed!D152,ROW($1:$19),1))*
ROW($1:$19),0),ROW($1:$19))+1,1)*10^ROW($1:$19)/10)</f>
        <v>103</v>
      </c>
      <c r="E152">
        <f>SUMPRODUCT(MID(0&amp;feed!E152,LARGE(INDEX(ISNUMBER(--MID(feed!E152,ROW($1:$19),1))*
ROW($1:$19),0),ROW($1:$19))+1,1)*10^ROW($1:$19)/10)</f>
        <v>7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2</v>
      </c>
      <c r="I152" t="str">
        <f>feed!I152</f>
        <v>Good</v>
      </c>
      <c r="J152">
        <f>SUMPRODUCT(MID(0&amp;feed!J152,LARGE(INDEX(ISNUMBER(--MID(feed!J152,ROW($1:$19),1))*
ROW($1:$19),0),ROW($1:$19))+1,1)*10^ROW($1:$19)/10)</f>
        <v>5</v>
      </c>
      <c r="K152">
        <f>SUMPRODUCT(MID(0&amp;feed!K152,LARGE(INDEX(ISNUMBER(--MID(feed!K152,ROW($1:$19),1))*
ROW($1:$19),0),ROW($1:$19))+1,1)*10^ROW($1:$19)/10)</f>
        <v>21</v>
      </c>
      <c r="L152">
        <f>SUMPRODUCT(MID(0&amp;feed!L152,LARGE(INDEX(ISNUMBER(--MID(feed!L152,ROW($1:$19),1))*
ROW($1:$19),0),ROW($1:$19))+1,1)*10^ROW($1:$19)/10)</f>
        <v>12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1617</v>
      </c>
      <c r="O152">
        <f>SUMPRODUCT(MID(0&amp;feed!O152,LARGE(INDEX(ISNUMBER(--MID(feed!O152,ROW($1:$5),1))*
ROW($1:$5),0),ROW($1:$5))+1,1)*10^ROW($1:$5)/10)</f>
        <v>9469</v>
      </c>
      <c r="P152">
        <f>feed!P152</f>
        <v>0</v>
      </c>
      <c r="Q152" t="str">
        <f>feed!Q152</f>
        <v>Large</v>
      </c>
      <c r="R152" t="str">
        <f>feed!R152</f>
        <v>Arabia</v>
      </c>
      <c r="S152" t="str">
        <f>feed!S152</f>
        <v>Soviet Union</v>
      </c>
      <c r="T152" s="4">
        <f>SUMPRODUCT(MID(0&amp;feed!T152,LARGE(INDEX(ISNUMBER(--MID(feed!T152,ROW($1:$5),1))*
ROW($1:$5),0),ROW($1:$5))+1,1)*10^ROW($1:$5)/10)</f>
        <v>48749</v>
      </c>
      <c r="U152" t="str">
        <f>feed!U152</f>
        <v>http://blocgame.com/stats.php?id=62960</v>
      </c>
      <c r="V152" s="4">
        <f>SUMPRODUCT(MID(0&amp;feed!V152,LARGE(INDEX(ISNUMBER(--MID(feed!V152,ROW($1:$5),1))*
ROW($1:$5),0),ROW($1:$5))+1,1)*10^ROW($1:$5)/10)</f>
        <v>0</v>
      </c>
      <c r="W152">
        <f>feed!W152</f>
        <v>0</v>
      </c>
      <c r="X152" s="4">
        <f>T152-H152*750-K152*375-L152*375</f>
        <v>34874</v>
      </c>
      <c r="Y152" s="9">
        <f>T152/N152</f>
        <v>30.147804576376004</v>
      </c>
    </row>
    <row r="153" spans="1:25" x14ac:dyDescent="0.25">
      <c r="A153" t="str">
        <f>feed!A153</f>
        <v>Lyranistan</v>
      </c>
      <c r="B153" t="str">
        <f>feed!B153</f>
        <v>Lyranistan</v>
      </c>
      <c r="C153" t="str">
        <f>feed!C153</f>
        <v>Brotherhood of Nod</v>
      </c>
      <c r="D153">
        <f>SUMPRODUCT(MID(0&amp;feed!D153,LARGE(INDEX(ISNUMBER(--MID(feed!D153,ROW($1:$19),1))*
ROW($1:$19),0),ROW($1:$19))+1,1)*10^ROW($1:$19)/10)</f>
        <v>90</v>
      </c>
      <c r="E153">
        <f>SUMPRODUCT(MID(0&amp;feed!E153,LARGE(INDEX(ISNUMBER(--MID(feed!E153,ROW($1:$19),1))*
ROW($1:$19),0),ROW($1:$19))+1,1)*10^ROW($1:$19)/10)</f>
        <v>4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3</v>
      </c>
      <c r="I153" t="str">
        <f>feed!I153</f>
        <v>Standard</v>
      </c>
      <c r="J153">
        <f>SUMPRODUCT(MID(0&amp;feed!J153,LARGE(INDEX(ISNUMBER(--MID(feed!J153,ROW($1:$19),1))*
ROW($1:$19),0),ROW($1:$19))+1,1)*10^ROW($1:$19)/10)</f>
        <v>0</v>
      </c>
      <c r="K153">
        <f>SUMPRODUCT(MID(0&amp;feed!K153,LARGE(INDEX(ISNUMBER(--MID(feed!K153,ROW($1:$19),1))*
ROW($1:$19),0),ROW($1:$19))+1,1)*10^ROW($1:$19)/10)</f>
        <v>25</v>
      </c>
      <c r="L153">
        <f>SUMPRODUCT(MID(0&amp;feed!L153,LARGE(INDEX(ISNUMBER(--MID(feed!L153,ROW($1:$19),1))*
ROW($1:$19),0),ROW($1:$19))+1,1)*10^ROW($1:$19)/10)</f>
        <v>20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1614</v>
      </c>
      <c r="O153">
        <f>SUMPRODUCT(MID(0&amp;feed!O153,LARGE(INDEX(ISNUMBER(--MID(feed!O153,ROW($1:$5),1))*
ROW($1:$5),0),ROW($1:$5))+1,1)*10^ROW($1:$5)/10)</f>
        <v>3489</v>
      </c>
      <c r="P153" t="str">
        <f>feed!P153</f>
        <v>Untapped</v>
      </c>
      <c r="Q153" t="str">
        <f>feed!Q153</f>
        <v>Large</v>
      </c>
      <c r="R153" t="str">
        <f>feed!R153</f>
        <v>Mesopotamia</v>
      </c>
      <c r="S153" t="str">
        <f>feed!S153</f>
        <v>Soviet Union</v>
      </c>
      <c r="T153" s="4">
        <f>SUMPRODUCT(MID(0&amp;feed!T153,LARGE(INDEX(ISNUMBER(--MID(feed!T153,ROW($1:$5),1))*
ROW($1:$5),0),ROW($1:$5))+1,1)*10^ROW($1:$5)/10)</f>
        <v>49221</v>
      </c>
      <c r="U153" t="str">
        <f>feed!U153</f>
        <v>http://blocgame.com/stats.php?id=56860</v>
      </c>
      <c r="V153" s="4">
        <f>SUMPRODUCT(MID(0&amp;feed!V153,LARGE(INDEX(ISNUMBER(--MID(feed!V153,ROW($1:$5),1))*
ROW($1:$5),0),ROW($1:$5))+1,1)*10^ROW($1:$5)/10)</f>
        <v>2</v>
      </c>
      <c r="W153">
        <f>feed!W153</f>
        <v>0</v>
      </c>
      <c r="X153" s="4">
        <f>T153-H153*750-K153*375-L153*375</f>
        <v>30096</v>
      </c>
      <c r="Y153" s="9">
        <f>T153/N153</f>
        <v>30.496282527881039</v>
      </c>
    </row>
    <row r="154" spans="1:25" x14ac:dyDescent="0.25">
      <c r="A154" t="str">
        <f>feed!A154</f>
        <v>Targaria</v>
      </c>
      <c r="B154" t="str">
        <f>feed!B154</f>
        <v>i0i0i0</v>
      </c>
      <c r="C154" t="str">
        <f>feed!C154</f>
        <v>SPQR</v>
      </c>
      <c r="D154">
        <f>SUMPRODUCT(MID(0&amp;feed!D154,LARGE(INDEX(ISNUMBER(--MID(feed!D154,ROW($1:$19),1))*
ROW($1:$19),0),ROW($1:$19))+1,1)*10^ROW($1:$19)/10)</f>
        <v>50</v>
      </c>
      <c r="E154">
        <f>SUMPRODUCT(MID(0&amp;feed!E154,LARGE(INDEX(ISNUMBER(--MID(feed!E154,ROW($1:$19),1))*
ROW($1:$19),0),ROW($1:$19))+1,1)*10^ROW($1:$19)/10)</f>
        <v>0</v>
      </c>
      <c r="F154" t="str">
        <f>feed!F154</f>
        <v>First World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1</v>
      </c>
      <c r="I154" t="str">
        <f>feed!I154</f>
        <v>Good</v>
      </c>
      <c r="J154">
        <f>SUMPRODUCT(MID(0&amp;feed!J154,LARGE(INDEX(ISNUMBER(--MID(feed!J154,ROW($1:$19),1))*
ROW($1:$19),0),ROW($1:$19))+1,1)*10^ROW($1:$19)/10)</f>
        <v>2</v>
      </c>
      <c r="K154">
        <f>SUMPRODUCT(MID(0&amp;feed!K154,LARGE(INDEX(ISNUMBER(--MID(feed!K154,ROW($1:$19),1))*
ROW($1:$19),0),ROW($1:$19))+1,1)*10^ROW($1:$19)/10)</f>
        <v>10</v>
      </c>
      <c r="L154">
        <f>SUMPRODUCT(MID(0&amp;feed!L154,LARGE(INDEX(ISNUMBER(--MID(feed!L154,ROW($1:$19),1))*
ROW($1:$19),0),ROW($1:$19))+1,1)*10^ROW($1:$19)/10)</f>
        <v>5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1613</v>
      </c>
      <c r="O154">
        <f>SUMPRODUCT(MID(0&amp;feed!O154,LARGE(INDEX(ISNUMBER(--MID(feed!O154,ROW($1:$5),1))*
ROW($1:$5),0),ROW($1:$5))+1,1)*10^ROW($1:$5)/10)</f>
        <v>5</v>
      </c>
      <c r="P154" t="str">
        <f>feed!P154</f>
        <v>Depleted</v>
      </c>
      <c r="Q154" t="str">
        <f>feed!Q154</f>
        <v>Small</v>
      </c>
      <c r="R154" t="str">
        <f>feed!R154</f>
        <v>Pacific Rim</v>
      </c>
      <c r="S154" t="str">
        <f>feed!S154</f>
        <v>Soviet Union</v>
      </c>
      <c r="T154" s="4">
        <f>SUMPRODUCT(MID(0&amp;feed!T154,LARGE(INDEX(ISNUMBER(--MID(feed!T154,ROW($1:$5),1))*
ROW($1:$5),0),ROW($1:$5))+1,1)*10^ROW($1:$5)/10)</f>
        <v>16011</v>
      </c>
      <c r="U154" t="str">
        <f>feed!U154</f>
        <v>http://blocgame.com/stats.php?id=42946</v>
      </c>
      <c r="V154" s="4">
        <f>SUMPRODUCT(MID(0&amp;feed!V154,LARGE(INDEX(ISNUMBER(--MID(feed!V154,ROW($1:$5),1))*
ROW($1:$5),0),ROW($1:$5))+1,1)*10^ROW($1:$5)/10)</f>
        <v>0</v>
      </c>
      <c r="W154">
        <f>feed!W154</f>
        <v>0</v>
      </c>
      <c r="X154" s="4">
        <f>T154-H154*750-K154*375-L154*375</f>
        <v>9636</v>
      </c>
      <c r="Y154" s="9">
        <f>T154/N154</f>
        <v>9.9262244265344073</v>
      </c>
    </row>
    <row r="155" spans="1:25" x14ac:dyDescent="0.25">
      <c r="A155" t="str">
        <f>feed!A155</f>
        <v>Crayola</v>
      </c>
      <c r="B155" t="str">
        <f>feed!B155</f>
        <v>baker greg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92</v>
      </c>
      <c r="E155">
        <f>SUMPRODUCT(MID(0&amp;feed!E155,LARGE(INDEX(ISNUMBER(--MID(feed!E155,ROW($1:$19),1))*
ROW($1:$19),0),ROW($1:$19))+1,1)*10^ROW($1:$19)/10)</f>
        <v>2</v>
      </c>
      <c r="F155" t="str">
        <f>feed!F155</f>
        <v>Second World War surplus</v>
      </c>
      <c r="G155" t="str">
        <f>feed!G155</f>
        <v>Angelic</v>
      </c>
      <c r="H155">
        <f>SUMPRODUCT(MID(0&amp;feed!H155,LARGE(INDEX(ISNUMBER(--MID(feed!H155,ROW($1:$1),1))*
ROW($1:$1),0),ROW($1:$1))+1,1)*10^ROW($1:$1)/10)</f>
        <v>3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7</v>
      </c>
      <c r="K155">
        <f>SUMPRODUCT(MID(0&amp;feed!K155,LARGE(INDEX(ISNUMBER(--MID(feed!K155,ROW($1:$19),1))*
ROW($1:$19),0),ROW($1:$19))+1,1)*10^ROW($1:$19)/10)</f>
        <v>22</v>
      </c>
      <c r="L155">
        <f>SUMPRODUCT(MID(0&amp;feed!L155,LARGE(INDEX(ISNUMBER(--MID(feed!L155,ROW($1:$19),1))*
ROW($1:$19),0),ROW($1:$19))+1,1)*10^ROW($1:$19)/10)</f>
        <v>8</v>
      </c>
      <c r="M155" t="str">
        <f>feed!M155</f>
        <v>Free Market</v>
      </c>
      <c r="N155">
        <f>SUMPRODUCT(MID(0&amp;feed!N155,LARGE(INDEX(ISNUMBER(--MID(feed!N155,ROW($1:$5),1))*
ROW($1:$5),0),ROW($1:$5))+1,1)*10^ROW($1:$5)/10)</f>
        <v>1610</v>
      </c>
      <c r="O155">
        <f>SUMPRODUCT(MID(0&amp;feed!O155,LARGE(INDEX(ISNUMBER(--MID(feed!O155,ROW($1:$5),1))*
ROW($1:$5),0),ROW($1:$5))+1,1)*10^ROW($1:$5)/10)</f>
        <v>2451</v>
      </c>
      <c r="P155" t="str">
        <f>feed!P155</f>
        <v>Untapped</v>
      </c>
      <c r="Q155" t="str">
        <f>feed!Q155</f>
        <v>Somewhat Large</v>
      </c>
      <c r="R155" t="str">
        <f>feed!R155</f>
        <v>Egypt</v>
      </c>
      <c r="S155" t="str">
        <f>feed!S155</f>
        <v>United States</v>
      </c>
      <c r="T155" s="4">
        <f>SUMPRODUCT(MID(0&amp;feed!T155,LARGE(INDEX(ISNUMBER(--MID(feed!T155,ROW($1:$5),1))*
ROW($1:$5),0),ROW($1:$5))+1,1)*10^ROW($1:$5)/10)</f>
        <v>46331</v>
      </c>
      <c r="U155" t="str">
        <f>feed!U155</f>
        <v>http://blocgame.com/stats.php?id=63958</v>
      </c>
      <c r="V155" s="4">
        <f>SUMPRODUCT(MID(0&amp;feed!V155,LARGE(INDEX(ISNUMBER(--MID(feed!V155,ROW($1:$5),1))*
ROW($1:$5),0),ROW($1:$5))+1,1)*10^ROW($1:$5)/10)</f>
        <v>0</v>
      </c>
      <c r="W155">
        <f>feed!W155</f>
        <v>0</v>
      </c>
      <c r="X155" s="4">
        <f>T155-H155*750-K155*375-L155*375</f>
        <v>32831</v>
      </c>
      <c r="Y155" s="9">
        <f>T155/N155</f>
        <v>28.777018633540372</v>
      </c>
    </row>
    <row r="156" spans="1:25" x14ac:dyDescent="0.25">
      <c r="A156" t="str">
        <f>feed!A156</f>
        <v>HARDGAYâ™‚</v>
      </c>
      <c r="B156" t="str">
        <f>feed!B156</f>
        <v>mits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87</v>
      </c>
      <c r="E156">
        <f>SUMPRODUCT(MID(0&amp;feed!E156,LARGE(INDEX(ISNUMBER(--MID(feed!E156,ROW($1:$19),1))*
ROW($1:$19),0),ROW($1:$19))+1,1)*10^ROW($1:$19)/10)</f>
        <v>2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4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1</v>
      </c>
      <c r="K156">
        <f>SUMPRODUCT(MID(0&amp;feed!K156,LARGE(INDEX(ISNUMBER(--MID(feed!K156,ROW($1:$19),1))*
ROW($1:$19),0),ROW($1:$19))+1,1)*10^ROW($1:$19)/10)</f>
        <v>43</v>
      </c>
      <c r="L156">
        <f>SUMPRODUCT(MID(0&amp;feed!L156,LARGE(INDEX(ISNUMBER(--MID(feed!L156,ROW($1:$19),1))*
ROW($1:$19),0),ROW($1:$19))+1,1)*10^ROW($1:$19)/10)</f>
        <v>8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1609</v>
      </c>
      <c r="O156">
        <f>SUMPRODUCT(MID(0&amp;feed!O156,LARGE(INDEX(ISNUMBER(--MID(feed!O156,ROW($1:$5),1))*
ROW($1:$5),0),ROW($1:$5))+1,1)*10^ROW($1:$5)/10)</f>
        <v>163</v>
      </c>
      <c r="P156" t="str">
        <f>feed!P156</f>
        <v>Untapped</v>
      </c>
      <c r="Q156" t="str">
        <f>feed!Q156</f>
        <v>Somewhat Large</v>
      </c>
      <c r="R156" t="str">
        <f>feed!R156</f>
        <v>Pacific Rim</v>
      </c>
      <c r="S156" t="str">
        <f>feed!S156</f>
        <v>Soviet Union</v>
      </c>
      <c r="T156" s="4">
        <f>SUMPRODUCT(MID(0&amp;feed!T156,LARGE(INDEX(ISNUMBER(--MID(feed!T156,ROW($1:$5),1))*
ROW($1:$5),0),ROW($1:$5))+1,1)*10^ROW($1:$5)/10)</f>
        <v>44872</v>
      </c>
      <c r="U156" t="str">
        <f>feed!U156</f>
        <v>http://blocgame.com/stats.php?id=63324</v>
      </c>
      <c r="V156" s="4">
        <f>SUMPRODUCT(MID(0&amp;feed!V156,LARGE(INDEX(ISNUMBER(--MID(feed!V156,ROW($1:$5),1))*
ROW($1:$5),0),ROW($1:$5))+1,1)*10^ROW($1:$5)/10)</f>
        <v>0</v>
      </c>
      <c r="W156">
        <f>feed!W156</f>
        <v>0</v>
      </c>
      <c r="X156" s="4">
        <f>T156-H156*750-K156*375-L156*375</f>
        <v>22747</v>
      </c>
      <c r="Y156" s="9">
        <f>T156/N156</f>
        <v>27.888129272840274</v>
      </c>
    </row>
    <row r="157" spans="1:25" x14ac:dyDescent="0.25">
      <c r="A157" t="str">
        <f>feed!A157</f>
        <v>Burlmenia</v>
      </c>
      <c r="B157" t="str">
        <f>feed!B157</f>
        <v>Nathan Barlow</v>
      </c>
      <c r="C157" t="str">
        <f>feed!C157</f>
        <v>Che Guevara League</v>
      </c>
      <c r="D157">
        <f>SUMPRODUCT(MID(0&amp;feed!D157,LARGE(INDEX(ISNUMBER(--MID(feed!D157,ROW($1:$19),1))*
ROW($1:$19),0),ROW($1:$19))+1,1)*10^ROW($1:$19)/10)</f>
        <v>10</v>
      </c>
      <c r="E157">
        <f>SUMPRODUCT(MID(0&amp;feed!E157,LARGE(INDEX(ISNUMBER(--MID(feed!E157,ROW($1:$19),1))*
ROW($1:$19),0),ROW($1:$19))+1,1)*10^ROW($1:$19)/10)</f>
        <v>0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1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172</v>
      </c>
      <c r="K157">
        <f>SUMPRODUCT(MID(0&amp;feed!K157,LARGE(INDEX(ISNUMBER(--MID(feed!K157,ROW($1:$19),1))*
ROW($1:$19),0),ROW($1:$19))+1,1)*10^ROW($1:$19)/10)</f>
        <v>8</v>
      </c>
      <c r="L157">
        <f>SUMPRODUCT(MID(0&amp;feed!L157,LARGE(INDEX(ISNUMBER(--MID(feed!L157,ROW($1:$19),1))*
ROW($1:$19),0),ROW($1:$19))+1,1)*10^ROW($1:$19)/10)</f>
        <v>0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1607</v>
      </c>
      <c r="O157">
        <f>SUMPRODUCT(MID(0&amp;feed!O157,LARGE(INDEX(ISNUMBER(--MID(feed!O157,ROW($1:$5),1))*
ROW($1:$5),0),ROW($1:$5))+1,1)*10^ROW($1:$5)/10)</f>
        <v>0</v>
      </c>
      <c r="P157" t="str">
        <f>feed!P157</f>
        <v>Untapped</v>
      </c>
      <c r="Q157" t="str">
        <f>feed!Q157</f>
        <v>None</v>
      </c>
      <c r="R157" t="str">
        <f>feed!R157</f>
        <v>Amazonia</v>
      </c>
      <c r="S157" t="str">
        <f>feed!S157</f>
        <v>Soviet Union</v>
      </c>
      <c r="T157" s="4">
        <f>SUMPRODUCT(MID(0&amp;feed!T157,LARGE(INDEX(ISNUMBER(--MID(feed!T157,ROW($1:$5),1))*
ROW($1:$5),0),ROW($1:$5))+1,1)*10^ROW($1:$5)/10)</f>
        <v>13210</v>
      </c>
      <c r="U157" t="str">
        <f>feed!U157</f>
        <v>http://blocgame.com/stats.php?id=57957</v>
      </c>
      <c r="V157" s="4">
        <f>SUMPRODUCT(MID(0&amp;feed!V157,LARGE(INDEX(ISNUMBER(--MID(feed!V157,ROW($1:$5),1))*
ROW($1:$5),0),ROW($1:$5))+1,1)*10^ROW($1:$5)/10)</f>
        <v>0</v>
      </c>
      <c r="W157">
        <f>feed!W157</f>
        <v>0</v>
      </c>
      <c r="X157" s="4">
        <f>T157-H157*750-K157*375-L157*375</f>
        <v>9460</v>
      </c>
      <c r="Y157" s="9">
        <f>T157/N157</f>
        <v>8.2202862476664595</v>
      </c>
    </row>
    <row r="158" spans="1:25" x14ac:dyDescent="0.25">
      <c r="A158" t="str">
        <f>feed!A158</f>
        <v>Swagvila</v>
      </c>
      <c r="B158" t="str">
        <f>feed!B158</f>
        <v>Saddam Hussgay</v>
      </c>
      <c r="C158" t="str">
        <f>feed!C158</f>
        <v>The Divine Council</v>
      </c>
      <c r="D158">
        <f>SUMPRODUCT(MID(0&amp;feed!D158,LARGE(INDEX(ISNUMBER(--MID(feed!D158,ROW($1:$19),1))*
ROW($1:$19),0),ROW($1:$19))+1,1)*10^ROW($1:$19)/10)</f>
        <v>68</v>
      </c>
      <c r="E158">
        <f>SUMPRODUCT(MID(0&amp;feed!E158,LARGE(INDEX(ISNUMBER(--MID(feed!E158,ROW($1:$19),1))*
ROW($1:$19),0),ROW($1:$19))+1,1)*10^ROW($1:$19)/10)</f>
        <v>4</v>
      </c>
      <c r="F158" t="str">
        <f>feed!F158</f>
        <v>Second World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2</v>
      </c>
      <c r="I158" t="str">
        <f>feed!I158</f>
        <v>Elite</v>
      </c>
      <c r="J158">
        <f>SUMPRODUCT(MID(0&amp;feed!J158,LARGE(INDEX(ISNUMBER(--MID(feed!J158,ROW($1:$19),1))*
ROW($1:$19),0),ROW($1:$19))+1,1)*10^ROW($1:$19)/10)</f>
        <v>7</v>
      </c>
      <c r="K158">
        <f>SUMPRODUCT(MID(0&amp;feed!K158,LARGE(INDEX(ISNUMBER(--MID(feed!K158,ROW($1:$19),1))*
ROW($1:$19),0),ROW($1:$19))+1,1)*10^ROW($1:$19)/10)</f>
        <v>11</v>
      </c>
      <c r="L158">
        <f>SUMPRODUCT(MID(0&amp;feed!L158,LARGE(INDEX(ISNUMBER(--MID(feed!L158,ROW($1:$19),1))*
ROW($1:$19),0),ROW($1:$19))+1,1)*10^ROW($1:$19)/10)</f>
        <v>2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1605</v>
      </c>
      <c r="O158">
        <f>SUMPRODUCT(MID(0&amp;feed!O158,LARGE(INDEX(ISNUMBER(--MID(feed!O158,ROW($1:$5),1))*
ROW($1:$5),0),ROW($1:$5))+1,1)*10^ROW($1:$5)/10)</f>
        <v>316</v>
      </c>
      <c r="P158" t="str">
        <f>feed!P158</f>
        <v>Untapped</v>
      </c>
      <c r="Q158" t="str">
        <f>feed!Q158</f>
        <v>Powerful</v>
      </c>
      <c r="R158" t="str">
        <f>feed!R158</f>
        <v>China</v>
      </c>
      <c r="S158" t="str">
        <f>feed!S158</f>
        <v>Soviet Union</v>
      </c>
      <c r="T158" s="4">
        <f>SUMPRODUCT(MID(0&amp;feed!T158,LARGE(INDEX(ISNUMBER(--MID(feed!T158,ROW($1:$5),1))*
ROW($1:$5),0),ROW($1:$5))+1,1)*10^ROW($1:$5)/10)</f>
        <v>39366</v>
      </c>
      <c r="U158" t="str">
        <f>feed!U158</f>
        <v>http://blocgame.com/stats.php?id=45990</v>
      </c>
      <c r="V158" s="4">
        <f>SUMPRODUCT(MID(0&amp;feed!V158,LARGE(INDEX(ISNUMBER(--MID(feed!V158,ROW($1:$5),1))*
ROW($1:$5),0),ROW($1:$5))+1,1)*10^ROW($1:$5)/10)</f>
        <v>0</v>
      </c>
      <c r="W158">
        <f>feed!W158</f>
        <v>0</v>
      </c>
      <c r="X158" s="4">
        <f>T158-H158*750-K158*375-L158*375</f>
        <v>32991</v>
      </c>
      <c r="Y158" s="9">
        <f>T158/N158</f>
        <v>24.527102803738316</v>
      </c>
    </row>
    <row r="159" spans="1:25" x14ac:dyDescent="0.25">
      <c r="A159" t="str">
        <f>feed!A159</f>
        <v>Bite</v>
      </c>
      <c r="B159" t="str">
        <f>feed!B159</f>
        <v>Scruff McGruff</v>
      </c>
      <c r="C159" t="str">
        <f>feed!C159</f>
        <v>Brotherhood of Nod</v>
      </c>
      <c r="D159">
        <f>SUMPRODUCT(MID(0&amp;feed!D159,LARGE(INDEX(ISNUMBER(--MID(feed!D159,ROW($1:$19),1))*
ROW($1:$19),0),ROW($1:$19))+1,1)*10^ROW($1:$19)/10)</f>
        <v>7</v>
      </c>
      <c r="E159">
        <f>SUMPRODUCT(MID(0&amp;feed!E159,LARGE(INDEX(ISNUMBER(--MID(feed!E159,ROW($1:$19),1))*
ROW($1:$19),0),ROW($1:$19))+1,1)*10^ROW($1:$19)/10)</f>
        <v>0</v>
      </c>
      <c r="F159" t="str">
        <f>feed!F159</f>
        <v>First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1</v>
      </c>
      <c r="I159" t="str">
        <f>feed!I159</f>
        <v>Undisciplined Rabble</v>
      </c>
      <c r="J159">
        <f>SUMPRODUCT(MID(0&amp;feed!J159,LARGE(INDEX(ISNUMBER(--MID(feed!J159,ROW($1:$19),1))*
ROW($1:$19),0),ROW($1:$19))+1,1)*10^ROW($1:$19)/10)</f>
        <v>186</v>
      </c>
      <c r="K159">
        <f>SUMPRODUCT(MID(0&amp;feed!K159,LARGE(INDEX(ISNUMBER(--MID(feed!K159,ROW($1:$19),1))*
ROW($1:$19),0),ROW($1:$19))+1,1)*10^ROW($1:$19)/10)</f>
        <v>10</v>
      </c>
      <c r="L159">
        <f>SUMPRODUCT(MID(0&amp;feed!L159,LARGE(INDEX(ISNUMBER(--MID(feed!L159,ROW($1:$19),1))*
ROW($1:$19),0),ROW($1:$19))+1,1)*10^ROW($1:$19)/10)</f>
        <v>4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1604</v>
      </c>
      <c r="O159">
        <f>SUMPRODUCT(MID(0&amp;feed!O159,LARGE(INDEX(ISNUMBER(--MID(feed!O159,ROW($1:$5),1))*
ROW($1:$5),0),ROW($1:$5))+1,1)*10^ROW($1:$5)/10)</f>
        <v>6090</v>
      </c>
      <c r="P159" t="str">
        <f>feed!P159</f>
        <v>Untapped</v>
      </c>
      <c r="Q159" t="str">
        <f>feed!Q159</f>
        <v>Mediocre</v>
      </c>
      <c r="R159" t="str">
        <f>feed!R159</f>
        <v>Mesopotamia</v>
      </c>
      <c r="S159" t="str">
        <f>feed!S159</f>
        <v>Neutral</v>
      </c>
      <c r="T159" s="4">
        <f>SUMPRODUCT(MID(0&amp;feed!T159,LARGE(INDEX(ISNUMBER(--MID(feed!T159,ROW($1:$5),1))*
ROW($1:$5),0),ROW($1:$5))+1,1)*10^ROW($1:$5)/10)</f>
        <v>13477</v>
      </c>
      <c r="U159" t="str">
        <f>feed!U159</f>
        <v>http://blocgame.com/stats.php?id=63037</v>
      </c>
      <c r="V159" s="4">
        <f>SUMPRODUCT(MID(0&amp;feed!V159,LARGE(INDEX(ISNUMBER(--MID(feed!V159,ROW($1:$5),1))*
ROW($1:$5),0),ROW($1:$5))+1,1)*10^ROW($1:$5)/10)</f>
        <v>0</v>
      </c>
      <c r="W159">
        <f>feed!W159</f>
        <v>0</v>
      </c>
      <c r="X159" s="4">
        <f>T159-H159*750-K159*375-L159*375</f>
        <v>7477</v>
      </c>
      <c r="Y159" s="9">
        <f>T159/N159</f>
        <v>8.4021197007481305</v>
      </c>
    </row>
    <row r="160" spans="1:25" x14ac:dyDescent="0.25">
      <c r="A160" t="str">
        <f>feed!A160</f>
        <v>Ekodebota</v>
      </c>
      <c r="B160" t="str">
        <f>feed!B160</f>
        <v>tfwqtp2tlgf|;3</v>
      </c>
      <c r="C160" t="str">
        <f>feed!C160</f>
        <v>The Divine Council</v>
      </c>
      <c r="D160">
        <f>SUMPRODUCT(MID(0&amp;feed!D160,LARGE(INDEX(ISNUMBER(--MID(feed!D160,ROW($1:$19),1))*
ROW($1:$19),0),ROW($1:$19))+1,1)*10^ROW($1:$19)/10)</f>
        <v>58</v>
      </c>
      <c r="E160">
        <f>SUMPRODUCT(MID(0&amp;feed!E160,LARGE(INDEX(ISNUMBER(--MID(feed!E160,ROW($1:$19),1))*
ROW($1:$19),0),ROW($1:$19))+1,1)*10^ROW($1:$19)/10)</f>
        <v>1</v>
      </c>
      <c r="F160" t="str">
        <f>feed!F160</f>
        <v>Korean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Poor</v>
      </c>
      <c r="J160">
        <f>SUMPRODUCT(MID(0&amp;feed!J160,LARGE(INDEX(ISNUMBER(--MID(feed!J160,ROW($1:$19),1))*
ROW($1:$19),0),ROW($1:$19))+1,1)*10^ROW($1:$19)/10)</f>
        <v>1</v>
      </c>
      <c r="K160">
        <f>SUMPRODUCT(MID(0&amp;feed!K160,LARGE(INDEX(ISNUMBER(--MID(feed!K160,ROW($1:$19),1))*
ROW($1:$19),0),ROW($1:$19))+1,1)*10^ROW($1:$19)/10)</f>
        <v>36</v>
      </c>
      <c r="L160">
        <f>SUMPRODUCT(MID(0&amp;feed!L160,LARGE(INDEX(ISNUMBER(--MID(feed!L160,ROW($1:$19),1))*
ROW($1:$19),0),ROW($1:$19))+1,1)*10^ROW($1:$19)/10)</f>
        <v>17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1596</v>
      </c>
      <c r="O160">
        <f>SUMPRODUCT(MID(0&amp;feed!O160,LARGE(INDEX(ISNUMBER(--MID(feed!O160,ROW($1:$5),1))*
ROW($1:$5),0),ROW($1:$5))+1,1)*10^ROW($1:$5)/10)</f>
        <v>2855</v>
      </c>
      <c r="P160" t="str">
        <f>feed!P160</f>
        <v>Plentiful</v>
      </c>
      <c r="Q160" t="str">
        <f>feed!Q160</f>
        <v>Very Powerful</v>
      </c>
      <c r="R160" t="str">
        <f>feed!R160</f>
        <v>Atlas</v>
      </c>
      <c r="S160" t="str">
        <f>feed!S160</f>
        <v>Soviet Union</v>
      </c>
      <c r="T160" s="4">
        <f>SUMPRODUCT(MID(0&amp;feed!T160,LARGE(INDEX(ISNUMBER(--MID(feed!T160,ROW($1:$5),1))*
ROW($1:$5),0),ROW($1:$5))+1,1)*10^ROW($1:$5)/10)</f>
        <v>33688</v>
      </c>
      <c r="U160" t="str">
        <f>feed!U160</f>
        <v>http://blocgame.com/stats.php?id=53422</v>
      </c>
      <c r="V160" s="4">
        <f>SUMPRODUCT(MID(0&amp;feed!V160,LARGE(INDEX(ISNUMBER(--MID(feed!V160,ROW($1:$5),1))*
ROW($1:$5),0),ROW($1:$5))+1,1)*10^ROW($1:$5)/10)</f>
        <v>0</v>
      </c>
      <c r="W160">
        <f>feed!W160</f>
        <v>0</v>
      </c>
      <c r="X160" s="4">
        <f>T160-H160*750-K160*375-L160*375</f>
        <v>11563</v>
      </c>
      <c r="Y160" s="9">
        <f>T160/N160</f>
        <v>21.107769423558896</v>
      </c>
    </row>
    <row r="161" spans="1:25" x14ac:dyDescent="0.25">
      <c r="A161" t="str">
        <f>feed!A161</f>
        <v>mani</v>
      </c>
      <c r="B161" t="str">
        <f>feed!B161</f>
        <v>mani</v>
      </c>
      <c r="C161" t="str">
        <f>feed!C161</f>
        <v>SPQR</v>
      </c>
      <c r="D161">
        <f>SUMPRODUCT(MID(0&amp;feed!D161,LARGE(INDEX(ISNUMBER(--MID(feed!D161,ROW($1:$19),1))*
ROW($1:$19),0),ROW($1:$19))+1,1)*10^ROW($1:$19)/10)</f>
        <v>34</v>
      </c>
      <c r="E161">
        <f>SUMPRODUCT(MID(0&amp;feed!E161,LARGE(INDEX(ISNUMBER(--MID(feed!E161,ROW($1:$19),1))*
ROW($1:$19),0),ROW($1:$19))+1,1)*10^ROW($1:$19)/10)</f>
        <v>0</v>
      </c>
      <c r="F161" t="str">
        <f>feed!F161</f>
        <v>Second World War surplus</v>
      </c>
      <c r="G161" t="str">
        <f>feed!G161</f>
        <v>Normal</v>
      </c>
      <c r="H161">
        <f>SUMPRODUCT(MID(0&amp;feed!H161,LARGE(INDEX(ISNUMBER(--MID(feed!H161,ROW($1:$1),1))*
ROW($1:$1),0),ROW($1:$1))+1,1)*10^ROW($1:$1)/10)</f>
        <v>1</v>
      </c>
      <c r="I161" t="str">
        <f>feed!I161</f>
        <v>Standard</v>
      </c>
      <c r="J161">
        <f>SUMPRODUCT(MID(0&amp;feed!J161,LARGE(INDEX(ISNUMBER(--MID(feed!J161,ROW($1:$19),1))*
ROW($1:$19),0),ROW($1:$19))+1,1)*10^ROW($1:$19)/10)</f>
        <v>46</v>
      </c>
      <c r="K161">
        <f>SUMPRODUCT(MID(0&amp;feed!K161,LARGE(INDEX(ISNUMBER(--MID(feed!K161,ROW($1:$19),1))*
ROW($1:$19),0),ROW($1:$19))+1,1)*10^ROW($1:$19)/10)</f>
        <v>8</v>
      </c>
      <c r="L161">
        <f>SUMPRODUCT(MID(0&amp;feed!L161,LARGE(INDEX(ISNUMBER(--MID(feed!L161,ROW($1:$19),1))*
ROW($1:$19),0),ROW($1:$19))+1,1)*10^ROW($1:$19)/10)</f>
        <v>6</v>
      </c>
      <c r="M161" t="str">
        <f>feed!M161</f>
        <v>Mixed Economy</v>
      </c>
      <c r="N161">
        <f>SUMPRODUCT(MID(0&amp;feed!N161,LARGE(INDEX(ISNUMBER(--MID(feed!N161,ROW($1:$5),1))*
ROW($1:$5),0),ROW($1:$5))+1,1)*10^ROW($1:$5)/10)</f>
        <v>1586</v>
      </c>
      <c r="O161">
        <f>SUMPRODUCT(MID(0&amp;feed!O161,LARGE(INDEX(ISNUMBER(--MID(feed!O161,ROW($1:$5),1))*
ROW($1:$5),0),ROW($1:$5))+1,1)*10^ROW($1:$5)/10)</f>
        <v>4383</v>
      </c>
      <c r="P161" t="str">
        <f>feed!P161</f>
        <v>Untapped</v>
      </c>
      <c r="Q161" t="str">
        <f>feed!Q161</f>
        <v>Somewhat Large</v>
      </c>
      <c r="R161" t="str">
        <f>feed!R161</f>
        <v>Persia</v>
      </c>
      <c r="S161" t="str">
        <f>feed!S161</f>
        <v>Neutral</v>
      </c>
      <c r="T161" s="4">
        <f>SUMPRODUCT(MID(0&amp;feed!T161,LARGE(INDEX(ISNUMBER(--MID(feed!T161,ROW($1:$5),1))*
ROW($1:$5),0),ROW($1:$5))+1,1)*10^ROW($1:$5)/10)</f>
        <v>6320</v>
      </c>
      <c r="U161" t="str">
        <f>feed!U161</f>
        <v>http://blocgame.com/stats.php?id=62912</v>
      </c>
      <c r="V161" s="4">
        <f>SUMPRODUCT(MID(0&amp;feed!V161,LARGE(INDEX(ISNUMBER(--MID(feed!V161,ROW($1:$5),1))*
ROW($1:$5),0),ROW($1:$5))+1,1)*10^ROW($1:$5)/10)</f>
        <v>0</v>
      </c>
      <c r="W161">
        <f>feed!W161</f>
        <v>0</v>
      </c>
      <c r="X161" s="4">
        <f>T161-H161*750-K161*375-L161*375</f>
        <v>320</v>
      </c>
      <c r="Y161" s="9">
        <f>T161/N161</f>
        <v>3.9848675914249685</v>
      </c>
    </row>
    <row r="162" spans="1:25" x14ac:dyDescent="0.25">
      <c r="A162" t="str">
        <f>feed!A162</f>
        <v>axmbest</v>
      </c>
      <c r="B162" t="str">
        <f>feed!B162</f>
        <v>amsyah80</v>
      </c>
      <c r="C162">
        <f>feed!C162</f>
        <v>0</v>
      </c>
      <c r="D162">
        <f>SUMPRODUCT(MID(0&amp;feed!D162,LARGE(INDEX(ISNUMBER(--MID(feed!D162,ROW($1:$19),1))*
ROW($1:$19),0),ROW($1:$19))+1,1)*10^ROW($1:$19)/10)</f>
        <v>2</v>
      </c>
      <c r="E162">
        <f>SUMPRODUCT(MID(0&amp;feed!E162,LARGE(INDEX(ISNUMBER(--MID(feed!E162,ROW($1:$19),1))*
ROW($1:$19),0),ROW($1:$19))+1,1)*10^ROW($1:$19)/10)</f>
        <v>0</v>
      </c>
      <c r="F162" t="str">
        <f>feed!F162</f>
        <v>First World War surplus</v>
      </c>
      <c r="G162" t="str">
        <f>feed!G162</f>
        <v>Good</v>
      </c>
      <c r="H162">
        <f>SUMPRODUCT(MID(0&amp;feed!H162,LARGE(INDEX(ISNUMBER(--MID(feed!H162,ROW($1:$1),1))*
ROW($1:$1),0),ROW($1:$1))+1,1)*10^ROW($1:$1)/10)</f>
        <v>1</v>
      </c>
      <c r="I162" t="str">
        <f>feed!I162</f>
        <v>Undisciplined Rabble</v>
      </c>
      <c r="J162">
        <f>SUMPRODUCT(MID(0&amp;feed!J162,LARGE(INDEX(ISNUMBER(--MID(feed!J162,ROW($1:$19),1))*
ROW($1:$19),0),ROW($1:$19))+1,1)*10^ROW($1:$19)/10)</f>
        <v>2</v>
      </c>
      <c r="K162">
        <f>SUMPRODUCT(MID(0&amp;feed!K162,LARGE(INDEX(ISNUMBER(--MID(feed!K162,ROW($1:$19),1))*
ROW($1:$19),0),ROW($1:$19))+1,1)*10^ROW($1:$19)/10)</f>
        <v>9</v>
      </c>
      <c r="L162">
        <f>SUMPRODUCT(MID(0&amp;feed!L162,LARGE(INDEX(ISNUMBER(--MID(feed!L162,ROW($1:$19),1))*
ROW($1:$19),0),ROW($1:$19))+1,1)*10^ROW($1:$19)/10)</f>
        <v>4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1583</v>
      </c>
      <c r="O162">
        <f>SUMPRODUCT(MID(0&amp;feed!O162,LARGE(INDEX(ISNUMBER(--MID(feed!O162,ROW($1:$5),1))*
ROW($1:$5),0),ROW($1:$5))+1,1)*10^ROW($1:$5)/10)</f>
        <v>416</v>
      </c>
      <c r="P162" t="str">
        <f>feed!P162</f>
        <v>Plentiful</v>
      </c>
      <c r="Q162" t="str">
        <f>feed!Q162</f>
        <v>Meagre</v>
      </c>
      <c r="R162" t="str">
        <f>feed!R162</f>
        <v>Pacific Rim</v>
      </c>
      <c r="S162" t="str">
        <f>feed!S162</f>
        <v>Soviet Union</v>
      </c>
      <c r="T162" s="4">
        <f>SUMPRODUCT(MID(0&amp;feed!T162,LARGE(INDEX(ISNUMBER(--MID(feed!T162,ROW($1:$5),1))*
ROW($1:$5),0),ROW($1:$5))+1,1)*10^ROW($1:$5)/10)</f>
        <v>6016</v>
      </c>
      <c r="U162" t="str">
        <f>feed!U162</f>
        <v>http://blocgame.com/stats.php?id=61772</v>
      </c>
      <c r="V162" s="4">
        <f>SUMPRODUCT(MID(0&amp;feed!V162,LARGE(INDEX(ISNUMBER(--MID(feed!V162,ROW($1:$5),1))*
ROW($1:$5),0),ROW($1:$5))+1,1)*10^ROW($1:$5)/10)</f>
        <v>0</v>
      </c>
      <c r="W162">
        <f>feed!W162</f>
        <v>0</v>
      </c>
      <c r="X162" s="4">
        <f>T162-H162*750-K162*375-L162*375</f>
        <v>391</v>
      </c>
      <c r="Y162" s="9">
        <f>T162/N162</f>
        <v>3.8003790271636135</v>
      </c>
    </row>
    <row r="163" spans="1:25" x14ac:dyDescent="0.25">
      <c r="A163" t="str">
        <f>feed!A163</f>
        <v>Aeter</v>
      </c>
      <c r="B163" t="str">
        <f>feed!B163</f>
        <v>Anima6778</v>
      </c>
      <c r="C163" t="str">
        <f>feed!C163</f>
        <v>The Order</v>
      </c>
      <c r="D163">
        <f>SUMPRODUCT(MID(0&amp;feed!D163,LARGE(INDEX(ISNUMBER(--MID(feed!D163,ROW($1:$19),1))*
ROW($1:$19),0),ROW($1:$19))+1,1)*10^ROW($1:$19)/10)</f>
        <v>84</v>
      </c>
      <c r="E163">
        <f>SUMPRODUCT(MID(0&amp;feed!E163,LARGE(INDEX(ISNUMBER(--MID(feed!E163,ROW($1:$19),1))*
ROW($1:$19),0),ROW($1:$19))+1,1)*10^ROW($1:$19)/10)</f>
        <v>1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3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4</v>
      </c>
      <c r="K163">
        <f>SUMPRODUCT(MID(0&amp;feed!K163,LARGE(INDEX(ISNUMBER(--MID(feed!K163,ROW($1:$19),1))*
ROW($1:$19),0),ROW($1:$19))+1,1)*10^ROW($1:$19)/10)</f>
        <v>21</v>
      </c>
      <c r="L163">
        <f>SUMPRODUCT(MID(0&amp;feed!L163,LARGE(INDEX(ISNUMBER(--MID(feed!L163,ROW($1:$19),1))*
ROW($1:$19),0),ROW($1:$19))+1,1)*10^ROW($1:$19)/10)</f>
        <v>8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1578</v>
      </c>
      <c r="O163">
        <f>SUMPRODUCT(MID(0&amp;feed!O163,LARGE(INDEX(ISNUMBER(--MID(feed!O163,ROW($1:$5),1))*
ROW($1:$5),0),ROW($1:$5))+1,1)*10^ROW($1:$5)/10)</f>
        <v>522</v>
      </c>
      <c r="P163" t="str">
        <f>feed!P163</f>
        <v>Untapped</v>
      </c>
      <c r="Q163" t="str">
        <f>feed!Q163</f>
        <v>Powerful</v>
      </c>
      <c r="R163" t="str">
        <f>feed!R163</f>
        <v>Congo</v>
      </c>
      <c r="S163" t="str">
        <f>feed!S163</f>
        <v>Soviet Union</v>
      </c>
      <c r="T163" s="4">
        <f>SUMPRODUCT(MID(0&amp;feed!T163,LARGE(INDEX(ISNUMBER(--MID(feed!T163,ROW($1:$5),1))*
ROW($1:$5),0),ROW($1:$5))+1,1)*10^ROW($1:$5)/10)</f>
        <v>42567</v>
      </c>
      <c r="U163" t="str">
        <f>feed!U163</f>
        <v>http://blocgame.com/stats.php?id=61960</v>
      </c>
      <c r="V163" s="4">
        <f>SUMPRODUCT(MID(0&amp;feed!V163,LARGE(INDEX(ISNUMBER(--MID(feed!V163,ROW($1:$5),1))*
ROW($1:$5),0),ROW($1:$5))+1,1)*10^ROW($1:$5)/10)</f>
        <v>0</v>
      </c>
      <c r="W163">
        <f>feed!W163</f>
        <v>0</v>
      </c>
      <c r="X163" s="4">
        <f>T163-H163*750-K163*375-L163*375</f>
        <v>29442</v>
      </c>
      <c r="Y163" s="9">
        <f>T163/N163</f>
        <v>26.975285171102662</v>
      </c>
    </row>
    <row r="164" spans="1:25" x14ac:dyDescent="0.25">
      <c r="A164" t="str">
        <f>feed!A164</f>
        <v>BongoBongoBongo</v>
      </c>
      <c r="B164" t="str">
        <f>feed!B164</f>
        <v>oBerry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95</v>
      </c>
      <c r="E164">
        <f>SUMPRODUCT(MID(0&amp;feed!E164,LARGE(INDEX(ISNUMBER(--MID(feed!E164,ROW($1:$19),1))*
ROW($1:$19),0),ROW($1:$19))+1,1)*10^ROW($1:$19)/10)</f>
        <v>2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Good</v>
      </c>
      <c r="J164">
        <f>SUMPRODUCT(MID(0&amp;feed!J164,LARGE(INDEX(ISNUMBER(--MID(feed!J164,ROW($1:$19),1))*
ROW($1:$19),0),ROW($1:$19))+1,1)*10^ROW($1:$19)/10)</f>
        <v>4</v>
      </c>
      <c r="K164">
        <f>SUMPRODUCT(MID(0&amp;feed!K164,LARGE(INDEX(ISNUMBER(--MID(feed!K164,ROW($1:$19),1))*
ROW($1:$19),0),ROW($1:$19))+1,1)*10^ROW($1:$19)/10)</f>
        <v>40</v>
      </c>
      <c r="L164">
        <f>SUMPRODUCT(MID(0&amp;feed!L164,LARGE(INDEX(ISNUMBER(--MID(feed!L164,ROW($1:$19),1))*
ROW($1:$19),0),ROW($1:$19))+1,1)*10^ROW($1:$19)/10)</f>
        <v>11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1576</v>
      </c>
      <c r="O164">
        <f>SUMPRODUCT(MID(0&amp;feed!O164,LARGE(INDEX(ISNUMBER(--MID(feed!O164,ROW($1:$5),1))*
ROW($1:$5),0),ROW($1:$5))+1,1)*10^ROW($1:$5)/10)</f>
        <v>332</v>
      </c>
      <c r="P164" t="str">
        <f>feed!P164</f>
        <v>Untapped</v>
      </c>
      <c r="Q164" t="str">
        <f>feed!Q164</f>
        <v>Large</v>
      </c>
      <c r="R164" t="str">
        <f>feed!R164</f>
        <v>Congo</v>
      </c>
      <c r="S164" t="str">
        <f>feed!S164</f>
        <v>Soviet Union</v>
      </c>
      <c r="T164" s="4">
        <f>SUMPRODUCT(MID(0&amp;feed!T164,LARGE(INDEX(ISNUMBER(--MID(feed!T164,ROW($1:$5),1))*
ROW($1:$5),0),ROW($1:$5))+1,1)*10^ROW($1:$5)/10)</f>
        <v>20923</v>
      </c>
      <c r="U164" t="str">
        <f>feed!U164</f>
        <v>http://blocgame.com/stats.php?id=63942</v>
      </c>
      <c r="V164" s="4">
        <f>SUMPRODUCT(MID(0&amp;feed!V164,LARGE(INDEX(ISNUMBER(--MID(feed!V164,ROW($1:$5),1))*
ROW($1:$5),0),ROW($1:$5))+1,1)*10^ROW($1:$5)/10)</f>
        <v>0</v>
      </c>
      <c r="W164">
        <f>feed!W164</f>
        <v>0</v>
      </c>
      <c r="X164" s="4">
        <f>T164-H164*750-K164*375-L164*375</f>
        <v>298</v>
      </c>
      <c r="Y164" s="9">
        <f>T164/N164</f>
        <v>13.276015228426395</v>
      </c>
    </row>
    <row r="165" spans="1:25" x14ac:dyDescent="0.25">
      <c r="A165" t="str">
        <f>feed!A165</f>
        <v>Kozakura</v>
      </c>
      <c r="B165" t="str">
        <f>feed!B165</f>
        <v>Tenrai</v>
      </c>
      <c r="C165" t="str">
        <f>feed!C165</f>
        <v>The Divine Council</v>
      </c>
      <c r="D165">
        <f>SUMPRODUCT(MID(0&amp;feed!D165,LARGE(INDEX(ISNUMBER(--MID(feed!D165,ROW($1:$19),1))*
ROW($1:$19),0),ROW($1:$19))+1,1)*10^ROW($1:$19)/10)</f>
        <v>72</v>
      </c>
      <c r="E165">
        <f>SUMPRODUCT(MID(0&amp;feed!E165,LARGE(INDEX(ISNUMBER(--MID(feed!E165,ROW($1:$19),1))*
ROW($1:$19),0),ROW($1:$19))+1,1)*10^ROW($1:$19)/10)</f>
        <v>0</v>
      </c>
      <c r="F165" t="str">
        <f>feed!F165</f>
        <v>First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6</v>
      </c>
      <c r="K165">
        <f>SUMPRODUCT(MID(0&amp;feed!K165,LARGE(INDEX(ISNUMBER(--MID(feed!K165,ROW($1:$19),1))*
ROW($1:$19),0),ROW($1:$19))+1,1)*10^ROW($1:$19)/10)</f>
        <v>7</v>
      </c>
      <c r="L165">
        <f>SUMPRODUCT(MID(0&amp;feed!L165,LARGE(INDEX(ISNUMBER(--MID(feed!L165,ROW($1:$19),1))*
ROW($1:$19),0),ROW($1:$19))+1,1)*10^ROW($1:$19)/10)</f>
        <v>5</v>
      </c>
      <c r="M165" t="str">
        <f>feed!M165</f>
        <v>Mixed Economy</v>
      </c>
      <c r="N165">
        <f>SUMPRODUCT(MID(0&amp;feed!N165,LARGE(INDEX(ISNUMBER(--MID(feed!N165,ROW($1:$5),1))*
ROW($1:$5),0),ROW($1:$5))+1,1)*10^ROW($1:$5)/10)</f>
        <v>1571</v>
      </c>
      <c r="O165">
        <f>SUMPRODUCT(MID(0&amp;feed!O165,LARGE(INDEX(ISNUMBER(--MID(feed!O165,ROW($1:$5),1))*
ROW($1:$5),0),ROW($1:$5))+1,1)*10^ROW($1:$5)/10)</f>
        <v>526</v>
      </c>
      <c r="P165" t="str">
        <f>feed!P165</f>
        <v>Untapped</v>
      </c>
      <c r="Q165" t="str">
        <f>feed!Q165</f>
        <v>Mediocre</v>
      </c>
      <c r="R165" t="str">
        <f>feed!R165</f>
        <v>Pacific Rim</v>
      </c>
      <c r="S165" t="str">
        <f>feed!S165</f>
        <v>United States</v>
      </c>
      <c r="T165" s="4">
        <f>SUMPRODUCT(MID(0&amp;feed!T165,LARGE(INDEX(ISNUMBER(--MID(feed!T165,ROW($1:$5),1))*
ROW($1:$5),0),ROW($1:$5))+1,1)*10^ROW($1:$5)/10)</f>
        <v>19999</v>
      </c>
      <c r="U165" t="str">
        <f>feed!U165</f>
        <v>http://blocgame.com/stats.php?id=48894</v>
      </c>
      <c r="V165" s="4">
        <f>SUMPRODUCT(MID(0&amp;feed!V165,LARGE(INDEX(ISNUMBER(--MID(feed!V165,ROW($1:$5),1))*
ROW($1:$5),0),ROW($1:$5))+1,1)*10^ROW($1:$5)/10)</f>
        <v>0</v>
      </c>
      <c r="W165">
        <f>feed!W165</f>
        <v>0</v>
      </c>
      <c r="X165" s="4">
        <f>T165-H165*750-K165*375-L165*375</f>
        <v>13999</v>
      </c>
      <c r="Y165" s="9">
        <f>T165/N165</f>
        <v>12.730108211330363</v>
      </c>
    </row>
    <row r="166" spans="1:25" x14ac:dyDescent="0.25">
      <c r="A166" t="str">
        <f>feed!A166</f>
        <v>Brohan</v>
      </c>
      <c r="B166" t="str">
        <f>feed!B166</f>
        <v>Brodolf_shitler</v>
      </c>
      <c r="C166" t="str">
        <f>feed!C166</f>
        <v>Brotherhood of Nod</v>
      </c>
      <c r="D166">
        <f>SUMPRODUCT(MID(0&amp;feed!D166,LARGE(INDEX(ISNUMBER(--MID(feed!D166,ROW($1:$19),1))*
ROW($1:$19),0),ROW($1:$19))+1,1)*10^ROW($1:$19)/10)</f>
        <v>49</v>
      </c>
      <c r="E166">
        <f>SUMPRODUCT(MID(0&amp;feed!E166,LARGE(INDEX(ISNUMBER(--MID(feed!E166,ROW($1:$19),1))*
ROW($1:$19),0),ROW($1:$19))+1,1)*10^ROW($1:$19)/10)</f>
        <v>1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2</v>
      </c>
      <c r="I166" t="str">
        <f>feed!I166</f>
        <v>Good</v>
      </c>
      <c r="J166">
        <f>SUMPRODUCT(MID(0&amp;feed!J166,LARGE(INDEX(ISNUMBER(--MID(feed!J166,ROW($1:$19),1))*
ROW($1:$19),0),ROW($1:$19))+1,1)*10^ROW($1:$19)/10)</f>
        <v>33</v>
      </c>
      <c r="K166">
        <f>SUMPRODUCT(MID(0&amp;feed!K166,LARGE(INDEX(ISNUMBER(--MID(feed!K166,ROW($1:$19),1))*
ROW($1:$19),0),ROW($1:$19))+1,1)*10^ROW($1:$19)/10)</f>
        <v>14</v>
      </c>
      <c r="L166">
        <f>SUMPRODUCT(MID(0&amp;feed!L166,LARGE(INDEX(ISNUMBER(--MID(feed!L166,ROW($1:$19),1))*
ROW($1:$19),0),ROW($1:$19))+1,1)*10^ROW($1:$19)/10)</f>
        <v>9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1566</v>
      </c>
      <c r="O166">
        <f>SUMPRODUCT(MID(0&amp;feed!O166,LARGE(INDEX(ISNUMBER(--MID(feed!O166,ROW($1:$5),1))*
ROW($1:$5),0),ROW($1:$5))+1,1)*10^ROW($1:$5)/10)</f>
        <v>2427</v>
      </c>
      <c r="P166" t="str">
        <f>feed!P166</f>
        <v>Untapped</v>
      </c>
      <c r="Q166" t="str">
        <f>feed!Q166</f>
        <v>Large</v>
      </c>
      <c r="R166" t="str">
        <f>feed!R166</f>
        <v>Persia</v>
      </c>
      <c r="S166" t="str">
        <f>feed!S166</f>
        <v>Neutral</v>
      </c>
      <c r="T166" s="4">
        <f>SUMPRODUCT(MID(0&amp;feed!T166,LARGE(INDEX(ISNUMBER(--MID(feed!T166,ROW($1:$5),1))*
ROW($1:$5),0),ROW($1:$5))+1,1)*10^ROW($1:$5)/10)</f>
        <v>23223</v>
      </c>
      <c r="U166" t="str">
        <f>feed!U166</f>
        <v>http://blocgame.com/stats.php?id=40340</v>
      </c>
      <c r="V166" s="4">
        <f>SUMPRODUCT(MID(0&amp;feed!V166,LARGE(INDEX(ISNUMBER(--MID(feed!V166,ROW($1:$5),1))*
ROW($1:$5),0),ROW($1:$5))+1,1)*10^ROW($1:$5)/10)</f>
        <v>0</v>
      </c>
      <c r="W166">
        <f>feed!W166</f>
        <v>0</v>
      </c>
      <c r="X166" s="4">
        <f>T166-H166*750-K166*375-L166*375</f>
        <v>13098</v>
      </c>
      <c r="Y166" s="9">
        <f>T166/N166</f>
        <v>14.829501915708812</v>
      </c>
    </row>
    <row r="167" spans="1:25" x14ac:dyDescent="0.25">
      <c r="A167" t="str">
        <f>feed!A167</f>
        <v>johoreansouth</v>
      </c>
      <c r="B167" t="str">
        <f>feed!B167</f>
        <v>afiqaffendy615</v>
      </c>
      <c r="C167" t="str">
        <f>feed!C167</f>
        <v>PIRATES</v>
      </c>
      <c r="D167">
        <f>SUMPRODUCT(MID(0&amp;feed!D167,LARGE(INDEX(ISNUMBER(--MID(feed!D167,ROW($1:$19),1))*
ROW($1:$19),0),ROW($1:$19))+1,1)*10^ROW($1:$19)/10)</f>
        <v>124</v>
      </c>
      <c r="E167">
        <f>SUMPRODUCT(MID(0&amp;feed!E167,LARGE(INDEX(ISNUMBER(--MID(feed!E167,ROW($1:$19),1))*
ROW($1:$19),0),ROW($1:$19))+1,1)*10^ROW($1:$19)/10)</f>
        <v>6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3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3</v>
      </c>
      <c r="K167">
        <f>SUMPRODUCT(MID(0&amp;feed!K167,LARGE(INDEX(ISNUMBER(--MID(feed!K167,ROW($1:$19),1))*
ROW($1:$19),0),ROW($1:$19))+1,1)*10^ROW($1:$19)/10)</f>
        <v>26</v>
      </c>
      <c r="L167">
        <f>SUMPRODUCT(MID(0&amp;feed!L167,LARGE(INDEX(ISNUMBER(--MID(feed!L167,ROW($1:$19),1))*
ROW($1:$19),0),ROW($1:$19))+1,1)*10^ROW($1:$19)/10)</f>
        <v>11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1565</v>
      </c>
      <c r="O167">
        <f>SUMPRODUCT(MID(0&amp;feed!O167,LARGE(INDEX(ISNUMBER(--MID(feed!O167,ROW($1:$5),1))*
ROW($1:$5),0),ROW($1:$5))+1,1)*10^ROW($1:$5)/10)</f>
        <v>311</v>
      </c>
      <c r="P167" t="str">
        <f>feed!P167</f>
        <v>Untapped</v>
      </c>
      <c r="Q167" t="str">
        <f>feed!Q167</f>
        <v>Very Powerful</v>
      </c>
      <c r="R167" t="str">
        <f>feed!R167</f>
        <v>The Subcontinent</v>
      </c>
      <c r="S167" t="str">
        <f>feed!S167</f>
        <v>Soviet Union</v>
      </c>
      <c r="T167" s="4">
        <f>SUMPRODUCT(MID(0&amp;feed!T167,LARGE(INDEX(ISNUMBER(--MID(feed!T167,ROW($1:$5),1))*
ROW($1:$5),0),ROW($1:$5))+1,1)*10^ROW($1:$5)/10)</f>
        <v>39031</v>
      </c>
      <c r="U167" t="str">
        <f>feed!U167</f>
        <v>http://blocgame.com/stats.php?id=61895</v>
      </c>
      <c r="V167" s="4">
        <f>SUMPRODUCT(MID(0&amp;feed!V167,LARGE(INDEX(ISNUMBER(--MID(feed!V167,ROW($1:$5),1))*
ROW($1:$5),0),ROW($1:$5))+1,1)*10^ROW($1:$5)/10)</f>
        <v>0</v>
      </c>
      <c r="W167">
        <f>feed!W167</f>
        <v>0</v>
      </c>
      <c r="X167" s="4">
        <f>T167-H167*750-K167*375-L167*375</f>
        <v>22906</v>
      </c>
      <c r="Y167" s="9">
        <f>T167/N167</f>
        <v>24.939936102236423</v>
      </c>
    </row>
    <row r="168" spans="1:25" x14ac:dyDescent="0.25">
      <c r="A168" t="str">
        <f>feed!A168</f>
        <v>Dondang Sayang</v>
      </c>
      <c r="B168" t="str">
        <f>feed!B168</f>
        <v>Cempaka Sari</v>
      </c>
      <c r="C168" t="str">
        <f>feed!C168</f>
        <v>PIRATES</v>
      </c>
      <c r="D168">
        <f>SUMPRODUCT(MID(0&amp;feed!D168,LARGE(INDEX(ISNUMBER(--MID(feed!D168,ROW($1:$19),1))*
ROW($1:$19),0),ROW($1:$19))+1,1)*10^ROW($1:$19)/10)</f>
        <v>112</v>
      </c>
      <c r="E168">
        <f>SUMPRODUCT(MID(0&amp;feed!E168,LARGE(INDEX(ISNUMBER(--MID(feed!E168,ROW($1:$19),1))*
ROW($1:$19),0),ROW($1:$19))+1,1)*10^ROW($1:$19)/10)</f>
        <v>10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20</v>
      </c>
      <c r="K168">
        <f>SUMPRODUCT(MID(0&amp;feed!K168,LARGE(INDEX(ISNUMBER(--MID(feed!K168,ROW($1:$19),1))*
ROW($1:$19),0),ROW($1:$19))+1,1)*10^ROW($1:$19)/10)</f>
        <v>15</v>
      </c>
      <c r="L168">
        <f>SUMPRODUCT(MID(0&amp;feed!L168,LARGE(INDEX(ISNUMBER(--MID(feed!L168,ROW($1:$19),1))*
ROW($1:$19),0),ROW($1:$19))+1,1)*10^ROW($1:$19)/10)</f>
        <v>13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1564</v>
      </c>
      <c r="O168">
        <f>SUMPRODUCT(MID(0&amp;feed!O168,LARGE(INDEX(ISNUMBER(--MID(feed!O168,ROW($1:$5),1))*
ROW($1:$5),0),ROW($1:$5))+1,1)*10^ROW($1:$5)/10)</f>
        <v>13</v>
      </c>
      <c r="P168" t="str">
        <f>feed!P168</f>
        <v>Untapped</v>
      </c>
      <c r="Q168" t="str">
        <f>feed!Q168</f>
        <v>Somewhat Large</v>
      </c>
      <c r="R168" t="str">
        <f>feed!R168</f>
        <v>East Indies</v>
      </c>
      <c r="S168" t="str">
        <f>feed!S168</f>
        <v>United States</v>
      </c>
      <c r="T168" s="4">
        <f>SUMPRODUCT(MID(0&amp;feed!T168,LARGE(INDEX(ISNUMBER(--MID(feed!T168,ROW($1:$5),1))*
ROW($1:$5),0),ROW($1:$5))+1,1)*10^ROW($1:$5)/10)</f>
        <v>13645</v>
      </c>
      <c r="U168" t="str">
        <f>feed!U168</f>
        <v>http://blocgame.com/stats.php?id=60628</v>
      </c>
      <c r="V168" s="4">
        <f>SUMPRODUCT(MID(0&amp;feed!V168,LARGE(INDEX(ISNUMBER(--MID(feed!V168,ROW($1:$5),1))*
ROW($1:$5),0),ROW($1:$5))+1,1)*10^ROW($1:$5)/10)</f>
        <v>0</v>
      </c>
      <c r="W168">
        <f>feed!W168</f>
        <v>0</v>
      </c>
      <c r="X168" s="4">
        <f>T168-H168*750-K168*375-L168*375</f>
        <v>895</v>
      </c>
      <c r="Y168" s="9">
        <f>T168/N168</f>
        <v>8.7244245524296673</v>
      </c>
    </row>
    <row r="169" spans="1:25" x14ac:dyDescent="0.25">
      <c r="A169" t="str">
        <f>feed!A169</f>
        <v>Addin-territory</v>
      </c>
      <c r="B169" t="str">
        <f>feed!B169</f>
        <v>Addin</v>
      </c>
      <c r="C169" t="str">
        <f>feed!C169</f>
        <v>PIRATES</v>
      </c>
      <c r="D169">
        <f>SUMPRODUCT(MID(0&amp;feed!D169,LARGE(INDEX(ISNUMBER(--MID(feed!D169,ROW($1:$19),1))*
ROW($1:$19),0),ROW($1:$19))+1,1)*10^ROW($1:$19)/10)</f>
        <v>41</v>
      </c>
      <c r="E169">
        <f>SUMPRODUCT(MID(0&amp;feed!E169,LARGE(INDEX(ISNUMBER(--MID(feed!E169,ROW($1:$19),1))*
ROW($1:$19),0),ROW($1:$19))+1,1)*10^ROW($1:$19)/10)</f>
        <v>0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1</v>
      </c>
      <c r="I169" t="str">
        <f>feed!I169</f>
        <v>Standard</v>
      </c>
      <c r="J169">
        <f>SUMPRODUCT(MID(0&amp;feed!J169,LARGE(INDEX(ISNUMBER(--MID(feed!J169,ROW($1:$19),1))*
ROW($1:$19),0),ROW($1:$19))+1,1)*10^ROW($1:$19)/10)</f>
        <v>3</v>
      </c>
      <c r="K169">
        <f>SUMPRODUCT(MID(0&amp;feed!K169,LARGE(INDEX(ISNUMBER(--MID(feed!K169,ROW($1:$19),1))*
ROW($1:$19),0),ROW($1:$19))+1,1)*10^ROW($1:$19)/10)</f>
        <v>15</v>
      </c>
      <c r="L169">
        <f>SUMPRODUCT(MID(0&amp;feed!L169,LARGE(INDEX(ISNUMBER(--MID(feed!L169,ROW($1:$19),1))*
ROW($1:$19),0),ROW($1:$19))+1,1)*10^ROW($1:$19)/10)</f>
        <v>4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1563</v>
      </c>
      <c r="O169">
        <f>SUMPRODUCT(MID(0&amp;feed!O169,LARGE(INDEX(ISNUMBER(--MID(feed!O169,ROW($1:$5),1))*
ROW($1:$5),0),ROW($1:$5))+1,1)*10^ROW($1:$5)/10)</f>
        <v>8</v>
      </c>
      <c r="P169">
        <f>feed!P169</f>
        <v>0</v>
      </c>
      <c r="Q169" t="str">
        <f>feed!Q169</f>
        <v>Somewhat Large</v>
      </c>
      <c r="R169" t="str">
        <f>feed!R169</f>
        <v>Caribbean</v>
      </c>
      <c r="S169" t="str">
        <f>feed!S169</f>
        <v>Soviet Union</v>
      </c>
      <c r="T169" s="4">
        <f>SUMPRODUCT(MID(0&amp;feed!T169,LARGE(INDEX(ISNUMBER(--MID(feed!T169,ROW($1:$5),1))*
ROW($1:$5),0),ROW($1:$5))+1,1)*10^ROW($1:$5)/10)</f>
        <v>20573</v>
      </c>
      <c r="U169" t="str">
        <f>feed!U169</f>
        <v>http://blocgame.com/stats.php?id=62712</v>
      </c>
      <c r="V169" s="4">
        <f>SUMPRODUCT(MID(0&amp;feed!V169,LARGE(INDEX(ISNUMBER(--MID(feed!V169,ROW($1:$5),1))*
ROW($1:$5),0),ROW($1:$5))+1,1)*10^ROW($1:$5)/10)</f>
        <v>0</v>
      </c>
      <c r="W169">
        <f>feed!W169</f>
        <v>0</v>
      </c>
      <c r="X169" s="4">
        <f>T169-H169*750-K169*375-L169*375</f>
        <v>12698</v>
      </c>
      <c r="Y169" s="9">
        <f>T169/N169</f>
        <v>13.162507997440819</v>
      </c>
    </row>
    <row r="170" spans="1:25" x14ac:dyDescent="0.25">
      <c r="A170" t="str">
        <f>feed!A170</f>
        <v>Oilpotamia</v>
      </c>
      <c r="B170" t="str">
        <f>feed!B170</f>
        <v>WarZone115</v>
      </c>
      <c r="C170" t="str">
        <f>feed!C170</f>
        <v>Steel Brotherhood</v>
      </c>
      <c r="D170">
        <f>SUMPRODUCT(MID(0&amp;feed!D170,LARGE(INDEX(ISNUMBER(--MID(feed!D170,ROW($1:$19),1))*
ROW($1:$19),0),ROW($1:$19))+1,1)*10^ROW($1:$19)/10)</f>
        <v>43</v>
      </c>
      <c r="E170">
        <f>SUMPRODUCT(MID(0&amp;feed!E170,LARGE(INDEX(ISNUMBER(--MID(feed!E170,ROW($1:$19),1))*
ROW($1:$19),0),ROW($1:$19))+1,1)*10^ROW($1:$19)/10)</f>
        <v>0</v>
      </c>
      <c r="F170" t="str">
        <f>feed!F170</f>
        <v>First World War surplus</v>
      </c>
      <c r="G170" t="str">
        <f>feed!G170</f>
        <v>Nice</v>
      </c>
      <c r="H170">
        <f>SUMPRODUCT(MID(0&amp;feed!H170,LARGE(INDEX(ISNUMBER(--MID(feed!H170,ROW($1:$1),1))*
ROW($1:$1),0),ROW($1:$1))+1,1)*10^ROW($1:$1)/10)</f>
        <v>2</v>
      </c>
      <c r="I170" t="str">
        <f>feed!I170</f>
        <v>Undisciplined Rabble</v>
      </c>
      <c r="J170">
        <f>SUMPRODUCT(MID(0&amp;feed!J170,LARGE(INDEX(ISNUMBER(--MID(feed!J170,ROW($1:$19),1))*
ROW($1:$19),0),ROW($1:$19))+1,1)*10^ROW($1:$19)/10)</f>
        <v>26</v>
      </c>
      <c r="K170">
        <f>SUMPRODUCT(MID(0&amp;feed!K170,LARGE(INDEX(ISNUMBER(--MID(feed!K170,ROW($1:$19),1))*
ROW($1:$19),0),ROW($1:$19))+1,1)*10^ROW($1:$19)/10)</f>
        <v>12</v>
      </c>
      <c r="L170">
        <f>SUMPRODUCT(MID(0&amp;feed!L170,LARGE(INDEX(ISNUMBER(--MID(feed!L170,ROW($1:$19),1))*
ROW($1:$19),0),ROW($1:$19))+1,1)*10^ROW($1:$19)/10)</f>
        <v>10</v>
      </c>
      <c r="M170" t="str">
        <f>feed!M170</f>
        <v>Free Market</v>
      </c>
      <c r="N170">
        <f>SUMPRODUCT(MID(0&amp;feed!N170,LARGE(INDEX(ISNUMBER(--MID(feed!N170,ROW($1:$5),1))*
ROW($1:$5),0),ROW($1:$5))+1,1)*10^ROW($1:$5)/10)</f>
        <v>1562</v>
      </c>
      <c r="O170">
        <f>SUMPRODUCT(MID(0&amp;feed!O170,LARGE(INDEX(ISNUMBER(--MID(feed!O170,ROW($1:$5),1))*
ROW($1:$5),0),ROW($1:$5))+1,1)*10^ROW($1:$5)/10)</f>
        <v>2526</v>
      </c>
      <c r="P170" t="str">
        <f>feed!P170</f>
        <v>Depleted</v>
      </c>
      <c r="Q170" t="str">
        <f>feed!Q170</f>
        <v>Mediocre</v>
      </c>
      <c r="R170" t="str">
        <f>feed!R170</f>
        <v>Egypt</v>
      </c>
      <c r="S170" t="str">
        <f>feed!S170</f>
        <v>United States</v>
      </c>
      <c r="T170" s="4">
        <f>SUMPRODUCT(MID(0&amp;feed!T170,LARGE(INDEX(ISNUMBER(--MID(feed!T170,ROW($1:$5),1))*
ROW($1:$5),0),ROW($1:$5))+1,1)*10^ROW($1:$5)/10)</f>
        <v>11767</v>
      </c>
      <c r="U170" t="str">
        <f>feed!U170</f>
        <v>http://blocgame.com/stats.php?id=64020</v>
      </c>
      <c r="V170" s="4">
        <f>SUMPRODUCT(MID(0&amp;feed!V170,LARGE(INDEX(ISNUMBER(--MID(feed!V170,ROW($1:$5),1))*
ROW($1:$5),0),ROW($1:$5))+1,1)*10^ROW($1:$5)/10)</f>
        <v>0</v>
      </c>
      <c r="W170">
        <f>feed!W170</f>
        <v>0</v>
      </c>
      <c r="X170" s="4">
        <f>T170-H170*750-K170*375-L170*375</f>
        <v>2017</v>
      </c>
      <c r="Y170" s="9">
        <f>T170/N170</f>
        <v>7.5332906530089625</v>
      </c>
    </row>
    <row r="171" spans="1:25" x14ac:dyDescent="0.25">
      <c r="A171" t="str">
        <f>feed!A171</f>
        <v>Safavid Persia</v>
      </c>
      <c r="B171" t="str">
        <f>feed!B171</f>
        <v>Abbas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93</v>
      </c>
      <c r="E171">
        <f>SUMPRODUCT(MID(0&amp;feed!E171,LARGE(INDEX(ISNUMBER(--MID(feed!E171,ROW($1:$19),1))*
ROW($1:$19),0),ROW($1:$19))+1,1)*10^ROW($1:$19)/10)</f>
        <v>0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7</v>
      </c>
      <c r="K171">
        <f>SUMPRODUCT(MID(0&amp;feed!K171,LARGE(INDEX(ISNUMBER(--MID(feed!K171,ROW($1:$19),1))*
ROW($1:$19),0),ROW($1:$19))+1,1)*10^ROW($1:$19)/10)</f>
        <v>13</v>
      </c>
      <c r="L171">
        <f>SUMPRODUCT(MID(0&amp;feed!L171,LARGE(INDEX(ISNUMBER(--MID(feed!L171,ROW($1:$19),1))*
ROW($1:$19),0),ROW($1:$19))+1,1)*10^ROW($1:$19)/10)</f>
        <v>9</v>
      </c>
      <c r="M171" t="str">
        <f>feed!M171</f>
        <v>Free Market</v>
      </c>
      <c r="N171">
        <f>SUMPRODUCT(MID(0&amp;feed!N171,LARGE(INDEX(ISNUMBER(--MID(feed!N171,ROW($1:$5),1))*
ROW($1:$5),0),ROW($1:$5))+1,1)*10^ROW($1:$5)/10)</f>
        <v>1558</v>
      </c>
      <c r="O171">
        <f>SUMPRODUCT(MID(0&amp;feed!O171,LARGE(INDEX(ISNUMBER(--MID(feed!O171,ROW($1:$5),1))*
ROW($1:$5),0),ROW($1:$5))+1,1)*10^ROW($1:$5)/10)</f>
        <v>2911</v>
      </c>
      <c r="P171" t="str">
        <f>feed!P171</f>
        <v>Untapped</v>
      </c>
      <c r="Q171" t="str">
        <f>feed!Q171</f>
        <v>Somewhat Large</v>
      </c>
      <c r="R171" t="str">
        <f>feed!R171</f>
        <v>Persia</v>
      </c>
      <c r="S171" t="str">
        <f>feed!S171</f>
        <v>United States</v>
      </c>
      <c r="T171" s="4">
        <f>SUMPRODUCT(MID(0&amp;feed!T171,LARGE(INDEX(ISNUMBER(--MID(feed!T171,ROW($1:$5),1))*
ROW($1:$5),0),ROW($1:$5))+1,1)*10^ROW($1:$5)/10)</f>
        <v>28659</v>
      </c>
      <c r="U171" t="str">
        <f>feed!U171</f>
        <v>http://blocgame.com/stats.php?id=63199</v>
      </c>
      <c r="V171" s="4">
        <f>SUMPRODUCT(MID(0&amp;feed!V171,LARGE(INDEX(ISNUMBER(--MID(feed!V171,ROW($1:$5),1))*
ROW($1:$5),0),ROW($1:$5))+1,1)*10^ROW($1:$5)/10)</f>
        <v>0</v>
      </c>
      <c r="W171">
        <f>feed!W171</f>
        <v>0</v>
      </c>
      <c r="X171" s="4">
        <f>T171-H171*750-K171*375-L171*375</f>
        <v>18909</v>
      </c>
      <c r="Y171" s="9">
        <f>T171/N171</f>
        <v>18.394736842105264</v>
      </c>
    </row>
    <row r="172" spans="1:25" x14ac:dyDescent="0.25">
      <c r="A172" t="str">
        <f>feed!A172</f>
        <v>Kulunkjin</v>
      </c>
      <c r="B172" t="str">
        <f>feed!B172</f>
        <v>Areum ling</v>
      </c>
      <c r="C172" t="str">
        <f>feed!C172</f>
        <v>SPQR</v>
      </c>
      <c r="D172">
        <f>SUMPRODUCT(MID(0&amp;feed!D172,LARGE(INDEX(ISNUMBER(--MID(feed!D172,ROW($1:$19),1))*
ROW($1:$19),0),ROW($1:$19))+1,1)*10^ROW($1:$19)/10)</f>
        <v>34</v>
      </c>
      <c r="E172">
        <f>SUMPRODUCT(MID(0&amp;feed!E172,LARGE(INDEX(ISNUMBER(--MID(feed!E172,ROW($1:$19),1))*
ROW($1:$19),0),ROW($1:$19))+1,1)*10^ROW($1:$19)/10)</f>
        <v>0</v>
      </c>
      <c r="F172" t="str">
        <f>feed!F172</f>
        <v>First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0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13</v>
      </c>
      <c r="K172">
        <f>SUMPRODUCT(MID(0&amp;feed!K172,LARGE(INDEX(ISNUMBER(--MID(feed!K172,ROW($1:$19),1))*
ROW($1:$19),0),ROW($1:$19))+1,1)*10^ROW($1:$19)/10)</f>
        <v>6</v>
      </c>
      <c r="L172">
        <f>SUMPRODUCT(MID(0&amp;feed!L172,LARGE(INDEX(ISNUMBER(--MID(feed!L172,ROW($1:$19),1))*
ROW($1:$19),0),ROW($1:$19))+1,1)*10^ROW($1:$19)/10)</f>
        <v>4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1557</v>
      </c>
      <c r="O172">
        <f>SUMPRODUCT(MID(0&amp;feed!O172,LARGE(INDEX(ISNUMBER(--MID(feed!O172,ROW($1:$5),1))*
ROW($1:$5),0),ROW($1:$5))+1,1)*10^ROW($1:$5)/10)</f>
        <v>34</v>
      </c>
      <c r="P172" t="str">
        <f>feed!P172</f>
        <v>Untapped</v>
      </c>
      <c r="Q172" t="str">
        <f>feed!Q172</f>
        <v>Mediocre</v>
      </c>
      <c r="R172" t="str">
        <f>feed!R172</f>
        <v>Pacific Rim</v>
      </c>
      <c r="S172" t="str">
        <f>feed!S172</f>
        <v>Soviet Union</v>
      </c>
      <c r="T172" s="4">
        <f>SUMPRODUCT(MID(0&amp;feed!T172,LARGE(INDEX(ISNUMBER(--MID(feed!T172,ROW($1:$5),1))*
ROW($1:$5),0),ROW($1:$5))+1,1)*10^ROW($1:$5)/10)</f>
        <v>10326</v>
      </c>
      <c r="U172" t="str">
        <f>feed!U172</f>
        <v>http://blocgame.com/stats.php?id=62604</v>
      </c>
      <c r="V172" s="4">
        <f>SUMPRODUCT(MID(0&amp;feed!V172,LARGE(INDEX(ISNUMBER(--MID(feed!V172,ROW($1:$5),1))*
ROW($1:$5),0),ROW($1:$5))+1,1)*10^ROW($1:$5)/10)</f>
        <v>0</v>
      </c>
      <c r="W172">
        <f>feed!W172</f>
        <v>0</v>
      </c>
      <c r="X172" s="4">
        <f>T172-H172*750-K172*375-L172*375</f>
        <v>6576</v>
      </c>
      <c r="Y172" s="9">
        <f>T172/N172</f>
        <v>6.6319845857418116</v>
      </c>
    </row>
    <row r="173" spans="1:25" x14ac:dyDescent="0.25">
      <c r="A173" t="str">
        <f>feed!A173</f>
        <v>National_East</v>
      </c>
      <c r="B173" t="str">
        <f>feed!B173</f>
        <v>RulerBill</v>
      </c>
      <c r="C173" t="str">
        <f>feed!C173</f>
        <v>Steel Brotherhood</v>
      </c>
      <c r="D173">
        <f>SUMPRODUCT(MID(0&amp;feed!D173,LARGE(INDEX(ISNUMBER(--MID(feed!D173,ROW($1:$19),1))*
ROW($1:$19),0),ROW($1:$19))+1,1)*10^ROW($1:$19)/10)</f>
        <v>38</v>
      </c>
      <c r="E173">
        <f>SUMPRODUCT(MID(0&amp;feed!E173,LARGE(INDEX(ISNUMBER(--MID(feed!E173,ROW($1:$19),1))*
ROW($1:$19),0),ROW($1:$19))+1,1)*10^ROW($1:$19)/10)</f>
        <v>0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1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1</v>
      </c>
      <c r="K173">
        <f>SUMPRODUCT(MID(0&amp;feed!K173,LARGE(INDEX(ISNUMBER(--MID(feed!K173,ROW($1:$19),1))*
ROW($1:$19),0),ROW($1:$19))+1,1)*10^ROW($1:$19)/10)</f>
        <v>11</v>
      </c>
      <c r="L173">
        <f>SUMPRODUCT(MID(0&amp;feed!L173,LARGE(INDEX(ISNUMBER(--MID(feed!L173,ROW($1:$19),1))*
ROW($1:$19),0),ROW($1:$19))+1,1)*10^ROW($1:$19)/10)</f>
        <v>5</v>
      </c>
      <c r="M173" t="str">
        <f>feed!M173</f>
        <v>Free Market</v>
      </c>
      <c r="N173">
        <f>SUMPRODUCT(MID(0&amp;feed!N173,LARGE(INDEX(ISNUMBER(--MID(feed!N173,ROW($1:$5),1))*
ROW($1:$5),0),ROW($1:$5))+1,1)*10^ROW($1:$5)/10)</f>
        <v>1556</v>
      </c>
      <c r="O173">
        <f>SUMPRODUCT(MID(0&amp;feed!O173,LARGE(INDEX(ISNUMBER(--MID(feed!O173,ROW($1:$5),1))*
ROW($1:$5),0),ROW($1:$5))+1,1)*10^ROW($1:$5)/10)</f>
        <v>325</v>
      </c>
      <c r="P173" t="str">
        <f>feed!P173</f>
        <v>Untapped</v>
      </c>
      <c r="Q173" t="str">
        <f>feed!Q173</f>
        <v>Somewhat Large</v>
      </c>
      <c r="R173" t="str">
        <f>feed!R173</f>
        <v>Mesoamerica</v>
      </c>
      <c r="S173" t="str">
        <f>feed!S173</f>
        <v>United States</v>
      </c>
      <c r="T173" s="4">
        <f>SUMPRODUCT(MID(0&amp;feed!T173,LARGE(INDEX(ISNUMBER(--MID(feed!T173,ROW($1:$5),1))*
ROW($1:$5),0),ROW($1:$5))+1,1)*10^ROW($1:$5)/10)</f>
        <v>11231</v>
      </c>
      <c r="U173" t="str">
        <f>feed!U173</f>
        <v>http://blocgame.com/stats.php?id=61888</v>
      </c>
      <c r="V173" s="4">
        <f>SUMPRODUCT(MID(0&amp;feed!V173,LARGE(INDEX(ISNUMBER(--MID(feed!V173,ROW($1:$5),1))*
ROW($1:$5),0),ROW($1:$5))+1,1)*10^ROW($1:$5)/10)</f>
        <v>0</v>
      </c>
      <c r="W173">
        <f>feed!W173</f>
        <v>0</v>
      </c>
      <c r="X173" s="4">
        <f>T173-H173*750-K173*375-L173*375</f>
        <v>4481</v>
      </c>
      <c r="Y173" s="9">
        <f>T173/N173</f>
        <v>7.2178663239074554</v>
      </c>
    </row>
    <row r="174" spans="1:25" x14ac:dyDescent="0.25">
      <c r="A174" t="str">
        <f>feed!A174</f>
        <v>Fongelesia</v>
      </c>
      <c r="B174" t="str">
        <f>feed!B174</f>
        <v>Fong</v>
      </c>
      <c r="C174" t="str">
        <f>feed!C174</f>
        <v>The Divine Council</v>
      </c>
      <c r="D174">
        <f>SUMPRODUCT(MID(0&amp;feed!D174,LARGE(INDEX(ISNUMBER(--MID(feed!D174,ROW($1:$19),1))*
ROW($1:$19),0),ROW($1:$19))+1,1)*10^ROW($1:$19)/10)</f>
        <v>70</v>
      </c>
      <c r="E174">
        <f>SUMPRODUCT(MID(0&amp;feed!E174,LARGE(INDEX(ISNUMBER(--MID(feed!E174,ROW($1:$19),1))*
ROW($1:$19),0),ROW($1:$19))+1,1)*10^ROW($1:$19)/10)</f>
        <v>1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2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4</v>
      </c>
      <c r="K174">
        <f>SUMPRODUCT(MID(0&amp;feed!K174,LARGE(INDEX(ISNUMBER(--MID(feed!K174,ROW($1:$19),1))*
ROW($1:$19),0),ROW($1:$19))+1,1)*10^ROW($1:$19)/10)</f>
        <v>16</v>
      </c>
      <c r="L174">
        <f>SUMPRODUCT(MID(0&amp;feed!L174,LARGE(INDEX(ISNUMBER(--MID(feed!L174,ROW($1:$19),1))*
ROW($1:$19),0),ROW($1:$19))+1,1)*10^ROW($1:$19)/10)</f>
        <v>5</v>
      </c>
      <c r="M174" t="str">
        <f>feed!M174</f>
        <v>Free Market</v>
      </c>
      <c r="N174">
        <f>SUMPRODUCT(MID(0&amp;feed!N174,LARGE(INDEX(ISNUMBER(--MID(feed!N174,ROW($1:$5),1))*
ROW($1:$5),0),ROW($1:$5))+1,1)*10^ROW($1:$5)/10)</f>
        <v>1555</v>
      </c>
      <c r="O174">
        <f>SUMPRODUCT(MID(0&amp;feed!O174,LARGE(INDEX(ISNUMBER(--MID(feed!O174,ROW($1:$5),1))*
ROW($1:$5),0),ROW($1:$5))+1,1)*10^ROW($1:$5)/10)</f>
        <v>236</v>
      </c>
      <c r="P174" t="str">
        <f>feed!P174</f>
        <v>Untapped</v>
      </c>
      <c r="Q174" t="str">
        <f>feed!Q174</f>
        <v>Very Powerful</v>
      </c>
      <c r="R174" t="str">
        <f>feed!R174</f>
        <v>Pacific Rim</v>
      </c>
      <c r="S174" t="str">
        <f>feed!S174</f>
        <v>United States</v>
      </c>
      <c r="T174" s="4">
        <f>SUMPRODUCT(MID(0&amp;feed!T174,LARGE(INDEX(ISNUMBER(--MID(feed!T174,ROW($1:$5),1))*
ROW($1:$5),0),ROW($1:$5))+1,1)*10^ROW($1:$5)/10)</f>
        <v>21656</v>
      </c>
      <c r="U174" t="str">
        <f>feed!U174</f>
        <v>http://blocgame.com/stats.php?id=63041</v>
      </c>
      <c r="V174" s="4">
        <f>SUMPRODUCT(MID(0&amp;feed!V174,LARGE(INDEX(ISNUMBER(--MID(feed!V174,ROW($1:$5),1))*
ROW($1:$5),0),ROW($1:$5))+1,1)*10^ROW($1:$5)/10)</f>
        <v>0</v>
      </c>
      <c r="W174">
        <f>feed!W174</f>
        <v>0</v>
      </c>
      <c r="X174" s="4">
        <f>T174-H174*750-K174*375-L174*375</f>
        <v>12281</v>
      </c>
      <c r="Y174" s="9">
        <f>T174/N174</f>
        <v>13.926688102893891</v>
      </c>
    </row>
    <row r="175" spans="1:25" x14ac:dyDescent="0.25">
      <c r="A175" t="str">
        <f>feed!A175</f>
        <v>New Caucasus</v>
      </c>
      <c r="B175" t="str">
        <f>feed!B175</f>
        <v>Cotton Luther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71</v>
      </c>
      <c r="E175">
        <f>SUMPRODUCT(MID(0&amp;feed!E175,LARGE(INDEX(ISNUMBER(--MID(feed!E175,ROW($1:$19),1))*
ROW($1:$19),0),ROW($1:$19))+1,1)*10^ROW($1:$19)/10)</f>
        <v>0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2</v>
      </c>
      <c r="I175" t="str">
        <f>feed!I175</f>
        <v>Elite</v>
      </c>
      <c r="J175">
        <f>SUMPRODUCT(MID(0&amp;feed!J175,LARGE(INDEX(ISNUMBER(--MID(feed!J175,ROW($1:$19),1))*
ROW($1:$19),0),ROW($1:$19))+1,1)*10^ROW($1:$19)/10)</f>
        <v>3</v>
      </c>
      <c r="K175">
        <f>SUMPRODUCT(MID(0&amp;feed!K175,LARGE(INDEX(ISNUMBER(--MID(feed!K175,ROW($1:$19),1))*
ROW($1:$19),0),ROW($1:$19))+1,1)*10^ROW($1:$19)/10)</f>
        <v>23</v>
      </c>
      <c r="L175">
        <f>SUMPRODUCT(MID(0&amp;feed!L175,LARGE(INDEX(ISNUMBER(--MID(feed!L175,ROW($1:$19),1))*
ROW($1:$19),0),ROW($1:$19))+1,1)*10^ROW($1:$19)/10)</f>
        <v>3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1548</v>
      </c>
      <c r="O175">
        <f>SUMPRODUCT(MID(0&amp;feed!O175,LARGE(INDEX(ISNUMBER(--MID(feed!O175,ROW($1:$5),1))*
ROW($1:$5),0),ROW($1:$5))+1,1)*10^ROW($1:$5)/10)</f>
        <v>180</v>
      </c>
      <c r="P175" t="str">
        <f>feed!P175</f>
        <v>Untapped</v>
      </c>
      <c r="Q175" t="str">
        <f>feed!Q175</f>
        <v>Very Powerful</v>
      </c>
      <c r="R175" t="str">
        <f>feed!R175</f>
        <v>Southern Africa</v>
      </c>
      <c r="S175" t="str">
        <f>feed!S175</f>
        <v>United States</v>
      </c>
      <c r="T175" s="4">
        <f>SUMPRODUCT(MID(0&amp;feed!T175,LARGE(INDEX(ISNUMBER(--MID(feed!T175,ROW($1:$5),1))*
ROW($1:$5),0),ROW($1:$5))+1,1)*10^ROW($1:$5)/10)</f>
        <v>27860</v>
      </c>
      <c r="U175" t="str">
        <f>feed!U175</f>
        <v>http://blocgame.com/stats.php?id=4392</v>
      </c>
      <c r="V175" s="4">
        <f>SUMPRODUCT(MID(0&amp;feed!V175,LARGE(INDEX(ISNUMBER(--MID(feed!V175,ROW($1:$5),1))*
ROW($1:$5),0),ROW($1:$5))+1,1)*10^ROW($1:$5)/10)</f>
        <v>0</v>
      </c>
      <c r="W175">
        <f>feed!W175</f>
        <v>0</v>
      </c>
      <c r="X175" s="4">
        <f>T175-H175*750-K175*375-L175*375</f>
        <v>16610</v>
      </c>
      <c r="Y175" s="9">
        <f>T175/N175</f>
        <v>17.997416020671835</v>
      </c>
    </row>
    <row r="176" spans="1:25" x14ac:dyDescent="0.25">
      <c r="A176" t="str">
        <f>feed!A176</f>
        <v>Gammaria</v>
      </c>
      <c r="B176" t="str">
        <f>feed!B176</f>
        <v>Jacob DeGoes</v>
      </c>
      <c r="C176" t="str">
        <f>feed!C176</f>
        <v>The Order</v>
      </c>
      <c r="D176">
        <f>SUMPRODUCT(MID(0&amp;feed!D176,LARGE(INDEX(ISNUMBER(--MID(feed!D176,ROW($1:$19),1))*
ROW($1:$19),0),ROW($1:$19))+1,1)*10^ROW($1:$19)/10)</f>
        <v>53</v>
      </c>
      <c r="E176">
        <f>SUMPRODUCT(MID(0&amp;feed!E176,LARGE(INDEX(ISNUMBER(--MID(feed!E176,ROW($1:$19),1))*
ROW($1:$19),0),ROW($1:$19))+1,1)*10^ROW($1:$19)/10)</f>
        <v>0</v>
      </c>
      <c r="F176" t="str">
        <f>feed!F176</f>
        <v>First World War surplus</v>
      </c>
      <c r="G176" t="str">
        <f>feed!G176</f>
        <v>Nice</v>
      </c>
      <c r="H176">
        <f>SUMPRODUCT(MID(0&amp;feed!H176,LARGE(INDEX(ISNUMBER(--MID(feed!H176,ROW($1:$1),1))*
ROW($1:$1),0),ROW($1:$1))+1,1)*10^ROW($1:$1)/10)</f>
        <v>2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0</v>
      </c>
      <c r="K176">
        <f>SUMPRODUCT(MID(0&amp;feed!K176,LARGE(INDEX(ISNUMBER(--MID(feed!K176,ROW($1:$19),1))*
ROW($1:$19),0),ROW($1:$19))+1,1)*10^ROW($1:$19)/10)</f>
        <v>10</v>
      </c>
      <c r="L176">
        <f>SUMPRODUCT(MID(0&amp;feed!L176,LARGE(INDEX(ISNUMBER(--MID(feed!L176,ROW($1:$19),1))*
ROW($1:$19),0),ROW($1:$19))+1,1)*10^ROW($1:$19)/10)</f>
        <v>5</v>
      </c>
      <c r="M176" t="str">
        <f>feed!M176</f>
        <v>Central Planning</v>
      </c>
      <c r="N176">
        <f>SUMPRODUCT(MID(0&amp;feed!N176,LARGE(INDEX(ISNUMBER(--MID(feed!N176,ROW($1:$5),1))*
ROW($1:$5),0),ROW($1:$5))+1,1)*10^ROW($1:$5)/10)</f>
        <v>1548</v>
      </c>
      <c r="O176">
        <f>SUMPRODUCT(MID(0&amp;feed!O176,LARGE(INDEX(ISNUMBER(--MID(feed!O176,ROW($1:$5),1))*
ROW($1:$5),0),ROW($1:$5))+1,1)*10^ROW($1:$5)/10)</f>
        <v>321</v>
      </c>
      <c r="P176" t="str">
        <f>feed!P176</f>
        <v>Untapped</v>
      </c>
      <c r="Q176" t="str">
        <f>feed!Q176</f>
        <v>Mediocre</v>
      </c>
      <c r="R176" t="str">
        <f>feed!R176</f>
        <v>East Indies</v>
      </c>
      <c r="S176" t="str">
        <f>feed!S176</f>
        <v>Soviet Union</v>
      </c>
      <c r="T176" s="4">
        <f>SUMPRODUCT(MID(0&amp;feed!T176,LARGE(INDEX(ISNUMBER(--MID(feed!T176,ROW($1:$5),1))*
ROW($1:$5),0),ROW($1:$5))+1,1)*10^ROW($1:$5)/10)</f>
        <v>36103</v>
      </c>
      <c r="U176" t="str">
        <f>feed!U176</f>
        <v>http://blocgame.com/stats.php?id=64334</v>
      </c>
      <c r="V176" s="4">
        <f>SUMPRODUCT(MID(0&amp;feed!V176,LARGE(INDEX(ISNUMBER(--MID(feed!V176,ROW($1:$5),1))*
ROW($1:$5),0),ROW($1:$5))+1,1)*10^ROW($1:$5)/10)</f>
        <v>0</v>
      </c>
      <c r="W176">
        <f>feed!W176</f>
        <v>0</v>
      </c>
      <c r="X176" s="4">
        <f>T176-H176*750-K176*375-L176*375</f>
        <v>28978</v>
      </c>
      <c r="Y176" s="9">
        <f>T176/N176</f>
        <v>23.322351421188632</v>
      </c>
    </row>
    <row r="177" spans="1:25" x14ac:dyDescent="0.25">
      <c r="A177" t="str">
        <f>feed!A177</f>
        <v>Burke Tome</v>
      </c>
      <c r="B177" t="str">
        <f>feed!B177</f>
        <v>Haggashed</v>
      </c>
      <c r="C177" t="str">
        <f>feed!C177</f>
        <v>Brotherhood of Nod</v>
      </c>
      <c r="D177">
        <f>SUMPRODUCT(MID(0&amp;feed!D177,LARGE(INDEX(ISNUMBER(--MID(feed!D177,ROW($1:$19),1))*
ROW($1:$19),0),ROW($1:$19))+1,1)*10^ROW($1:$19)/10)</f>
        <v>65</v>
      </c>
      <c r="E177">
        <f>SUMPRODUCT(MID(0&amp;feed!E177,LARGE(INDEX(ISNUMBER(--MID(feed!E177,ROW($1:$19),1))*
ROW($1:$19),0),ROW($1:$19))+1,1)*10^ROW($1:$19)/10)</f>
        <v>0</v>
      </c>
      <c r="F177" t="str">
        <f>feed!F177</f>
        <v>Second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2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58</v>
      </c>
      <c r="K177">
        <f>SUMPRODUCT(MID(0&amp;feed!K177,LARGE(INDEX(ISNUMBER(--MID(feed!K177,ROW($1:$19),1))*
ROW($1:$19),0),ROW($1:$19))+1,1)*10^ROW($1:$19)/10)</f>
        <v>15</v>
      </c>
      <c r="L177">
        <f>SUMPRODUCT(MID(0&amp;feed!L177,LARGE(INDEX(ISNUMBER(--MID(feed!L177,ROW($1:$19),1))*
ROW($1:$19),0),ROW($1:$19))+1,1)*10^ROW($1:$19)/10)</f>
        <v>10</v>
      </c>
      <c r="M177" t="str">
        <f>feed!M177</f>
        <v>Free Market</v>
      </c>
      <c r="N177">
        <f>SUMPRODUCT(MID(0&amp;feed!N177,LARGE(INDEX(ISNUMBER(--MID(feed!N177,ROW($1:$5),1))*
ROW($1:$5),0),ROW($1:$5))+1,1)*10^ROW($1:$5)/10)</f>
        <v>1543</v>
      </c>
      <c r="O177">
        <f>SUMPRODUCT(MID(0&amp;feed!O177,LARGE(INDEX(ISNUMBER(--MID(feed!O177,ROW($1:$5),1))*
ROW($1:$5),0),ROW($1:$5))+1,1)*10^ROW($1:$5)/10)</f>
        <v>2866</v>
      </c>
      <c r="P177" t="str">
        <f>feed!P177</f>
        <v>Untapped</v>
      </c>
      <c r="Q177" t="str">
        <f>feed!Q177</f>
        <v>Large</v>
      </c>
      <c r="R177" t="str">
        <f>feed!R177</f>
        <v>Mesopotamia</v>
      </c>
      <c r="S177" t="str">
        <f>feed!S177</f>
        <v>United States</v>
      </c>
      <c r="T177" s="4">
        <f>SUMPRODUCT(MID(0&amp;feed!T177,LARGE(INDEX(ISNUMBER(--MID(feed!T177,ROW($1:$5),1))*
ROW($1:$5),0),ROW($1:$5))+1,1)*10^ROW($1:$5)/10)</f>
        <v>20000</v>
      </c>
      <c r="U177" t="str">
        <f>feed!U177</f>
        <v>http://blocgame.com/stats.php?id=63028</v>
      </c>
      <c r="V177" s="4">
        <f>SUMPRODUCT(MID(0&amp;feed!V177,LARGE(INDEX(ISNUMBER(--MID(feed!V177,ROW($1:$5),1))*
ROW($1:$5),0),ROW($1:$5))+1,1)*10^ROW($1:$5)/10)</f>
        <v>0</v>
      </c>
      <c r="W177">
        <f>feed!W177</f>
        <v>0</v>
      </c>
      <c r="X177" s="4">
        <f>T177-H177*750-K177*375-L177*375</f>
        <v>9125</v>
      </c>
      <c r="Y177" s="9">
        <f>T177/N177</f>
        <v>12.961762799740765</v>
      </c>
    </row>
    <row r="178" spans="1:25" x14ac:dyDescent="0.25">
      <c r="A178" t="str">
        <f>feed!A178</f>
        <v>Tandak</v>
      </c>
      <c r="B178" t="str">
        <f>feed!B178</f>
        <v>jimmyyus</v>
      </c>
      <c r="C178" t="str">
        <f>feed!C178</f>
        <v>PIRATES</v>
      </c>
      <c r="D178">
        <f>SUMPRODUCT(MID(0&amp;feed!D178,LARGE(INDEX(ISNUMBER(--MID(feed!D178,ROW($1:$19),1))*
ROW($1:$19),0),ROW($1:$19))+1,1)*10^ROW($1:$19)/10)</f>
        <v>78</v>
      </c>
      <c r="E178">
        <f>SUMPRODUCT(MID(0&amp;feed!E178,LARGE(INDEX(ISNUMBER(--MID(feed!E178,ROW($1:$19),1))*
ROW($1:$19),0),ROW($1:$19))+1,1)*10^ROW($1:$19)/10)</f>
        <v>1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0</v>
      </c>
      <c r="K178">
        <f>SUMPRODUCT(MID(0&amp;feed!K178,LARGE(INDEX(ISNUMBER(--MID(feed!K178,ROW($1:$19),1))*
ROW($1:$19),0),ROW($1:$19))+1,1)*10^ROW($1:$19)/10)</f>
        <v>20</v>
      </c>
      <c r="L178">
        <f>SUMPRODUCT(MID(0&amp;feed!L178,LARGE(INDEX(ISNUMBER(--MID(feed!L178,ROW($1:$19),1))*
ROW($1:$19),0),ROW($1:$19))+1,1)*10^ROW($1:$19)/10)</f>
        <v>12</v>
      </c>
      <c r="M178" t="str">
        <f>feed!M178</f>
        <v>Free Market</v>
      </c>
      <c r="N178">
        <f>SUMPRODUCT(MID(0&amp;feed!N178,LARGE(INDEX(ISNUMBER(--MID(feed!N178,ROW($1:$5),1))*
ROW($1:$5),0),ROW($1:$5))+1,1)*10^ROW($1:$5)/10)</f>
        <v>1540</v>
      </c>
      <c r="O178">
        <f>SUMPRODUCT(MID(0&amp;feed!O178,LARGE(INDEX(ISNUMBER(--MID(feed!O178,ROW($1:$5),1))*
ROW($1:$5),0),ROW($1:$5))+1,1)*10^ROW($1:$5)/10)</f>
        <v>3466</v>
      </c>
      <c r="P178" t="str">
        <f>feed!P178</f>
        <v>Near Depletion</v>
      </c>
      <c r="Q178" t="str">
        <f>feed!Q178</f>
        <v>Large</v>
      </c>
      <c r="R178" t="str">
        <f>feed!R178</f>
        <v>Egypt</v>
      </c>
      <c r="S178" t="str">
        <f>feed!S178</f>
        <v>Neutral</v>
      </c>
      <c r="T178" s="4">
        <f>SUMPRODUCT(MID(0&amp;feed!T178,LARGE(INDEX(ISNUMBER(--MID(feed!T178,ROW($1:$5),1))*
ROW($1:$5),0),ROW($1:$5))+1,1)*10^ROW($1:$5)/10)</f>
        <v>15754</v>
      </c>
      <c r="U178" t="str">
        <f>feed!U178</f>
        <v>http://blocgame.com/stats.php?id=62201</v>
      </c>
      <c r="V178" s="4">
        <f>SUMPRODUCT(MID(0&amp;feed!V178,LARGE(INDEX(ISNUMBER(--MID(feed!V178,ROW($1:$5),1))*
ROW($1:$5),0),ROW($1:$5))+1,1)*10^ROW($1:$5)/10)</f>
        <v>0</v>
      </c>
      <c r="W178">
        <f>feed!W178</f>
        <v>0</v>
      </c>
      <c r="X178" s="4">
        <f>T178-H178*750-K178*375-L178*375</f>
        <v>2254</v>
      </c>
      <c r="Y178" s="9">
        <f>T178/N178</f>
        <v>10.229870129870131</v>
      </c>
    </row>
    <row r="179" spans="1:25" x14ac:dyDescent="0.25">
      <c r="A179" t="str">
        <f>feed!A179</f>
        <v>Large Man</v>
      </c>
      <c r="B179" t="str">
        <f>feed!B179</f>
        <v>LargeMan</v>
      </c>
      <c r="C179" t="str">
        <f>feed!C179</f>
        <v>The Divine Council</v>
      </c>
      <c r="D179">
        <f>SUMPRODUCT(MID(0&amp;feed!D179,LARGE(INDEX(ISNUMBER(--MID(feed!D179,ROW($1:$19),1))*
ROW($1:$19),0),ROW($1:$19))+1,1)*10^ROW($1:$19)/10)</f>
        <v>93</v>
      </c>
      <c r="E179">
        <f>SUMPRODUCT(MID(0&amp;feed!E179,LARGE(INDEX(ISNUMBER(--MID(feed!E179,ROW($1:$19),1))*
ROW($1:$19),0),ROW($1:$19))+1,1)*10^ROW($1:$19)/10)</f>
        <v>1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3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0</v>
      </c>
      <c r="K179">
        <f>SUMPRODUCT(MID(0&amp;feed!K179,LARGE(INDEX(ISNUMBER(--MID(feed!K179,ROW($1:$19),1))*
ROW($1:$19),0),ROW($1:$19))+1,1)*10^ROW($1:$19)/10)</f>
        <v>8</v>
      </c>
      <c r="L179">
        <f>SUMPRODUCT(MID(0&amp;feed!L179,LARGE(INDEX(ISNUMBER(--MID(feed!L179,ROW($1:$19),1))*
ROW($1:$19),0),ROW($1:$19))+1,1)*10^ROW($1:$19)/10)</f>
        <v>13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1537</v>
      </c>
      <c r="O179">
        <f>SUMPRODUCT(MID(0&amp;feed!O179,LARGE(INDEX(ISNUMBER(--MID(feed!O179,ROW($1:$5),1))*
ROW($1:$5),0),ROW($1:$5))+1,1)*10^ROW($1:$5)/10)</f>
        <v>7786</v>
      </c>
      <c r="P179" t="str">
        <f>feed!P179</f>
        <v>Plentiful</v>
      </c>
      <c r="Q179" t="str">
        <f>feed!Q179</f>
        <v>Powerful</v>
      </c>
      <c r="R179" t="str">
        <f>feed!R179</f>
        <v>Egypt</v>
      </c>
      <c r="S179" t="str">
        <f>feed!S179</f>
        <v>Soviet Union</v>
      </c>
      <c r="T179" s="4">
        <f>SUMPRODUCT(MID(0&amp;feed!T179,LARGE(INDEX(ISNUMBER(--MID(feed!T179,ROW($1:$5),1))*
ROW($1:$5),0),ROW($1:$5))+1,1)*10^ROW($1:$5)/10)</f>
        <v>52368</v>
      </c>
      <c r="U179" t="str">
        <f>feed!U179</f>
        <v>http://blocgame.com/stats.php?id=52836</v>
      </c>
      <c r="V179" s="4">
        <f>SUMPRODUCT(MID(0&amp;feed!V179,LARGE(INDEX(ISNUMBER(--MID(feed!V179,ROW($1:$5),1))*
ROW($1:$5),0),ROW($1:$5))+1,1)*10^ROW($1:$5)/10)</f>
        <v>1</v>
      </c>
      <c r="W179">
        <f>feed!W179</f>
        <v>0</v>
      </c>
      <c r="X179" s="4">
        <f>T179-H179*750-K179*375-L179*375</f>
        <v>42243</v>
      </c>
      <c r="Y179" s="9">
        <f>T179/N179</f>
        <v>34.071567989590108</v>
      </c>
    </row>
    <row r="180" spans="1:25" x14ac:dyDescent="0.25">
      <c r="A180" t="str">
        <f>feed!A180</f>
        <v>FreakTopia</v>
      </c>
      <c r="B180" t="str">
        <f>feed!B180</f>
        <v>Remington Steel</v>
      </c>
      <c r="C180" t="str">
        <f>feed!C180</f>
        <v>The Order</v>
      </c>
      <c r="D180">
        <f>SUMPRODUCT(MID(0&amp;feed!D180,LARGE(INDEX(ISNUMBER(--MID(feed!D180,ROW($1:$19),1))*
ROW($1:$19),0),ROW($1:$19))+1,1)*10^ROW($1:$19)/10)</f>
        <v>119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4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3</v>
      </c>
      <c r="K180">
        <f>SUMPRODUCT(MID(0&amp;feed!K180,LARGE(INDEX(ISNUMBER(--MID(feed!K180,ROW($1:$19),1))*
ROW($1:$19),0),ROW($1:$19))+1,1)*10^ROW($1:$19)/10)</f>
        <v>35</v>
      </c>
      <c r="L180">
        <f>SUMPRODUCT(MID(0&amp;feed!L180,LARGE(INDEX(ISNUMBER(--MID(feed!L180,ROW($1:$19),1))*
ROW($1:$19),0),ROW($1:$19))+1,1)*10^ROW($1:$19)/10)</f>
        <v>11</v>
      </c>
      <c r="M180" t="str">
        <f>feed!M180</f>
        <v>Free Market</v>
      </c>
      <c r="N180">
        <f>SUMPRODUCT(MID(0&amp;feed!N180,LARGE(INDEX(ISNUMBER(--MID(feed!N180,ROW($1:$5),1))*
ROW($1:$5),0),ROW($1:$5))+1,1)*10^ROW($1:$5)/10)</f>
        <v>1534</v>
      </c>
      <c r="O180">
        <f>SUMPRODUCT(MID(0&amp;feed!O180,LARGE(INDEX(ISNUMBER(--MID(feed!O180,ROW($1:$5),1))*
ROW($1:$5),0),ROW($1:$5))+1,1)*10^ROW($1:$5)/10)</f>
        <v>831</v>
      </c>
      <c r="P180" t="str">
        <f>feed!P180</f>
        <v>Untapped</v>
      </c>
      <c r="Q180" t="str">
        <f>feed!Q180</f>
        <v>Powerful</v>
      </c>
      <c r="R180" t="str">
        <f>feed!R180</f>
        <v>The Subcontinent</v>
      </c>
      <c r="S180" t="str">
        <f>feed!S180</f>
        <v>United States</v>
      </c>
      <c r="T180" s="4">
        <f>SUMPRODUCT(MID(0&amp;feed!T180,LARGE(INDEX(ISNUMBER(--MID(feed!T180,ROW($1:$5),1))*
ROW($1:$5),0),ROW($1:$5))+1,1)*10^ROW($1:$5)/10)</f>
        <v>51919</v>
      </c>
      <c r="U180" t="str">
        <f>feed!U180</f>
        <v>http://blocgame.com/stats.php?id=45527</v>
      </c>
      <c r="V180" s="4">
        <f>SUMPRODUCT(MID(0&amp;feed!V180,LARGE(INDEX(ISNUMBER(--MID(feed!V180,ROW($1:$5),1))*
ROW($1:$5),0),ROW($1:$5))+1,1)*10^ROW($1:$5)/10)</f>
        <v>0</v>
      </c>
      <c r="W180">
        <f>feed!W180</f>
        <v>0</v>
      </c>
      <c r="X180" s="4">
        <f>T180-H180*750-K180*375-L180*375</f>
        <v>31669</v>
      </c>
      <c r="Y180" s="9">
        <f>T180/N180</f>
        <v>33.845501955671445</v>
      </c>
    </row>
    <row r="181" spans="1:25" x14ac:dyDescent="0.25">
      <c r="A181" t="str">
        <f>feed!A181</f>
        <v>Lomar</v>
      </c>
      <c r="B181" t="str">
        <f>feed!B181</f>
        <v>Sarnen</v>
      </c>
      <c r="C181" t="str">
        <f>feed!C181</f>
        <v>Steel Brotherhood</v>
      </c>
      <c r="D181">
        <f>SUMPRODUCT(MID(0&amp;feed!D181,LARGE(INDEX(ISNUMBER(--MID(feed!D181,ROW($1:$19),1))*
ROW($1:$19),0),ROW($1:$19))+1,1)*10^ROW($1:$19)/10)</f>
        <v>8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1</v>
      </c>
      <c r="I181" t="str">
        <f>feed!I181</f>
        <v>Poor</v>
      </c>
      <c r="J181">
        <f>SUMPRODUCT(MID(0&amp;feed!J181,LARGE(INDEX(ISNUMBER(--MID(feed!J181,ROW($1:$19),1))*
ROW($1:$19),0),ROW($1:$19))+1,1)*10^ROW($1:$19)/10)</f>
        <v>34</v>
      </c>
      <c r="K181">
        <f>SUMPRODUCT(MID(0&amp;feed!K181,LARGE(INDEX(ISNUMBER(--MID(feed!K181,ROW($1:$19),1))*
ROW($1:$19),0),ROW($1:$19))+1,1)*10^ROW($1:$19)/10)</f>
        <v>7</v>
      </c>
      <c r="L181">
        <f>SUMPRODUCT(MID(0&amp;feed!L181,LARGE(INDEX(ISNUMBER(--MID(feed!L181,ROW($1:$19),1))*
ROW($1:$19),0),ROW($1:$19))+1,1)*10^ROW($1:$19)/10)</f>
        <v>2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1531</v>
      </c>
      <c r="O181">
        <f>SUMPRODUCT(MID(0&amp;feed!O181,LARGE(INDEX(ISNUMBER(--MID(feed!O181,ROW($1:$5),1))*
ROW($1:$5),0),ROW($1:$5))+1,1)*10^ROW($1:$5)/10)</f>
        <v>1380</v>
      </c>
      <c r="P181" t="str">
        <f>feed!P181</f>
        <v>Untapped</v>
      </c>
      <c r="Q181" t="str">
        <f>feed!Q181</f>
        <v>Mediocre</v>
      </c>
      <c r="R181" t="str">
        <f>feed!R181</f>
        <v>Mesopotamia</v>
      </c>
      <c r="S181" t="str">
        <f>feed!S181</f>
        <v>United States</v>
      </c>
      <c r="T181" s="4">
        <f>SUMPRODUCT(MID(0&amp;feed!T181,LARGE(INDEX(ISNUMBER(--MID(feed!T181,ROW($1:$5),1))*
ROW($1:$5),0),ROW($1:$5))+1,1)*10^ROW($1:$5)/10)</f>
        <v>9229</v>
      </c>
      <c r="U181" t="str">
        <f>feed!U181</f>
        <v>http://blocgame.com/stats.php?id=63175</v>
      </c>
      <c r="V181" s="4">
        <f>SUMPRODUCT(MID(0&amp;feed!V181,LARGE(INDEX(ISNUMBER(--MID(feed!V181,ROW($1:$5),1))*
ROW($1:$5),0),ROW($1:$5))+1,1)*10^ROW($1:$5)/10)</f>
        <v>0</v>
      </c>
      <c r="W181">
        <f>feed!W181</f>
        <v>0</v>
      </c>
      <c r="X181" s="4">
        <f>T181-H181*750-K181*375-L181*375</f>
        <v>5104</v>
      </c>
      <c r="Y181" s="9">
        <f>T181/N181</f>
        <v>6.0280862181580668</v>
      </c>
    </row>
    <row r="182" spans="1:25" x14ac:dyDescent="0.25">
      <c r="A182" t="str">
        <f>feed!A182</f>
        <v>Tyrantia</v>
      </c>
      <c r="B182" t="str">
        <f>feed!B182</f>
        <v>Malakal</v>
      </c>
      <c r="C182" t="str">
        <f>feed!C182</f>
        <v>The Divine Council</v>
      </c>
      <c r="D182">
        <f>SUMPRODUCT(MID(0&amp;feed!D182,LARGE(INDEX(ISNUMBER(--MID(feed!D182,ROW($1:$19),1))*
ROW($1:$19),0),ROW($1:$19))+1,1)*10^ROW($1:$19)/10)</f>
        <v>74</v>
      </c>
      <c r="E182">
        <f>SUMPRODUCT(MID(0&amp;feed!E182,LARGE(INDEX(ISNUMBER(--MID(feed!E182,ROW($1:$19),1))*
ROW($1:$19),0),ROW($1:$19))+1,1)*10^ROW($1:$19)/10)</f>
        <v>10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Elite</v>
      </c>
      <c r="J182">
        <f>SUMPRODUCT(MID(0&amp;feed!J182,LARGE(INDEX(ISNUMBER(--MID(feed!J182,ROW($1:$19),1))*
ROW($1:$19),0),ROW($1:$19))+1,1)*10^ROW($1:$19)/10)</f>
        <v>3</v>
      </c>
      <c r="K182">
        <f>SUMPRODUCT(MID(0&amp;feed!K182,LARGE(INDEX(ISNUMBER(--MID(feed!K182,ROW($1:$19),1))*
ROW($1:$19),0),ROW($1:$19))+1,1)*10^ROW($1:$19)/10)</f>
        <v>44</v>
      </c>
      <c r="L182">
        <f>SUMPRODUCT(MID(0&amp;feed!L182,LARGE(INDEX(ISNUMBER(--MID(feed!L182,ROW($1:$19),1))*
ROW($1:$19),0),ROW($1:$19))+1,1)*10^ROW($1:$19)/10)</f>
        <v>19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1530</v>
      </c>
      <c r="O182">
        <f>SUMPRODUCT(MID(0&amp;feed!O182,LARGE(INDEX(ISNUMBER(--MID(feed!O182,ROW($1:$5),1))*
ROW($1:$5),0),ROW($1:$5))+1,1)*10^ROW($1:$5)/10)</f>
        <v>6569</v>
      </c>
      <c r="P182" t="str">
        <f>feed!P182</f>
        <v>Plentiful</v>
      </c>
      <c r="Q182" t="str">
        <f>feed!Q182</f>
        <v>Very Powerful</v>
      </c>
      <c r="R182" t="str">
        <f>feed!R182</f>
        <v>Arabia</v>
      </c>
      <c r="S182" t="str">
        <f>feed!S182</f>
        <v>Soviet Union</v>
      </c>
      <c r="T182" s="4">
        <f>SUMPRODUCT(MID(0&amp;feed!T182,LARGE(INDEX(ISNUMBER(--MID(feed!T182,ROW($1:$5),1))*
ROW($1:$5),0),ROW($1:$5))+1,1)*10^ROW($1:$5)/10)</f>
        <v>60434</v>
      </c>
      <c r="U182" t="str">
        <f>feed!U182</f>
        <v>http://blocgame.com/stats.php?id=40238</v>
      </c>
      <c r="V182" s="4">
        <f>SUMPRODUCT(MID(0&amp;feed!V182,LARGE(INDEX(ISNUMBER(--MID(feed!V182,ROW($1:$5),1))*
ROW($1:$5),0),ROW($1:$5))+1,1)*10^ROW($1:$5)/10)</f>
        <v>3</v>
      </c>
      <c r="W182">
        <f>feed!W182</f>
        <v>0.05</v>
      </c>
      <c r="X182" s="4">
        <f>T182-H182*750-K182*375-L182*375</f>
        <v>34559</v>
      </c>
      <c r="Y182" s="9">
        <f>T182/N182</f>
        <v>39.499346405228756</v>
      </c>
    </row>
    <row r="183" spans="1:25" x14ac:dyDescent="0.25">
      <c r="A183" t="str">
        <f>feed!A183</f>
        <v>CubeHead</v>
      </c>
      <c r="B183" t="str">
        <f>feed!B183</f>
        <v>waveform</v>
      </c>
      <c r="C183" t="str">
        <f>feed!C183</f>
        <v>SPQR</v>
      </c>
      <c r="D183">
        <f>SUMPRODUCT(MID(0&amp;feed!D183,LARGE(INDEX(ISNUMBER(--MID(feed!D183,ROW($1:$19),1))*
ROW($1:$19),0),ROW($1:$19))+1,1)*10^ROW($1:$19)/10)</f>
        <v>3</v>
      </c>
      <c r="E183">
        <f>SUMPRODUCT(MID(0&amp;feed!E183,LARGE(INDEX(ISNUMBER(--MID(feed!E183,ROW($1:$19),1))*
ROW($1:$19),0),ROW($1:$19))+1,1)*10^ROW($1:$19)/10)</f>
        <v>0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2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70</v>
      </c>
      <c r="K183">
        <f>SUMPRODUCT(MID(0&amp;feed!K183,LARGE(INDEX(ISNUMBER(--MID(feed!K183,ROW($1:$19),1))*
ROW($1:$19),0),ROW($1:$19))+1,1)*10^ROW($1:$19)/10)</f>
        <v>12</v>
      </c>
      <c r="L183">
        <f>SUMPRODUCT(MID(0&amp;feed!L183,LARGE(INDEX(ISNUMBER(--MID(feed!L183,ROW($1:$19),1))*
ROW($1:$19),0),ROW($1:$19))+1,1)*10^ROW($1:$19)/10)</f>
        <v>7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1528</v>
      </c>
      <c r="O183">
        <f>SUMPRODUCT(MID(0&amp;feed!O183,LARGE(INDEX(ISNUMBER(--MID(feed!O183,ROW($1:$5),1))*
ROW($1:$5),0),ROW($1:$5))+1,1)*10^ROW($1:$5)/10)</f>
        <v>1412</v>
      </c>
      <c r="P183" t="str">
        <f>feed!P183</f>
        <v>Untapped</v>
      </c>
      <c r="Q183" t="str">
        <f>feed!Q183</f>
        <v>Meagre</v>
      </c>
      <c r="R183" t="str">
        <f>feed!R183</f>
        <v>Mesopotamia</v>
      </c>
      <c r="S183" t="str">
        <f>feed!S183</f>
        <v>United States</v>
      </c>
      <c r="T183" s="4">
        <f>SUMPRODUCT(MID(0&amp;feed!T183,LARGE(INDEX(ISNUMBER(--MID(feed!T183,ROW($1:$5),1))*
ROW($1:$5),0),ROW($1:$5))+1,1)*10^ROW($1:$5)/10)</f>
        <v>17414</v>
      </c>
      <c r="U183" t="str">
        <f>feed!U183</f>
        <v>http://blocgame.com/stats.php?id=63001</v>
      </c>
      <c r="V183" s="4">
        <f>SUMPRODUCT(MID(0&amp;feed!V183,LARGE(INDEX(ISNUMBER(--MID(feed!V183,ROW($1:$5),1))*
ROW($1:$5),0),ROW($1:$5))+1,1)*10^ROW($1:$5)/10)</f>
        <v>0</v>
      </c>
      <c r="W183">
        <f>feed!W183</f>
        <v>0</v>
      </c>
      <c r="X183" s="4">
        <f>T183-H183*750-K183*375-L183*375</f>
        <v>8789</v>
      </c>
      <c r="Y183" s="9">
        <f>T183/N183</f>
        <v>11.396596858638743</v>
      </c>
    </row>
    <row r="184" spans="1:25" x14ac:dyDescent="0.25">
      <c r="A184" t="str">
        <f>feed!A184</f>
        <v>Alohaha</v>
      </c>
      <c r="B184" t="str">
        <f>feed!B184</f>
        <v>Jakeirt</v>
      </c>
      <c r="C184">
        <f>feed!C184</f>
        <v>0</v>
      </c>
      <c r="D184">
        <f>SUMPRODUCT(MID(0&amp;feed!D184,LARGE(INDEX(ISNUMBER(--MID(feed!D184,ROW($1:$19),1))*
ROW($1:$19),0),ROW($1:$19))+1,1)*10^ROW($1:$19)/10)</f>
        <v>9</v>
      </c>
      <c r="E184">
        <f>SUMPRODUCT(MID(0&amp;feed!E184,LARGE(INDEX(ISNUMBER(--MID(feed!E184,ROW($1:$19),1))*
ROW($1:$19),0),ROW($1:$19))+1,1)*10^ROW($1:$19)/10)</f>
        <v>0</v>
      </c>
      <c r="F184" t="str">
        <f>feed!F184</f>
        <v>Finest of the 19th century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1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151</v>
      </c>
      <c r="K184">
        <f>SUMPRODUCT(MID(0&amp;feed!K184,LARGE(INDEX(ISNUMBER(--MID(feed!K184,ROW($1:$19),1))*
ROW($1:$19),0),ROW($1:$19))+1,1)*10^ROW($1:$19)/10)</f>
        <v>5</v>
      </c>
      <c r="L184">
        <f>SUMPRODUCT(MID(0&amp;feed!L184,LARGE(INDEX(ISNUMBER(--MID(feed!L184,ROW($1:$19),1))*
ROW($1:$19),0),ROW($1:$19))+1,1)*10^ROW($1:$19)/10)</f>
        <v>9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1527</v>
      </c>
      <c r="O184">
        <f>SUMPRODUCT(MID(0&amp;feed!O184,LARGE(INDEX(ISNUMBER(--MID(feed!O184,ROW($1:$5),1))*
ROW($1:$5),0),ROW($1:$5))+1,1)*10^ROW($1:$5)/10)</f>
        <v>71</v>
      </c>
      <c r="P184" t="str">
        <f>feed!P184</f>
        <v>Untapped</v>
      </c>
      <c r="Q184" t="str">
        <f>feed!Q184</f>
        <v>None</v>
      </c>
      <c r="R184" t="str">
        <f>feed!R184</f>
        <v>Congo</v>
      </c>
      <c r="S184" t="str">
        <f>feed!S184</f>
        <v>United States</v>
      </c>
      <c r="T184" s="4">
        <f>SUMPRODUCT(MID(0&amp;feed!T184,LARGE(INDEX(ISNUMBER(--MID(feed!T184,ROW($1:$5),1))*
ROW($1:$5),0),ROW($1:$5))+1,1)*10^ROW($1:$5)/10)</f>
        <v>11009</v>
      </c>
      <c r="U184" t="str">
        <f>feed!U184</f>
        <v>http://blocgame.com/stats.php?id=57669</v>
      </c>
      <c r="V184" s="4">
        <f>SUMPRODUCT(MID(0&amp;feed!V184,LARGE(INDEX(ISNUMBER(--MID(feed!V184,ROW($1:$5),1))*
ROW($1:$5),0),ROW($1:$5))+1,1)*10^ROW($1:$5)/10)</f>
        <v>0</v>
      </c>
      <c r="W184">
        <f>feed!W184</f>
        <v>0</v>
      </c>
      <c r="X184" s="4">
        <f>T184-H184*750-K184*375-L184*375</f>
        <v>5009</v>
      </c>
      <c r="Y184" s="9">
        <f>T184/N184</f>
        <v>7.2095612311722332</v>
      </c>
    </row>
    <row r="185" spans="1:25" x14ac:dyDescent="0.25">
      <c r="A185" t="str">
        <f>feed!A185</f>
        <v>kinabalu</v>
      </c>
      <c r="B185" t="str">
        <f>feed!B185</f>
        <v>fatimah</v>
      </c>
      <c r="C185">
        <f>feed!C185</f>
        <v>0</v>
      </c>
      <c r="D185">
        <f>SUMPRODUCT(MID(0&amp;feed!D185,LARGE(INDEX(ISNUMBER(--MID(feed!D185,ROW($1:$19),1))*
ROW($1:$19),0),ROW($1:$19))+1,1)*10^ROW($1:$19)/10)</f>
        <v>10</v>
      </c>
      <c r="E185">
        <f>SUMPRODUCT(MID(0&amp;feed!E185,LARGE(INDEX(ISNUMBER(--MID(feed!E185,ROW($1:$19),1))*
ROW($1:$19),0),ROW($1:$19))+1,1)*10^ROW($1:$19)/10)</f>
        <v>0</v>
      </c>
      <c r="F185" t="str">
        <f>feed!F185</f>
        <v>First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0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34</v>
      </c>
      <c r="K185">
        <f>SUMPRODUCT(MID(0&amp;feed!K185,LARGE(INDEX(ISNUMBER(--MID(feed!K185,ROW($1:$19),1))*
ROW($1:$19),0),ROW($1:$19))+1,1)*10^ROW($1:$19)/10)</f>
        <v>5</v>
      </c>
      <c r="L185">
        <f>SUMPRODUCT(MID(0&amp;feed!L185,LARGE(INDEX(ISNUMBER(--MID(feed!L185,ROW($1:$19),1))*
ROW($1:$19),0),ROW($1:$19))+1,1)*10^ROW($1:$19)/10)</f>
        <v>5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1524</v>
      </c>
      <c r="O185">
        <f>SUMPRODUCT(MID(0&amp;feed!O185,LARGE(INDEX(ISNUMBER(--MID(feed!O185,ROW($1:$5),1))*
ROW($1:$5),0),ROW($1:$5))+1,1)*10^ROW($1:$5)/10)</f>
        <v>990</v>
      </c>
      <c r="P185" t="str">
        <f>feed!P185</f>
        <v>Plentiful</v>
      </c>
      <c r="Q185" t="str">
        <f>feed!Q185</f>
        <v>Meagre</v>
      </c>
      <c r="R185" t="str">
        <f>feed!R185</f>
        <v>Arabia</v>
      </c>
      <c r="S185" t="str">
        <f>feed!S185</f>
        <v>Neutral</v>
      </c>
      <c r="T185" s="4">
        <f>SUMPRODUCT(MID(0&amp;feed!T185,LARGE(INDEX(ISNUMBER(--MID(feed!T185,ROW($1:$5),1))*
ROW($1:$5),0),ROW($1:$5))+1,1)*10^ROW($1:$5)/10)</f>
        <v>4046</v>
      </c>
      <c r="U185" t="str">
        <f>feed!U185</f>
        <v>http://blocgame.com/stats.php?id=62887</v>
      </c>
      <c r="V185" s="4">
        <f>SUMPRODUCT(MID(0&amp;feed!V185,LARGE(INDEX(ISNUMBER(--MID(feed!V185,ROW($1:$5),1))*
ROW($1:$5),0),ROW($1:$5))+1,1)*10^ROW($1:$5)/10)</f>
        <v>0</v>
      </c>
      <c r="W185">
        <f>feed!W185</f>
        <v>0</v>
      </c>
      <c r="X185" s="4">
        <f>T185-H185*750-K185*375-L185*375</f>
        <v>296</v>
      </c>
      <c r="Y185" s="9">
        <f>T185/N185</f>
        <v>2.6548556430446193</v>
      </c>
    </row>
    <row r="186" spans="1:25" x14ac:dyDescent="0.25">
      <c r="A186" t="str">
        <f>feed!A187</f>
        <v>Novaya</v>
      </c>
      <c r="B186" t="str">
        <f>feed!B187</f>
        <v>ScarletMarines</v>
      </c>
      <c r="C186" t="str">
        <f>feed!C187</f>
        <v>The Order</v>
      </c>
      <c r="D186">
        <f>SUMPRODUCT(MID(0&amp;feed!D187,LARGE(INDEX(ISNUMBER(--MID(feed!D187,ROW($1:$19),1))*
ROW($1:$19),0),ROW($1:$19))+1,1)*10^ROW($1:$19)/10)</f>
        <v>60</v>
      </c>
      <c r="E186">
        <f>SUMPRODUCT(MID(0&amp;feed!E187,LARGE(INDEX(ISNUMBER(--MID(feed!E187,ROW($1:$19),1))*
ROW($1:$19),0),ROW($1:$19))+1,1)*10^ROW($1:$19)/10)</f>
        <v>3</v>
      </c>
      <c r="F186" t="str">
        <f>feed!F187</f>
        <v>Second World War surplus</v>
      </c>
      <c r="G186" t="str">
        <f>feed!G187</f>
        <v>Gandhi-like</v>
      </c>
      <c r="H186">
        <f>SUMPRODUCT(MID(0&amp;feed!H187,LARGE(INDEX(ISNUMBER(--MID(feed!H187,ROW($1:$1),1))*
ROW($1:$1),0),ROW($1:$1))+1,1)*10^ROW($1:$1)/10)</f>
        <v>2</v>
      </c>
      <c r="I186" t="str">
        <f>feed!I187</f>
        <v>Elite</v>
      </c>
      <c r="J186">
        <f>SUMPRODUCT(MID(0&amp;feed!J187,LARGE(INDEX(ISNUMBER(--MID(feed!J187,ROW($1:$19),1))*
ROW($1:$19),0),ROW($1:$19))+1,1)*10^ROW($1:$19)/10)</f>
        <v>17</v>
      </c>
      <c r="K186">
        <f>SUMPRODUCT(MID(0&amp;feed!K187,LARGE(INDEX(ISNUMBER(--MID(feed!K187,ROW($1:$19),1))*
ROW($1:$19),0),ROW($1:$19))+1,1)*10^ROW($1:$19)/10)</f>
        <v>5</v>
      </c>
      <c r="L186">
        <f>SUMPRODUCT(MID(0&amp;feed!L187,LARGE(INDEX(ISNUMBER(--MID(feed!L187,ROW($1:$19),1))*
ROW($1:$19),0),ROW($1:$19))+1,1)*10^ROW($1:$19)/10)</f>
        <v>5</v>
      </c>
      <c r="M186" t="str">
        <f>feed!M187</f>
        <v>Central Planning</v>
      </c>
      <c r="N186">
        <f>SUMPRODUCT(MID(0&amp;feed!N187,LARGE(INDEX(ISNUMBER(--MID(feed!N187,ROW($1:$5),1))*
ROW($1:$5),0),ROW($1:$5))+1,1)*10^ROW($1:$5)/10)</f>
        <v>1523</v>
      </c>
      <c r="O186">
        <f>SUMPRODUCT(MID(0&amp;feed!O187,LARGE(INDEX(ISNUMBER(--MID(feed!O187,ROW($1:$5),1))*
ROW($1:$5),0),ROW($1:$5))+1,1)*10^ROW($1:$5)/10)</f>
        <v>604</v>
      </c>
      <c r="P186" t="str">
        <f>feed!P187</f>
        <v>Untapped</v>
      </c>
      <c r="Q186" t="str">
        <f>feed!Q187</f>
        <v>Mediocre</v>
      </c>
      <c r="R186" t="str">
        <f>feed!R187</f>
        <v>Pacific Rim</v>
      </c>
      <c r="S186" t="str">
        <f>feed!S187</f>
        <v>Neutral</v>
      </c>
      <c r="T186" s="4">
        <f>SUMPRODUCT(MID(0&amp;feed!T187,LARGE(INDEX(ISNUMBER(--MID(feed!T187,ROW($1:$5),1))*
ROW($1:$5),0),ROW($1:$5))+1,1)*10^ROW($1:$5)/10)</f>
        <v>20100</v>
      </c>
      <c r="U186" t="str">
        <f>feed!U187</f>
        <v>http://blocgame.com/stats.php?id=62840</v>
      </c>
      <c r="V186" s="4">
        <f>SUMPRODUCT(MID(0&amp;feed!V187,LARGE(INDEX(ISNUMBER(--MID(feed!V187,ROW($1:$5),1))*
ROW($1:$5),0),ROW($1:$5))+1,1)*10^ROW($1:$5)/10)</f>
        <v>0</v>
      </c>
      <c r="W186">
        <f>feed!W187</f>
        <v>0</v>
      </c>
      <c r="X186" s="4">
        <f>T186-H186*750-K186*375-L186*375</f>
        <v>14850</v>
      </c>
      <c r="Y186" s="9">
        <f>T186/N186</f>
        <v>13.19763624425476</v>
      </c>
    </row>
    <row r="187" spans="1:25" x14ac:dyDescent="0.25">
      <c r="A187" t="str">
        <f>feed!A186</f>
        <v>Top Hat</v>
      </c>
      <c r="B187" t="str">
        <f>feed!B186</f>
        <v>TopHat</v>
      </c>
      <c r="C187" t="str">
        <f>feed!C186</f>
        <v>Comintern</v>
      </c>
      <c r="D187">
        <f>SUMPRODUCT(MID(0&amp;feed!D186,LARGE(INDEX(ISNUMBER(--MID(feed!D186,ROW($1:$19),1))*
ROW($1:$19),0),ROW($1:$19))+1,1)*10^ROW($1:$19)/10)</f>
        <v>58</v>
      </c>
      <c r="E187">
        <f>SUMPRODUCT(MID(0&amp;feed!E186,LARGE(INDEX(ISNUMBER(--MID(feed!E186,ROW($1:$19),1))*
ROW($1:$19),0),ROW($1:$19))+1,1)*10^ROW($1:$19)/10)</f>
        <v>0</v>
      </c>
      <c r="F187" t="str">
        <f>feed!F186</f>
        <v>Second World War surplus</v>
      </c>
      <c r="G187" t="str">
        <f>feed!G186</f>
        <v>Gandhi-like</v>
      </c>
      <c r="H187">
        <f>SUMPRODUCT(MID(0&amp;feed!H186,LARGE(INDEX(ISNUMBER(--MID(feed!H186,ROW($1:$1),1))*
ROW($1:$1),0),ROW($1:$1))+1,1)*10^ROW($1:$1)/10)</f>
        <v>1</v>
      </c>
      <c r="I187" t="str">
        <f>feed!I186</f>
        <v>Good</v>
      </c>
      <c r="J187">
        <f>SUMPRODUCT(MID(0&amp;feed!J186,LARGE(INDEX(ISNUMBER(--MID(feed!J186,ROW($1:$19),1))*
ROW($1:$19),0),ROW($1:$19))+1,1)*10^ROW($1:$19)/10)</f>
        <v>4</v>
      </c>
      <c r="K187">
        <f>SUMPRODUCT(MID(0&amp;feed!K186,LARGE(INDEX(ISNUMBER(--MID(feed!K186,ROW($1:$19),1))*
ROW($1:$19),0),ROW($1:$19))+1,1)*10^ROW($1:$19)/10)</f>
        <v>4</v>
      </c>
      <c r="L187">
        <f>SUMPRODUCT(MID(0&amp;feed!L186,LARGE(INDEX(ISNUMBER(--MID(feed!L186,ROW($1:$19),1))*
ROW($1:$19),0),ROW($1:$19))+1,1)*10^ROW($1:$19)/10)</f>
        <v>2</v>
      </c>
      <c r="M187" t="str">
        <f>feed!M186</f>
        <v>Central Planning</v>
      </c>
      <c r="N187">
        <f>SUMPRODUCT(MID(0&amp;feed!N186,LARGE(INDEX(ISNUMBER(--MID(feed!N186,ROW($1:$5),1))*
ROW($1:$5),0),ROW($1:$5))+1,1)*10^ROW($1:$5)/10)</f>
        <v>1523</v>
      </c>
      <c r="O187">
        <f>SUMPRODUCT(MID(0&amp;feed!O186,LARGE(INDEX(ISNUMBER(--MID(feed!O186,ROW($1:$5),1))*
ROW($1:$5),0),ROW($1:$5))+1,1)*10^ROW($1:$5)/10)</f>
        <v>204</v>
      </c>
      <c r="P187" t="str">
        <f>feed!P186</f>
        <v>Untapped</v>
      </c>
      <c r="Q187" t="str">
        <f>feed!Q186</f>
        <v>Small</v>
      </c>
      <c r="R187" t="str">
        <f>feed!R186</f>
        <v>Congo</v>
      </c>
      <c r="S187" t="str">
        <f>feed!S186</f>
        <v>Soviet Union</v>
      </c>
      <c r="T187" s="4">
        <f>SUMPRODUCT(MID(0&amp;feed!T186,LARGE(INDEX(ISNUMBER(--MID(feed!T186,ROW($1:$5),1))*
ROW($1:$5),0),ROW($1:$5))+1,1)*10^ROW($1:$5)/10)</f>
        <v>24362</v>
      </c>
      <c r="U187" t="str">
        <f>feed!U186</f>
        <v>http://blocgame.com/stats.php?id=61121</v>
      </c>
      <c r="V187" s="4">
        <f>SUMPRODUCT(MID(0&amp;feed!V186,LARGE(INDEX(ISNUMBER(--MID(feed!V186,ROW($1:$5),1))*
ROW($1:$5),0),ROW($1:$5))+1,1)*10^ROW($1:$5)/10)</f>
        <v>0</v>
      </c>
      <c r="W187">
        <f>feed!W186</f>
        <v>0</v>
      </c>
      <c r="X187" s="4">
        <f>T187-H187*750-K187*375-L187*375</f>
        <v>21362</v>
      </c>
      <c r="Y187" s="9">
        <f>T187/N187</f>
        <v>15.996060407091267</v>
      </c>
    </row>
    <row r="188" spans="1:25" x14ac:dyDescent="0.25">
      <c r="A188" t="str">
        <f>feed!A188</f>
        <v>Casopia</v>
      </c>
      <c r="B188" t="str">
        <f>feed!B188</f>
        <v>Nathaniel Baker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2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1</v>
      </c>
      <c r="I188" t="str">
        <f>feed!I188</f>
        <v>Poor</v>
      </c>
      <c r="J188">
        <f>SUMPRODUCT(MID(0&amp;feed!J188,LARGE(INDEX(ISNUMBER(--MID(feed!J188,ROW($1:$19),1))*
ROW($1:$19),0),ROW($1:$19))+1,1)*10^ROW($1:$19)/10)</f>
        <v>8</v>
      </c>
      <c r="K188">
        <f>SUMPRODUCT(MID(0&amp;feed!K188,LARGE(INDEX(ISNUMBER(--MID(feed!K188,ROW($1:$19),1))*
ROW($1:$19),0),ROW($1:$19))+1,1)*10^ROW($1:$19)/10)</f>
        <v>10</v>
      </c>
      <c r="L188">
        <f>SUMPRODUCT(MID(0&amp;feed!L188,LARGE(INDEX(ISNUMBER(--MID(feed!L188,ROW($1:$19),1))*
ROW($1:$19),0),ROW($1:$19))+1,1)*10^ROW($1:$19)/10)</f>
        <v>5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1521</v>
      </c>
      <c r="O188">
        <f>SUMPRODUCT(MID(0&amp;feed!O188,LARGE(INDEX(ISNUMBER(--MID(feed!O188,ROW($1:$5),1))*
ROW($1:$5),0),ROW($1:$5))+1,1)*10^ROW($1:$5)/10)</f>
        <v>5</v>
      </c>
      <c r="P188">
        <f>feed!P188</f>
        <v>0</v>
      </c>
      <c r="Q188" t="str">
        <f>feed!Q188</f>
        <v>Small</v>
      </c>
      <c r="R188" t="str">
        <f>feed!R188</f>
        <v>Gran Colombia</v>
      </c>
      <c r="S188" t="str">
        <f>feed!S188</f>
        <v>Neutral</v>
      </c>
      <c r="T188" s="4">
        <f>SUMPRODUCT(MID(0&amp;feed!T188,LARGE(INDEX(ISNUMBER(--MID(feed!T188,ROW($1:$5),1))*
ROW($1:$5),0),ROW($1:$5))+1,1)*10^ROW($1:$5)/10)</f>
        <v>10060</v>
      </c>
      <c r="U188" t="str">
        <f>feed!U188</f>
        <v>http://blocgame.com/stats.php?id=63500</v>
      </c>
      <c r="V188" s="4">
        <f>SUMPRODUCT(MID(0&amp;feed!V188,LARGE(INDEX(ISNUMBER(--MID(feed!V188,ROW($1:$5),1))*
ROW($1:$5),0),ROW($1:$5))+1,1)*10^ROW($1:$5)/10)</f>
        <v>0</v>
      </c>
      <c r="W188">
        <f>feed!W188</f>
        <v>0</v>
      </c>
      <c r="X188" s="4">
        <f>T188-H188*750-K188*375-L188*375</f>
        <v>3685</v>
      </c>
      <c r="Y188" s="9">
        <f>T188/N188</f>
        <v>6.6140696909927676</v>
      </c>
    </row>
    <row r="189" spans="1:25" x14ac:dyDescent="0.25">
      <c r="A189" t="str">
        <f>feed!A189</f>
        <v>Argon</v>
      </c>
      <c r="B189" t="str">
        <f>feed!B189</f>
        <v>Argus</v>
      </c>
      <c r="C189" t="str">
        <f>feed!C189</f>
        <v>Interpol</v>
      </c>
      <c r="D189">
        <f>SUMPRODUCT(MID(0&amp;feed!D189,LARGE(INDEX(ISNUMBER(--MID(feed!D189,ROW($1:$19),1))*
ROW($1:$19),0),ROW($1:$19))+1,1)*10^ROW($1:$19)/10)</f>
        <v>91</v>
      </c>
      <c r="E189">
        <f>SUMPRODUCT(MID(0&amp;feed!E189,LARGE(INDEX(ISNUMBER(--MID(feed!E189,ROW($1:$19),1))*
ROW($1:$19),0),ROW($1:$19))+1,1)*10^ROW($1:$19)/10)</f>
        <v>7</v>
      </c>
      <c r="F189" t="str">
        <f>feed!F189</f>
        <v>Korean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3</v>
      </c>
      <c r="I189" t="str">
        <f>feed!I189</f>
        <v>Standard</v>
      </c>
      <c r="J189">
        <f>SUMPRODUCT(MID(0&amp;feed!J189,LARGE(INDEX(ISNUMBER(--MID(feed!J189,ROW($1:$19),1))*
ROW($1:$19),0),ROW($1:$19))+1,1)*10^ROW($1:$19)/10)</f>
        <v>7</v>
      </c>
      <c r="K189">
        <f>SUMPRODUCT(MID(0&amp;feed!K189,LARGE(INDEX(ISNUMBER(--MID(feed!K189,ROW($1:$19),1))*
ROW($1:$19),0),ROW($1:$19))+1,1)*10^ROW($1:$19)/10)</f>
        <v>29</v>
      </c>
      <c r="L189">
        <f>SUMPRODUCT(MID(0&amp;feed!L189,LARGE(INDEX(ISNUMBER(--MID(feed!L189,ROW($1:$19),1))*
ROW($1:$19),0),ROW($1:$19))+1,1)*10^ROW($1:$19)/10)</f>
        <v>28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1516</v>
      </c>
      <c r="O189">
        <f>SUMPRODUCT(MID(0&amp;feed!O189,LARGE(INDEX(ISNUMBER(--MID(feed!O189,ROW($1:$5),1))*
ROW($1:$5),0),ROW($1:$5))+1,1)*10^ROW($1:$5)/10)</f>
        <v>1940</v>
      </c>
      <c r="P189" t="str">
        <f>feed!P189</f>
        <v>Untapped</v>
      </c>
      <c r="Q189" t="str">
        <f>feed!Q189</f>
        <v>Large</v>
      </c>
      <c r="R189" t="str">
        <f>feed!R189</f>
        <v>Atlas</v>
      </c>
      <c r="S189" t="str">
        <f>feed!S189</f>
        <v>Soviet Union</v>
      </c>
      <c r="T189" s="4">
        <f>SUMPRODUCT(MID(0&amp;feed!T189,LARGE(INDEX(ISNUMBER(--MID(feed!T189,ROW($1:$5),1))*
ROW($1:$5),0),ROW($1:$5))+1,1)*10^ROW($1:$5)/10)</f>
        <v>41048</v>
      </c>
      <c r="U189" t="str">
        <f>feed!U189</f>
        <v>http://blocgame.com/stats.php?id=57323</v>
      </c>
      <c r="V189" s="4">
        <f>SUMPRODUCT(MID(0&amp;feed!V189,LARGE(INDEX(ISNUMBER(--MID(feed!V189,ROW($1:$5),1))*
ROW($1:$5),0),ROW($1:$5))+1,1)*10^ROW($1:$5)/10)</f>
        <v>0</v>
      </c>
      <c r="W189">
        <f>feed!W189</f>
        <v>0</v>
      </c>
      <c r="X189" s="4">
        <f>T189-H189*750-K189*375-L189*375</f>
        <v>17423</v>
      </c>
      <c r="Y189" s="9">
        <f>T189/N189</f>
        <v>27.076517150395777</v>
      </c>
    </row>
    <row r="190" spans="1:25" x14ac:dyDescent="0.25">
      <c r="A190" t="str">
        <f>feed!A190</f>
        <v>South Park</v>
      </c>
      <c r="B190" t="str">
        <f>feed!B190</f>
        <v>cartman</v>
      </c>
      <c r="C190" t="str">
        <f>feed!C190</f>
        <v>SPQR</v>
      </c>
      <c r="D190">
        <f>SUMPRODUCT(MID(0&amp;feed!D190,LARGE(INDEX(ISNUMBER(--MID(feed!D190,ROW($1:$19),1))*
ROW($1:$19),0),ROW($1:$19))+1,1)*10^ROW($1:$19)/10)</f>
        <v>69</v>
      </c>
      <c r="E190">
        <f>SUMPRODUCT(MID(0&amp;feed!E190,LARGE(INDEX(ISNUMBER(--MID(feed!E190,ROW($1:$19),1))*
ROW($1:$19),0),ROW($1:$19))+1,1)*10^ROW($1:$19)/10)</f>
        <v>0</v>
      </c>
      <c r="F190" t="str">
        <f>feed!F190</f>
        <v>Second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1</v>
      </c>
      <c r="K190">
        <f>SUMPRODUCT(MID(0&amp;feed!K190,LARGE(INDEX(ISNUMBER(--MID(feed!K190,ROW($1:$19),1))*
ROW($1:$19),0),ROW($1:$19))+1,1)*10^ROW($1:$19)/10)</f>
        <v>19</v>
      </c>
      <c r="L190">
        <f>SUMPRODUCT(MID(0&amp;feed!L190,LARGE(INDEX(ISNUMBER(--MID(feed!L190,ROW($1:$19),1))*
ROW($1:$19),0),ROW($1:$19))+1,1)*10^ROW($1:$19)/10)</f>
        <v>4</v>
      </c>
      <c r="M190" t="str">
        <f>feed!M190</f>
        <v>Free Market</v>
      </c>
      <c r="N190">
        <f>SUMPRODUCT(MID(0&amp;feed!N190,LARGE(INDEX(ISNUMBER(--MID(feed!N190,ROW($1:$5),1))*
ROW($1:$5),0),ROW($1:$5))+1,1)*10^ROW($1:$5)/10)</f>
        <v>1513</v>
      </c>
      <c r="O190">
        <f>SUMPRODUCT(MID(0&amp;feed!O190,LARGE(INDEX(ISNUMBER(--MID(feed!O190,ROW($1:$5),1))*
ROW($1:$5),0),ROW($1:$5))+1,1)*10^ROW($1:$5)/10)</f>
        <v>516</v>
      </c>
      <c r="P190" t="str">
        <f>feed!P190</f>
        <v>Plentiful</v>
      </c>
      <c r="Q190" t="str">
        <f>feed!Q190</f>
        <v>Large</v>
      </c>
      <c r="R190" t="str">
        <f>feed!R190</f>
        <v>Caribbean</v>
      </c>
      <c r="S190" t="str">
        <f>feed!S190</f>
        <v>United States</v>
      </c>
      <c r="T190" s="4">
        <f>SUMPRODUCT(MID(0&amp;feed!T190,LARGE(INDEX(ISNUMBER(--MID(feed!T190,ROW($1:$5),1))*
ROW($1:$5),0),ROW($1:$5))+1,1)*10^ROW($1:$5)/10)</f>
        <v>41265</v>
      </c>
      <c r="U190" t="str">
        <f>feed!U190</f>
        <v>http://blocgame.com/stats.php?id=228</v>
      </c>
      <c r="V190" s="4">
        <f>SUMPRODUCT(MID(0&amp;feed!V190,LARGE(INDEX(ISNUMBER(--MID(feed!V190,ROW($1:$5),1))*
ROW($1:$5),0),ROW($1:$5))+1,1)*10^ROW($1:$5)/10)</f>
        <v>0</v>
      </c>
      <c r="W190">
        <f>feed!W190</f>
        <v>0</v>
      </c>
      <c r="X190" s="4">
        <f>T190-H190*750-K190*375-L190*375</f>
        <v>31140</v>
      </c>
      <c r="Y190" s="9">
        <f>T190/N190</f>
        <v>27.273628552544615</v>
      </c>
    </row>
    <row r="191" spans="1:25" x14ac:dyDescent="0.25">
      <c r="A191" t="str">
        <f>feed!A191</f>
        <v>Kukulala</v>
      </c>
      <c r="B191" t="str">
        <f>feed!B191</f>
        <v>Unkel</v>
      </c>
      <c r="C191" t="str">
        <f>feed!C191</f>
        <v>The Divine Council</v>
      </c>
      <c r="D191">
        <f>SUMPRODUCT(MID(0&amp;feed!D191,LARGE(INDEX(ISNUMBER(--MID(feed!D191,ROW($1:$19),1))*
ROW($1:$19),0),ROW($1:$19))+1,1)*10^ROW($1:$19)/10)</f>
        <v>40</v>
      </c>
      <c r="E191">
        <f>SUMPRODUCT(MID(0&amp;feed!E191,LARGE(INDEX(ISNUMBER(--MID(feed!E191,ROW($1:$19),1))*
ROW($1:$19),0),ROW($1:$19))+1,1)*10^ROW($1:$19)/10)</f>
        <v>3</v>
      </c>
      <c r="F191" t="str">
        <f>feed!F191</f>
        <v>Second World War surplus</v>
      </c>
      <c r="G191" t="str">
        <f>feed!G191</f>
        <v>Angelic</v>
      </c>
      <c r="H191">
        <f>SUMPRODUCT(MID(0&amp;feed!H191,LARGE(INDEX(ISNUMBER(--MID(feed!H191,ROW($1:$1),1))*
ROW($1:$1),0),ROW($1:$1))+1,1)*10^ROW($1:$1)/10)</f>
        <v>2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0</v>
      </c>
      <c r="K191">
        <f>SUMPRODUCT(MID(0&amp;feed!K191,LARGE(INDEX(ISNUMBER(--MID(feed!K191,ROW($1:$19),1))*
ROW($1:$19),0),ROW($1:$19))+1,1)*10^ROW($1:$19)/10)</f>
        <v>12</v>
      </c>
      <c r="L191">
        <f>SUMPRODUCT(MID(0&amp;feed!L191,LARGE(INDEX(ISNUMBER(--MID(feed!L191,ROW($1:$19),1))*
ROW($1:$19),0),ROW($1:$19))+1,1)*10^ROW($1:$19)/10)</f>
        <v>8</v>
      </c>
      <c r="M191" t="str">
        <f>feed!M191</f>
        <v>Free Market</v>
      </c>
      <c r="N191">
        <f>SUMPRODUCT(MID(0&amp;feed!N191,LARGE(INDEX(ISNUMBER(--MID(feed!N191,ROW($1:$5),1))*
ROW($1:$5),0),ROW($1:$5))+1,1)*10^ROW($1:$5)/10)</f>
        <v>1513</v>
      </c>
      <c r="O191">
        <f>SUMPRODUCT(MID(0&amp;feed!O191,LARGE(INDEX(ISNUMBER(--MID(feed!O191,ROW($1:$5),1))*
ROW($1:$5),0),ROW($1:$5))+1,1)*10^ROW($1:$5)/10)</f>
        <v>194</v>
      </c>
      <c r="P191" t="str">
        <f>feed!P191</f>
        <v>Untapped</v>
      </c>
      <c r="Q191" t="str">
        <f>feed!Q191</f>
        <v>Large</v>
      </c>
      <c r="R191" t="str">
        <f>feed!R191</f>
        <v>Indochina</v>
      </c>
      <c r="S191" t="str">
        <f>feed!S191</f>
        <v>United States</v>
      </c>
      <c r="T191" s="4">
        <f>SUMPRODUCT(MID(0&amp;feed!T191,LARGE(INDEX(ISNUMBER(--MID(feed!T191,ROW($1:$5),1))*
ROW($1:$5),0),ROW($1:$5))+1,1)*10^ROW($1:$5)/10)</f>
        <v>28610</v>
      </c>
      <c r="U191" t="str">
        <f>feed!U191</f>
        <v>http://blocgame.com/stats.php?id=60796</v>
      </c>
      <c r="V191" s="4">
        <f>SUMPRODUCT(MID(0&amp;feed!V191,LARGE(INDEX(ISNUMBER(--MID(feed!V191,ROW($1:$5),1))*
ROW($1:$5),0),ROW($1:$5))+1,1)*10^ROW($1:$5)/10)</f>
        <v>0</v>
      </c>
      <c r="W191">
        <f>feed!W191</f>
        <v>0</v>
      </c>
      <c r="X191" s="4">
        <f>T191-H191*750-K191*375-L191*375</f>
        <v>19610</v>
      </c>
      <c r="Y191" s="9">
        <f>T191/N191</f>
        <v>18.909451421017845</v>
      </c>
    </row>
    <row r="192" spans="1:25" x14ac:dyDescent="0.25">
      <c r="A192" t="str">
        <f>feed!A192</f>
        <v>al-Bahrayn</v>
      </c>
      <c r="B192" t="str">
        <f>feed!B192</f>
        <v>dbdb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98</v>
      </c>
      <c r="E192">
        <f>SUMPRODUCT(MID(0&amp;feed!E192,LARGE(INDEX(ISNUMBER(--MID(feed!E192,ROW($1:$19),1))*
ROW($1:$19),0),ROW($1:$19))+1,1)*10^ROW($1:$19)/10)</f>
        <v>3</v>
      </c>
      <c r="F192" t="str">
        <f>feed!F192</f>
        <v>Second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Good</v>
      </c>
      <c r="J192">
        <f>SUMPRODUCT(MID(0&amp;feed!J192,LARGE(INDEX(ISNUMBER(--MID(feed!J192,ROW($1:$19),1))*
ROW($1:$19),0),ROW($1:$19))+1,1)*10^ROW($1:$19)/10)</f>
        <v>7</v>
      </c>
      <c r="K192">
        <f>SUMPRODUCT(MID(0&amp;feed!K192,LARGE(INDEX(ISNUMBER(--MID(feed!K192,ROW($1:$19),1))*
ROW($1:$19),0),ROW($1:$19))+1,1)*10^ROW($1:$19)/10)</f>
        <v>11</v>
      </c>
      <c r="L192">
        <f>SUMPRODUCT(MID(0&amp;feed!L192,LARGE(INDEX(ISNUMBER(--MID(feed!L192,ROW($1:$19),1))*
ROW($1:$19),0),ROW($1:$19))+1,1)*10^ROW($1:$19)/10)</f>
        <v>10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1512</v>
      </c>
      <c r="O192">
        <f>SUMPRODUCT(MID(0&amp;feed!O192,LARGE(INDEX(ISNUMBER(--MID(feed!O192,ROW($1:$5),1))*
ROW($1:$5),0),ROW($1:$5))+1,1)*10^ROW($1:$5)/10)</f>
        <v>891</v>
      </c>
      <c r="P192" t="str">
        <f>feed!P192</f>
        <v>Untapped</v>
      </c>
      <c r="Q192" t="str">
        <f>feed!Q192</f>
        <v>Powerful</v>
      </c>
      <c r="R192" t="str">
        <f>feed!R192</f>
        <v>Mesopotamia</v>
      </c>
      <c r="S192" t="str">
        <f>feed!S192</f>
        <v>Soviet Union</v>
      </c>
      <c r="T192" s="4">
        <f>SUMPRODUCT(MID(0&amp;feed!T192,LARGE(INDEX(ISNUMBER(--MID(feed!T192,ROW($1:$5),1))*
ROW($1:$5),0),ROW($1:$5))+1,1)*10^ROW($1:$5)/10)</f>
        <v>32888</v>
      </c>
      <c r="U192" t="str">
        <f>feed!U192</f>
        <v>http://blocgame.com/stats.php?id=59775</v>
      </c>
      <c r="V192" s="4">
        <f>SUMPRODUCT(MID(0&amp;feed!V192,LARGE(INDEX(ISNUMBER(--MID(feed!V192,ROW($1:$5),1))*
ROW($1:$5),0),ROW($1:$5))+1,1)*10^ROW($1:$5)/10)</f>
        <v>0</v>
      </c>
      <c r="W192">
        <f>feed!W192</f>
        <v>0</v>
      </c>
      <c r="X192" s="4">
        <f>T192-H192*750-K192*375-L192*375</f>
        <v>23513</v>
      </c>
      <c r="Y192" s="9">
        <f>T192/N192</f>
        <v>21.75132275132275</v>
      </c>
    </row>
    <row r="193" spans="1:25" x14ac:dyDescent="0.25">
      <c r="A193" t="str">
        <f>feed!A193</f>
        <v>Arina</v>
      </c>
      <c r="B193" t="str">
        <f>feed!B193</f>
        <v>Hakir</v>
      </c>
      <c r="C193" t="str">
        <f>feed!C193</f>
        <v>Interpol</v>
      </c>
      <c r="D193">
        <f>SUMPRODUCT(MID(0&amp;feed!D193,LARGE(INDEX(ISNUMBER(--MID(feed!D193,ROW($1:$19),1))*
ROW($1:$19),0),ROW($1:$19))+1,1)*10^ROW($1:$19)/10)</f>
        <v>67</v>
      </c>
      <c r="E193">
        <f>SUMPRODUCT(MID(0&amp;feed!E193,LARGE(INDEX(ISNUMBER(--MID(feed!E193,ROW($1:$19),1))*
ROW($1:$19),0),ROW($1:$19))+1,1)*10^ROW($1:$19)/10)</f>
        <v>0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5</v>
      </c>
      <c r="K193">
        <f>SUMPRODUCT(MID(0&amp;feed!K193,LARGE(INDEX(ISNUMBER(--MID(feed!K193,ROW($1:$19),1))*
ROW($1:$19),0),ROW($1:$19))+1,1)*10^ROW($1:$19)/10)</f>
        <v>10</v>
      </c>
      <c r="L193">
        <f>SUMPRODUCT(MID(0&amp;feed!L193,LARGE(INDEX(ISNUMBER(--MID(feed!L193,ROW($1:$19),1))*
ROW($1:$19),0),ROW($1:$19))+1,1)*10^ROW($1:$19)/10)</f>
        <v>4</v>
      </c>
      <c r="M193" t="str">
        <f>feed!M193</f>
        <v>Free Market</v>
      </c>
      <c r="N193">
        <f>SUMPRODUCT(MID(0&amp;feed!N193,LARGE(INDEX(ISNUMBER(--MID(feed!N193,ROW($1:$5),1))*
ROW($1:$5),0),ROW($1:$5))+1,1)*10^ROW($1:$5)/10)</f>
        <v>1511</v>
      </c>
      <c r="O193">
        <f>SUMPRODUCT(MID(0&amp;feed!O193,LARGE(INDEX(ISNUMBER(--MID(feed!O193,ROW($1:$5),1))*
ROW($1:$5),0),ROW($1:$5))+1,1)*10^ROW($1:$5)/10)</f>
        <v>452</v>
      </c>
      <c r="P193" t="str">
        <f>feed!P193</f>
        <v>Plentiful</v>
      </c>
      <c r="Q193" t="str">
        <f>feed!Q193</f>
        <v>Very Powerful</v>
      </c>
      <c r="R193" t="str">
        <f>feed!R193</f>
        <v>Amazonia</v>
      </c>
      <c r="S193" t="str">
        <f>feed!S193</f>
        <v>United States</v>
      </c>
      <c r="T193" s="4">
        <f>SUMPRODUCT(MID(0&amp;feed!T193,LARGE(INDEX(ISNUMBER(--MID(feed!T193,ROW($1:$5),1))*
ROW($1:$5),0),ROW($1:$5))+1,1)*10^ROW($1:$5)/10)</f>
        <v>30995</v>
      </c>
      <c r="U193" t="str">
        <f>feed!U193</f>
        <v>http://blocgame.com/stats.php?id=54480</v>
      </c>
      <c r="V193" s="4">
        <f>SUMPRODUCT(MID(0&amp;feed!V193,LARGE(INDEX(ISNUMBER(--MID(feed!V193,ROW($1:$5),1))*
ROW($1:$5),0),ROW($1:$5))+1,1)*10^ROW($1:$5)/10)</f>
        <v>0</v>
      </c>
      <c r="W193">
        <f>feed!W193</f>
        <v>0</v>
      </c>
      <c r="X193" s="4">
        <f>T193-H193*750-K193*375-L193*375</f>
        <v>24995</v>
      </c>
      <c r="Y193" s="9">
        <f>T193/N193</f>
        <v>20.512905360688286</v>
      </c>
    </row>
    <row r="194" spans="1:25" x14ac:dyDescent="0.25">
      <c r="A194" t="str">
        <f>feed!A194</f>
        <v>Crapostan</v>
      </c>
      <c r="B194" t="str">
        <f>feed!B194</f>
        <v>King Guamba</v>
      </c>
      <c r="C194" t="str">
        <f>feed!C194</f>
        <v>Brotherhood of Nod</v>
      </c>
      <c r="D194">
        <f>SUMPRODUCT(MID(0&amp;feed!D194,LARGE(INDEX(ISNUMBER(--MID(feed!D194,ROW($1:$19),1))*
ROW($1:$19),0),ROW($1:$19))+1,1)*10^ROW($1:$19)/10)</f>
        <v>7</v>
      </c>
      <c r="E194">
        <f>SUMPRODUCT(MID(0&amp;feed!E194,LARGE(INDEX(ISNUMBER(--MID(feed!E194,ROW($1:$19),1))*
ROW($1:$19),0),ROW($1:$19))+1,1)*10^ROW($1:$19)/10)</f>
        <v>0</v>
      </c>
      <c r="F194" t="str">
        <f>feed!F194</f>
        <v>First World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1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111</v>
      </c>
      <c r="K194">
        <f>SUMPRODUCT(MID(0&amp;feed!K194,LARGE(INDEX(ISNUMBER(--MID(feed!K194,ROW($1:$19),1))*
ROW($1:$19),0),ROW($1:$19))+1,1)*10^ROW($1:$19)/10)</f>
        <v>10</v>
      </c>
      <c r="L194">
        <f>SUMPRODUCT(MID(0&amp;feed!L194,LARGE(INDEX(ISNUMBER(--MID(feed!L194,ROW($1:$19),1))*
ROW($1:$19),0),ROW($1:$19))+1,1)*10^ROW($1:$19)/10)</f>
        <v>10</v>
      </c>
      <c r="M194" t="str">
        <f>feed!M194</f>
        <v>Mixed Economy</v>
      </c>
      <c r="N194">
        <f>SUMPRODUCT(MID(0&amp;feed!N194,LARGE(INDEX(ISNUMBER(--MID(feed!N194,ROW($1:$5),1))*
ROW($1:$5),0),ROW($1:$5))+1,1)*10^ROW($1:$5)/10)</f>
        <v>1510</v>
      </c>
      <c r="O194">
        <f>SUMPRODUCT(MID(0&amp;feed!O194,LARGE(INDEX(ISNUMBER(--MID(feed!O194,ROW($1:$5),1))*
ROW($1:$5),0),ROW($1:$5))+1,1)*10^ROW($1:$5)/10)</f>
        <v>5177</v>
      </c>
      <c r="P194" t="str">
        <f>feed!P194</f>
        <v>Plentiful</v>
      </c>
      <c r="Q194" t="str">
        <f>feed!Q194</f>
        <v>Large</v>
      </c>
      <c r="R194" t="str">
        <f>feed!R194</f>
        <v>Mesopotamia</v>
      </c>
      <c r="S194" t="str">
        <f>feed!S194</f>
        <v>Neutral</v>
      </c>
      <c r="T194" s="4">
        <f>SUMPRODUCT(MID(0&amp;feed!T194,LARGE(INDEX(ISNUMBER(--MID(feed!T194,ROW($1:$5),1))*
ROW($1:$5),0),ROW($1:$5))+1,1)*10^ROW($1:$5)/10)</f>
        <v>24225</v>
      </c>
      <c r="U194" t="str">
        <f>feed!U194</f>
        <v>http://blocgame.com/stats.php?id=44789</v>
      </c>
      <c r="V194" s="4">
        <f>SUMPRODUCT(MID(0&amp;feed!V194,LARGE(INDEX(ISNUMBER(--MID(feed!V194,ROW($1:$5),1))*
ROW($1:$5),0),ROW($1:$5))+1,1)*10^ROW($1:$5)/10)</f>
        <v>0</v>
      </c>
      <c r="W194">
        <f>feed!W194</f>
        <v>0</v>
      </c>
      <c r="X194" s="4">
        <f>T194-H194*750-K194*375-L194*375</f>
        <v>15975</v>
      </c>
      <c r="Y194" s="9">
        <f>T194/N194</f>
        <v>16.043046357615893</v>
      </c>
    </row>
    <row r="195" spans="1:25" x14ac:dyDescent="0.25">
      <c r="A195" t="str">
        <f>feed!A195</f>
        <v>Cancer</v>
      </c>
      <c r="B195" t="str">
        <f>feed!B195</f>
        <v>Stolen</v>
      </c>
      <c r="C195" t="str">
        <f>feed!C195</f>
        <v>The Order</v>
      </c>
      <c r="D195">
        <f>SUMPRODUCT(MID(0&amp;feed!D195,LARGE(INDEX(ISNUMBER(--MID(feed!D195,ROW($1:$19),1))*
ROW($1:$19),0),ROW($1:$19))+1,1)*10^ROW($1:$19)/10)</f>
        <v>7</v>
      </c>
      <c r="E195">
        <f>SUMPRODUCT(MID(0&amp;feed!E195,LARGE(INDEX(ISNUMBER(--MID(feed!E195,ROW($1:$19),1))*
ROW($1:$19),0),ROW($1:$19))+1,1)*10^ROW($1:$19)/10)</f>
        <v>0</v>
      </c>
      <c r="F195" t="str">
        <f>feed!F195</f>
        <v>Second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0</v>
      </c>
      <c r="I195" t="str">
        <f>feed!I195</f>
        <v>Good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3</v>
      </c>
      <c r="L195">
        <f>SUMPRODUCT(MID(0&amp;feed!L195,LARGE(INDEX(ISNUMBER(--MID(feed!L195,ROW($1:$19),1))*
ROW($1:$19),0),ROW($1:$19))+1,1)*10^ROW($1:$19)/10)</f>
        <v>5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1509</v>
      </c>
      <c r="O195">
        <f>SUMPRODUCT(MID(0&amp;feed!O195,LARGE(INDEX(ISNUMBER(--MID(feed!O195,ROW($1:$5),1))*
ROW($1:$5),0),ROW($1:$5))+1,1)*10^ROW($1:$5)/10)</f>
        <v>2280</v>
      </c>
      <c r="P195" t="str">
        <f>feed!P195</f>
        <v>Untapped</v>
      </c>
      <c r="Q195" t="str">
        <f>feed!Q195</f>
        <v>Mediocre</v>
      </c>
      <c r="R195" t="str">
        <f>feed!R195</f>
        <v>Persia</v>
      </c>
      <c r="S195" t="str">
        <f>feed!S195</f>
        <v>Neutral</v>
      </c>
      <c r="T195" s="4">
        <f>SUMPRODUCT(MID(0&amp;feed!T195,LARGE(INDEX(ISNUMBER(--MID(feed!T195,ROW($1:$5),1))*
ROW($1:$5),0),ROW($1:$5))+1,1)*10^ROW($1:$5)/10)</f>
        <v>7420</v>
      </c>
      <c r="U195" t="str">
        <f>feed!U195</f>
        <v>http://blocgame.com/stats.php?id=58745</v>
      </c>
      <c r="V195" s="4">
        <f>SUMPRODUCT(MID(0&amp;feed!V195,LARGE(INDEX(ISNUMBER(--MID(feed!V195,ROW($1:$5),1))*
ROW($1:$5),0),ROW($1:$5))+1,1)*10^ROW($1:$5)/10)</f>
        <v>0</v>
      </c>
      <c r="W195">
        <f>feed!W195</f>
        <v>0</v>
      </c>
      <c r="X195" s="4">
        <f>T195-H195*750-K195*375-L195*375</f>
        <v>4420</v>
      </c>
      <c r="Y195" s="9">
        <f>T195/N195</f>
        <v>4.917163684559311</v>
      </c>
    </row>
    <row r="196" spans="1:25" x14ac:dyDescent="0.25">
      <c r="A196" t="str">
        <f>feed!A196</f>
        <v>Bluegene/Q</v>
      </c>
      <c r="B196" t="str">
        <f>feed!B196</f>
        <v>ChevalierCavac</v>
      </c>
      <c r="C196" t="str">
        <f>feed!C196</f>
        <v>The Divine Council</v>
      </c>
      <c r="D196">
        <f>SUMPRODUCT(MID(0&amp;feed!D196,LARGE(INDEX(ISNUMBER(--MID(feed!D196,ROW($1:$19),1))*
ROW($1:$19),0),ROW($1:$19))+1,1)*10^ROW($1:$19)/10)</f>
        <v>80</v>
      </c>
      <c r="E196">
        <f>SUMPRODUCT(MID(0&amp;feed!E196,LARGE(INDEX(ISNUMBER(--MID(feed!E196,ROW($1:$19),1))*
ROW($1:$19),0),ROW($1:$19))+1,1)*10^ROW($1:$19)/10)</f>
        <v>5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4</v>
      </c>
      <c r="I196" t="str">
        <f>feed!I196</f>
        <v>Standard</v>
      </c>
      <c r="J196">
        <f>SUMPRODUCT(MID(0&amp;feed!J196,LARGE(INDEX(ISNUMBER(--MID(feed!J196,ROW($1:$19),1))*
ROW($1:$19),0),ROW($1:$19))+1,1)*10^ROW($1:$19)/10)</f>
        <v>9</v>
      </c>
      <c r="K196">
        <f>SUMPRODUCT(MID(0&amp;feed!K196,LARGE(INDEX(ISNUMBER(--MID(feed!K196,ROW($1:$19),1))*
ROW($1:$19),0),ROW($1:$19))+1,1)*10^ROW($1:$19)/10)</f>
        <v>15</v>
      </c>
      <c r="L196">
        <f>SUMPRODUCT(MID(0&amp;feed!L196,LARGE(INDEX(ISNUMBER(--MID(feed!L196,ROW($1:$19),1))*
ROW($1:$19),0),ROW($1:$19))+1,1)*10^ROW($1:$19)/10)</f>
        <v>10</v>
      </c>
      <c r="M196" t="str">
        <f>feed!M196</f>
        <v>Central Planning</v>
      </c>
      <c r="N196">
        <f>SUMPRODUCT(MID(0&amp;feed!N196,LARGE(INDEX(ISNUMBER(--MID(feed!N196,ROW($1:$5),1))*
ROW($1:$5),0),ROW($1:$5))+1,1)*10^ROW($1:$5)/10)</f>
        <v>1505</v>
      </c>
      <c r="O196">
        <f>SUMPRODUCT(MID(0&amp;feed!O196,LARGE(INDEX(ISNUMBER(--MID(feed!O196,ROW($1:$5),1))*
ROW($1:$5),0),ROW($1:$5))+1,1)*10^ROW($1:$5)/10)</f>
        <v>2918</v>
      </c>
      <c r="P196" t="str">
        <f>feed!P196</f>
        <v>Untapped</v>
      </c>
      <c r="Q196" t="str">
        <f>feed!Q196</f>
        <v>Very Powerful</v>
      </c>
      <c r="R196" t="str">
        <f>feed!R196</f>
        <v>Arabia</v>
      </c>
      <c r="S196" t="str">
        <f>feed!S196</f>
        <v>Soviet Union</v>
      </c>
      <c r="T196" s="4">
        <f>SUMPRODUCT(MID(0&amp;feed!T196,LARGE(INDEX(ISNUMBER(--MID(feed!T196,ROW($1:$5),1))*
ROW($1:$5),0),ROW($1:$5))+1,1)*10^ROW($1:$5)/10)</f>
        <v>35825</v>
      </c>
      <c r="U196" t="str">
        <f>feed!U196</f>
        <v>http://blocgame.com/stats.php?id=61506</v>
      </c>
      <c r="V196" s="4">
        <f>SUMPRODUCT(MID(0&amp;feed!V196,LARGE(INDEX(ISNUMBER(--MID(feed!V196,ROW($1:$5),1))*
ROW($1:$5),0),ROW($1:$5))+1,1)*10^ROW($1:$5)/10)</f>
        <v>0</v>
      </c>
      <c r="W196">
        <f>feed!W196</f>
        <v>0</v>
      </c>
      <c r="X196" s="4">
        <f>T196-H196*750-K196*375-L196*375</f>
        <v>23450</v>
      </c>
      <c r="Y196" s="9">
        <f>T196/N196</f>
        <v>23.803986710963454</v>
      </c>
    </row>
    <row r="197" spans="1:25" x14ac:dyDescent="0.25">
      <c r="A197" t="str">
        <f>feed!A197</f>
        <v>Huangdi</v>
      </c>
      <c r="B197" t="str">
        <f>feed!B197</f>
        <v>Xian Wï¿½ng</v>
      </c>
      <c r="C197" t="str">
        <f>feed!C197</f>
        <v>The Divine Council</v>
      </c>
      <c r="D197">
        <f>SUMPRODUCT(MID(0&amp;feed!D197,LARGE(INDEX(ISNUMBER(--MID(feed!D197,ROW($1:$19),1))*
ROW($1:$19),0),ROW($1:$19))+1,1)*10^ROW($1:$19)/10)</f>
        <v>46</v>
      </c>
      <c r="E197">
        <f>SUMPRODUCT(MID(0&amp;feed!E197,LARGE(INDEX(ISNUMBER(--MID(feed!E197,ROW($1:$19),1))*
ROW($1:$19),0),ROW($1:$19))+1,1)*10^ROW($1:$19)/10)</f>
        <v>1</v>
      </c>
      <c r="F197" t="str">
        <f>feed!F197</f>
        <v>Second World War surplus</v>
      </c>
      <c r="G197" t="str">
        <f>feed!G197</f>
        <v>Nice</v>
      </c>
      <c r="H197">
        <f>SUMPRODUCT(MID(0&amp;feed!H197,LARGE(INDEX(ISNUMBER(--MID(feed!H197,ROW($1:$1),1))*
ROW($1:$1),0),ROW($1:$1))+1,1)*10^ROW($1:$1)/10)</f>
        <v>2</v>
      </c>
      <c r="I197" t="str">
        <f>feed!I197</f>
        <v>Poor</v>
      </c>
      <c r="J197">
        <f>SUMPRODUCT(MID(0&amp;feed!J197,LARGE(INDEX(ISNUMBER(--MID(feed!J197,ROW($1:$19),1))*
ROW($1:$19),0),ROW($1:$19))+1,1)*10^ROW($1:$19)/10)</f>
        <v>3</v>
      </c>
      <c r="K197">
        <f>SUMPRODUCT(MID(0&amp;feed!K197,LARGE(INDEX(ISNUMBER(--MID(feed!K197,ROW($1:$19),1))*
ROW($1:$19),0),ROW($1:$19))+1,1)*10^ROW($1:$19)/10)</f>
        <v>8</v>
      </c>
      <c r="L197">
        <f>SUMPRODUCT(MID(0&amp;feed!L197,LARGE(INDEX(ISNUMBER(--MID(feed!L197,ROW($1:$19),1))*
ROW($1:$19),0),ROW($1:$19))+1,1)*10^ROW($1:$19)/10)</f>
        <v>5</v>
      </c>
      <c r="M197" t="str">
        <f>feed!M197</f>
        <v>Mixed Economy</v>
      </c>
      <c r="N197">
        <f>SUMPRODUCT(MID(0&amp;feed!N197,LARGE(INDEX(ISNUMBER(--MID(feed!N197,ROW($1:$5),1))*
ROW($1:$5),0),ROW($1:$5))+1,1)*10^ROW($1:$5)/10)</f>
        <v>1494</v>
      </c>
      <c r="O197">
        <f>SUMPRODUCT(MID(0&amp;feed!O197,LARGE(INDEX(ISNUMBER(--MID(feed!O197,ROW($1:$5),1))*
ROW($1:$5),0),ROW($1:$5))+1,1)*10^ROW($1:$5)/10)</f>
        <v>214</v>
      </c>
      <c r="P197" t="str">
        <f>feed!P197</f>
        <v>Depleted</v>
      </c>
      <c r="Q197" t="str">
        <f>feed!Q197</f>
        <v>Small</v>
      </c>
      <c r="R197" t="str">
        <f>feed!R197</f>
        <v>China</v>
      </c>
      <c r="S197" t="str">
        <f>feed!S197</f>
        <v>United States</v>
      </c>
      <c r="T197" s="4">
        <f>SUMPRODUCT(MID(0&amp;feed!T197,LARGE(INDEX(ISNUMBER(--MID(feed!T197,ROW($1:$5),1))*
ROW($1:$5),0),ROW($1:$5))+1,1)*10^ROW($1:$5)/10)</f>
        <v>19811</v>
      </c>
      <c r="U197" t="str">
        <f>feed!U197</f>
        <v>http://blocgame.com/stats.php?id=59776</v>
      </c>
      <c r="V197" s="4">
        <f>SUMPRODUCT(MID(0&amp;feed!V197,LARGE(INDEX(ISNUMBER(--MID(feed!V197,ROW($1:$5),1))*
ROW($1:$5),0),ROW($1:$5))+1,1)*10^ROW($1:$5)/10)</f>
        <v>0</v>
      </c>
      <c r="W197">
        <f>feed!W197</f>
        <v>0</v>
      </c>
      <c r="X197" s="4">
        <f>T197-H197*750-K197*375-L197*375</f>
        <v>13436</v>
      </c>
      <c r="Y197" s="9">
        <f>T197/N197</f>
        <v>13.26037483266399</v>
      </c>
    </row>
    <row r="198" spans="1:25" x14ac:dyDescent="0.25">
      <c r="A198" t="str">
        <f>feed!A198</f>
        <v>Wafflonia</v>
      </c>
      <c r="B198" t="str">
        <f>feed!B198</f>
        <v>Stellarwaffle</v>
      </c>
      <c r="C198" t="str">
        <f>feed!C198</f>
        <v>SPQR</v>
      </c>
      <c r="D198">
        <f>SUMPRODUCT(MID(0&amp;feed!D198,LARGE(INDEX(ISNUMBER(--MID(feed!D198,ROW($1:$19),1))*
ROW($1:$19),0),ROW($1:$19))+1,1)*10^ROW($1:$19)/10)</f>
        <v>84</v>
      </c>
      <c r="E198">
        <f>SUMPRODUCT(MID(0&amp;feed!E198,LARGE(INDEX(ISNUMBER(--MID(feed!E198,ROW($1:$19),1))*
ROW($1:$19),0),ROW($1:$19))+1,1)*10^ROW($1:$19)/10)</f>
        <v>0</v>
      </c>
      <c r="F198" t="str">
        <f>feed!F198</f>
        <v>Second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2</v>
      </c>
      <c r="I198" t="str">
        <f>feed!I198</f>
        <v>Good</v>
      </c>
      <c r="J198">
        <f>SUMPRODUCT(MID(0&amp;feed!J198,LARGE(INDEX(ISNUMBER(--MID(feed!J198,ROW($1:$19),1))*
ROW($1:$19),0),ROW($1:$19))+1,1)*10^ROW($1:$19)/10)</f>
        <v>0</v>
      </c>
      <c r="K198">
        <f>SUMPRODUCT(MID(0&amp;feed!K198,LARGE(INDEX(ISNUMBER(--MID(feed!K198,ROW($1:$19),1))*
ROW($1:$19),0),ROW($1:$19))+1,1)*10^ROW($1:$19)/10)</f>
        <v>15</v>
      </c>
      <c r="L198">
        <f>SUMPRODUCT(MID(0&amp;feed!L198,LARGE(INDEX(ISNUMBER(--MID(feed!L198,ROW($1:$19),1))*
ROW($1:$19),0),ROW($1:$19))+1,1)*10^ROW($1:$19)/10)</f>
        <v>11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1492</v>
      </c>
      <c r="O198">
        <f>SUMPRODUCT(MID(0&amp;feed!O198,LARGE(INDEX(ISNUMBER(--MID(feed!O198,ROW($1:$5),1))*
ROW($1:$5),0),ROW($1:$5))+1,1)*10^ROW($1:$5)/10)</f>
        <v>3996</v>
      </c>
      <c r="P198" t="str">
        <f>feed!P198</f>
        <v>Plentiful</v>
      </c>
      <c r="Q198" t="str">
        <f>feed!Q198</f>
        <v>Mediocre</v>
      </c>
      <c r="R198" t="str">
        <f>feed!R198</f>
        <v>Egypt</v>
      </c>
      <c r="S198" t="str">
        <f>feed!S198</f>
        <v>Soviet Union</v>
      </c>
      <c r="T198" s="4">
        <f>SUMPRODUCT(MID(0&amp;feed!T198,LARGE(INDEX(ISNUMBER(--MID(feed!T198,ROW($1:$5),1))*
ROW($1:$5),0),ROW($1:$5))+1,1)*10^ROW($1:$5)/10)</f>
        <v>39410</v>
      </c>
      <c r="U198" t="str">
        <f>feed!U198</f>
        <v>http://blocgame.com/stats.php?id=63064</v>
      </c>
      <c r="V198" s="4">
        <f>SUMPRODUCT(MID(0&amp;feed!V198,LARGE(INDEX(ISNUMBER(--MID(feed!V198,ROW($1:$5),1))*
ROW($1:$5),0),ROW($1:$5))+1,1)*10^ROW($1:$5)/10)</f>
        <v>0</v>
      </c>
      <c r="W198">
        <f>feed!W198</f>
        <v>0</v>
      </c>
      <c r="X198" s="4">
        <f>T198-H198*750-K198*375-L198*375</f>
        <v>28160</v>
      </c>
      <c r="Y198" s="9">
        <f>T198/N198</f>
        <v>26.414209115281501</v>
      </c>
    </row>
    <row r="199" spans="1:25" x14ac:dyDescent="0.25">
      <c r="A199" t="str">
        <f>feed!A199</f>
        <v>methamphetamine</v>
      </c>
      <c r="B199" t="str">
        <f>feed!B199</f>
        <v>UDIN88</v>
      </c>
      <c r="C199" t="str">
        <f>feed!C199</f>
        <v>The Federal Colonies</v>
      </c>
      <c r="D199">
        <f>SUMPRODUCT(MID(0&amp;feed!D199,LARGE(INDEX(ISNUMBER(--MID(feed!D199,ROW($1:$19),1))*
ROW($1:$19),0),ROW($1:$19))+1,1)*10^ROW($1:$19)/10)</f>
        <v>4</v>
      </c>
      <c r="E199">
        <f>SUMPRODUCT(MID(0&amp;feed!E199,LARGE(INDEX(ISNUMBER(--MID(feed!E199,ROW($1:$19),1))*
ROW($1:$19),0),ROW($1:$19))+1,1)*10^ROW($1:$19)/10)</f>
        <v>1</v>
      </c>
      <c r="F199" t="str">
        <f>feed!F199</f>
        <v>Second World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3</v>
      </c>
      <c r="I199" t="str">
        <f>feed!I199</f>
        <v>Standard</v>
      </c>
      <c r="J199">
        <f>SUMPRODUCT(MID(0&amp;feed!J199,LARGE(INDEX(ISNUMBER(--MID(feed!J199,ROW($1:$19),1))*
ROW($1:$19),0),ROW($1:$19))+1,1)*10^ROW($1:$19)/10)</f>
        <v>1</v>
      </c>
      <c r="K199">
        <f>SUMPRODUCT(MID(0&amp;feed!K199,LARGE(INDEX(ISNUMBER(--MID(feed!K199,ROW($1:$19),1))*
ROW($1:$19),0),ROW($1:$19))+1,1)*10^ROW($1:$19)/10)</f>
        <v>15</v>
      </c>
      <c r="L199">
        <f>SUMPRODUCT(MID(0&amp;feed!L199,LARGE(INDEX(ISNUMBER(--MID(feed!L199,ROW($1:$19),1))*
ROW($1:$19),0),ROW($1:$19))+1,1)*10^ROW($1:$19)/10)</f>
        <v>13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1491</v>
      </c>
      <c r="O199">
        <f>SUMPRODUCT(MID(0&amp;feed!O199,LARGE(INDEX(ISNUMBER(--MID(feed!O199,ROW($1:$5),1))*
ROW($1:$5),0),ROW($1:$5))+1,1)*10^ROW($1:$5)/10)</f>
        <v>13</v>
      </c>
      <c r="P199" t="str">
        <f>feed!P199</f>
        <v>Near Depletion</v>
      </c>
      <c r="Q199" t="str">
        <f>feed!Q199</f>
        <v>Mediocre</v>
      </c>
      <c r="R199" t="str">
        <f>feed!R199</f>
        <v>East Indies</v>
      </c>
      <c r="S199" t="str">
        <f>feed!S199</f>
        <v>Neutral</v>
      </c>
      <c r="T199" s="4">
        <f>SUMPRODUCT(MID(0&amp;feed!T199,LARGE(INDEX(ISNUMBER(--MID(feed!T199,ROW($1:$5),1))*
ROW($1:$5),0),ROW($1:$5))+1,1)*10^ROW($1:$5)/10)</f>
        <v>12948</v>
      </c>
      <c r="U199" t="str">
        <f>feed!U199</f>
        <v>http://blocgame.com/stats.php?id=61702</v>
      </c>
      <c r="V199" s="4">
        <f>SUMPRODUCT(MID(0&amp;feed!V199,LARGE(INDEX(ISNUMBER(--MID(feed!V199,ROW($1:$5),1))*
ROW($1:$5),0),ROW($1:$5))+1,1)*10^ROW($1:$5)/10)</f>
        <v>0</v>
      </c>
      <c r="W199">
        <f>feed!W199</f>
        <v>0</v>
      </c>
      <c r="X199" s="4">
        <f>T199-H199*750-K199*375-L199*375</f>
        <v>198</v>
      </c>
      <c r="Y199" s="9">
        <f>T199/N199</f>
        <v>8.6841046277665992</v>
      </c>
    </row>
    <row r="200" spans="1:25" x14ac:dyDescent="0.25">
      <c r="A200" t="str">
        <f>feed!A200</f>
        <v>Northmarch</v>
      </c>
      <c r="B200" t="str">
        <f>feed!B200</f>
        <v>Elroy</v>
      </c>
      <c r="C200" t="str">
        <f>feed!C200</f>
        <v>PIRATES</v>
      </c>
      <c r="D200">
        <f>SUMPRODUCT(MID(0&amp;feed!D200,LARGE(INDEX(ISNUMBER(--MID(feed!D200,ROW($1:$19),1))*
ROW($1:$19),0),ROW($1:$19))+1,1)*10^ROW($1:$19)/10)</f>
        <v>8</v>
      </c>
      <c r="E200">
        <f>SUMPRODUCT(MID(0&amp;feed!E200,LARGE(INDEX(ISNUMBER(--MID(feed!E200,ROW($1:$19),1))*
ROW($1:$19),0),ROW($1:$19))+1,1)*10^ROW($1:$19)/10)</f>
        <v>0</v>
      </c>
      <c r="F200" t="str">
        <f>feed!F200</f>
        <v>First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Undisciplined Rabble</v>
      </c>
      <c r="J200">
        <f>SUMPRODUCT(MID(0&amp;feed!J200,LARGE(INDEX(ISNUMBER(--MID(feed!J200,ROW($1:$19),1))*
ROW($1:$19),0),ROW($1:$19))+1,1)*10^ROW($1:$19)/10)</f>
        <v>23</v>
      </c>
      <c r="K200">
        <f>SUMPRODUCT(MID(0&amp;feed!K200,LARGE(INDEX(ISNUMBER(--MID(feed!K200,ROW($1:$19),1))*
ROW($1:$19),0),ROW($1:$19))+1,1)*10^ROW($1:$19)/10)</f>
        <v>17</v>
      </c>
      <c r="L200">
        <f>SUMPRODUCT(MID(0&amp;feed!L200,LARGE(INDEX(ISNUMBER(--MID(feed!L200,ROW($1:$19),1))*
ROW($1:$19),0),ROW($1:$19))+1,1)*10^ROW($1:$19)/10)</f>
        <v>0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1486</v>
      </c>
      <c r="O200">
        <f>SUMPRODUCT(MID(0&amp;feed!O200,LARGE(INDEX(ISNUMBER(--MID(feed!O200,ROW($1:$5),1))*
ROW($1:$5),0),ROW($1:$5))+1,1)*10^ROW($1:$5)/10)</f>
        <v>20</v>
      </c>
      <c r="P200" t="str">
        <f>feed!P200</f>
        <v>Untapped</v>
      </c>
      <c r="Q200" t="str">
        <f>feed!Q200</f>
        <v>Meagre</v>
      </c>
      <c r="R200" t="str">
        <f>feed!R200</f>
        <v>Caribbean</v>
      </c>
      <c r="S200" t="str">
        <f>feed!S200</f>
        <v>United States</v>
      </c>
      <c r="T200" s="4">
        <f>SUMPRODUCT(MID(0&amp;feed!T200,LARGE(INDEX(ISNUMBER(--MID(feed!T200,ROW($1:$5),1))*
ROW($1:$5),0),ROW($1:$5))+1,1)*10^ROW($1:$5)/10)</f>
        <v>10465</v>
      </c>
      <c r="U200" t="str">
        <f>feed!U200</f>
        <v>http://blocgame.com/stats.php?id=41629</v>
      </c>
      <c r="V200" s="4">
        <f>SUMPRODUCT(MID(0&amp;feed!V200,LARGE(INDEX(ISNUMBER(--MID(feed!V200,ROW($1:$5),1))*
ROW($1:$5),0),ROW($1:$5))+1,1)*10^ROW($1:$5)/10)</f>
        <v>0</v>
      </c>
      <c r="W200">
        <f>feed!W200</f>
        <v>0</v>
      </c>
      <c r="X200" s="4">
        <f>T200-H200*750-K200*375-L200*375</f>
        <v>2590</v>
      </c>
      <c r="Y200" s="9">
        <f>T200/N200</f>
        <v>7.0423956931359353</v>
      </c>
    </row>
    <row r="201" spans="1:25" x14ac:dyDescent="0.25">
      <c r="A201" t="str">
        <f>feed!A202</f>
        <v>Rebel Scum</v>
      </c>
      <c r="B201" t="str">
        <f>feed!B202</f>
        <v>Swipa</v>
      </c>
      <c r="C201" t="str">
        <f>feed!C202</f>
        <v>ISIS</v>
      </c>
      <c r="D201">
        <f>SUMPRODUCT(MID(0&amp;feed!D202,LARGE(INDEX(ISNUMBER(--MID(feed!D202,ROW($1:$19),1))*
ROW($1:$19),0),ROW($1:$19))+1,1)*10^ROW($1:$19)/10)</f>
        <v>10</v>
      </c>
      <c r="E201">
        <f>SUMPRODUCT(MID(0&amp;feed!E202,LARGE(INDEX(ISNUMBER(--MID(feed!E202,ROW($1:$19),1))*
ROW($1:$19),0),ROW($1:$19))+1,1)*10^ROW($1:$19)/10)</f>
        <v>0</v>
      </c>
      <c r="F201" t="str">
        <f>feed!F202</f>
        <v>First World War surplus</v>
      </c>
      <c r="G201" t="str">
        <f>feed!G202</f>
        <v>Gandhi-like</v>
      </c>
      <c r="H201">
        <f>SUMPRODUCT(MID(0&amp;feed!H202,LARGE(INDEX(ISNUMBER(--MID(feed!H202,ROW($1:$1),1))*
ROW($1:$1),0),ROW($1:$1))+1,1)*10^ROW($1:$1)/10)</f>
        <v>0</v>
      </c>
      <c r="I201" t="str">
        <f>feed!I202</f>
        <v>Undisciplined Rabble</v>
      </c>
      <c r="J201">
        <f>SUMPRODUCT(MID(0&amp;feed!J202,LARGE(INDEX(ISNUMBER(--MID(feed!J202,ROW($1:$19),1))*
ROW($1:$19),0),ROW($1:$19))+1,1)*10^ROW($1:$19)/10)</f>
        <v>124</v>
      </c>
      <c r="K201">
        <f>SUMPRODUCT(MID(0&amp;feed!K202,LARGE(INDEX(ISNUMBER(--MID(feed!K202,ROW($1:$19),1))*
ROW($1:$19),0),ROW($1:$19))+1,1)*10^ROW($1:$19)/10)</f>
        <v>6</v>
      </c>
      <c r="L201">
        <f>SUMPRODUCT(MID(0&amp;feed!L202,LARGE(INDEX(ISNUMBER(--MID(feed!L202,ROW($1:$19),1))*
ROW($1:$19),0),ROW($1:$19))+1,1)*10^ROW($1:$19)/10)</f>
        <v>2</v>
      </c>
      <c r="M201" t="str">
        <f>feed!M202</f>
        <v>Central Planning</v>
      </c>
      <c r="N201">
        <f>SUMPRODUCT(MID(0&amp;feed!N202,LARGE(INDEX(ISNUMBER(--MID(feed!N202,ROW($1:$5),1))*
ROW($1:$5),0),ROW($1:$5))+1,1)*10^ROW($1:$5)/10)</f>
        <v>1475</v>
      </c>
      <c r="O201">
        <f>SUMPRODUCT(MID(0&amp;feed!O202,LARGE(INDEX(ISNUMBER(--MID(feed!O202,ROW($1:$5),1))*
ROW($1:$5),0),ROW($1:$5))+1,1)*10^ROW($1:$5)/10)</f>
        <v>554</v>
      </c>
      <c r="P201" t="str">
        <f>feed!P202</f>
        <v>Untapped</v>
      </c>
      <c r="Q201" t="str">
        <f>feed!Q202</f>
        <v>Meagre</v>
      </c>
      <c r="R201" t="str">
        <f>feed!R202</f>
        <v>Arabia</v>
      </c>
      <c r="S201" t="str">
        <f>feed!S202</f>
        <v>Soviet Union</v>
      </c>
      <c r="T201" s="4">
        <f>SUMPRODUCT(MID(0&amp;feed!T202,LARGE(INDEX(ISNUMBER(--MID(feed!T202,ROW($1:$5),1))*
ROW($1:$5),0),ROW($1:$5))+1,1)*10^ROW($1:$5)/10)</f>
        <v>5205</v>
      </c>
      <c r="U201" t="str">
        <f>feed!U202</f>
        <v>http://blocgame.com/stats.php?id=63844</v>
      </c>
      <c r="V201" s="4">
        <f>SUMPRODUCT(MID(0&amp;feed!V202,LARGE(INDEX(ISNUMBER(--MID(feed!V202,ROW($1:$5),1))*
ROW($1:$5),0),ROW($1:$5))+1,1)*10^ROW($1:$5)/10)</f>
        <v>0</v>
      </c>
      <c r="W201">
        <f>feed!W202</f>
        <v>0</v>
      </c>
      <c r="X201" s="4">
        <f>T201-H201*750-K201*375-L201*375</f>
        <v>2205</v>
      </c>
      <c r="Y201" s="9">
        <f>T201/N201</f>
        <v>3.528813559322034</v>
      </c>
    </row>
    <row r="202" spans="1:25" x14ac:dyDescent="0.25">
      <c r="A202" t="str">
        <f>feed!A201</f>
        <v>Whitey</v>
      </c>
      <c r="B202" t="str">
        <f>feed!B201</f>
        <v>Knee Grow</v>
      </c>
      <c r="C202" t="str">
        <f>feed!C201</f>
        <v>Brotherhood of Nod</v>
      </c>
      <c r="D202">
        <f>SUMPRODUCT(MID(0&amp;feed!D201,LARGE(INDEX(ISNUMBER(--MID(feed!D201,ROW($1:$19),1))*
ROW($1:$19),0),ROW($1:$19))+1,1)*10^ROW($1:$19)/10)</f>
        <v>99</v>
      </c>
      <c r="E202">
        <f>SUMPRODUCT(MID(0&amp;feed!E201,LARGE(INDEX(ISNUMBER(--MID(feed!E201,ROW($1:$19),1))*
ROW($1:$19),0),ROW($1:$19))+1,1)*10^ROW($1:$19)/10)</f>
        <v>0</v>
      </c>
      <c r="F202" t="str">
        <f>feed!F201</f>
        <v>Second World War surplus</v>
      </c>
      <c r="G202" t="str">
        <f>feed!G201</f>
        <v>Angelic</v>
      </c>
      <c r="H202">
        <f>SUMPRODUCT(MID(0&amp;feed!H201,LARGE(INDEX(ISNUMBER(--MID(feed!H201,ROW($1:$1),1))*
ROW($1:$1),0),ROW($1:$1))+1,1)*10^ROW($1:$1)/10)</f>
        <v>3</v>
      </c>
      <c r="I202" t="str">
        <f>feed!I201</f>
        <v>Elite</v>
      </c>
      <c r="J202">
        <f>SUMPRODUCT(MID(0&amp;feed!J201,LARGE(INDEX(ISNUMBER(--MID(feed!J201,ROW($1:$19),1))*
ROW($1:$19),0),ROW($1:$19))+1,1)*10^ROW($1:$19)/10)</f>
        <v>6</v>
      </c>
      <c r="K202">
        <f>SUMPRODUCT(MID(0&amp;feed!K201,LARGE(INDEX(ISNUMBER(--MID(feed!K201,ROW($1:$19),1))*
ROW($1:$19),0),ROW($1:$19))+1,1)*10^ROW($1:$19)/10)</f>
        <v>35</v>
      </c>
      <c r="L202">
        <f>SUMPRODUCT(MID(0&amp;feed!L201,LARGE(INDEX(ISNUMBER(--MID(feed!L201,ROW($1:$19),1))*
ROW($1:$19),0),ROW($1:$19))+1,1)*10^ROW($1:$19)/10)</f>
        <v>21</v>
      </c>
      <c r="M202" t="str">
        <f>feed!M201</f>
        <v>Free Market</v>
      </c>
      <c r="N202">
        <f>SUMPRODUCT(MID(0&amp;feed!N201,LARGE(INDEX(ISNUMBER(--MID(feed!N201,ROW($1:$5),1))*
ROW($1:$5),0),ROW($1:$5))+1,1)*10^ROW($1:$5)/10)</f>
        <v>1475</v>
      </c>
      <c r="O202">
        <f>SUMPRODUCT(MID(0&amp;feed!O201,LARGE(INDEX(ISNUMBER(--MID(feed!O201,ROW($1:$5),1))*
ROW($1:$5),0),ROW($1:$5))+1,1)*10^ROW($1:$5)/10)</f>
        <v>7525</v>
      </c>
      <c r="P202" t="str">
        <f>feed!P201</f>
        <v>Untapped</v>
      </c>
      <c r="Q202" t="str">
        <f>feed!Q201</f>
        <v>Mediocre</v>
      </c>
      <c r="R202" t="str">
        <f>feed!R201</f>
        <v>Egypt</v>
      </c>
      <c r="S202" t="str">
        <f>feed!S201</f>
        <v>United States</v>
      </c>
      <c r="T202" s="4">
        <f>SUMPRODUCT(MID(0&amp;feed!T201,LARGE(INDEX(ISNUMBER(--MID(feed!T201,ROW($1:$5),1))*
ROW($1:$5),0),ROW($1:$5))+1,1)*10^ROW($1:$5)/10)</f>
        <v>53314</v>
      </c>
      <c r="U202" t="str">
        <f>feed!U201</f>
        <v>http://blocgame.com/stats.php?id=4816</v>
      </c>
      <c r="V202" s="4">
        <f>SUMPRODUCT(MID(0&amp;feed!V201,LARGE(INDEX(ISNUMBER(--MID(feed!V201,ROW($1:$5),1))*
ROW($1:$5),0),ROW($1:$5))+1,1)*10^ROW($1:$5)/10)</f>
        <v>0</v>
      </c>
      <c r="W202">
        <f>feed!W201</f>
        <v>0</v>
      </c>
      <c r="X202" s="4">
        <f>T202-H202*750-K202*375-L202*375</f>
        <v>30064</v>
      </c>
      <c r="Y202" s="9">
        <f>T202/N202</f>
        <v>36.145084745762709</v>
      </c>
    </row>
    <row r="203" spans="1:25" x14ac:dyDescent="0.25">
      <c r="A203" t="str">
        <f>feed!A203</f>
        <v>Anonymity</v>
      </c>
      <c r="B203" t="str">
        <f>feed!B203</f>
        <v>Anomalous300</v>
      </c>
      <c r="C203">
        <f>feed!C203</f>
        <v>0</v>
      </c>
      <c r="D203">
        <f>SUMPRODUCT(MID(0&amp;feed!D203,LARGE(INDEX(ISNUMBER(--MID(feed!D203,ROW($1:$19),1))*
ROW($1:$19),0),ROW($1:$19))+1,1)*10^ROW($1:$19)/10)</f>
        <v>3</v>
      </c>
      <c r="E203">
        <f>SUMPRODUCT(MID(0&amp;feed!E203,LARGE(INDEX(ISNUMBER(--MID(feed!E203,ROW($1:$19),1))*
ROW($1:$19),0),ROW($1:$19))+1,1)*10^ROW($1:$19)/10)</f>
        <v>1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190</v>
      </c>
      <c r="K203">
        <f>SUMPRODUCT(MID(0&amp;feed!K203,LARGE(INDEX(ISNUMBER(--MID(feed!K203,ROW($1:$19),1))*
ROW($1:$19),0),ROW($1:$19))+1,1)*10^ROW($1:$19)/10)</f>
        <v>31</v>
      </c>
      <c r="L203">
        <f>SUMPRODUCT(MID(0&amp;feed!L203,LARGE(INDEX(ISNUMBER(--MID(feed!L203,ROW($1:$19),1))*
ROW($1:$19),0),ROW($1:$19))+1,1)*10^ROW($1:$19)/10)</f>
        <v>15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1472</v>
      </c>
      <c r="O203">
        <f>SUMPRODUCT(MID(0&amp;feed!O203,LARGE(INDEX(ISNUMBER(--MID(feed!O203,ROW($1:$5),1))*
ROW($1:$5),0),ROW($1:$5))+1,1)*10^ROW($1:$5)/10)</f>
        <v>1009</v>
      </c>
      <c r="P203" t="str">
        <f>feed!P203</f>
        <v>Untapped</v>
      </c>
      <c r="Q203" t="str">
        <f>feed!Q203</f>
        <v>Small</v>
      </c>
      <c r="R203" t="str">
        <f>feed!R203</f>
        <v>Arabia</v>
      </c>
      <c r="S203" t="str">
        <f>feed!S203</f>
        <v>Soviet Union</v>
      </c>
      <c r="T203" s="4">
        <f>SUMPRODUCT(MID(0&amp;feed!T203,LARGE(INDEX(ISNUMBER(--MID(feed!T203,ROW($1:$5),1))*
ROW($1:$5),0),ROW($1:$5))+1,1)*10^ROW($1:$5)/10)</f>
        <v>23439</v>
      </c>
      <c r="U203" t="str">
        <f>feed!U203</f>
        <v>http://blocgame.com/stats.php?id=63103</v>
      </c>
      <c r="V203" s="4">
        <f>SUMPRODUCT(MID(0&amp;feed!V203,LARGE(INDEX(ISNUMBER(--MID(feed!V203,ROW($1:$5),1))*
ROW($1:$5),0),ROW($1:$5))+1,1)*10^ROW($1:$5)/10)</f>
        <v>0</v>
      </c>
      <c r="W203">
        <f>feed!W203</f>
        <v>0</v>
      </c>
      <c r="X203" s="4">
        <f>T203-H203*750-K203*375-L203*375</f>
        <v>4689</v>
      </c>
      <c r="Y203" s="9">
        <f>T203/N203</f>
        <v>15.923233695652174</v>
      </c>
    </row>
    <row r="204" spans="1:25" x14ac:dyDescent="0.25">
      <c r="A204" t="str">
        <f>feed!A204</f>
        <v>Hivemindia</v>
      </c>
      <c r="B204" t="str">
        <f>feed!B204</f>
        <v>Overmind</v>
      </c>
      <c r="C204" t="str">
        <f>feed!C204</f>
        <v>The Order</v>
      </c>
      <c r="D204">
        <f>SUMPRODUCT(MID(0&amp;feed!D204,LARGE(INDEX(ISNUMBER(--MID(feed!D204,ROW($1:$19),1))*
ROW($1:$19),0),ROW($1:$19))+1,1)*10^ROW($1:$19)/10)</f>
        <v>92</v>
      </c>
      <c r="E204">
        <f>SUMPRODUCT(MID(0&amp;feed!E204,LARGE(INDEX(ISNUMBER(--MID(feed!E204,ROW($1:$19),1))*
ROW($1:$19),0),ROW($1:$19))+1,1)*10^ROW($1:$19)/10)</f>
        <v>2</v>
      </c>
      <c r="F204" t="str">
        <f>feed!F204</f>
        <v>Second World War surplus</v>
      </c>
      <c r="G204" t="str">
        <f>feed!G204</f>
        <v>Angelic</v>
      </c>
      <c r="H204">
        <f>SUMPRODUCT(MID(0&amp;feed!H204,LARGE(INDEX(ISNUMBER(--MID(feed!H204,ROW($1:$1),1))*
ROW($1:$1),0),ROW($1:$1))+1,1)*10^ROW($1:$1)/10)</f>
        <v>4</v>
      </c>
      <c r="I204" t="str">
        <f>feed!I204</f>
        <v>Standard</v>
      </c>
      <c r="J204">
        <f>SUMPRODUCT(MID(0&amp;feed!J204,LARGE(INDEX(ISNUMBER(--MID(feed!J204,ROW($1:$19),1))*
ROW($1:$19),0),ROW($1:$19))+1,1)*10^ROW($1:$19)/10)</f>
        <v>7</v>
      </c>
      <c r="K204">
        <f>SUMPRODUCT(MID(0&amp;feed!K204,LARGE(INDEX(ISNUMBER(--MID(feed!K204,ROW($1:$19),1))*
ROW($1:$19),0),ROW($1:$19))+1,1)*10^ROW($1:$19)/10)</f>
        <v>26</v>
      </c>
      <c r="L204">
        <f>SUMPRODUCT(MID(0&amp;feed!L204,LARGE(INDEX(ISNUMBER(--MID(feed!L204,ROW($1:$19),1))*
ROW($1:$19),0),ROW($1:$19))+1,1)*10^ROW($1:$19)/10)</f>
        <v>8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1471</v>
      </c>
      <c r="O204">
        <f>SUMPRODUCT(MID(0&amp;feed!O204,LARGE(INDEX(ISNUMBER(--MID(feed!O204,ROW($1:$5),1))*
ROW($1:$5),0),ROW($1:$5))+1,1)*10^ROW($1:$5)/10)</f>
        <v>391</v>
      </c>
      <c r="P204" t="str">
        <f>feed!P204</f>
        <v>Untapped</v>
      </c>
      <c r="Q204" t="str">
        <f>feed!Q204</f>
        <v>Powerful</v>
      </c>
      <c r="R204" t="str">
        <f>feed!R204</f>
        <v>China</v>
      </c>
      <c r="S204" t="str">
        <f>feed!S204</f>
        <v>Soviet Union</v>
      </c>
      <c r="T204" s="4">
        <f>SUMPRODUCT(MID(0&amp;feed!T204,LARGE(INDEX(ISNUMBER(--MID(feed!T204,ROW($1:$5),1))*
ROW($1:$5),0),ROW($1:$5))+1,1)*10^ROW($1:$5)/10)</f>
        <v>38622</v>
      </c>
      <c r="U204" t="str">
        <f>feed!U204</f>
        <v>http://blocgame.com/stats.php?id=63286</v>
      </c>
      <c r="V204" s="4">
        <f>SUMPRODUCT(MID(0&amp;feed!V204,LARGE(INDEX(ISNUMBER(--MID(feed!V204,ROW($1:$5),1))*
ROW($1:$5),0),ROW($1:$5))+1,1)*10^ROW($1:$5)/10)</f>
        <v>0</v>
      </c>
      <c r="W204">
        <f>feed!W204</f>
        <v>0</v>
      </c>
      <c r="X204" s="4">
        <f>T204-H204*750-K204*375-L204*375</f>
        <v>22872</v>
      </c>
      <c r="Y204" s="9">
        <f>T204/N204</f>
        <v>26.2556084296397</v>
      </c>
    </row>
    <row r="205" spans="1:25" x14ac:dyDescent="0.25">
      <c r="A205" t="str">
        <f>feed!A205</f>
        <v>Nuketown</v>
      </c>
      <c r="B205" t="str">
        <f>feed!B205</f>
        <v>Blobby78</v>
      </c>
      <c r="C205" t="str">
        <f>feed!C205</f>
        <v>The Divine Council</v>
      </c>
      <c r="D205">
        <f>SUMPRODUCT(MID(0&amp;feed!D205,LARGE(INDEX(ISNUMBER(--MID(feed!D205,ROW($1:$19),1))*
ROW($1:$19),0),ROW($1:$19))+1,1)*10^ROW($1:$19)/10)</f>
        <v>62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2</v>
      </c>
      <c r="I205" t="str">
        <f>feed!I205</f>
        <v>Elite</v>
      </c>
      <c r="J205">
        <f>SUMPRODUCT(MID(0&amp;feed!J205,LARGE(INDEX(ISNUMBER(--MID(feed!J205,ROW($1:$19),1))*
ROW($1:$19),0),ROW($1:$19))+1,1)*10^ROW($1:$19)/10)</f>
        <v>1</v>
      </c>
      <c r="K205">
        <f>SUMPRODUCT(MID(0&amp;feed!K205,LARGE(INDEX(ISNUMBER(--MID(feed!K205,ROW($1:$19),1))*
ROW($1:$19),0),ROW($1:$19))+1,1)*10^ROW($1:$19)/10)</f>
        <v>10</v>
      </c>
      <c r="L205">
        <f>SUMPRODUCT(MID(0&amp;feed!L205,LARGE(INDEX(ISNUMBER(--MID(feed!L205,ROW($1:$19),1))*
ROW($1:$19),0),ROW($1:$19))+1,1)*10^ROW($1:$19)/10)</f>
        <v>10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1470</v>
      </c>
      <c r="O205">
        <f>SUMPRODUCT(MID(0&amp;feed!O205,LARGE(INDEX(ISNUMBER(--MID(feed!O205,ROW($1:$5),1))*
ROW($1:$5),0),ROW($1:$5))+1,1)*10^ROW($1:$5)/10)</f>
        <v>4616</v>
      </c>
      <c r="P205" t="str">
        <f>feed!P205</f>
        <v>Untapped</v>
      </c>
      <c r="Q205" t="str">
        <f>feed!Q205</f>
        <v>Mediocre</v>
      </c>
      <c r="R205" t="str">
        <f>feed!R205</f>
        <v>Egypt</v>
      </c>
      <c r="S205" t="str">
        <f>feed!S205</f>
        <v>Soviet Union</v>
      </c>
      <c r="T205" s="4">
        <f>SUMPRODUCT(MID(0&amp;feed!T205,LARGE(INDEX(ISNUMBER(--MID(feed!T205,ROW($1:$5),1))*
ROW($1:$5),0),ROW($1:$5))+1,1)*10^ROW($1:$5)/10)</f>
        <v>25278</v>
      </c>
      <c r="U205" t="str">
        <f>feed!U205</f>
        <v>http://blocgame.com/stats.php?id=59614</v>
      </c>
      <c r="V205" s="4">
        <f>SUMPRODUCT(MID(0&amp;feed!V205,LARGE(INDEX(ISNUMBER(--MID(feed!V205,ROW($1:$5),1))*
ROW($1:$5),0),ROW($1:$5))+1,1)*10^ROW($1:$5)/10)</f>
        <v>0</v>
      </c>
      <c r="W205">
        <f>feed!W205</f>
        <v>0</v>
      </c>
      <c r="X205" s="4">
        <f>T205-H205*750-K205*375-L205*375</f>
        <v>16278</v>
      </c>
      <c r="Y205" s="9">
        <f>T205/N205</f>
        <v>17.195918367346938</v>
      </c>
    </row>
    <row r="206" spans="1:25" x14ac:dyDescent="0.25">
      <c r="A206" t="str">
        <f>feed!A206</f>
        <v>Nuwe Rhodesia</v>
      </c>
      <c r="B206" t="str">
        <f>feed!B206</f>
        <v>dudeskis</v>
      </c>
      <c r="C206" t="str">
        <f>feed!C206</f>
        <v>The Order</v>
      </c>
      <c r="D206">
        <f>SUMPRODUCT(MID(0&amp;feed!D206,LARGE(INDEX(ISNUMBER(--MID(feed!D206,ROW($1:$19),1))*
ROW($1:$19),0),ROW($1:$19))+1,1)*10^ROW($1:$19)/10)</f>
        <v>76</v>
      </c>
      <c r="E206">
        <f>SUMPRODUCT(MID(0&amp;feed!E206,LARGE(INDEX(ISNUMBER(--MID(feed!E206,ROW($1:$19),1))*
ROW($1:$19),0),ROW($1:$19))+1,1)*10^ROW($1:$19)/10)</f>
        <v>1</v>
      </c>
      <c r="F206" t="str">
        <f>feed!F206</f>
        <v>Second World War surplus</v>
      </c>
      <c r="G206" t="str">
        <f>feed!G206</f>
        <v>Good</v>
      </c>
      <c r="H206">
        <f>SUMPRODUCT(MID(0&amp;feed!H206,LARGE(INDEX(ISNUMBER(--MID(feed!H206,ROW($1:$1),1))*
ROW($1:$1),0),ROW($1:$1))+1,1)*10^ROW($1:$1)/10)</f>
        <v>3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1</v>
      </c>
      <c r="K206">
        <f>SUMPRODUCT(MID(0&amp;feed!K206,LARGE(INDEX(ISNUMBER(--MID(feed!K206,ROW($1:$19),1))*
ROW($1:$19),0),ROW($1:$19))+1,1)*10^ROW($1:$19)/10)</f>
        <v>42</v>
      </c>
      <c r="L206">
        <f>SUMPRODUCT(MID(0&amp;feed!L206,LARGE(INDEX(ISNUMBER(--MID(feed!L206,ROW($1:$19),1))*
ROW($1:$19),0),ROW($1:$19))+1,1)*10^ROW($1:$19)/10)</f>
        <v>5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1442</v>
      </c>
      <c r="O206">
        <f>SUMPRODUCT(MID(0&amp;feed!O206,LARGE(INDEX(ISNUMBER(--MID(feed!O206,ROW($1:$5),1))*
ROW($1:$5),0),ROW($1:$5))+1,1)*10^ROW($1:$5)/10)</f>
        <v>227</v>
      </c>
      <c r="P206" t="str">
        <f>feed!P206</f>
        <v>Untapped</v>
      </c>
      <c r="Q206" t="str">
        <f>feed!Q206</f>
        <v>Very Powerful</v>
      </c>
      <c r="R206" t="str">
        <f>feed!R206</f>
        <v>Gran Colombia</v>
      </c>
      <c r="S206" t="str">
        <f>feed!S206</f>
        <v>Soviet Union</v>
      </c>
      <c r="T206" s="4">
        <f>SUMPRODUCT(MID(0&amp;feed!T206,LARGE(INDEX(ISNUMBER(--MID(feed!T206,ROW($1:$5),1))*
ROW($1:$5),0),ROW($1:$5))+1,1)*10^ROW($1:$5)/10)</f>
        <v>27448</v>
      </c>
      <c r="U206" t="str">
        <f>feed!U206</f>
        <v>http://blocgame.com/stats.php?id=6338</v>
      </c>
      <c r="V206" s="4">
        <f>SUMPRODUCT(MID(0&amp;feed!V206,LARGE(INDEX(ISNUMBER(--MID(feed!V206,ROW($1:$5),1))*
ROW($1:$5),0),ROW($1:$5))+1,1)*10^ROW($1:$5)/10)</f>
        <v>0</v>
      </c>
      <c r="W206">
        <f>feed!W206</f>
        <v>0</v>
      </c>
      <c r="X206" s="4">
        <f>T206-H206*750-K206*375-L206*375</f>
        <v>7573</v>
      </c>
      <c r="Y206" s="9">
        <f>T206/N206</f>
        <v>19.034674063800278</v>
      </c>
    </row>
    <row r="207" spans="1:25" x14ac:dyDescent="0.25">
      <c r="A207" t="str">
        <f>feed!A207</f>
        <v>Celtic Nations</v>
      </c>
      <c r="B207" t="str">
        <f>feed!B207</f>
        <v>BigWilly526</v>
      </c>
      <c r="C207" t="str">
        <f>feed!C207</f>
        <v>Brotherhood of Nod</v>
      </c>
      <c r="D207">
        <f>SUMPRODUCT(MID(0&amp;feed!D207,LARGE(INDEX(ISNUMBER(--MID(feed!D207,ROW($1:$19),1))*
ROW($1:$19),0),ROW($1:$19))+1,1)*10^ROW($1:$19)/10)</f>
        <v>70</v>
      </c>
      <c r="E207">
        <f>SUMPRODUCT(MID(0&amp;feed!E207,LARGE(INDEX(ISNUMBER(--MID(feed!E207,ROW($1:$19),1))*
ROW($1:$19),0),ROW($1:$19))+1,1)*10^ROW($1:$19)/10)</f>
        <v>0</v>
      </c>
      <c r="F207" t="str">
        <f>feed!F207</f>
        <v>Second World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2</v>
      </c>
      <c r="I207" t="str">
        <f>feed!I207</f>
        <v>Good</v>
      </c>
      <c r="J207">
        <f>SUMPRODUCT(MID(0&amp;feed!J207,LARGE(INDEX(ISNUMBER(--MID(feed!J207,ROW($1:$19),1))*
ROW($1:$19),0),ROW($1:$19))+1,1)*10^ROW($1:$19)/10)</f>
        <v>4</v>
      </c>
      <c r="K207">
        <f>SUMPRODUCT(MID(0&amp;feed!K207,LARGE(INDEX(ISNUMBER(--MID(feed!K207,ROW($1:$19),1))*
ROW($1:$19),0),ROW($1:$19))+1,1)*10^ROW($1:$19)/10)</f>
        <v>11</v>
      </c>
      <c r="L207">
        <f>SUMPRODUCT(MID(0&amp;feed!L207,LARGE(INDEX(ISNUMBER(--MID(feed!L207,ROW($1:$19),1))*
ROW($1:$19),0),ROW($1:$19))+1,1)*10^ROW($1:$19)/10)</f>
        <v>6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1438</v>
      </c>
      <c r="O207">
        <f>SUMPRODUCT(MID(0&amp;feed!O207,LARGE(INDEX(ISNUMBER(--MID(feed!O207,ROW($1:$5),1))*
ROW($1:$5),0),ROW($1:$5))+1,1)*10^ROW($1:$5)/10)</f>
        <v>2242</v>
      </c>
      <c r="P207" t="str">
        <f>feed!P207</f>
        <v>Plentiful</v>
      </c>
      <c r="Q207" t="str">
        <f>feed!Q207</f>
        <v>Powerful</v>
      </c>
      <c r="R207" t="str">
        <f>feed!R207</f>
        <v>Persia</v>
      </c>
      <c r="S207" t="str">
        <f>feed!S207</f>
        <v>Soviet Union</v>
      </c>
      <c r="T207" s="4">
        <f>SUMPRODUCT(MID(0&amp;feed!T207,LARGE(INDEX(ISNUMBER(--MID(feed!T207,ROW($1:$5),1))*
ROW($1:$5),0),ROW($1:$5))+1,1)*10^ROW($1:$5)/10)</f>
        <v>27924</v>
      </c>
      <c r="U207" t="str">
        <f>feed!U207</f>
        <v>http://blocgame.com/stats.php?id=7511</v>
      </c>
      <c r="V207" s="4">
        <f>SUMPRODUCT(MID(0&amp;feed!V207,LARGE(INDEX(ISNUMBER(--MID(feed!V207,ROW($1:$5),1))*
ROW($1:$5),0),ROW($1:$5))+1,1)*10^ROW($1:$5)/10)</f>
        <v>0</v>
      </c>
      <c r="W207">
        <f>feed!W207</f>
        <v>0</v>
      </c>
      <c r="X207" s="4">
        <f>T207-H207*750-K207*375-L207*375</f>
        <v>20049</v>
      </c>
      <c r="Y207" s="9">
        <f>T207/N207</f>
        <v>19.418636995827537</v>
      </c>
    </row>
    <row r="208" spans="1:25" x14ac:dyDescent="0.25">
      <c r="A208" t="str">
        <f>feed!A208</f>
        <v>Derse Moon</v>
      </c>
      <c r="B208" t="str">
        <f>feed!B208</f>
        <v>Jack Noir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118</v>
      </c>
      <c r="E208">
        <f>SUMPRODUCT(MID(0&amp;feed!E208,LARGE(INDEX(ISNUMBER(--MID(feed!E208,ROW($1:$19),1))*
ROW($1:$19),0),ROW($1:$19))+1,1)*10^ROW($1:$19)/10)</f>
        <v>18</v>
      </c>
      <c r="F208" t="str">
        <f>feed!F208</f>
        <v>Korean War surplus</v>
      </c>
      <c r="G208" t="str">
        <f>feed!G208</f>
        <v>Pariah</v>
      </c>
      <c r="H208">
        <f>SUMPRODUCT(MID(0&amp;feed!H208,LARGE(INDEX(ISNUMBER(--MID(feed!H208,ROW($1:$1),1))*
ROW($1:$1),0),ROW($1:$1))+1,1)*10^ROW($1:$1)/10)</f>
        <v>6</v>
      </c>
      <c r="I208" t="str">
        <f>feed!I208</f>
        <v>Elite</v>
      </c>
      <c r="J208">
        <f>SUMPRODUCT(MID(0&amp;feed!J208,LARGE(INDEX(ISNUMBER(--MID(feed!J208,ROW($1:$19),1))*
ROW($1:$19),0),ROW($1:$19))+1,1)*10^ROW($1:$19)/10)</f>
        <v>1</v>
      </c>
      <c r="K208">
        <f>SUMPRODUCT(MID(0&amp;feed!K208,LARGE(INDEX(ISNUMBER(--MID(feed!K208,ROW($1:$19),1))*
ROW($1:$19),0),ROW($1:$19))+1,1)*10^ROW($1:$19)/10)</f>
        <v>40</v>
      </c>
      <c r="L208">
        <f>SUMPRODUCT(MID(0&amp;feed!L208,LARGE(INDEX(ISNUMBER(--MID(feed!L208,ROW($1:$19),1))*
ROW($1:$19),0),ROW($1:$19))+1,1)*10^ROW($1:$19)/10)</f>
        <v>20</v>
      </c>
      <c r="M208" t="str">
        <f>feed!M208</f>
        <v>Mixed Economy</v>
      </c>
      <c r="N208">
        <f>SUMPRODUCT(MID(0&amp;feed!N208,LARGE(INDEX(ISNUMBER(--MID(feed!N208,ROW($1:$5),1))*
ROW($1:$5),0),ROW($1:$5))+1,1)*10^ROW($1:$5)/10)</f>
        <v>1438</v>
      </c>
      <c r="O208">
        <f>SUMPRODUCT(MID(0&amp;feed!O208,LARGE(INDEX(ISNUMBER(--MID(feed!O208,ROW($1:$5),1))*
ROW($1:$5),0),ROW($1:$5))+1,1)*10^ROW($1:$5)/10)</f>
        <v>22625</v>
      </c>
      <c r="P208" t="str">
        <f>feed!P208</f>
        <v>Plentiful</v>
      </c>
      <c r="Q208" t="str">
        <f>feed!Q208</f>
        <v>Very Powerful</v>
      </c>
      <c r="R208" t="str">
        <f>feed!R208</f>
        <v>Egypt</v>
      </c>
      <c r="S208" t="str">
        <f>feed!S208</f>
        <v>Soviet Union</v>
      </c>
      <c r="T208" s="4">
        <f>SUMPRODUCT(MID(0&amp;feed!T208,LARGE(INDEX(ISNUMBER(--MID(feed!T208,ROW($1:$5),1))*
ROW($1:$5),0),ROW($1:$5))+1,1)*10^ROW($1:$5)/10)</f>
        <v>82763</v>
      </c>
      <c r="U208" t="str">
        <f>feed!U208</f>
        <v>http://blocgame.com/stats.php?id=62965</v>
      </c>
      <c r="V208" s="4">
        <f>SUMPRODUCT(MID(0&amp;feed!V208,LARGE(INDEX(ISNUMBER(--MID(feed!V208,ROW($1:$5),1))*
ROW($1:$5),0),ROW($1:$5))+1,1)*10^ROW($1:$5)/10)</f>
        <v>0</v>
      </c>
      <c r="W208">
        <f>feed!W208</f>
        <v>0</v>
      </c>
      <c r="X208" s="4">
        <f>T208-H208*750-K208*375-L208*375</f>
        <v>55763</v>
      </c>
      <c r="Y208" s="9">
        <f>T208/N208</f>
        <v>57.554242002781642</v>
      </c>
    </row>
    <row r="209" spans="1:25" x14ac:dyDescent="0.25">
      <c r="A209" t="str">
        <f>feed!A209</f>
        <v>Vorcs</v>
      </c>
      <c r="B209" t="str">
        <f>feed!B209</f>
        <v>Aiman Nizam</v>
      </c>
      <c r="C209" t="str">
        <f>feed!C209</f>
        <v>PIRATES</v>
      </c>
      <c r="D209">
        <f>SUMPRODUCT(MID(0&amp;feed!D209,LARGE(INDEX(ISNUMBER(--MID(feed!D209,ROW($1:$19),1))*
ROW($1:$19),0),ROW($1:$19))+1,1)*10^ROW($1:$19)/10)</f>
        <v>118</v>
      </c>
      <c r="E209">
        <f>SUMPRODUCT(MID(0&amp;feed!E209,LARGE(INDEX(ISNUMBER(--MID(feed!E209,ROW($1:$19),1))*
ROW($1:$19),0),ROW($1:$19))+1,1)*10^ROW($1:$19)/10)</f>
        <v>13</v>
      </c>
      <c r="F209" t="str">
        <f>feed!F209</f>
        <v>Korean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3</v>
      </c>
      <c r="I209" t="str">
        <f>feed!I209</f>
        <v>Elite</v>
      </c>
      <c r="J209">
        <f>SUMPRODUCT(MID(0&amp;feed!J209,LARGE(INDEX(ISNUMBER(--MID(feed!J209,ROW($1:$19),1))*
ROW($1:$19),0),ROW($1:$19))+1,1)*10^ROW($1:$19)/10)</f>
        <v>10</v>
      </c>
      <c r="K209">
        <f>SUMPRODUCT(MID(0&amp;feed!K209,LARGE(INDEX(ISNUMBER(--MID(feed!K209,ROW($1:$19),1))*
ROW($1:$19),0),ROW($1:$19))+1,1)*10^ROW($1:$19)/10)</f>
        <v>15</v>
      </c>
      <c r="L209">
        <f>SUMPRODUCT(MID(0&amp;feed!L209,LARGE(INDEX(ISNUMBER(--MID(feed!L209,ROW($1:$19),1))*
ROW($1:$19),0),ROW($1:$19))+1,1)*10^ROW($1:$19)/10)</f>
        <v>11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1432</v>
      </c>
      <c r="O209">
        <f>SUMPRODUCT(MID(0&amp;feed!O209,LARGE(INDEX(ISNUMBER(--MID(feed!O209,ROW($1:$5),1))*
ROW($1:$5),0),ROW($1:$5))+1,1)*10^ROW($1:$5)/10)</f>
        <v>156</v>
      </c>
      <c r="P209" t="str">
        <f>feed!P209</f>
        <v>Untapped</v>
      </c>
      <c r="Q209" t="str">
        <f>feed!Q209</f>
        <v>Very Powerful</v>
      </c>
      <c r="R209" t="str">
        <f>feed!R209</f>
        <v>East Indies</v>
      </c>
      <c r="S209" t="str">
        <f>feed!S209</f>
        <v>Soviet Union</v>
      </c>
      <c r="T209" s="4">
        <f>SUMPRODUCT(MID(0&amp;feed!T209,LARGE(INDEX(ISNUMBER(--MID(feed!T209,ROW($1:$5),1))*
ROW($1:$5),0),ROW($1:$5))+1,1)*10^ROW($1:$5)/10)</f>
        <v>36163</v>
      </c>
      <c r="U209" t="str">
        <f>feed!U209</f>
        <v>http://blocgame.com/stats.php?id=61955</v>
      </c>
      <c r="V209" s="4">
        <f>SUMPRODUCT(MID(0&amp;feed!V209,LARGE(INDEX(ISNUMBER(--MID(feed!V209,ROW($1:$5),1))*
ROW($1:$5),0),ROW($1:$5))+1,1)*10^ROW($1:$5)/10)</f>
        <v>0</v>
      </c>
      <c r="W209">
        <f>feed!W209</f>
        <v>0</v>
      </c>
      <c r="X209" s="4">
        <f>T209-H209*750-K209*375-L209*375</f>
        <v>24163</v>
      </c>
      <c r="Y209" s="9">
        <f>T209/N209</f>
        <v>25.253491620111731</v>
      </c>
    </row>
    <row r="210" spans="1:25" x14ac:dyDescent="0.25">
      <c r="A210" t="str">
        <f>feed!A210</f>
        <v>Aminichina</v>
      </c>
      <c r="B210" t="str">
        <f>feed!B210</f>
        <v>doublepedaldylan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11</v>
      </c>
      <c r="E210">
        <f>SUMPRODUCT(MID(0&amp;feed!E210,LARGE(INDEX(ISNUMBER(--MID(feed!E210,ROW($1:$19),1))*
ROW($1:$19),0),ROW($1:$19))+1,1)*10^ROW($1:$19)/10)</f>
        <v>1</v>
      </c>
      <c r="F210" t="str">
        <f>feed!F210</f>
        <v>First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2</v>
      </c>
      <c r="I210" t="str">
        <f>feed!I210</f>
        <v>Standard</v>
      </c>
      <c r="J210">
        <f>SUMPRODUCT(MID(0&amp;feed!J210,LARGE(INDEX(ISNUMBER(--MID(feed!J210,ROW($1:$19),1))*
ROW($1:$19),0),ROW($1:$19))+1,1)*10^ROW($1:$19)/10)</f>
        <v>55</v>
      </c>
      <c r="K210">
        <f>SUMPRODUCT(MID(0&amp;feed!K210,LARGE(INDEX(ISNUMBER(--MID(feed!K210,ROW($1:$19),1))*
ROW($1:$19),0),ROW($1:$19))+1,1)*10^ROW($1:$19)/10)</f>
        <v>9</v>
      </c>
      <c r="L210">
        <f>SUMPRODUCT(MID(0&amp;feed!L210,LARGE(INDEX(ISNUMBER(--MID(feed!L210,ROW($1:$19),1))*
ROW($1:$19),0),ROW($1:$19))+1,1)*10^ROW($1:$19)/10)</f>
        <v>5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1429</v>
      </c>
      <c r="O210">
        <f>SUMPRODUCT(MID(0&amp;feed!O210,LARGE(INDEX(ISNUMBER(--MID(feed!O210,ROW($1:$5),1))*
ROW($1:$5),0),ROW($1:$5))+1,1)*10^ROW($1:$5)/10)</f>
        <v>524</v>
      </c>
      <c r="P210" t="str">
        <f>feed!P210</f>
        <v>Untapped</v>
      </c>
      <c r="Q210" t="str">
        <f>feed!Q210</f>
        <v>Somewhat Large</v>
      </c>
      <c r="R210" t="str">
        <f>feed!R210</f>
        <v>Indochina</v>
      </c>
      <c r="S210" t="str">
        <f>feed!S210</f>
        <v>Soviet Union</v>
      </c>
      <c r="T210" s="4">
        <f>SUMPRODUCT(MID(0&amp;feed!T210,LARGE(INDEX(ISNUMBER(--MID(feed!T210,ROW($1:$5),1))*
ROW($1:$5),0),ROW($1:$5))+1,1)*10^ROW($1:$5)/10)</f>
        <v>15019</v>
      </c>
      <c r="U210" t="str">
        <f>feed!U210</f>
        <v>http://blocgame.com/stats.php?id=56720</v>
      </c>
      <c r="V210" s="4">
        <f>SUMPRODUCT(MID(0&amp;feed!V210,LARGE(INDEX(ISNUMBER(--MID(feed!V210,ROW($1:$5),1))*
ROW($1:$5),0),ROW($1:$5))+1,1)*10^ROW($1:$5)/10)</f>
        <v>0</v>
      </c>
      <c r="W210">
        <f>feed!W210</f>
        <v>0</v>
      </c>
      <c r="X210" s="4">
        <f>T210-H210*750-K210*375-L210*375</f>
        <v>8269</v>
      </c>
      <c r="Y210" s="9">
        <f>T210/N210</f>
        <v>10.510146955913227</v>
      </c>
    </row>
    <row r="211" spans="1:25" x14ac:dyDescent="0.25">
      <c r="A211" t="str">
        <f>feed!A211</f>
        <v>Weast America</v>
      </c>
      <c r="B211" t="str">
        <f>feed!B211</f>
        <v>Prince Pluto Nash</v>
      </c>
      <c r="C211" t="str">
        <f>feed!C211</f>
        <v>Brotherhood of Nod</v>
      </c>
      <c r="D211">
        <f>SUMPRODUCT(MID(0&amp;feed!D211,LARGE(INDEX(ISNUMBER(--MID(feed!D211,ROW($1:$19),1))*
ROW($1:$19),0),ROW($1:$19))+1,1)*10^ROW($1:$19)/10)</f>
        <v>77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1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7</v>
      </c>
      <c r="K211">
        <f>SUMPRODUCT(MID(0&amp;feed!K211,LARGE(INDEX(ISNUMBER(--MID(feed!K211,ROW($1:$19),1))*
ROW($1:$19),0),ROW($1:$19))+1,1)*10^ROW($1:$19)/10)</f>
        <v>9</v>
      </c>
      <c r="L211">
        <f>SUMPRODUCT(MID(0&amp;feed!L211,LARGE(INDEX(ISNUMBER(--MID(feed!L211,ROW($1:$19),1))*
ROW($1:$19),0),ROW($1:$19))+1,1)*10^ROW($1:$19)/10)</f>
        <v>8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1428</v>
      </c>
      <c r="O211">
        <f>SUMPRODUCT(MID(0&amp;feed!O211,LARGE(INDEX(ISNUMBER(--MID(feed!O211,ROW($1:$5),1))*
ROW($1:$5),0),ROW($1:$5))+1,1)*10^ROW($1:$5)/10)</f>
        <v>5265</v>
      </c>
      <c r="P211" t="str">
        <f>feed!P211</f>
        <v>Untapped</v>
      </c>
      <c r="Q211" t="str">
        <f>feed!Q211</f>
        <v>Large</v>
      </c>
      <c r="R211" t="str">
        <f>feed!R211</f>
        <v>Persia</v>
      </c>
      <c r="S211" t="str">
        <f>feed!S211</f>
        <v>United States</v>
      </c>
      <c r="T211" s="4">
        <f>SUMPRODUCT(MID(0&amp;feed!T211,LARGE(INDEX(ISNUMBER(--MID(feed!T211,ROW($1:$5),1))*
ROW($1:$5),0),ROW($1:$5))+1,1)*10^ROW($1:$5)/10)</f>
        <v>32106</v>
      </c>
      <c r="U211" t="str">
        <f>feed!U211</f>
        <v>http://blocgame.com/stats.php?id=55778</v>
      </c>
      <c r="V211" s="4">
        <f>SUMPRODUCT(MID(0&amp;feed!V211,LARGE(INDEX(ISNUMBER(--MID(feed!V211,ROW($1:$5),1))*
ROW($1:$5),0),ROW($1:$5))+1,1)*10^ROW($1:$5)/10)</f>
        <v>0</v>
      </c>
      <c r="W211">
        <f>feed!W211</f>
        <v>0</v>
      </c>
      <c r="X211" s="4">
        <f>T211-H211*750-K211*375-L211*375</f>
        <v>24981</v>
      </c>
      <c r="Y211" s="9">
        <f>T211/N211</f>
        <v>22.483193277310924</v>
      </c>
    </row>
    <row r="212" spans="1:25" x14ac:dyDescent="0.25">
      <c r="A212" t="str">
        <f>feed!A212</f>
        <v>Guerilla 97</v>
      </c>
      <c r="B212" t="str">
        <f>feed!B212</f>
        <v>Mohd Syakir Irfan</v>
      </c>
      <c r="C212" t="str">
        <f>feed!C212</f>
        <v>The Federal Colonies</v>
      </c>
      <c r="D212">
        <f>SUMPRODUCT(MID(0&amp;feed!D212,LARGE(INDEX(ISNUMBER(--MID(feed!D212,ROW($1:$19),1))*
ROW($1:$19),0),ROW($1:$19))+1,1)*10^ROW($1:$19)/10)</f>
        <v>10</v>
      </c>
      <c r="E212">
        <f>SUMPRODUCT(MID(0&amp;feed!E212,LARGE(INDEX(ISNUMBER(--MID(feed!E212,ROW($1:$19),1))*
ROW($1:$19),0),ROW($1:$19))+1,1)*10^ROW($1:$19)/10)</f>
        <v>0</v>
      </c>
      <c r="F212" t="str">
        <f>feed!F212</f>
        <v>First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1</v>
      </c>
      <c r="I212" t="str">
        <f>feed!I212</f>
        <v>Poor</v>
      </c>
      <c r="J212">
        <f>SUMPRODUCT(MID(0&amp;feed!J212,LARGE(INDEX(ISNUMBER(--MID(feed!J212,ROW($1:$19),1))*
ROW($1:$19),0),ROW($1:$19))+1,1)*10^ROW($1:$19)/10)</f>
        <v>160</v>
      </c>
      <c r="K212">
        <f>SUMPRODUCT(MID(0&amp;feed!K212,LARGE(INDEX(ISNUMBER(--MID(feed!K212,ROW($1:$19),1))*
ROW($1:$19),0),ROW($1:$19))+1,1)*10^ROW($1:$19)/10)</f>
        <v>9</v>
      </c>
      <c r="L212">
        <f>SUMPRODUCT(MID(0&amp;feed!L212,LARGE(INDEX(ISNUMBER(--MID(feed!L212,ROW($1:$19),1))*
ROW($1:$19),0),ROW($1:$19))+1,1)*10^ROW($1:$19)/10)</f>
        <v>2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1424</v>
      </c>
      <c r="O212">
        <f>SUMPRODUCT(MID(0&amp;feed!O212,LARGE(INDEX(ISNUMBER(--MID(feed!O212,ROW($1:$5),1))*
ROW($1:$5),0),ROW($1:$5))+1,1)*10^ROW($1:$5)/10)</f>
        <v>77</v>
      </c>
      <c r="P212" t="str">
        <f>feed!P212</f>
        <v>Untapped</v>
      </c>
      <c r="Q212" t="str">
        <f>feed!Q212</f>
        <v>None</v>
      </c>
      <c r="R212" t="str">
        <f>feed!R212</f>
        <v>East Indies</v>
      </c>
      <c r="S212" t="str">
        <f>feed!S212</f>
        <v>Soviet Union</v>
      </c>
      <c r="T212" s="4">
        <f>SUMPRODUCT(MID(0&amp;feed!T212,LARGE(INDEX(ISNUMBER(--MID(feed!T212,ROW($1:$5),1))*
ROW($1:$5),0),ROW($1:$5))+1,1)*10^ROW($1:$5)/10)</f>
        <v>16335</v>
      </c>
      <c r="U212" t="str">
        <f>feed!U212</f>
        <v>http://blocgame.com/stats.php?id=62872</v>
      </c>
      <c r="V212" s="4">
        <f>SUMPRODUCT(MID(0&amp;feed!V212,LARGE(INDEX(ISNUMBER(--MID(feed!V212,ROW($1:$5),1))*
ROW($1:$5),0),ROW($1:$5))+1,1)*10^ROW($1:$5)/10)</f>
        <v>0</v>
      </c>
      <c r="W212">
        <f>feed!W212</f>
        <v>0</v>
      </c>
      <c r="X212" s="4">
        <f>T212-H212*750-K212*375-L212*375</f>
        <v>11460</v>
      </c>
      <c r="Y212" s="9">
        <f>T212/N212</f>
        <v>11.471207865168539</v>
      </c>
    </row>
    <row r="213" spans="1:25" x14ac:dyDescent="0.25">
      <c r="A213" t="str">
        <f>feed!A213</f>
        <v>Yummy Foods</v>
      </c>
      <c r="B213" t="str">
        <f>feed!B213</f>
        <v>iiruka</v>
      </c>
      <c r="C213" t="str">
        <f>feed!C213</f>
        <v>Interpol</v>
      </c>
      <c r="D213">
        <f>SUMPRODUCT(MID(0&amp;feed!D213,LARGE(INDEX(ISNUMBER(--MID(feed!D213,ROW($1:$19),1))*
ROW($1:$19),0),ROW($1:$19))+1,1)*10^ROW($1:$19)/10)</f>
        <v>151</v>
      </c>
      <c r="E213">
        <f>SUMPRODUCT(MID(0&amp;feed!E213,LARGE(INDEX(ISNUMBER(--MID(feed!E213,ROW($1:$19),1))*
ROW($1:$19),0),ROW($1:$19))+1,1)*10^ROW($1:$19)/10)</f>
        <v>2</v>
      </c>
      <c r="F213" t="str">
        <f>feed!F213</f>
        <v>Korean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6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0</v>
      </c>
      <c r="K213">
        <f>SUMPRODUCT(MID(0&amp;feed!K213,LARGE(INDEX(ISNUMBER(--MID(feed!K213,ROW($1:$19),1))*
ROW($1:$19),0),ROW($1:$19))+1,1)*10^ROW($1:$19)/10)</f>
        <v>56</v>
      </c>
      <c r="L213">
        <f>SUMPRODUCT(MID(0&amp;feed!L213,LARGE(INDEX(ISNUMBER(--MID(feed!L213,ROW($1:$19),1))*
ROW($1:$19),0),ROW($1:$19))+1,1)*10^ROW($1:$19)/10)</f>
        <v>2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1421</v>
      </c>
      <c r="O213">
        <f>SUMPRODUCT(MID(0&amp;feed!O213,LARGE(INDEX(ISNUMBER(--MID(feed!O213,ROW($1:$5),1))*
ROW($1:$5),0),ROW($1:$5))+1,1)*10^ROW($1:$5)/10)</f>
        <v>195</v>
      </c>
      <c r="P213" t="str">
        <f>feed!P213</f>
        <v>Untapped</v>
      </c>
      <c r="Q213" t="str">
        <f>feed!Q213</f>
        <v>Large</v>
      </c>
      <c r="R213" t="str">
        <f>feed!R213</f>
        <v>Pacific Rim</v>
      </c>
      <c r="S213" t="str">
        <f>feed!S213</f>
        <v>Neutral</v>
      </c>
      <c r="T213" s="4">
        <f>SUMPRODUCT(MID(0&amp;feed!T213,LARGE(INDEX(ISNUMBER(--MID(feed!T213,ROW($1:$5),1))*
ROW($1:$5),0),ROW($1:$5))+1,1)*10^ROW($1:$5)/10)</f>
        <v>50836</v>
      </c>
      <c r="U213" t="str">
        <f>feed!U213</f>
        <v>http://blocgame.com/stats.php?id=54376</v>
      </c>
      <c r="V213" s="4">
        <f>SUMPRODUCT(MID(0&amp;feed!V213,LARGE(INDEX(ISNUMBER(--MID(feed!V213,ROW($1:$5),1))*
ROW($1:$5),0),ROW($1:$5))+1,1)*10^ROW($1:$5)/10)</f>
        <v>0</v>
      </c>
      <c r="W213">
        <f>feed!W213</f>
        <v>0</v>
      </c>
      <c r="X213" s="4">
        <f>T213-H213*750-K213*375-L213*375</f>
        <v>24586</v>
      </c>
      <c r="Y213" s="9">
        <f>T213/N213</f>
        <v>35.774806474313863</v>
      </c>
    </row>
    <row r="214" spans="1:25" x14ac:dyDescent="0.25">
      <c r="A214" t="str">
        <f>feed!A214</f>
        <v>ADAMLAND</v>
      </c>
      <c r="B214" t="str">
        <f>feed!B214</f>
        <v>adamharez</v>
      </c>
      <c r="C214" t="str">
        <f>feed!C214</f>
        <v>The Order</v>
      </c>
      <c r="D214">
        <f>SUMPRODUCT(MID(0&amp;feed!D214,LARGE(INDEX(ISNUMBER(--MID(feed!D214,ROW($1:$19),1))*
ROW($1:$19),0),ROW($1:$19))+1,1)*10^ROW($1:$19)/10)</f>
        <v>6</v>
      </c>
      <c r="E214">
        <f>SUMPRODUCT(MID(0&amp;feed!E214,LARGE(INDEX(ISNUMBER(--MID(feed!E214,ROW($1:$19),1))*
ROW($1:$19),0),ROW($1:$19))+1,1)*10^ROW($1:$19)/10)</f>
        <v>0</v>
      </c>
      <c r="F214" t="str">
        <f>feed!F214</f>
        <v>First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3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21</v>
      </c>
      <c r="K214">
        <f>SUMPRODUCT(MID(0&amp;feed!K214,LARGE(INDEX(ISNUMBER(--MID(feed!K214,ROW($1:$19),1))*
ROW($1:$19),0),ROW($1:$19))+1,1)*10^ROW($1:$19)/10)</f>
        <v>7</v>
      </c>
      <c r="L214">
        <f>SUMPRODUCT(MID(0&amp;feed!L214,LARGE(INDEX(ISNUMBER(--MID(feed!L214,ROW($1:$19),1))*
ROW($1:$19),0),ROW($1:$19))+1,1)*10^ROW($1:$19)/10)</f>
        <v>7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1420</v>
      </c>
      <c r="O214">
        <f>SUMPRODUCT(MID(0&amp;feed!O214,LARGE(INDEX(ISNUMBER(--MID(feed!O214,ROW($1:$5),1))*
ROW($1:$5),0),ROW($1:$5))+1,1)*10^ROW($1:$5)/10)</f>
        <v>6704</v>
      </c>
      <c r="P214">
        <f>feed!P214</f>
        <v>0</v>
      </c>
      <c r="Q214" t="str">
        <f>feed!Q214</f>
        <v>Somewhat Large</v>
      </c>
      <c r="R214" t="str">
        <f>feed!R214</f>
        <v>Arabia</v>
      </c>
      <c r="S214" t="str">
        <f>feed!S214</f>
        <v>Neutral</v>
      </c>
      <c r="T214" s="4">
        <f>SUMPRODUCT(MID(0&amp;feed!T214,LARGE(INDEX(ISNUMBER(--MID(feed!T214,ROW($1:$5),1))*
ROW($1:$5),0),ROW($1:$5))+1,1)*10^ROW($1:$5)/10)</f>
        <v>16010</v>
      </c>
      <c r="U214" t="str">
        <f>feed!U214</f>
        <v>http://blocgame.com/stats.php?id=60764</v>
      </c>
      <c r="V214" s="4">
        <f>SUMPRODUCT(MID(0&amp;feed!V214,LARGE(INDEX(ISNUMBER(--MID(feed!V214,ROW($1:$5),1))*
ROW($1:$5),0),ROW($1:$5))+1,1)*10^ROW($1:$5)/10)</f>
        <v>0</v>
      </c>
      <c r="W214">
        <f>feed!W214</f>
        <v>0</v>
      </c>
      <c r="X214" s="4">
        <f>T214-H214*750-K214*375-L214*375</f>
        <v>8510</v>
      </c>
      <c r="Y214" s="9">
        <f>T214/N214</f>
        <v>11.274647887323944</v>
      </c>
    </row>
    <row r="215" spans="1:25" x14ac:dyDescent="0.25">
      <c r="A215" t="str">
        <f>feed!A215</f>
        <v>Turbanistan</v>
      </c>
      <c r="B215" t="str">
        <f>feed!B215</f>
        <v>eromer2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83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3</v>
      </c>
      <c r="K215">
        <f>SUMPRODUCT(MID(0&amp;feed!K215,LARGE(INDEX(ISNUMBER(--MID(feed!K215,ROW($1:$19),1))*
ROW($1:$19),0),ROW($1:$19))+1,1)*10^ROW($1:$19)/10)</f>
        <v>19</v>
      </c>
      <c r="L215">
        <f>SUMPRODUCT(MID(0&amp;feed!L215,LARGE(INDEX(ISNUMBER(--MID(feed!L215,ROW($1:$19),1))*
ROW($1:$19),0),ROW($1:$19))+1,1)*10^ROW($1:$19)/10)</f>
        <v>4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1419</v>
      </c>
      <c r="O215">
        <f>SUMPRODUCT(MID(0&amp;feed!O215,LARGE(INDEX(ISNUMBER(--MID(feed!O215,ROW($1:$5),1))*
ROW($1:$5),0),ROW($1:$5))+1,1)*10^ROW($1:$5)/10)</f>
        <v>650</v>
      </c>
      <c r="P215" t="str">
        <f>feed!P215</f>
        <v>Untapped</v>
      </c>
      <c r="Q215" t="str">
        <f>feed!Q215</f>
        <v>Large</v>
      </c>
      <c r="R215" t="str">
        <f>feed!R215</f>
        <v>The Subcontinent</v>
      </c>
      <c r="S215" t="str">
        <f>feed!S215</f>
        <v>Soviet Union</v>
      </c>
      <c r="T215" s="4">
        <f>SUMPRODUCT(MID(0&amp;feed!T215,LARGE(INDEX(ISNUMBER(--MID(feed!T215,ROW($1:$5),1))*
ROW($1:$5),0),ROW($1:$5))+1,1)*10^ROW($1:$5)/10)</f>
        <v>33881</v>
      </c>
      <c r="U215" t="str">
        <f>feed!U215</f>
        <v>http://blocgame.com/stats.php?id=63007</v>
      </c>
      <c r="V215" s="4">
        <f>SUMPRODUCT(MID(0&amp;feed!V215,LARGE(INDEX(ISNUMBER(--MID(feed!V215,ROW($1:$5),1))*
ROW($1:$5),0),ROW($1:$5))+1,1)*10^ROW($1:$5)/10)</f>
        <v>0</v>
      </c>
      <c r="W215">
        <f>feed!W215</f>
        <v>0</v>
      </c>
      <c r="X215" s="4">
        <f>T215-H215*750-K215*375-L215*375</f>
        <v>23756</v>
      </c>
      <c r="Y215" s="9">
        <f>T215/N215</f>
        <v>23.876673713883015</v>
      </c>
    </row>
    <row r="216" spans="1:25" x14ac:dyDescent="0.25">
      <c r="A216" t="str">
        <f>feed!A216</f>
        <v>Bananarama</v>
      </c>
      <c r="B216" t="str">
        <f>feed!B216</f>
        <v>Violet raccoon</v>
      </c>
      <c r="C216" t="str">
        <f>feed!C216</f>
        <v>Brotherhood of Nod</v>
      </c>
      <c r="D216">
        <f>SUMPRODUCT(MID(0&amp;feed!D216,LARGE(INDEX(ISNUMBER(--MID(feed!D216,ROW($1:$19),1))*
ROW($1:$19),0),ROW($1:$19))+1,1)*10^ROW($1:$19)/10)</f>
        <v>9</v>
      </c>
      <c r="E216">
        <f>SUMPRODUCT(MID(0&amp;feed!E216,LARGE(INDEX(ISNUMBER(--MID(feed!E216,ROW($1:$19),1))*
ROW($1:$19),0),ROW($1:$19))+1,1)*10^ROW($1:$19)/10)</f>
        <v>1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2</v>
      </c>
      <c r="I216" t="str">
        <f>feed!I216</f>
        <v>Elite</v>
      </c>
      <c r="J216">
        <f>SUMPRODUCT(MID(0&amp;feed!J216,LARGE(INDEX(ISNUMBER(--MID(feed!J216,ROW($1:$19),1))*
ROW($1:$19),0),ROW($1:$19))+1,1)*10^ROW($1:$19)/10)</f>
        <v>81</v>
      </c>
      <c r="K216">
        <f>SUMPRODUCT(MID(0&amp;feed!K216,LARGE(INDEX(ISNUMBER(--MID(feed!K216,ROW($1:$19),1))*
ROW($1:$19),0),ROW($1:$19))+1,1)*10^ROW($1:$19)/10)</f>
        <v>14</v>
      </c>
      <c r="L216">
        <f>SUMPRODUCT(MID(0&amp;feed!L216,LARGE(INDEX(ISNUMBER(--MID(feed!L216,ROW($1:$19),1))*
ROW($1:$19),0),ROW($1:$19))+1,1)*10^ROW($1:$19)/10)</f>
        <v>9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1414</v>
      </c>
      <c r="O216">
        <f>SUMPRODUCT(MID(0&amp;feed!O216,LARGE(INDEX(ISNUMBER(--MID(feed!O216,ROW($1:$5),1))*
ROW($1:$5),0),ROW($1:$5))+1,1)*10^ROW($1:$5)/10)</f>
        <v>1271</v>
      </c>
      <c r="P216" t="str">
        <f>feed!P216</f>
        <v>Untapped</v>
      </c>
      <c r="Q216" t="str">
        <f>feed!Q216</f>
        <v>Very Powerful</v>
      </c>
      <c r="R216" t="str">
        <f>feed!R216</f>
        <v>Arabia</v>
      </c>
      <c r="S216" t="str">
        <f>feed!S216</f>
        <v>Soviet Union</v>
      </c>
      <c r="T216" s="4">
        <f>SUMPRODUCT(MID(0&amp;feed!T216,LARGE(INDEX(ISNUMBER(--MID(feed!T216,ROW($1:$5),1))*
ROW($1:$5),0),ROW($1:$5))+1,1)*10^ROW($1:$5)/10)</f>
        <v>16615</v>
      </c>
      <c r="U216" t="str">
        <f>feed!U216</f>
        <v>http://blocgame.com/stats.php?id=62710</v>
      </c>
      <c r="V216" s="4">
        <f>SUMPRODUCT(MID(0&amp;feed!V216,LARGE(INDEX(ISNUMBER(--MID(feed!V216,ROW($1:$5),1))*
ROW($1:$5),0),ROW($1:$5))+1,1)*10^ROW($1:$5)/10)</f>
        <v>0</v>
      </c>
      <c r="W216">
        <f>feed!W216</f>
        <v>0</v>
      </c>
      <c r="X216" s="4">
        <f>T216-H216*750-K216*375-L216*375</f>
        <v>6490</v>
      </c>
      <c r="Y216" s="9">
        <f>T216/N216</f>
        <v>11.75035360678925</v>
      </c>
    </row>
    <row r="217" spans="1:25" x14ac:dyDescent="0.25">
      <c r="A217" t="str">
        <f>feed!A217</f>
        <v>Zuyazayuza</v>
      </c>
      <c r="B217" t="str">
        <f>feed!B217</f>
        <v>Zuyazayuza</v>
      </c>
      <c r="C217" t="str">
        <f>feed!C217</f>
        <v>The Order</v>
      </c>
      <c r="D217">
        <f>SUMPRODUCT(MID(0&amp;feed!D217,LARGE(INDEX(ISNUMBER(--MID(feed!D217,ROW($1:$19),1))*
ROW($1:$19),0),ROW($1:$19))+1,1)*10^ROW($1:$19)/10)</f>
        <v>144</v>
      </c>
      <c r="E217">
        <f>SUMPRODUCT(MID(0&amp;feed!E217,LARGE(INDEX(ISNUMBER(--MID(feed!E217,ROW($1:$19),1))*
ROW($1:$19),0),ROW($1:$19))+1,1)*10^ROW($1:$19)/10)</f>
        <v>7</v>
      </c>
      <c r="F217" t="str">
        <f>feed!F217</f>
        <v>Korean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3</v>
      </c>
      <c r="I217" t="str">
        <f>feed!I217</f>
        <v>Standard</v>
      </c>
      <c r="J217">
        <f>SUMPRODUCT(MID(0&amp;feed!J217,LARGE(INDEX(ISNUMBER(--MID(feed!J217,ROW($1:$19),1))*
ROW($1:$19),0),ROW($1:$19))+1,1)*10^ROW($1:$19)/10)</f>
        <v>1</v>
      </c>
      <c r="K217">
        <f>SUMPRODUCT(MID(0&amp;feed!K217,LARGE(INDEX(ISNUMBER(--MID(feed!K217,ROW($1:$19),1))*
ROW($1:$19),0),ROW($1:$19))+1,1)*10^ROW($1:$19)/10)</f>
        <v>35</v>
      </c>
      <c r="L217">
        <f>SUMPRODUCT(MID(0&amp;feed!L217,LARGE(INDEX(ISNUMBER(--MID(feed!L217,ROW($1:$19),1))*
ROW($1:$19),0),ROW($1:$19))+1,1)*10^ROW($1:$19)/10)</f>
        <v>7</v>
      </c>
      <c r="M217" t="str">
        <f>feed!M217</f>
        <v>Free Market</v>
      </c>
      <c r="N217">
        <f>SUMPRODUCT(MID(0&amp;feed!N217,LARGE(INDEX(ISNUMBER(--MID(feed!N217,ROW($1:$5),1))*
ROW($1:$5),0),ROW($1:$5))+1,1)*10^ROW($1:$5)/10)</f>
        <v>1413</v>
      </c>
      <c r="O217">
        <f>SUMPRODUCT(MID(0&amp;feed!O217,LARGE(INDEX(ISNUMBER(--MID(feed!O217,ROW($1:$5),1))*
ROW($1:$5),0),ROW($1:$5))+1,1)*10^ROW($1:$5)/10)</f>
        <v>497</v>
      </c>
      <c r="P217" t="str">
        <f>feed!P217</f>
        <v>Untapped</v>
      </c>
      <c r="Q217" t="str">
        <f>feed!Q217</f>
        <v>Very Powerful</v>
      </c>
      <c r="R217" t="str">
        <f>feed!R217</f>
        <v>Caribbean</v>
      </c>
      <c r="S217" t="str">
        <f>feed!S217</f>
        <v>United States</v>
      </c>
      <c r="T217" s="4">
        <f>SUMPRODUCT(MID(0&amp;feed!T217,LARGE(INDEX(ISNUMBER(--MID(feed!T217,ROW($1:$5),1))*
ROW($1:$5),0),ROW($1:$5))+1,1)*10^ROW($1:$5)/10)</f>
        <v>60914</v>
      </c>
      <c r="U217" t="str">
        <f>feed!U217</f>
        <v>http://blocgame.com/stats.php?id=62470</v>
      </c>
      <c r="V217" s="4">
        <f>SUMPRODUCT(MID(0&amp;feed!V217,LARGE(INDEX(ISNUMBER(--MID(feed!V217,ROW($1:$5),1))*
ROW($1:$5),0),ROW($1:$5))+1,1)*10^ROW($1:$5)/10)</f>
        <v>0</v>
      </c>
      <c r="W217">
        <f>feed!W217</f>
        <v>0</v>
      </c>
      <c r="X217" s="4">
        <f>T217-H217*750-K217*375-L217*375</f>
        <v>42914</v>
      </c>
      <c r="Y217" s="9">
        <f>T217/N217</f>
        <v>43.109695682944093</v>
      </c>
    </row>
    <row r="218" spans="1:25" x14ac:dyDescent="0.25">
      <c r="A218" t="str">
        <f>feed!A218</f>
        <v>Malaysia.</v>
      </c>
      <c r="B218" t="str">
        <f>feed!B218</f>
        <v>Tuanku Adam Zhafri</v>
      </c>
      <c r="C218" t="str">
        <f>feed!C218</f>
        <v>PIRATES</v>
      </c>
      <c r="D218">
        <f>SUMPRODUCT(MID(0&amp;feed!D218,LARGE(INDEX(ISNUMBER(--MID(feed!D218,ROW($1:$19),1))*
ROW($1:$19),0),ROW($1:$19))+1,1)*10^ROW($1:$19)/10)</f>
        <v>7</v>
      </c>
      <c r="E218">
        <f>SUMPRODUCT(MID(0&amp;feed!E218,LARGE(INDEX(ISNUMBER(--MID(feed!E218,ROW($1:$19),1))*
ROW($1:$19),0),ROW($1:$19))+1,1)*10^ROW($1:$19)/10)</f>
        <v>4</v>
      </c>
      <c r="F218" t="str">
        <f>feed!F218</f>
        <v>Second World War surplus</v>
      </c>
      <c r="G218" t="str">
        <f>feed!G218</f>
        <v>Nice</v>
      </c>
      <c r="H218">
        <f>SUMPRODUCT(MID(0&amp;feed!H218,LARGE(INDEX(ISNUMBER(--MID(feed!H218,ROW($1:$1),1))*
ROW($1:$1),0),ROW($1:$1))+1,1)*10^ROW($1:$1)/10)</f>
        <v>3</v>
      </c>
      <c r="I218" t="str">
        <f>feed!I218</f>
        <v>Elite</v>
      </c>
      <c r="J218">
        <f>SUMPRODUCT(MID(0&amp;feed!J218,LARGE(INDEX(ISNUMBER(--MID(feed!J218,ROW($1:$19),1))*
ROW($1:$19),0),ROW($1:$19))+1,1)*10^ROW($1:$19)/10)</f>
        <v>49</v>
      </c>
      <c r="K218">
        <f>SUMPRODUCT(MID(0&amp;feed!K218,LARGE(INDEX(ISNUMBER(--MID(feed!K218,ROW($1:$19),1))*
ROW($1:$19),0),ROW($1:$19))+1,1)*10^ROW($1:$19)/10)</f>
        <v>10</v>
      </c>
      <c r="L218">
        <f>SUMPRODUCT(MID(0&amp;feed!L218,LARGE(INDEX(ISNUMBER(--MID(feed!L218,ROW($1:$19),1))*
ROW($1:$19),0),ROW($1:$19))+1,1)*10^ROW($1:$19)/10)</f>
        <v>9</v>
      </c>
      <c r="M218" t="str">
        <f>feed!M218</f>
        <v>Mixed Economy</v>
      </c>
      <c r="N218">
        <f>SUMPRODUCT(MID(0&amp;feed!N218,LARGE(INDEX(ISNUMBER(--MID(feed!N218,ROW($1:$5),1))*
ROW($1:$5),0),ROW($1:$5))+1,1)*10^ROW($1:$5)/10)</f>
        <v>1406</v>
      </c>
      <c r="O218">
        <f>SUMPRODUCT(MID(0&amp;feed!O218,LARGE(INDEX(ISNUMBER(--MID(feed!O218,ROW($1:$5),1))*
ROW($1:$5),0),ROW($1:$5))+1,1)*10^ROW($1:$5)/10)</f>
        <v>9</v>
      </c>
      <c r="P218">
        <f>feed!P218</f>
        <v>0</v>
      </c>
      <c r="Q218" t="str">
        <f>feed!Q218</f>
        <v>None</v>
      </c>
      <c r="R218" t="str">
        <f>feed!R218</f>
        <v>East Indies</v>
      </c>
      <c r="S218" t="str">
        <f>feed!S218</f>
        <v>Neutral</v>
      </c>
      <c r="T218" s="4">
        <f>SUMPRODUCT(MID(0&amp;feed!T218,LARGE(INDEX(ISNUMBER(--MID(feed!T218,ROW($1:$5),1))*
ROW($1:$5),0),ROW($1:$5))+1,1)*10^ROW($1:$5)/10)</f>
        <v>16371</v>
      </c>
      <c r="U218" t="str">
        <f>feed!U218</f>
        <v>http://blocgame.com/stats.php?id=63032</v>
      </c>
      <c r="V218" s="4">
        <f>SUMPRODUCT(MID(0&amp;feed!V218,LARGE(INDEX(ISNUMBER(--MID(feed!V218,ROW($1:$5),1))*
ROW($1:$5),0),ROW($1:$5))+1,1)*10^ROW($1:$5)/10)</f>
        <v>0</v>
      </c>
      <c r="W218">
        <f>feed!W218</f>
        <v>0</v>
      </c>
      <c r="X218" s="4">
        <f>T218-H218*750-K218*375-L218*375</f>
        <v>6996</v>
      </c>
      <c r="Y218" s="9">
        <f>T218/N218</f>
        <v>11.643669985775249</v>
      </c>
    </row>
    <row r="219" spans="1:25" x14ac:dyDescent="0.25">
      <c r="A219" t="str">
        <f>feed!A219</f>
        <v>Sordidia</v>
      </c>
      <c r="B219" t="str">
        <f>feed!B219</f>
        <v>RogueandaScoundrel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74</v>
      </c>
      <c r="E219">
        <f>SUMPRODUCT(MID(0&amp;feed!E219,LARGE(INDEX(ISNUMBER(--MID(feed!E219,ROW($1:$19),1))*
ROW($1:$19),0),ROW($1:$19))+1,1)*10^ROW($1:$19)/10)</f>
        <v>5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5</v>
      </c>
      <c r="K219">
        <f>SUMPRODUCT(MID(0&amp;feed!K219,LARGE(INDEX(ISNUMBER(--MID(feed!K219,ROW($1:$19),1))*
ROW($1:$19),0),ROW($1:$19))+1,1)*10^ROW($1:$19)/10)</f>
        <v>28</v>
      </c>
      <c r="L219">
        <f>SUMPRODUCT(MID(0&amp;feed!L219,LARGE(INDEX(ISNUMBER(--MID(feed!L219,ROW($1:$19),1))*
ROW($1:$19),0),ROW($1:$19))+1,1)*10^ROW($1:$19)/10)</f>
        <v>7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1403</v>
      </c>
      <c r="O219">
        <f>SUMPRODUCT(MID(0&amp;feed!O219,LARGE(INDEX(ISNUMBER(--MID(feed!O219,ROW($1:$5),1))*
ROW($1:$5),0),ROW($1:$5))+1,1)*10^ROW($1:$5)/10)</f>
        <v>520</v>
      </c>
      <c r="P219" t="str">
        <f>feed!P219</f>
        <v>Untapped</v>
      </c>
      <c r="Q219" t="str">
        <f>feed!Q219</f>
        <v>Large</v>
      </c>
      <c r="R219" t="str">
        <f>feed!R219</f>
        <v>Caribbean</v>
      </c>
      <c r="S219" t="str">
        <f>feed!S219</f>
        <v>Soviet Union</v>
      </c>
      <c r="T219" s="4">
        <f>SUMPRODUCT(MID(0&amp;feed!T219,LARGE(INDEX(ISNUMBER(--MID(feed!T219,ROW($1:$5),1))*
ROW($1:$5),0),ROW($1:$5))+1,1)*10^ROW($1:$5)/10)</f>
        <v>39299</v>
      </c>
      <c r="U219" t="str">
        <f>feed!U219</f>
        <v>http://blocgame.com/stats.php?id=63203</v>
      </c>
      <c r="V219" s="4">
        <f>SUMPRODUCT(MID(0&amp;feed!V219,LARGE(INDEX(ISNUMBER(--MID(feed!V219,ROW($1:$5),1))*
ROW($1:$5),0),ROW($1:$5))+1,1)*10^ROW($1:$5)/10)</f>
        <v>0</v>
      </c>
      <c r="W219">
        <f>feed!W219</f>
        <v>0</v>
      </c>
      <c r="X219" s="4">
        <f>T219-H219*750-K219*375-L219*375</f>
        <v>24674</v>
      </c>
      <c r="Y219" s="9">
        <f>T219/N219</f>
        <v>28.010691375623665</v>
      </c>
    </row>
    <row r="220" spans="1:25" x14ac:dyDescent="0.25">
      <c r="A220" t="str">
        <f>feed!A220</f>
        <v>Puella-Magia</v>
      </c>
      <c r="B220" t="str">
        <f>feed!B220</f>
        <v>Emily</v>
      </c>
      <c r="C220" t="str">
        <f>feed!C220</f>
        <v>Comintern</v>
      </c>
      <c r="D220">
        <f>SUMPRODUCT(MID(0&amp;feed!D220,LARGE(INDEX(ISNUMBER(--MID(feed!D220,ROW($1:$19),1))*
ROW($1:$19),0),ROW($1:$19))+1,1)*10^ROW($1:$19)/10)</f>
        <v>90</v>
      </c>
      <c r="E220">
        <f>SUMPRODUCT(MID(0&amp;feed!E220,LARGE(INDEX(ISNUMBER(--MID(feed!E220,ROW($1:$19),1))*
ROW($1:$19),0),ROW($1:$19))+1,1)*10^ROW($1:$19)/10)</f>
        <v>2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2</v>
      </c>
      <c r="I220" t="str">
        <f>feed!I220</f>
        <v>Standard</v>
      </c>
      <c r="J220">
        <f>SUMPRODUCT(MID(0&amp;feed!J220,LARGE(INDEX(ISNUMBER(--MID(feed!J220,ROW($1:$19),1))*
ROW($1:$19),0),ROW($1:$19))+1,1)*10^ROW($1:$19)/10)</f>
        <v>6</v>
      </c>
      <c r="K220">
        <f>SUMPRODUCT(MID(0&amp;feed!K220,LARGE(INDEX(ISNUMBER(--MID(feed!K220,ROW($1:$19),1))*
ROW($1:$19),0),ROW($1:$19))+1,1)*10^ROW($1:$19)/10)</f>
        <v>12</v>
      </c>
      <c r="L220">
        <f>SUMPRODUCT(MID(0&amp;feed!L220,LARGE(INDEX(ISNUMBER(--MID(feed!L220,ROW($1:$19),1))*
ROW($1:$19),0),ROW($1:$19))+1,1)*10^ROW($1:$19)/10)</f>
        <v>10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1400</v>
      </c>
      <c r="O220">
        <f>SUMPRODUCT(MID(0&amp;feed!O220,LARGE(INDEX(ISNUMBER(--MID(feed!O220,ROW($1:$5),1))*
ROW($1:$5),0),ROW($1:$5))+1,1)*10^ROW($1:$5)/10)</f>
        <v>543</v>
      </c>
      <c r="P220" t="str">
        <f>feed!P220</f>
        <v>Untapped</v>
      </c>
      <c r="Q220" t="str">
        <f>feed!Q220</f>
        <v>Large</v>
      </c>
      <c r="R220" t="str">
        <f>feed!R220</f>
        <v>Persia</v>
      </c>
      <c r="S220" t="str">
        <f>feed!S220</f>
        <v>Soviet Union</v>
      </c>
      <c r="T220" s="4">
        <f>SUMPRODUCT(MID(0&amp;feed!T220,LARGE(INDEX(ISNUMBER(--MID(feed!T220,ROW($1:$5),1))*
ROW($1:$5),0),ROW($1:$5))+1,1)*10^ROW($1:$5)/10)</f>
        <v>24392</v>
      </c>
      <c r="U220" t="str">
        <f>feed!U220</f>
        <v>http://blocgame.com/stats.php?id=35958</v>
      </c>
      <c r="V220" s="4">
        <f>SUMPRODUCT(MID(0&amp;feed!V220,LARGE(INDEX(ISNUMBER(--MID(feed!V220,ROW($1:$5),1))*
ROW($1:$5),0),ROW($1:$5))+1,1)*10^ROW($1:$5)/10)</f>
        <v>0</v>
      </c>
      <c r="W220">
        <f>feed!W220</f>
        <v>0</v>
      </c>
      <c r="X220" s="4">
        <f>T220-H220*750-K220*375-L220*375</f>
        <v>14642</v>
      </c>
      <c r="Y220" s="9">
        <f>T220/N220</f>
        <v>17.422857142857143</v>
      </c>
    </row>
    <row r="221" spans="1:25" x14ac:dyDescent="0.25">
      <c r="A221" t="str">
        <f>feed!A221</f>
        <v>FuchukFakhu</v>
      </c>
      <c r="B221" t="str">
        <f>feed!B221</f>
        <v>KondaKondi</v>
      </c>
      <c r="C221" t="str">
        <f>feed!C221</f>
        <v>PIRATES</v>
      </c>
      <c r="D221">
        <f>SUMPRODUCT(MID(0&amp;feed!D221,LARGE(INDEX(ISNUMBER(--MID(feed!D221,ROW($1:$19),1))*
ROW($1:$19),0),ROW($1:$19))+1,1)*10^ROW($1:$19)/10)</f>
        <v>2</v>
      </c>
      <c r="E221">
        <f>SUMPRODUCT(MID(0&amp;feed!E221,LARGE(INDEX(ISNUMBER(--MID(feed!E221,ROW($1:$19),1))*
ROW($1:$19),0),ROW($1:$19))+1,1)*10^ROW($1:$19)/10)</f>
        <v>4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3</v>
      </c>
      <c r="I221" t="str">
        <f>feed!I221</f>
        <v>Undisciplined Rabble</v>
      </c>
      <c r="J221">
        <f>SUMPRODUCT(MID(0&amp;feed!J221,LARGE(INDEX(ISNUMBER(--MID(feed!J221,ROW($1:$19),1))*
ROW($1:$19),0),ROW($1:$19))+1,1)*10^ROW($1:$19)/10)</f>
        <v>20</v>
      </c>
      <c r="K221">
        <f>SUMPRODUCT(MID(0&amp;feed!K221,LARGE(INDEX(ISNUMBER(--MID(feed!K221,ROW($1:$19),1))*
ROW($1:$19),0),ROW($1:$19))+1,1)*10^ROW($1:$19)/10)</f>
        <v>22</v>
      </c>
      <c r="L221">
        <f>SUMPRODUCT(MID(0&amp;feed!L221,LARGE(INDEX(ISNUMBER(--MID(feed!L221,ROW($1:$19),1))*
ROW($1:$19),0),ROW($1:$19))+1,1)*10^ROW($1:$19)/10)</f>
        <v>3</v>
      </c>
      <c r="M221" t="str">
        <f>feed!M221</f>
        <v>Free Market</v>
      </c>
      <c r="N221">
        <f>SUMPRODUCT(MID(0&amp;feed!N221,LARGE(INDEX(ISNUMBER(--MID(feed!N221,ROW($1:$5),1))*
ROW($1:$5),0),ROW($1:$5))+1,1)*10^ROW($1:$5)/10)</f>
        <v>1399</v>
      </c>
      <c r="O221">
        <f>SUMPRODUCT(MID(0&amp;feed!O221,LARGE(INDEX(ISNUMBER(--MID(feed!O221,ROW($1:$5),1))*
ROW($1:$5),0),ROW($1:$5))+1,1)*10^ROW($1:$5)/10)</f>
        <v>116</v>
      </c>
      <c r="P221" t="str">
        <f>feed!P221</f>
        <v>Depleted</v>
      </c>
      <c r="Q221" t="str">
        <f>feed!Q221</f>
        <v>Mediocre</v>
      </c>
      <c r="R221" t="str">
        <f>feed!R221</f>
        <v>Southern Africa</v>
      </c>
      <c r="S221" t="str">
        <f>feed!S221</f>
        <v>United States</v>
      </c>
      <c r="T221" s="4">
        <f>SUMPRODUCT(MID(0&amp;feed!T221,LARGE(INDEX(ISNUMBER(--MID(feed!T221,ROW($1:$5),1))*
ROW($1:$5),0),ROW($1:$5))+1,1)*10^ROW($1:$5)/10)</f>
        <v>11585</v>
      </c>
      <c r="U221" t="str">
        <f>feed!U221</f>
        <v>http://blocgame.com/stats.php?id=61483</v>
      </c>
      <c r="V221" s="4">
        <f>SUMPRODUCT(MID(0&amp;feed!V221,LARGE(INDEX(ISNUMBER(--MID(feed!V221,ROW($1:$5),1))*
ROW($1:$5),0),ROW($1:$5))+1,1)*10^ROW($1:$5)/10)</f>
        <v>0</v>
      </c>
      <c r="W221">
        <f>feed!W221</f>
        <v>0</v>
      </c>
      <c r="X221" s="4">
        <f>T221-H221*750-K221*375-L221*375</f>
        <v>-40</v>
      </c>
      <c r="Y221" s="9">
        <f>T221/N221</f>
        <v>8.2809149392423151</v>
      </c>
    </row>
    <row r="222" spans="1:25" x14ac:dyDescent="0.25">
      <c r="A222" t="str">
        <f>feed!A222</f>
        <v>Tyanra</v>
      </c>
      <c r="B222" t="str">
        <f>feed!B222</f>
        <v>SaffronMerchant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46</v>
      </c>
      <c r="E222">
        <f>SUMPRODUCT(MID(0&amp;feed!E222,LARGE(INDEX(ISNUMBER(--MID(feed!E222,ROW($1:$19),1))*
ROW($1:$19),0),ROW($1:$19))+1,1)*10^ROW($1:$19)/10)</f>
        <v>2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Standard</v>
      </c>
      <c r="J222">
        <f>SUMPRODUCT(MID(0&amp;feed!J222,LARGE(INDEX(ISNUMBER(--MID(feed!J222,ROW($1:$19),1))*
ROW($1:$19),0),ROW($1:$19))+1,1)*10^ROW($1:$19)/10)</f>
        <v>0</v>
      </c>
      <c r="K222">
        <f>SUMPRODUCT(MID(0&amp;feed!K222,LARGE(INDEX(ISNUMBER(--MID(feed!K222,ROW($1:$19),1))*
ROW($1:$19),0),ROW($1:$19))+1,1)*10^ROW($1:$19)/10)</f>
        <v>23</v>
      </c>
      <c r="L222">
        <f>SUMPRODUCT(MID(0&amp;feed!L222,LARGE(INDEX(ISNUMBER(--MID(feed!L222,ROW($1:$19),1))*
ROW($1:$19),0),ROW($1:$19))+1,1)*10^ROW($1:$19)/10)</f>
        <v>8</v>
      </c>
      <c r="M222" t="str">
        <f>feed!M222</f>
        <v>Mixed Economy</v>
      </c>
      <c r="N222">
        <f>SUMPRODUCT(MID(0&amp;feed!N222,LARGE(INDEX(ISNUMBER(--MID(feed!N222,ROW($1:$5),1))*
ROW($1:$5),0),ROW($1:$5))+1,1)*10^ROW($1:$5)/10)</f>
        <v>1398</v>
      </c>
      <c r="O222">
        <f>SUMPRODUCT(MID(0&amp;feed!O222,LARGE(INDEX(ISNUMBER(--MID(feed!O222,ROW($1:$5),1))*
ROW($1:$5),0),ROW($1:$5))+1,1)*10^ROW($1:$5)/10)</f>
        <v>1360</v>
      </c>
      <c r="P222" t="str">
        <f>feed!P222</f>
        <v>Untapped</v>
      </c>
      <c r="Q222" t="str">
        <f>feed!Q222</f>
        <v>Powerful</v>
      </c>
      <c r="R222" t="str">
        <f>feed!R222</f>
        <v>The Subcontinent</v>
      </c>
      <c r="S222" t="str">
        <f>feed!S222</f>
        <v>Soviet Union</v>
      </c>
      <c r="T222" s="4">
        <f>SUMPRODUCT(MID(0&amp;feed!T222,LARGE(INDEX(ISNUMBER(--MID(feed!T222,ROW($1:$5),1))*
ROW($1:$5),0),ROW($1:$5))+1,1)*10^ROW($1:$5)/10)</f>
        <v>33511</v>
      </c>
      <c r="U222" t="str">
        <f>feed!U222</f>
        <v>http://blocgame.com/stats.php?id=60365</v>
      </c>
      <c r="V222" s="4">
        <f>SUMPRODUCT(MID(0&amp;feed!V222,LARGE(INDEX(ISNUMBER(--MID(feed!V222,ROW($1:$5),1))*
ROW($1:$5),0),ROW($1:$5))+1,1)*10^ROW($1:$5)/10)</f>
        <v>1</v>
      </c>
      <c r="W222">
        <f>feed!W222</f>
        <v>0</v>
      </c>
      <c r="X222" s="4">
        <f>T222-H222*750-K222*375-L222*375</f>
        <v>20386</v>
      </c>
      <c r="Y222" s="9">
        <f>T222/N222</f>
        <v>23.970672389127326</v>
      </c>
    </row>
    <row r="223" spans="1:25" x14ac:dyDescent="0.25">
      <c r="A223" t="str">
        <f>feed!A223</f>
        <v>schekels</v>
      </c>
      <c r="B223" t="str">
        <f>feed!B223</f>
        <v>appollyon</v>
      </c>
      <c r="C223" t="str">
        <f>feed!C223</f>
        <v>The Order</v>
      </c>
      <c r="D223">
        <f>SUMPRODUCT(MID(0&amp;feed!D223,LARGE(INDEX(ISNUMBER(--MID(feed!D223,ROW($1:$19),1))*
ROW($1:$19),0),ROW($1:$19))+1,1)*10^ROW($1:$19)/10)</f>
        <v>6</v>
      </c>
      <c r="E223">
        <f>SUMPRODUCT(MID(0&amp;feed!E223,LARGE(INDEX(ISNUMBER(--MID(feed!E223,ROW($1:$19),1))*
ROW($1:$19),0),ROW($1:$19))+1,1)*10^ROW($1:$19)/10)</f>
        <v>0</v>
      </c>
      <c r="F223" t="str">
        <f>feed!F223</f>
        <v>First World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0</v>
      </c>
      <c r="I223" t="str">
        <f>feed!I223</f>
        <v>Undisciplined Rabble</v>
      </c>
      <c r="J223">
        <f>SUMPRODUCT(MID(0&amp;feed!J223,LARGE(INDEX(ISNUMBER(--MID(feed!J223,ROW($1:$19),1))*
ROW($1:$19),0),ROW($1:$19))+1,1)*10^ROW($1:$19)/10)</f>
        <v>55</v>
      </c>
      <c r="K223">
        <f>SUMPRODUCT(MID(0&amp;feed!K223,LARGE(INDEX(ISNUMBER(--MID(feed!K223,ROW($1:$19),1))*
ROW($1:$19),0),ROW($1:$19))+1,1)*10^ROW($1:$19)/10)</f>
        <v>13</v>
      </c>
      <c r="L223">
        <f>SUMPRODUCT(MID(0&amp;feed!L223,LARGE(INDEX(ISNUMBER(--MID(feed!L223,ROW($1:$19),1))*
ROW($1:$19),0),ROW($1:$19))+1,1)*10^ROW($1:$19)/10)</f>
        <v>5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1392</v>
      </c>
      <c r="O223">
        <f>SUMPRODUCT(MID(0&amp;feed!O223,LARGE(INDEX(ISNUMBER(--MID(feed!O223,ROW($1:$5),1))*
ROW($1:$5),0),ROW($1:$5))+1,1)*10^ROW($1:$5)/10)</f>
        <v>35</v>
      </c>
      <c r="P223" t="str">
        <f>feed!P223</f>
        <v>Untapped</v>
      </c>
      <c r="Q223" t="str">
        <f>feed!Q223</f>
        <v>None</v>
      </c>
      <c r="R223" t="str">
        <f>feed!R223</f>
        <v>East Africa</v>
      </c>
      <c r="S223" t="str">
        <f>feed!S223</f>
        <v>Soviet Union</v>
      </c>
      <c r="T223" s="4">
        <f>SUMPRODUCT(MID(0&amp;feed!T223,LARGE(INDEX(ISNUMBER(--MID(feed!T223,ROW($1:$5),1))*
ROW($1:$5),0),ROW($1:$5))+1,1)*10^ROW($1:$5)/10)</f>
        <v>9175</v>
      </c>
      <c r="U223" t="str">
        <f>feed!U223</f>
        <v>http://blocgame.com/stats.php?id=63381</v>
      </c>
      <c r="V223" s="4">
        <f>SUMPRODUCT(MID(0&amp;feed!V223,LARGE(INDEX(ISNUMBER(--MID(feed!V223,ROW($1:$5),1))*
ROW($1:$5),0),ROW($1:$5))+1,1)*10^ROW($1:$5)/10)</f>
        <v>0</v>
      </c>
      <c r="W223">
        <f>feed!W223</f>
        <v>0</v>
      </c>
      <c r="X223" s="4">
        <f>T223-H223*750-K223*375-L223*375</f>
        <v>2425</v>
      </c>
      <c r="Y223" s="9">
        <f>T223/N223</f>
        <v>6.5912356321839081</v>
      </c>
    </row>
    <row r="224" spans="1:25" x14ac:dyDescent="0.25">
      <c r="A224" t="str">
        <f>feed!A224</f>
        <v>MakanBudak</v>
      </c>
      <c r="B224" t="str">
        <f>feed!B224</f>
        <v>amirulfaizal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Second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10</v>
      </c>
      <c r="K224">
        <f>SUMPRODUCT(MID(0&amp;feed!K224,LARGE(INDEX(ISNUMBER(--MID(feed!K224,ROW($1:$19),1))*
ROW($1:$19),0),ROW($1:$19))+1,1)*10^ROW($1:$19)/10)</f>
        <v>7</v>
      </c>
      <c r="L224">
        <f>SUMPRODUCT(MID(0&amp;feed!L224,LARGE(INDEX(ISNUMBER(--MID(feed!L224,ROW($1:$19),1))*
ROW($1:$19),0),ROW($1:$19))+1,1)*10^ROW($1:$19)/10)</f>
        <v>4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1389</v>
      </c>
      <c r="O224">
        <f>SUMPRODUCT(MID(0&amp;feed!O224,LARGE(INDEX(ISNUMBER(--MID(feed!O224,ROW($1:$5),1))*
ROW($1:$5),0),ROW($1:$5))+1,1)*10^ROW($1:$5)/10)</f>
        <v>19</v>
      </c>
      <c r="P224">
        <f>feed!P224</f>
        <v>0</v>
      </c>
      <c r="Q224" t="str">
        <f>feed!Q224</f>
        <v>Mediocre</v>
      </c>
      <c r="R224" t="str">
        <f>feed!R224</f>
        <v>East Indies</v>
      </c>
      <c r="S224" t="str">
        <f>feed!S224</f>
        <v>Neutral</v>
      </c>
      <c r="T224" s="4">
        <f>SUMPRODUCT(MID(0&amp;feed!T224,LARGE(INDEX(ISNUMBER(--MID(feed!T224,ROW($1:$5),1))*
ROW($1:$5),0),ROW($1:$5))+1,1)*10^ROW($1:$5)/10)</f>
        <v>6246</v>
      </c>
      <c r="U224" t="str">
        <f>feed!U224</f>
        <v>http://blocgame.com/stats.php?id=60748</v>
      </c>
      <c r="V224" s="4">
        <f>SUMPRODUCT(MID(0&amp;feed!V224,LARGE(INDEX(ISNUMBER(--MID(feed!V224,ROW($1:$5),1))*
ROW($1:$5),0),ROW($1:$5))+1,1)*10^ROW($1:$5)/10)</f>
        <v>0</v>
      </c>
      <c r="W224">
        <f>feed!W224</f>
        <v>0</v>
      </c>
      <c r="X224" s="4">
        <f>T224-H224*750-K224*375-L224*375</f>
        <v>1371</v>
      </c>
      <c r="Y224" s="9">
        <f>T224/N224</f>
        <v>4.4967602591792657</v>
      </c>
    </row>
    <row r="225" spans="1:25" x14ac:dyDescent="0.25">
      <c r="A225" t="str">
        <f>feed!A225</f>
        <v>Parameswara</v>
      </c>
      <c r="B225" t="str">
        <f>feed!B225</f>
        <v>brownmy</v>
      </c>
      <c r="C225" t="str">
        <f>feed!C225</f>
        <v>Brotherhood of Nod</v>
      </c>
      <c r="D225">
        <f>SUMPRODUCT(MID(0&amp;feed!D225,LARGE(INDEX(ISNUMBER(--MID(feed!D225,ROW($1:$19),1))*
ROW($1:$19),0),ROW($1:$19))+1,1)*10^ROW($1:$19)/10)</f>
        <v>73</v>
      </c>
      <c r="E225">
        <f>SUMPRODUCT(MID(0&amp;feed!E225,LARGE(INDEX(ISNUMBER(--MID(feed!E225,ROW($1:$19),1))*
ROW($1:$19),0),ROW($1:$19))+1,1)*10^ROW($1:$19)/10)</f>
        <v>0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3</v>
      </c>
      <c r="I225" t="str">
        <f>feed!I225</f>
        <v>Standard</v>
      </c>
      <c r="J225">
        <f>SUMPRODUCT(MID(0&amp;feed!J225,LARGE(INDEX(ISNUMBER(--MID(feed!J225,ROW($1:$19),1))*
ROW($1:$19),0),ROW($1:$19))+1,1)*10^ROW($1:$19)/10)</f>
        <v>8</v>
      </c>
      <c r="K225">
        <f>SUMPRODUCT(MID(0&amp;feed!K225,LARGE(INDEX(ISNUMBER(--MID(feed!K225,ROW($1:$19),1))*
ROW($1:$19),0),ROW($1:$19))+1,1)*10^ROW($1:$19)/10)</f>
        <v>13</v>
      </c>
      <c r="L225">
        <f>SUMPRODUCT(MID(0&amp;feed!L225,LARGE(INDEX(ISNUMBER(--MID(feed!L225,ROW($1:$19),1))*
ROW($1:$19),0),ROW($1:$19))+1,1)*10^ROW($1:$19)/10)</f>
        <v>4</v>
      </c>
      <c r="M225" t="str">
        <f>feed!M225</f>
        <v>Free Market</v>
      </c>
      <c r="N225">
        <f>SUMPRODUCT(MID(0&amp;feed!N225,LARGE(INDEX(ISNUMBER(--MID(feed!N225,ROW($1:$5),1))*
ROW($1:$5),0),ROW($1:$5))+1,1)*10^ROW($1:$5)/10)</f>
        <v>1385</v>
      </c>
      <c r="O225">
        <f>SUMPRODUCT(MID(0&amp;feed!O225,LARGE(INDEX(ISNUMBER(--MID(feed!O225,ROW($1:$5),1))*
ROW($1:$5),0),ROW($1:$5))+1,1)*10^ROW($1:$5)/10)</f>
        <v>194</v>
      </c>
      <c r="P225" t="str">
        <f>feed!P225</f>
        <v>Untapped</v>
      </c>
      <c r="Q225" t="str">
        <f>feed!Q225</f>
        <v>Powerful</v>
      </c>
      <c r="R225" t="str">
        <f>feed!R225</f>
        <v>Indochina</v>
      </c>
      <c r="S225" t="str">
        <f>feed!S225</f>
        <v>United States</v>
      </c>
      <c r="T225" s="4">
        <f>SUMPRODUCT(MID(0&amp;feed!T225,LARGE(INDEX(ISNUMBER(--MID(feed!T225,ROW($1:$5),1))*
ROW($1:$5),0),ROW($1:$5))+1,1)*10^ROW($1:$5)/10)</f>
        <v>24708</v>
      </c>
      <c r="U225" t="str">
        <f>feed!U225</f>
        <v>http://blocgame.com/stats.php?id=56360</v>
      </c>
      <c r="V225" s="4">
        <f>SUMPRODUCT(MID(0&amp;feed!V225,LARGE(INDEX(ISNUMBER(--MID(feed!V225,ROW($1:$5),1))*
ROW($1:$5),0),ROW($1:$5))+1,1)*10^ROW($1:$5)/10)</f>
        <v>0</v>
      </c>
      <c r="W225">
        <f>feed!W225</f>
        <v>0</v>
      </c>
      <c r="X225" s="4">
        <f>T225-H225*750-K225*375-L225*375</f>
        <v>16083</v>
      </c>
      <c r="Y225" s="9">
        <f>T225/N225</f>
        <v>17.839711191335741</v>
      </c>
    </row>
    <row r="226" spans="1:25" x14ac:dyDescent="0.25">
      <c r="A226" t="str">
        <f>feed!A226</f>
        <v>Gallifrey</v>
      </c>
      <c r="B226" t="str">
        <f>feed!B226</f>
        <v>The Doctor</v>
      </c>
      <c r="C226" t="str">
        <f>feed!C226</f>
        <v>Steel Brotherhood</v>
      </c>
      <c r="D226">
        <f>SUMPRODUCT(MID(0&amp;feed!D226,LARGE(INDEX(ISNUMBER(--MID(feed!D226,ROW($1:$19),1))*
ROW($1:$19),0),ROW($1:$19))+1,1)*10^ROW($1:$19)/10)</f>
        <v>21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Nice</v>
      </c>
      <c r="H226">
        <f>SUMPRODUCT(MID(0&amp;feed!H226,LARGE(INDEX(ISNUMBER(--MID(feed!H226,ROW($1:$1),1))*
ROW($1:$1),0),ROW($1:$1))+1,1)*10^ROW($1:$1)/10)</f>
        <v>0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10</v>
      </c>
      <c r="K226">
        <f>SUMPRODUCT(MID(0&amp;feed!K226,LARGE(INDEX(ISNUMBER(--MID(feed!K226,ROW($1:$19),1))*
ROW($1:$19),0),ROW($1:$19))+1,1)*10^ROW($1:$19)/10)</f>
        <v>10</v>
      </c>
      <c r="L226">
        <f>SUMPRODUCT(MID(0&amp;feed!L226,LARGE(INDEX(ISNUMBER(--MID(feed!L226,ROW($1:$19),1))*
ROW($1:$19),0),ROW($1:$19))+1,1)*10^ROW($1:$19)/10)</f>
        <v>3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1381</v>
      </c>
      <c r="O226">
        <f>SUMPRODUCT(MID(0&amp;feed!O226,LARGE(INDEX(ISNUMBER(--MID(feed!O226,ROW($1:$5),1))*
ROW($1:$5),0),ROW($1:$5))+1,1)*10^ROW($1:$5)/10)</f>
        <v>252</v>
      </c>
      <c r="P226" t="str">
        <f>feed!P226</f>
        <v>Untapped</v>
      </c>
      <c r="Q226" t="str">
        <f>feed!Q226</f>
        <v>Mediocre</v>
      </c>
      <c r="R226" t="str">
        <f>feed!R226</f>
        <v>Southern Cone</v>
      </c>
      <c r="S226" t="str">
        <f>feed!S226</f>
        <v>Neutral</v>
      </c>
      <c r="T226" s="4">
        <f>SUMPRODUCT(MID(0&amp;feed!T226,LARGE(INDEX(ISNUMBER(--MID(feed!T226,ROW($1:$5),1))*
ROW($1:$5),0),ROW($1:$5))+1,1)*10^ROW($1:$5)/10)</f>
        <v>13477</v>
      </c>
      <c r="U226" t="str">
        <f>feed!U226</f>
        <v>http://blocgame.com/stats.php?id=40351</v>
      </c>
      <c r="V226" s="4">
        <f>SUMPRODUCT(MID(0&amp;feed!V226,LARGE(INDEX(ISNUMBER(--MID(feed!V226,ROW($1:$5),1))*
ROW($1:$5),0),ROW($1:$5))+1,1)*10^ROW($1:$5)/10)</f>
        <v>0</v>
      </c>
      <c r="W226">
        <f>feed!W226</f>
        <v>0</v>
      </c>
      <c r="X226" s="4">
        <f>T226-H226*750-K226*375-L226*375</f>
        <v>8602</v>
      </c>
      <c r="Y226" s="9">
        <f>T226/N226</f>
        <v>9.75887038377987</v>
      </c>
    </row>
    <row r="227" spans="1:25" x14ac:dyDescent="0.25">
      <c r="A227" t="str">
        <f>feed!A227</f>
        <v>Niggerito</v>
      </c>
      <c r="B227" t="str">
        <f>feed!B227</f>
        <v>Jejomar Binay</v>
      </c>
      <c r="C227" t="str">
        <f>feed!C227</f>
        <v>SPQR</v>
      </c>
      <c r="D227">
        <f>SUMPRODUCT(MID(0&amp;feed!D227,LARGE(INDEX(ISNUMBER(--MID(feed!D227,ROW($1:$19),1))*
ROW($1:$19),0),ROW($1:$19))+1,1)*10^ROW($1:$19)/10)</f>
        <v>90</v>
      </c>
      <c r="E227">
        <f>SUMPRODUCT(MID(0&amp;feed!E227,LARGE(INDEX(ISNUMBER(--MID(feed!E227,ROW($1:$19),1))*
ROW($1:$19),0),ROW($1:$19))+1,1)*10^ROW($1:$19)/10)</f>
        <v>5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4</v>
      </c>
      <c r="I227" t="str">
        <f>feed!I227</f>
        <v>Good</v>
      </c>
      <c r="J227">
        <f>SUMPRODUCT(MID(0&amp;feed!J227,LARGE(INDEX(ISNUMBER(--MID(feed!J227,ROW($1:$19),1))*
ROW($1:$19),0),ROW($1:$19))+1,1)*10^ROW($1:$19)/10)</f>
        <v>1</v>
      </c>
      <c r="K227">
        <f>SUMPRODUCT(MID(0&amp;feed!K227,LARGE(INDEX(ISNUMBER(--MID(feed!K227,ROW($1:$19),1))*
ROW($1:$19),0),ROW($1:$19))+1,1)*10^ROW($1:$19)/10)</f>
        <v>27</v>
      </c>
      <c r="L227">
        <f>SUMPRODUCT(MID(0&amp;feed!L227,LARGE(INDEX(ISNUMBER(--MID(feed!L227,ROW($1:$19),1))*
ROW($1:$19),0),ROW($1:$19))+1,1)*10^ROW($1:$19)/10)</f>
        <v>4</v>
      </c>
      <c r="M227" t="str">
        <f>feed!M227</f>
        <v>Free Market</v>
      </c>
      <c r="N227">
        <f>SUMPRODUCT(MID(0&amp;feed!N227,LARGE(INDEX(ISNUMBER(--MID(feed!N227,ROW($1:$5),1))*
ROW($1:$5),0),ROW($1:$5))+1,1)*10^ROW($1:$5)/10)</f>
        <v>1379</v>
      </c>
      <c r="O227">
        <f>SUMPRODUCT(MID(0&amp;feed!O227,LARGE(INDEX(ISNUMBER(--MID(feed!O227,ROW($1:$5),1))*
ROW($1:$5),0),ROW($1:$5))+1,1)*10^ROW($1:$5)/10)</f>
        <v>228</v>
      </c>
      <c r="P227" t="str">
        <f>feed!P227</f>
        <v>Untapped</v>
      </c>
      <c r="Q227" t="str">
        <f>feed!Q227</f>
        <v>Large</v>
      </c>
      <c r="R227" t="str">
        <f>feed!R227</f>
        <v>East Indies</v>
      </c>
      <c r="S227" t="str">
        <f>feed!S227</f>
        <v>United States</v>
      </c>
      <c r="T227" s="4">
        <f>SUMPRODUCT(MID(0&amp;feed!T227,LARGE(INDEX(ISNUMBER(--MID(feed!T227,ROW($1:$5),1))*
ROW($1:$5),0),ROW($1:$5))+1,1)*10^ROW($1:$5)/10)</f>
        <v>37241</v>
      </c>
      <c r="U227" t="str">
        <f>feed!U227</f>
        <v>http://blocgame.com/stats.php?id=63087</v>
      </c>
      <c r="V227" s="4">
        <f>SUMPRODUCT(MID(0&amp;feed!V227,LARGE(INDEX(ISNUMBER(--MID(feed!V227,ROW($1:$5),1))*
ROW($1:$5),0),ROW($1:$5))+1,1)*10^ROW($1:$5)/10)</f>
        <v>0</v>
      </c>
      <c r="W227">
        <f>feed!W227</f>
        <v>0</v>
      </c>
      <c r="X227" s="4">
        <f>T227-H227*750-K227*375-L227*375</f>
        <v>22616</v>
      </c>
      <c r="Y227" s="9">
        <f>T227/N227</f>
        <v>27.005801305293691</v>
      </c>
    </row>
    <row r="228" spans="1:25" x14ac:dyDescent="0.25">
      <c r="A228" t="str">
        <f>feed!A228</f>
        <v>Thermonia</v>
      </c>
      <c r="B228" t="str">
        <f>feed!B228</f>
        <v>Aluminothermic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74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2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3</v>
      </c>
      <c r="K228">
        <f>SUMPRODUCT(MID(0&amp;feed!K228,LARGE(INDEX(ISNUMBER(--MID(feed!K228,ROW($1:$19),1))*
ROW($1:$19),0),ROW($1:$19))+1,1)*10^ROW($1:$19)/10)</f>
        <v>10</v>
      </c>
      <c r="L228">
        <f>SUMPRODUCT(MID(0&amp;feed!L228,LARGE(INDEX(ISNUMBER(--MID(feed!L228,ROW($1:$19),1))*
ROW($1:$19),0),ROW($1:$19))+1,1)*10^ROW($1:$19)/10)</f>
        <v>6</v>
      </c>
      <c r="M228" t="str">
        <f>feed!M228</f>
        <v>Mixed Economy</v>
      </c>
      <c r="N228">
        <f>SUMPRODUCT(MID(0&amp;feed!N228,LARGE(INDEX(ISNUMBER(--MID(feed!N228,ROW($1:$5),1))*
ROW($1:$5),0),ROW($1:$5))+1,1)*10^ROW($1:$5)/10)</f>
        <v>1377</v>
      </c>
      <c r="O228">
        <f>SUMPRODUCT(MID(0&amp;feed!O228,LARGE(INDEX(ISNUMBER(--MID(feed!O228,ROW($1:$5),1))*
ROW($1:$5),0),ROW($1:$5))+1,1)*10^ROW($1:$5)/10)</f>
        <v>4418</v>
      </c>
      <c r="P228" t="str">
        <f>feed!P228</f>
        <v>Untapped</v>
      </c>
      <c r="Q228" t="str">
        <f>feed!Q228</f>
        <v>Large</v>
      </c>
      <c r="R228" t="str">
        <f>feed!R228</f>
        <v>Mesopotamia</v>
      </c>
      <c r="S228" t="str">
        <f>feed!S228</f>
        <v>United States</v>
      </c>
      <c r="T228" s="4">
        <f>SUMPRODUCT(MID(0&amp;feed!T228,LARGE(INDEX(ISNUMBER(--MID(feed!T228,ROW($1:$5),1))*
ROW($1:$5),0),ROW($1:$5))+1,1)*10^ROW($1:$5)/10)</f>
        <v>27128</v>
      </c>
      <c r="U228" t="str">
        <f>feed!U228</f>
        <v>http://blocgame.com/stats.php?id=53567</v>
      </c>
      <c r="V228" s="4">
        <f>SUMPRODUCT(MID(0&amp;feed!V228,LARGE(INDEX(ISNUMBER(--MID(feed!V228,ROW($1:$5),1))*
ROW($1:$5),0),ROW($1:$5))+1,1)*10^ROW($1:$5)/10)</f>
        <v>0</v>
      </c>
      <c r="W228">
        <f>feed!W228</f>
        <v>0</v>
      </c>
      <c r="X228" s="4">
        <f>T228-H228*750-K228*375-L228*375</f>
        <v>19628</v>
      </c>
      <c r="Y228" s="9">
        <f>T228/N228</f>
        <v>19.700798838053739</v>
      </c>
    </row>
    <row r="229" spans="1:25" x14ac:dyDescent="0.25">
      <c r="A229" t="str">
        <f>feed!A229</f>
        <v>Dess</v>
      </c>
      <c r="B229" t="str">
        <f>feed!B229</f>
        <v>Raktai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96</v>
      </c>
      <c r="E229">
        <f>SUMPRODUCT(MID(0&amp;feed!E229,LARGE(INDEX(ISNUMBER(--MID(feed!E229,ROW($1:$19),1))*
ROW($1:$19),0),ROW($1:$19))+1,1)*10^ROW($1:$19)/10)</f>
        <v>1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4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0</v>
      </c>
      <c r="K229">
        <f>SUMPRODUCT(MID(0&amp;feed!K229,LARGE(INDEX(ISNUMBER(--MID(feed!K229,ROW($1:$19),1))*
ROW($1:$19),0),ROW($1:$19))+1,1)*10^ROW($1:$19)/10)</f>
        <v>41</v>
      </c>
      <c r="L229">
        <f>SUMPRODUCT(MID(0&amp;feed!L229,LARGE(INDEX(ISNUMBER(--MID(feed!L229,ROW($1:$19),1))*
ROW($1:$19),0),ROW($1:$19))+1,1)*10^ROW($1:$19)/10)</f>
        <v>6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1374</v>
      </c>
      <c r="O229">
        <f>SUMPRODUCT(MID(0&amp;feed!O229,LARGE(INDEX(ISNUMBER(--MID(feed!O229,ROW($1:$5),1))*
ROW($1:$5),0),ROW($1:$5))+1,1)*10^ROW($1:$5)/10)</f>
        <v>101</v>
      </c>
      <c r="P229" t="str">
        <f>feed!P229</f>
        <v>Plentiful</v>
      </c>
      <c r="Q229" t="str">
        <f>feed!Q229</f>
        <v>Large</v>
      </c>
      <c r="R229" t="str">
        <f>feed!R229</f>
        <v>Pacific Rim</v>
      </c>
      <c r="S229" t="str">
        <f>feed!S229</f>
        <v>United States</v>
      </c>
      <c r="T229" s="4">
        <f>SUMPRODUCT(MID(0&amp;feed!T229,LARGE(INDEX(ISNUMBER(--MID(feed!T229,ROW($1:$5),1))*
ROW($1:$5),0),ROW($1:$5))+1,1)*10^ROW($1:$5)/10)</f>
        <v>45059</v>
      </c>
      <c r="U229" t="str">
        <f>feed!U229</f>
        <v>http://blocgame.com/stats.php?id=63586</v>
      </c>
      <c r="V229" s="4">
        <f>SUMPRODUCT(MID(0&amp;feed!V229,LARGE(INDEX(ISNUMBER(--MID(feed!V229,ROW($1:$5),1))*
ROW($1:$5),0),ROW($1:$5))+1,1)*10^ROW($1:$5)/10)</f>
        <v>0</v>
      </c>
      <c r="W229">
        <f>feed!W229</f>
        <v>0</v>
      </c>
      <c r="X229" s="4">
        <f>T229-H229*750-K229*375-L229*375</f>
        <v>24434</v>
      </c>
      <c r="Y229" s="9">
        <f>T229/N229</f>
        <v>32.794032023289667</v>
      </c>
    </row>
    <row r="230" spans="1:25" x14ac:dyDescent="0.25">
      <c r="A230" t="str">
        <f>feed!A230</f>
        <v>Shining Sun</v>
      </c>
      <c r="B230" t="str">
        <f>feed!B230</f>
        <v>Wladyslaw Gomulka</v>
      </c>
      <c r="C230" t="str">
        <f>feed!C230</f>
        <v>Lithuanian Coalition</v>
      </c>
      <c r="D230">
        <f>SUMPRODUCT(MID(0&amp;feed!D230,LARGE(INDEX(ISNUMBER(--MID(feed!D230,ROW($1:$19),1))*
ROW($1:$19),0),ROW($1:$19))+1,1)*10^ROW($1:$19)/10)</f>
        <v>54</v>
      </c>
      <c r="E230">
        <f>SUMPRODUCT(MID(0&amp;feed!E230,LARGE(INDEX(ISNUMBER(--MID(feed!E230,ROW($1:$19),1))*
ROW($1:$19),0),ROW($1:$19))+1,1)*10^ROW($1:$19)/10)</f>
        <v>0</v>
      </c>
      <c r="F230" t="str">
        <f>feed!F230</f>
        <v>Second World War surplus</v>
      </c>
      <c r="G230" t="str">
        <f>feed!G230</f>
        <v>Angelic</v>
      </c>
      <c r="H230">
        <f>SUMPRODUCT(MID(0&amp;feed!H230,LARGE(INDEX(ISNUMBER(--MID(feed!H230,ROW($1:$1),1))*
ROW($1:$1),0),ROW($1:$1))+1,1)*10^ROW($1:$1)/10)</f>
        <v>1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6</v>
      </c>
      <c r="K230">
        <f>SUMPRODUCT(MID(0&amp;feed!K230,LARGE(INDEX(ISNUMBER(--MID(feed!K230,ROW($1:$19),1))*
ROW($1:$19),0),ROW($1:$19))+1,1)*10^ROW($1:$19)/10)</f>
        <v>19</v>
      </c>
      <c r="L230">
        <f>SUMPRODUCT(MID(0&amp;feed!L230,LARGE(INDEX(ISNUMBER(--MID(feed!L230,ROW($1:$19),1))*
ROW($1:$19),0),ROW($1:$19))+1,1)*10^ROW($1:$19)/10)</f>
        <v>9</v>
      </c>
      <c r="M230" t="str">
        <f>feed!M230</f>
        <v>Mixed Economy</v>
      </c>
      <c r="N230">
        <f>SUMPRODUCT(MID(0&amp;feed!N230,LARGE(INDEX(ISNUMBER(--MID(feed!N230,ROW($1:$5),1))*
ROW($1:$5),0),ROW($1:$5))+1,1)*10^ROW($1:$5)/10)</f>
        <v>1373</v>
      </c>
      <c r="O230">
        <f>SUMPRODUCT(MID(0&amp;feed!O230,LARGE(INDEX(ISNUMBER(--MID(feed!O230,ROW($1:$5),1))*
ROW($1:$5),0),ROW($1:$5))+1,1)*10^ROW($1:$5)/10)</f>
        <v>6</v>
      </c>
      <c r="P230">
        <f>feed!P230</f>
        <v>0</v>
      </c>
      <c r="Q230" t="str">
        <f>feed!Q230</f>
        <v>Mediocre</v>
      </c>
      <c r="R230" t="str">
        <f>feed!R230</f>
        <v>Southern Africa</v>
      </c>
      <c r="S230" t="str">
        <f>feed!S230</f>
        <v>Soviet Union</v>
      </c>
      <c r="T230" s="4">
        <f>SUMPRODUCT(MID(0&amp;feed!T230,LARGE(INDEX(ISNUMBER(--MID(feed!T230,ROW($1:$5),1))*
ROW($1:$5),0),ROW($1:$5))+1,1)*10^ROW($1:$5)/10)</f>
        <v>11320</v>
      </c>
      <c r="U230" t="str">
        <f>feed!U230</f>
        <v>http://blocgame.com/stats.php?id=61511</v>
      </c>
      <c r="V230" s="4">
        <f>SUMPRODUCT(MID(0&amp;feed!V230,LARGE(INDEX(ISNUMBER(--MID(feed!V230,ROW($1:$5),1))*
ROW($1:$5),0),ROW($1:$5))+1,1)*10^ROW($1:$5)/10)</f>
        <v>0</v>
      </c>
      <c r="W230">
        <f>feed!W230</f>
        <v>0</v>
      </c>
      <c r="X230" s="4">
        <f>T230-H230*750-K230*375-L230*375</f>
        <v>70</v>
      </c>
      <c r="Y230" s="9">
        <f>T230/N230</f>
        <v>8.2447195921340128</v>
      </c>
    </row>
    <row r="231" spans="1:25" x14ac:dyDescent="0.25">
      <c r="A231" t="str">
        <f>feed!A231</f>
        <v>Lolesco</v>
      </c>
      <c r="B231" t="str">
        <f>feed!B231</f>
        <v>Lolesco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83</v>
      </c>
      <c r="E231">
        <f>SUMPRODUCT(MID(0&amp;feed!E231,LARGE(INDEX(ISNUMBER(--MID(feed!E231,ROW($1:$19),1))*
ROW($1:$19),0),ROW($1:$19))+1,1)*10^ROW($1:$19)/10)</f>
        <v>1</v>
      </c>
      <c r="F231" t="str">
        <f>feed!F231</f>
        <v>Korean War surplus</v>
      </c>
      <c r="G231" t="str">
        <f>feed!G231</f>
        <v>Good</v>
      </c>
      <c r="H231">
        <f>SUMPRODUCT(MID(0&amp;feed!H231,LARGE(INDEX(ISNUMBER(--MID(feed!H231,ROW($1:$1),1))*
ROW($1:$1),0),ROW($1:$1))+1,1)*10^ROW($1:$1)/10)</f>
        <v>3</v>
      </c>
      <c r="I231" t="str">
        <f>feed!I231</f>
        <v>Standard</v>
      </c>
      <c r="J231">
        <f>SUMPRODUCT(MID(0&amp;feed!J231,LARGE(INDEX(ISNUMBER(--MID(feed!J231,ROW($1:$19),1))*
ROW($1:$19),0),ROW($1:$19))+1,1)*10^ROW($1:$19)/10)</f>
        <v>4</v>
      </c>
      <c r="K231">
        <f>SUMPRODUCT(MID(0&amp;feed!K231,LARGE(INDEX(ISNUMBER(--MID(feed!K231,ROW($1:$19),1))*
ROW($1:$19),0),ROW($1:$19))+1,1)*10^ROW($1:$19)/10)</f>
        <v>56</v>
      </c>
      <c r="L231">
        <f>SUMPRODUCT(MID(0&amp;feed!L231,LARGE(INDEX(ISNUMBER(--MID(feed!L231,ROW($1:$19),1))*
ROW($1:$19),0),ROW($1:$19))+1,1)*10^ROW($1:$19)/10)</f>
        <v>15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1365</v>
      </c>
      <c r="O231">
        <f>SUMPRODUCT(MID(0&amp;feed!O231,LARGE(INDEX(ISNUMBER(--MID(feed!O231,ROW($1:$5),1))*
ROW($1:$5),0),ROW($1:$5))+1,1)*10^ROW($1:$5)/10)</f>
        <v>2978</v>
      </c>
      <c r="P231" t="str">
        <f>feed!P231</f>
        <v>Plentiful</v>
      </c>
      <c r="Q231" t="str">
        <f>feed!Q231</f>
        <v>Somewhat Large</v>
      </c>
      <c r="R231" t="str">
        <f>feed!R231</f>
        <v>Mesopotamia</v>
      </c>
      <c r="S231" t="str">
        <f>feed!S231</f>
        <v>United States</v>
      </c>
      <c r="T231" s="4">
        <f>SUMPRODUCT(MID(0&amp;feed!T231,LARGE(INDEX(ISNUMBER(--MID(feed!T231,ROW($1:$5),1))*
ROW($1:$5),0),ROW($1:$5))+1,1)*10^ROW($1:$5)/10)</f>
        <v>46300</v>
      </c>
      <c r="U231" t="str">
        <f>feed!U231</f>
        <v>http://blocgame.com/stats.php?id=48289</v>
      </c>
      <c r="V231" s="4">
        <f>SUMPRODUCT(MID(0&amp;feed!V231,LARGE(INDEX(ISNUMBER(--MID(feed!V231,ROW($1:$5),1))*
ROW($1:$5),0),ROW($1:$5))+1,1)*10^ROW($1:$5)/10)</f>
        <v>0</v>
      </c>
      <c r="W231">
        <f>feed!W231</f>
        <v>0</v>
      </c>
      <c r="X231" s="4">
        <f>T231-H231*750-K231*375-L231*375</f>
        <v>17425</v>
      </c>
      <c r="Y231" s="9">
        <f>T231/N231</f>
        <v>33.91941391941392</v>
      </c>
    </row>
    <row r="232" spans="1:25" x14ac:dyDescent="0.25">
      <c r="A232" t="str">
        <f>feed!A232</f>
        <v>KakMahPower</v>
      </c>
      <c r="B232" t="str">
        <f>feed!B232</f>
        <v>tuan tanah kedaun</v>
      </c>
      <c r="C232" t="str">
        <f>feed!C232</f>
        <v>PIRATES</v>
      </c>
      <c r="D232">
        <f>SUMPRODUCT(MID(0&amp;feed!D232,LARGE(INDEX(ISNUMBER(--MID(feed!D232,ROW($1:$19),1))*
ROW($1:$19),0),ROW($1:$19))+1,1)*10^ROW($1:$19)/10)</f>
        <v>30</v>
      </c>
      <c r="E232">
        <f>SUMPRODUCT(MID(0&amp;feed!E232,LARGE(INDEX(ISNUMBER(--MID(feed!E232,ROW($1:$19),1))*
ROW($1:$19),0),ROW($1:$19))+1,1)*10^ROW($1:$19)/10)</f>
        <v>0</v>
      </c>
      <c r="F232" t="str">
        <f>feed!F232</f>
        <v>First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1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9</v>
      </c>
      <c r="K232">
        <f>SUMPRODUCT(MID(0&amp;feed!K232,LARGE(INDEX(ISNUMBER(--MID(feed!K232,ROW($1:$19),1))*
ROW($1:$19),0),ROW($1:$19))+1,1)*10^ROW($1:$19)/10)</f>
        <v>6</v>
      </c>
      <c r="L232">
        <f>SUMPRODUCT(MID(0&amp;feed!L232,LARGE(INDEX(ISNUMBER(--MID(feed!L232,ROW($1:$19),1))*
ROW($1:$19),0),ROW($1:$19))+1,1)*10^ROW($1:$19)/10)</f>
        <v>5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1362</v>
      </c>
      <c r="O232">
        <f>SUMPRODUCT(MID(0&amp;feed!O232,LARGE(INDEX(ISNUMBER(--MID(feed!O232,ROW($1:$5),1))*
ROW($1:$5),0),ROW($1:$5))+1,1)*10^ROW($1:$5)/10)</f>
        <v>448</v>
      </c>
      <c r="P232">
        <f>feed!P232</f>
        <v>0</v>
      </c>
      <c r="Q232" t="str">
        <f>feed!Q232</f>
        <v>Somewhat Large</v>
      </c>
      <c r="R232" t="str">
        <f>feed!R232</f>
        <v>Indochina</v>
      </c>
      <c r="S232" t="str">
        <f>feed!S232</f>
        <v>United States</v>
      </c>
      <c r="T232" s="4">
        <f>SUMPRODUCT(MID(0&amp;feed!T232,LARGE(INDEX(ISNUMBER(--MID(feed!T232,ROW($1:$5),1))*
ROW($1:$5),0),ROW($1:$5))+1,1)*10^ROW($1:$5)/10)</f>
        <v>5249</v>
      </c>
      <c r="U232" t="str">
        <f>feed!U232</f>
        <v>http://blocgame.com/stats.php?id=60656</v>
      </c>
      <c r="V232" s="4">
        <f>SUMPRODUCT(MID(0&amp;feed!V232,LARGE(INDEX(ISNUMBER(--MID(feed!V232,ROW($1:$5),1))*
ROW($1:$5),0),ROW($1:$5))+1,1)*10^ROW($1:$5)/10)</f>
        <v>0</v>
      </c>
      <c r="W232">
        <f>feed!W232</f>
        <v>0</v>
      </c>
      <c r="X232" s="4">
        <f>T232-H232*750-K232*375-L232*375</f>
        <v>374</v>
      </c>
      <c r="Y232" s="9">
        <f>T232/N232</f>
        <v>3.8538913362701908</v>
      </c>
    </row>
    <row r="233" spans="1:25" x14ac:dyDescent="0.25">
      <c r="A233" t="str">
        <f>feed!A233</f>
        <v>One Star</v>
      </c>
      <c r="B233" t="str">
        <f>feed!B233</f>
        <v>Neku</v>
      </c>
      <c r="C233" t="str">
        <f>feed!C233</f>
        <v>The Divine Council</v>
      </c>
      <c r="D233">
        <f>SUMPRODUCT(MID(0&amp;feed!D233,LARGE(INDEX(ISNUMBER(--MID(feed!D233,ROW($1:$19),1))*
ROW($1:$19),0),ROW($1:$19))+1,1)*10^ROW($1:$19)/10)</f>
        <v>38</v>
      </c>
      <c r="E233">
        <f>SUMPRODUCT(MID(0&amp;feed!E233,LARGE(INDEX(ISNUMBER(--MID(feed!E233,ROW($1:$19),1))*
ROW($1:$19),0),ROW($1:$19))+1,1)*10^ROW($1:$19)/10)</f>
        <v>4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3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0</v>
      </c>
      <c r="K233">
        <f>SUMPRODUCT(MID(0&amp;feed!K233,LARGE(INDEX(ISNUMBER(--MID(feed!K233,ROW($1:$19),1))*
ROW($1:$19),0),ROW($1:$19))+1,1)*10^ROW($1:$19)/10)</f>
        <v>4</v>
      </c>
      <c r="L233">
        <f>SUMPRODUCT(MID(0&amp;feed!L233,LARGE(INDEX(ISNUMBER(--MID(feed!L233,ROW($1:$19),1))*
ROW($1:$19),0),ROW($1:$19))+1,1)*10^ROW($1:$19)/10)</f>
        <v>4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1360</v>
      </c>
      <c r="O233">
        <f>SUMPRODUCT(MID(0&amp;feed!O233,LARGE(INDEX(ISNUMBER(--MID(feed!O233,ROW($1:$5),1))*
ROW($1:$5),0),ROW($1:$5))+1,1)*10^ROW($1:$5)/10)</f>
        <v>3674</v>
      </c>
      <c r="P233" t="str">
        <f>feed!P233</f>
        <v>Untapped</v>
      </c>
      <c r="Q233" t="str">
        <f>feed!Q233</f>
        <v>Very Powerful</v>
      </c>
      <c r="R233" t="str">
        <f>feed!R233</f>
        <v>Persia</v>
      </c>
      <c r="S233" t="str">
        <f>feed!S233</f>
        <v>United States</v>
      </c>
      <c r="T233" s="4">
        <f>SUMPRODUCT(MID(0&amp;feed!T233,LARGE(INDEX(ISNUMBER(--MID(feed!T233,ROW($1:$5),1))*
ROW($1:$5),0),ROW($1:$5))+1,1)*10^ROW($1:$5)/10)</f>
        <v>28063</v>
      </c>
      <c r="U233" t="str">
        <f>feed!U233</f>
        <v>http://blocgame.com/stats.php?id=57783</v>
      </c>
      <c r="V233" s="4">
        <f>SUMPRODUCT(MID(0&amp;feed!V233,LARGE(INDEX(ISNUMBER(--MID(feed!V233,ROW($1:$5),1))*
ROW($1:$5),0),ROW($1:$5))+1,1)*10^ROW($1:$5)/10)</f>
        <v>0</v>
      </c>
      <c r="W233">
        <f>feed!W233</f>
        <v>0</v>
      </c>
      <c r="X233" s="4">
        <f>T233-H233*750-K233*375-L233*375</f>
        <v>22813</v>
      </c>
      <c r="Y233" s="9">
        <f>T233/N233</f>
        <v>20.63455882352941</v>
      </c>
    </row>
    <row r="234" spans="1:25" x14ac:dyDescent="0.25">
      <c r="A234" t="str">
        <f>feed!A234</f>
        <v>The Abarat</v>
      </c>
      <c r="B234" t="str">
        <f>feed!B234</f>
        <v>John Mischeif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88</v>
      </c>
      <c r="E234">
        <f>SUMPRODUCT(MID(0&amp;feed!E234,LARGE(INDEX(ISNUMBER(--MID(feed!E234,ROW($1:$19),1))*
ROW($1:$19),0),ROW($1:$19))+1,1)*10^ROW($1:$19)/10)</f>
        <v>2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Undisciplined Rabble</v>
      </c>
      <c r="J234">
        <f>SUMPRODUCT(MID(0&amp;feed!J234,LARGE(INDEX(ISNUMBER(--MID(feed!J234,ROW($1:$19),1))*
ROW($1:$19),0),ROW($1:$19))+1,1)*10^ROW($1:$19)/10)</f>
        <v>19</v>
      </c>
      <c r="K234">
        <f>SUMPRODUCT(MID(0&amp;feed!K234,LARGE(INDEX(ISNUMBER(--MID(feed!K234,ROW($1:$19),1))*
ROW($1:$19),0),ROW($1:$19))+1,1)*10^ROW($1:$19)/10)</f>
        <v>15</v>
      </c>
      <c r="L234">
        <f>SUMPRODUCT(MID(0&amp;feed!L234,LARGE(INDEX(ISNUMBER(--MID(feed!L234,ROW($1:$19),1))*
ROW($1:$19),0),ROW($1:$19))+1,1)*10^ROW($1:$19)/10)</f>
        <v>7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1358</v>
      </c>
      <c r="O234">
        <f>SUMPRODUCT(MID(0&amp;feed!O234,LARGE(INDEX(ISNUMBER(--MID(feed!O234,ROW($1:$5),1))*
ROW($1:$5),0),ROW($1:$5))+1,1)*10^ROW($1:$5)/10)</f>
        <v>3116</v>
      </c>
      <c r="P234" t="str">
        <f>feed!P234</f>
        <v>Plentiful</v>
      </c>
      <c r="Q234" t="str">
        <f>feed!Q234</f>
        <v>Somewhat Large</v>
      </c>
      <c r="R234" t="str">
        <f>feed!R234</f>
        <v>Arabia</v>
      </c>
      <c r="S234" t="str">
        <f>feed!S234</f>
        <v>Soviet Union</v>
      </c>
      <c r="T234" s="4">
        <f>SUMPRODUCT(MID(0&amp;feed!T234,LARGE(INDEX(ISNUMBER(--MID(feed!T234,ROW($1:$5),1))*
ROW($1:$5),0),ROW($1:$5))+1,1)*10^ROW($1:$5)/10)</f>
        <v>26819</v>
      </c>
      <c r="U234" t="str">
        <f>feed!U234</f>
        <v>http://blocgame.com/stats.php?id=40068</v>
      </c>
      <c r="V234" s="4">
        <f>SUMPRODUCT(MID(0&amp;feed!V234,LARGE(INDEX(ISNUMBER(--MID(feed!V234,ROW($1:$5),1))*
ROW($1:$5),0),ROW($1:$5))+1,1)*10^ROW($1:$5)/10)</f>
        <v>0</v>
      </c>
      <c r="W234">
        <f>feed!W234</f>
        <v>0</v>
      </c>
      <c r="X234" s="4">
        <f>T234-H234*750-K234*375-L234*375</f>
        <v>17069</v>
      </c>
      <c r="Y234" s="9">
        <f>T234/N234</f>
        <v>19.748895434462444</v>
      </c>
    </row>
    <row r="235" spans="1:25" x14ac:dyDescent="0.25">
      <c r="A235" t="str">
        <f>feed!A235</f>
        <v>Infernistan</v>
      </c>
      <c r="B235" t="str">
        <f>feed!B235</f>
        <v>Inferno JR</v>
      </c>
      <c r="C235" t="str">
        <f>feed!C235</f>
        <v>Socialist Arab Union</v>
      </c>
      <c r="D235">
        <f>SUMPRODUCT(MID(0&amp;feed!D235,LARGE(INDEX(ISNUMBER(--MID(feed!D235,ROW($1:$19),1))*
ROW($1:$19),0),ROW($1:$19))+1,1)*10^ROW($1:$19)/10)</f>
        <v>10</v>
      </c>
      <c r="E235">
        <f>SUMPRODUCT(MID(0&amp;feed!E235,LARGE(INDEX(ISNUMBER(--MID(feed!E235,ROW($1:$19),1))*
ROW($1:$19),0),ROW($1:$19))+1,1)*10^ROW($1:$19)/10)</f>
        <v>0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1</v>
      </c>
      <c r="I235" t="str">
        <f>feed!I235</f>
        <v>Standard</v>
      </c>
      <c r="J235">
        <f>SUMPRODUCT(MID(0&amp;feed!J235,LARGE(INDEX(ISNUMBER(--MID(feed!J235,ROW($1:$19),1))*
ROW($1:$19),0),ROW($1:$19))+1,1)*10^ROW($1:$19)/10)</f>
        <v>9</v>
      </c>
      <c r="K235">
        <f>SUMPRODUCT(MID(0&amp;feed!K235,LARGE(INDEX(ISNUMBER(--MID(feed!K235,ROW($1:$19),1))*
ROW($1:$19),0),ROW($1:$19))+1,1)*10^ROW($1:$19)/10)</f>
        <v>3</v>
      </c>
      <c r="L235">
        <f>SUMPRODUCT(MID(0&amp;feed!L235,LARGE(INDEX(ISNUMBER(--MID(feed!L235,ROW($1:$19),1))*
ROW($1:$19),0),ROW($1:$19))+1,1)*10^ROW($1:$19)/10)</f>
        <v>11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1358</v>
      </c>
      <c r="O235">
        <f>SUMPRODUCT(MID(0&amp;feed!O235,LARGE(INDEX(ISNUMBER(--MID(feed!O235,ROW($1:$5),1))*
ROW($1:$5),0),ROW($1:$5))+1,1)*10^ROW($1:$5)/10)</f>
        <v>1343</v>
      </c>
      <c r="P235" t="str">
        <f>feed!P235</f>
        <v>Plentiful</v>
      </c>
      <c r="Q235" t="str">
        <f>feed!Q235</f>
        <v>Meagre</v>
      </c>
      <c r="R235" t="str">
        <f>feed!R235</f>
        <v>Egypt</v>
      </c>
      <c r="S235" t="str">
        <f>feed!S235</f>
        <v>Neutral</v>
      </c>
      <c r="T235" s="4">
        <f>SUMPRODUCT(MID(0&amp;feed!T235,LARGE(INDEX(ISNUMBER(--MID(feed!T235,ROW($1:$5),1))*
ROW($1:$5),0),ROW($1:$5))+1,1)*10^ROW($1:$5)/10)</f>
        <v>6102</v>
      </c>
      <c r="U235" t="str">
        <f>feed!U235</f>
        <v>http://blocgame.com/stats.php?id=60304</v>
      </c>
      <c r="V235" s="4">
        <f>SUMPRODUCT(MID(0&amp;feed!V235,LARGE(INDEX(ISNUMBER(--MID(feed!V235,ROW($1:$5),1))*
ROW($1:$5),0),ROW($1:$5))+1,1)*10^ROW($1:$5)/10)</f>
        <v>0</v>
      </c>
      <c r="W235">
        <f>feed!W235</f>
        <v>0</v>
      </c>
      <c r="X235" s="4">
        <f>T235-H235*750-K235*375-L235*375</f>
        <v>102</v>
      </c>
      <c r="Y235" s="9">
        <f>T235/N235</f>
        <v>4.4933726067746687</v>
      </c>
    </row>
    <row r="236" spans="1:25" x14ac:dyDescent="0.25">
      <c r="A236" t="str">
        <f>feed!A236</f>
        <v>Mafros</v>
      </c>
      <c r="B236" t="str">
        <f>feed!B236</f>
        <v>hocuspocusinedible</v>
      </c>
      <c r="C236" t="str">
        <f>feed!C236</f>
        <v>Brotherhood of Nod</v>
      </c>
      <c r="D236">
        <f>SUMPRODUCT(MID(0&amp;feed!D236,LARGE(INDEX(ISNUMBER(--MID(feed!D236,ROW($1:$19),1))*
ROW($1:$19),0),ROW($1:$19))+1,1)*10^ROW($1:$19)/10)</f>
        <v>8</v>
      </c>
      <c r="E236">
        <f>SUMPRODUCT(MID(0&amp;feed!E236,LARGE(INDEX(ISNUMBER(--MID(feed!E236,ROW($1:$19),1))*
ROW($1:$19),0),ROW($1:$19))+1,1)*10^ROW($1:$19)/10)</f>
        <v>0</v>
      </c>
      <c r="F236" t="str">
        <f>feed!F236</f>
        <v>First World War surplus</v>
      </c>
      <c r="G236" t="str">
        <f>feed!G236</f>
        <v>Angelic</v>
      </c>
      <c r="H236">
        <f>SUMPRODUCT(MID(0&amp;feed!H236,LARGE(INDEX(ISNUMBER(--MID(feed!H236,ROW($1:$1),1))*
ROW($1:$1),0),ROW($1:$1))+1,1)*10^ROW($1:$1)/10)</f>
        <v>1</v>
      </c>
      <c r="I236" t="str">
        <f>feed!I236</f>
        <v>Undisciplined Rabble</v>
      </c>
      <c r="J236">
        <f>SUMPRODUCT(MID(0&amp;feed!J236,LARGE(INDEX(ISNUMBER(--MID(feed!J236,ROW($1:$19),1))*
ROW($1:$19),0),ROW($1:$19))+1,1)*10^ROW($1:$19)/10)</f>
        <v>79</v>
      </c>
      <c r="K236">
        <f>SUMPRODUCT(MID(0&amp;feed!K236,LARGE(INDEX(ISNUMBER(--MID(feed!K236,ROW($1:$19),1))*
ROW($1:$19),0),ROW($1:$19))+1,1)*10^ROW($1:$19)/10)</f>
        <v>4</v>
      </c>
      <c r="L236">
        <f>SUMPRODUCT(MID(0&amp;feed!L236,LARGE(INDEX(ISNUMBER(--MID(feed!L236,ROW($1:$19),1))*
ROW($1:$19),0),ROW($1:$19))+1,1)*10^ROW($1:$19)/10)</f>
        <v>1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1356</v>
      </c>
      <c r="O236">
        <f>SUMPRODUCT(MID(0&amp;feed!O236,LARGE(INDEX(ISNUMBER(--MID(feed!O236,ROW($1:$5),1))*
ROW($1:$5),0),ROW($1:$5))+1,1)*10^ROW($1:$5)/10)</f>
        <v>0</v>
      </c>
      <c r="P236" t="str">
        <f>feed!P236</f>
        <v>Untapped</v>
      </c>
      <c r="Q236" t="str">
        <f>feed!Q236</f>
        <v>Meagre</v>
      </c>
      <c r="R236" t="str">
        <f>feed!R236</f>
        <v>Persia</v>
      </c>
      <c r="S236" t="str">
        <f>feed!S236</f>
        <v>United States</v>
      </c>
      <c r="T236" s="4">
        <f>SUMPRODUCT(MID(0&amp;feed!T236,LARGE(INDEX(ISNUMBER(--MID(feed!T236,ROW($1:$5),1))*
ROW($1:$5),0),ROW($1:$5))+1,1)*10^ROW($1:$5)/10)</f>
        <v>9082</v>
      </c>
      <c r="U236" t="str">
        <f>feed!U236</f>
        <v>http://blocgame.com/stats.php?id=63788</v>
      </c>
      <c r="V236" s="4">
        <f>SUMPRODUCT(MID(0&amp;feed!V236,LARGE(INDEX(ISNUMBER(--MID(feed!V236,ROW($1:$5),1))*
ROW($1:$5),0),ROW($1:$5))+1,1)*10^ROW($1:$5)/10)</f>
        <v>0</v>
      </c>
      <c r="W236">
        <f>feed!W236</f>
        <v>0</v>
      </c>
      <c r="X236" s="4">
        <f>T236-H236*750-K236*375-L236*375</f>
        <v>6457</v>
      </c>
      <c r="Y236" s="9">
        <f>T236/N236</f>
        <v>6.6976401179941005</v>
      </c>
    </row>
    <row r="237" spans="1:25" x14ac:dyDescent="0.25">
      <c r="A237" t="str">
        <f>feed!A237</f>
        <v>Losong</v>
      </c>
      <c r="B237" t="str">
        <f>feed!B237</f>
        <v>Hafirus</v>
      </c>
      <c r="C237" t="str">
        <f>feed!C237</f>
        <v>PIRATES</v>
      </c>
      <c r="D237">
        <f>SUMPRODUCT(MID(0&amp;feed!D237,LARGE(INDEX(ISNUMBER(--MID(feed!D237,ROW($1:$19),1))*
ROW($1:$19),0),ROW($1:$19))+1,1)*10^ROW($1:$19)/10)</f>
        <v>97</v>
      </c>
      <c r="E237">
        <f>SUMPRODUCT(MID(0&amp;feed!E237,LARGE(INDEX(ISNUMBER(--MID(feed!E237,ROW($1:$19),1))*
ROW($1:$19),0),ROW($1:$19))+1,1)*10^ROW($1:$19)/10)</f>
        <v>5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3</v>
      </c>
      <c r="I237" t="str">
        <f>feed!I237</f>
        <v>Standard</v>
      </c>
      <c r="J237">
        <f>SUMPRODUCT(MID(0&amp;feed!J237,LARGE(INDEX(ISNUMBER(--MID(feed!J237,ROW($1:$19),1))*
ROW($1:$19),0),ROW($1:$19))+1,1)*10^ROW($1:$19)/10)</f>
        <v>9</v>
      </c>
      <c r="K237">
        <f>SUMPRODUCT(MID(0&amp;feed!K237,LARGE(INDEX(ISNUMBER(--MID(feed!K237,ROW($1:$19),1))*
ROW($1:$19),0),ROW($1:$19))+1,1)*10^ROW($1:$19)/10)</f>
        <v>25</v>
      </c>
      <c r="L237">
        <f>SUMPRODUCT(MID(0&amp;feed!L237,LARGE(INDEX(ISNUMBER(--MID(feed!L237,ROW($1:$19),1))*
ROW($1:$19),0),ROW($1:$19))+1,1)*10^ROW($1:$19)/10)</f>
        <v>8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1352</v>
      </c>
      <c r="O237">
        <f>SUMPRODUCT(MID(0&amp;feed!O237,LARGE(INDEX(ISNUMBER(--MID(feed!O237,ROW($1:$5),1))*
ROW($1:$5),0),ROW($1:$5))+1,1)*10^ROW($1:$5)/10)</f>
        <v>119</v>
      </c>
      <c r="P237" t="str">
        <f>feed!P237</f>
        <v>Untapped</v>
      </c>
      <c r="Q237" t="str">
        <f>feed!Q237</f>
        <v>Large</v>
      </c>
      <c r="R237" t="str">
        <f>feed!R237</f>
        <v>Pacific Rim</v>
      </c>
      <c r="S237" t="str">
        <f>feed!S237</f>
        <v>Neutral</v>
      </c>
      <c r="T237" s="4">
        <f>SUMPRODUCT(MID(0&amp;feed!T237,LARGE(INDEX(ISNUMBER(--MID(feed!T237,ROW($1:$5),1))*
ROW($1:$5),0),ROW($1:$5))+1,1)*10^ROW($1:$5)/10)</f>
        <v>42060</v>
      </c>
      <c r="U237" t="str">
        <f>feed!U237</f>
        <v>http://blocgame.com/stats.php?id=60570</v>
      </c>
      <c r="V237" s="4">
        <f>SUMPRODUCT(MID(0&amp;feed!V237,LARGE(INDEX(ISNUMBER(--MID(feed!V237,ROW($1:$5),1))*
ROW($1:$5),0),ROW($1:$5))+1,1)*10^ROW($1:$5)/10)</f>
        <v>0</v>
      </c>
      <c r="W237">
        <f>feed!W237</f>
        <v>0</v>
      </c>
      <c r="X237" s="4">
        <f>T237-H237*750-K237*375-L237*375</f>
        <v>27435</v>
      </c>
      <c r="Y237" s="9">
        <f>T237/N237</f>
        <v>31.109467455621303</v>
      </c>
    </row>
    <row r="238" spans="1:25" x14ac:dyDescent="0.25">
      <c r="A238" t="str">
        <f>feed!A238</f>
        <v>Mesopotamiaa</v>
      </c>
      <c r="B238" t="str">
        <f>feed!B238</f>
        <v>The JC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10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0</v>
      </c>
      <c r="I238" t="str">
        <f>feed!I238</f>
        <v>Elite</v>
      </c>
      <c r="J238">
        <f>SUMPRODUCT(MID(0&amp;feed!J238,LARGE(INDEX(ISNUMBER(--MID(feed!J238,ROW($1:$19),1))*
ROW($1:$19),0),ROW($1:$19))+1,1)*10^ROW($1:$19)/10)</f>
        <v>46</v>
      </c>
      <c r="K238">
        <f>SUMPRODUCT(MID(0&amp;feed!K238,LARGE(INDEX(ISNUMBER(--MID(feed!K238,ROW($1:$19),1))*
ROW($1:$19),0),ROW($1:$19))+1,1)*10^ROW($1:$19)/10)</f>
        <v>8</v>
      </c>
      <c r="L238">
        <f>SUMPRODUCT(MID(0&amp;feed!L238,LARGE(INDEX(ISNUMBER(--MID(feed!L238,ROW($1:$19),1))*
ROW($1:$19),0),ROW($1:$19))+1,1)*10^ROW($1:$19)/10)</f>
        <v>3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1351</v>
      </c>
      <c r="O238">
        <f>SUMPRODUCT(MID(0&amp;feed!O238,LARGE(INDEX(ISNUMBER(--MID(feed!O238,ROW($1:$5),1))*
ROW($1:$5),0),ROW($1:$5))+1,1)*10^ROW($1:$5)/10)</f>
        <v>2286</v>
      </c>
      <c r="P238" t="str">
        <f>feed!P238</f>
        <v>Untapped</v>
      </c>
      <c r="Q238" t="str">
        <f>feed!Q238</f>
        <v>None</v>
      </c>
      <c r="R238" t="str">
        <f>feed!R238</f>
        <v>Mesopotamia</v>
      </c>
      <c r="S238" t="str">
        <f>feed!S238</f>
        <v>Neutral</v>
      </c>
      <c r="T238" s="4">
        <f>SUMPRODUCT(MID(0&amp;feed!T238,LARGE(INDEX(ISNUMBER(--MID(feed!T238,ROW($1:$5),1))*
ROW($1:$5),0),ROW($1:$5))+1,1)*10^ROW($1:$5)/10)</f>
        <v>9267</v>
      </c>
      <c r="U238" t="str">
        <f>feed!U238</f>
        <v>http://blocgame.com/stats.php?id=63058</v>
      </c>
      <c r="V238" s="4">
        <f>SUMPRODUCT(MID(0&amp;feed!V238,LARGE(INDEX(ISNUMBER(--MID(feed!V238,ROW($1:$5),1))*
ROW($1:$5),0),ROW($1:$5))+1,1)*10^ROW($1:$5)/10)</f>
        <v>0</v>
      </c>
      <c r="W238">
        <f>feed!W238</f>
        <v>0</v>
      </c>
      <c r="X238" s="4">
        <f>T238-H238*750-K238*375-L238*375</f>
        <v>5142</v>
      </c>
      <c r="Y238" s="9">
        <f>T238/N238</f>
        <v>6.8593634344929679</v>
      </c>
    </row>
    <row r="239" spans="1:25" x14ac:dyDescent="0.25">
      <c r="A239" t="str">
        <f>feed!A239</f>
        <v>Kritch</v>
      </c>
      <c r="B239" t="str">
        <f>feed!B239</f>
        <v>Zorn</v>
      </c>
      <c r="C239" t="str">
        <f>feed!C239</f>
        <v>Steel Brotherhood</v>
      </c>
      <c r="D239">
        <f>SUMPRODUCT(MID(0&amp;feed!D239,LARGE(INDEX(ISNUMBER(--MID(feed!D239,ROW($1:$19),1))*
ROW($1:$19),0),ROW($1:$19))+1,1)*10^ROW($1:$19)/10)</f>
        <v>125</v>
      </c>
      <c r="E239">
        <f>SUMPRODUCT(MID(0&amp;feed!E239,LARGE(INDEX(ISNUMBER(--MID(feed!E239,ROW($1:$19),1))*
ROW($1:$19),0),ROW($1:$19))+1,1)*10^ROW($1:$19)/10)</f>
        <v>1</v>
      </c>
      <c r="F239" t="str">
        <f>feed!F239</f>
        <v>Second World War surplus</v>
      </c>
      <c r="G239" t="str">
        <f>feed!G239</f>
        <v>Angelic</v>
      </c>
      <c r="H239">
        <f>SUMPRODUCT(MID(0&amp;feed!H239,LARGE(INDEX(ISNUMBER(--MID(feed!H239,ROW($1:$1),1))*
ROW($1:$1),0),ROW($1:$1))+1,1)*10^ROW($1:$1)/10)</f>
        <v>2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9</v>
      </c>
      <c r="K239">
        <f>SUMPRODUCT(MID(0&amp;feed!K239,LARGE(INDEX(ISNUMBER(--MID(feed!K239,ROW($1:$19),1))*
ROW($1:$19),0),ROW($1:$19))+1,1)*10^ROW($1:$19)/10)</f>
        <v>28</v>
      </c>
      <c r="L239">
        <f>SUMPRODUCT(MID(0&amp;feed!L239,LARGE(INDEX(ISNUMBER(--MID(feed!L239,ROW($1:$19),1))*
ROW($1:$19),0),ROW($1:$19))+1,1)*10^ROW($1:$19)/10)</f>
        <v>8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1351</v>
      </c>
      <c r="O239">
        <f>SUMPRODUCT(MID(0&amp;feed!O239,LARGE(INDEX(ISNUMBER(--MID(feed!O239,ROW($1:$5),1))*
ROW($1:$5),0),ROW($1:$5))+1,1)*10^ROW($1:$5)/10)</f>
        <v>432</v>
      </c>
      <c r="P239" t="str">
        <f>feed!P239</f>
        <v>Untapped</v>
      </c>
      <c r="Q239" t="str">
        <f>feed!Q239</f>
        <v>Very Powerful</v>
      </c>
      <c r="R239" t="str">
        <f>feed!R239</f>
        <v>The Subcontinent</v>
      </c>
      <c r="S239" t="str">
        <f>feed!S239</f>
        <v>Neutral</v>
      </c>
      <c r="T239" s="4">
        <f>SUMPRODUCT(MID(0&amp;feed!T239,LARGE(INDEX(ISNUMBER(--MID(feed!T239,ROW($1:$5),1))*
ROW($1:$5),0),ROW($1:$5))+1,1)*10^ROW($1:$5)/10)</f>
        <v>41362</v>
      </c>
      <c r="U239" t="str">
        <f>feed!U239</f>
        <v>http://blocgame.com/stats.php?id=63155</v>
      </c>
      <c r="V239" s="4">
        <f>SUMPRODUCT(MID(0&amp;feed!V239,LARGE(INDEX(ISNUMBER(--MID(feed!V239,ROW($1:$5),1))*
ROW($1:$5),0),ROW($1:$5))+1,1)*10^ROW($1:$5)/10)</f>
        <v>2</v>
      </c>
      <c r="W239">
        <f>feed!W239</f>
        <v>0</v>
      </c>
      <c r="X239" s="4">
        <f>T239-H239*750-K239*375-L239*375</f>
        <v>26362</v>
      </c>
      <c r="Y239" s="9">
        <f>T239/N239</f>
        <v>30.615840118430793</v>
      </c>
    </row>
    <row r="240" spans="1:25" x14ac:dyDescent="0.25">
      <c r="A240" t="str">
        <f>feed!A240</f>
        <v>fetiwert</v>
      </c>
      <c r="B240" t="str">
        <f>feed!B240</f>
        <v>raja adam iskandar</v>
      </c>
      <c r="C240" t="str">
        <f>feed!C240</f>
        <v>The Federal Colonies</v>
      </c>
      <c r="D240">
        <f>SUMPRODUCT(MID(0&amp;feed!D240,LARGE(INDEX(ISNUMBER(--MID(feed!D240,ROW($1:$19),1))*
ROW($1:$19),0),ROW($1:$19))+1,1)*10^ROW($1:$19)/10)</f>
        <v>5</v>
      </c>
      <c r="E240">
        <f>SUMPRODUCT(MID(0&amp;feed!E240,LARGE(INDEX(ISNUMBER(--MID(feed!E240,ROW($1:$19),1))*
ROW($1:$19),0),ROW($1:$19))+1,1)*10^ROW($1:$19)/10)</f>
        <v>0</v>
      </c>
      <c r="F240" t="str">
        <f>feed!F240</f>
        <v>Second World War surplus</v>
      </c>
      <c r="G240" t="str">
        <f>feed!G240</f>
        <v>Nice</v>
      </c>
      <c r="H240">
        <f>SUMPRODUCT(MID(0&amp;feed!H240,LARGE(INDEX(ISNUMBER(--MID(feed!H240,ROW($1:$1),1))*
ROW($1:$1),0),ROW($1:$1))+1,1)*10^ROW($1:$1)/10)</f>
        <v>1</v>
      </c>
      <c r="I240" t="str">
        <f>feed!I240</f>
        <v>Undisciplined Rabble</v>
      </c>
      <c r="J240">
        <f>SUMPRODUCT(MID(0&amp;feed!J240,LARGE(INDEX(ISNUMBER(--MID(feed!J240,ROW($1:$19),1))*
ROW($1:$19),0),ROW($1:$19))+1,1)*10^ROW($1:$19)/10)</f>
        <v>64</v>
      </c>
      <c r="K240">
        <f>SUMPRODUCT(MID(0&amp;feed!K240,LARGE(INDEX(ISNUMBER(--MID(feed!K240,ROW($1:$19),1))*
ROW($1:$19),0),ROW($1:$19))+1,1)*10^ROW($1:$19)/10)</f>
        <v>2</v>
      </c>
      <c r="L240">
        <f>SUMPRODUCT(MID(0&amp;feed!L240,LARGE(INDEX(ISNUMBER(--MID(feed!L240,ROW($1:$19),1))*
ROW($1:$19),0),ROW($1:$19))+1,1)*10^ROW($1:$19)/10)</f>
        <v>2</v>
      </c>
      <c r="M240" t="str">
        <f>feed!M240</f>
        <v>Mixed Economy</v>
      </c>
      <c r="N240">
        <f>SUMPRODUCT(MID(0&amp;feed!N240,LARGE(INDEX(ISNUMBER(--MID(feed!N240,ROW($1:$5),1))*
ROW($1:$5),0),ROW($1:$5))+1,1)*10^ROW($1:$5)/10)</f>
        <v>1350</v>
      </c>
      <c r="O240">
        <f>SUMPRODUCT(MID(0&amp;feed!O240,LARGE(INDEX(ISNUMBER(--MID(feed!O240,ROW($1:$5),1))*
ROW($1:$5),0),ROW($1:$5))+1,1)*10^ROW($1:$5)/10)</f>
        <v>288</v>
      </c>
      <c r="P240" t="str">
        <f>feed!P240</f>
        <v>Untapped</v>
      </c>
      <c r="Q240" t="str">
        <f>feed!Q240</f>
        <v>None</v>
      </c>
      <c r="R240" t="str">
        <f>feed!R240</f>
        <v>East Indies</v>
      </c>
      <c r="S240" t="str">
        <f>feed!S240</f>
        <v>Neutral</v>
      </c>
      <c r="T240" s="4">
        <f>SUMPRODUCT(MID(0&amp;feed!T240,LARGE(INDEX(ISNUMBER(--MID(feed!T240,ROW($1:$5),1))*
ROW($1:$5),0),ROW($1:$5))+1,1)*10^ROW($1:$5)/10)</f>
        <v>4381</v>
      </c>
      <c r="U240" t="str">
        <f>feed!U240</f>
        <v>http://blocgame.com/stats.php?id=63124</v>
      </c>
      <c r="V240" s="4">
        <f>SUMPRODUCT(MID(0&amp;feed!V240,LARGE(INDEX(ISNUMBER(--MID(feed!V240,ROW($1:$5),1))*
ROW($1:$5),0),ROW($1:$5))+1,1)*10^ROW($1:$5)/10)</f>
        <v>0</v>
      </c>
      <c r="W240">
        <f>feed!W240</f>
        <v>0</v>
      </c>
      <c r="X240" s="4">
        <f>T240-H240*750-K240*375-L240*375</f>
        <v>2131</v>
      </c>
      <c r="Y240" s="9">
        <f>T240/N240</f>
        <v>3.2451851851851852</v>
      </c>
    </row>
    <row r="241" spans="1:25" x14ac:dyDescent="0.25">
      <c r="A241" t="str">
        <f>feed!A241</f>
        <v>Cartenesia</v>
      </c>
      <c r="B241" t="str">
        <f>feed!B241</f>
        <v>hexagon</v>
      </c>
      <c r="C241">
        <f>feed!C241</f>
        <v>0</v>
      </c>
      <c r="D241">
        <f>SUMPRODUCT(MID(0&amp;feed!D241,LARGE(INDEX(ISNUMBER(--MID(feed!D241,ROW($1:$19),1))*
ROW($1:$19),0),ROW($1:$19))+1,1)*10^ROW($1:$19)/10)</f>
        <v>8</v>
      </c>
      <c r="E241">
        <f>SUMPRODUCT(MID(0&amp;feed!E241,LARGE(INDEX(ISNUMBER(--MID(feed!E241,ROW($1:$19),1))*
ROW($1:$19),0),ROW($1:$19))+1,1)*10^ROW($1:$19)/10)</f>
        <v>0</v>
      </c>
      <c r="F241" t="str">
        <f>feed!F241</f>
        <v>First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0</v>
      </c>
      <c r="I241" t="str">
        <f>feed!I241</f>
        <v>Poor</v>
      </c>
      <c r="J241">
        <f>SUMPRODUCT(MID(0&amp;feed!J241,LARGE(INDEX(ISNUMBER(--MID(feed!J241,ROW($1:$19),1))*
ROW($1:$19),0),ROW($1:$19))+1,1)*10^ROW($1:$19)/10)</f>
        <v>50</v>
      </c>
      <c r="K241">
        <f>SUMPRODUCT(MID(0&amp;feed!K241,LARGE(INDEX(ISNUMBER(--MID(feed!K241,ROW($1:$19),1))*
ROW($1:$19),0),ROW($1:$19))+1,1)*10^ROW($1:$19)/10)</f>
        <v>2</v>
      </c>
      <c r="L241">
        <f>SUMPRODUCT(MID(0&amp;feed!L241,LARGE(INDEX(ISNUMBER(--MID(feed!L241,ROW($1:$19),1))*
ROW($1:$19),0),ROW($1:$19))+1,1)*10^ROW($1:$19)/10)</f>
        <v>2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1346</v>
      </c>
      <c r="O241">
        <f>SUMPRODUCT(MID(0&amp;feed!O241,LARGE(INDEX(ISNUMBER(--MID(feed!O241,ROW($1:$5),1))*
ROW($1:$5),0),ROW($1:$5))+1,1)*10^ROW($1:$5)/10)</f>
        <v>0</v>
      </c>
      <c r="P241" t="str">
        <f>feed!P241</f>
        <v>Untapped</v>
      </c>
      <c r="Q241" t="str">
        <f>feed!Q241</f>
        <v>None</v>
      </c>
      <c r="R241" t="str">
        <f>feed!R241</f>
        <v>Pacific Rim</v>
      </c>
      <c r="S241" t="str">
        <f>feed!S241</f>
        <v>Neutral</v>
      </c>
      <c r="T241" s="4">
        <f>SUMPRODUCT(MID(0&amp;feed!T241,LARGE(INDEX(ISNUMBER(--MID(feed!T241,ROW($1:$5),1))*
ROW($1:$5),0),ROW($1:$5))+1,1)*10^ROW($1:$5)/10)</f>
        <v>4382</v>
      </c>
      <c r="U241" t="str">
        <f>feed!U241</f>
        <v>http://blocgame.com/stats.php?id=58994</v>
      </c>
      <c r="V241" s="4">
        <f>SUMPRODUCT(MID(0&amp;feed!V241,LARGE(INDEX(ISNUMBER(--MID(feed!V241,ROW($1:$5),1))*
ROW($1:$5),0),ROW($1:$5))+1,1)*10^ROW($1:$5)/10)</f>
        <v>0</v>
      </c>
      <c r="W241">
        <f>feed!W241</f>
        <v>0</v>
      </c>
      <c r="X241" s="4">
        <f>T241-H241*750-K241*375-L241*375</f>
        <v>2882</v>
      </c>
      <c r="Y241" s="9">
        <f>T241/N241</f>
        <v>3.2555720653789004</v>
      </c>
    </row>
    <row r="242" spans="1:25" x14ac:dyDescent="0.25">
      <c r="A242" t="str">
        <f>feed!A242</f>
        <v>Rengit</v>
      </c>
      <c r="B242" t="str">
        <f>feed!B242</f>
        <v>merahsakti</v>
      </c>
      <c r="C242" t="str">
        <f>feed!C242</f>
        <v>The Order</v>
      </c>
      <c r="D242">
        <f>SUMPRODUCT(MID(0&amp;feed!D242,LARGE(INDEX(ISNUMBER(--MID(feed!D242,ROW($1:$19),1))*
ROW($1:$19),0),ROW($1:$19))+1,1)*10^ROW($1:$19)/10)</f>
        <v>65</v>
      </c>
      <c r="E242">
        <f>SUMPRODUCT(MID(0&amp;feed!E242,LARGE(INDEX(ISNUMBER(--MID(feed!E242,ROW($1:$19),1))*
ROW($1:$19),0),ROW($1:$19))+1,1)*10^ROW($1:$19)/10)</f>
        <v>2</v>
      </c>
      <c r="F242" t="str">
        <f>feed!F242</f>
        <v>First World War surplus</v>
      </c>
      <c r="G242" t="str">
        <f>feed!G242</f>
        <v>Angelic</v>
      </c>
      <c r="H242">
        <f>SUMPRODUCT(MID(0&amp;feed!H242,LARGE(INDEX(ISNUMBER(--MID(feed!H242,ROW($1:$1),1))*
ROW($1:$1),0),ROW($1:$1))+1,1)*10^ROW($1:$1)/10)</f>
        <v>3</v>
      </c>
      <c r="I242" t="str">
        <f>feed!I242</f>
        <v>Good</v>
      </c>
      <c r="J242">
        <f>SUMPRODUCT(MID(0&amp;feed!J242,LARGE(INDEX(ISNUMBER(--MID(feed!J242,ROW($1:$19),1))*
ROW($1:$19),0),ROW($1:$19))+1,1)*10^ROW($1:$19)/10)</f>
        <v>0</v>
      </c>
      <c r="K242">
        <f>SUMPRODUCT(MID(0&amp;feed!K242,LARGE(INDEX(ISNUMBER(--MID(feed!K242,ROW($1:$19),1))*
ROW($1:$19),0),ROW($1:$19))+1,1)*10^ROW($1:$19)/10)</f>
        <v>65</v>
      </c>
      <c r="L242">
        <f>SUMPRODUCT(MID(0&amp;feed!L242,LARGE(INDEX(ISNUMBER(--MID(feed!L242,ROW($1:$19),1))*
ROW($1:$19),0),ROW($1:$19))+1,1)*10^ROW($1:$19)/10)</f>
        <v>4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1344</v>
      </c>
      <c r="O242">
        <f>SUMPRODUCT(MID(0&amp;feed!O242,LARGE(INDEX(ISNUMBER(--MID(feed!O242,ROW($1:$5),1))*
ROW($1:$5),0),ROW($1:$5))+1,1)*10^ROW($1:$5)/10)</f>
        <v>256</v>
      </c>
      <c r="P242" t="str">
        <f>feed!P242</f>
        <v>Near Depletion</v>
      </c>
      <c r="Q242" t="str">
        <f>feed!Q242</f>
        <v>Very Powerful</v>
      </c>
      <c r="R242" t="str">
        <f>feed!R242</f>
        <v>Congo</v>
      </c>
      <c r="S242" t="str">
        <f>feed!S242</f>
        <v>United States</v>
      </c>
      <c r="T242" s="4">
        <f>SUMPRODUCT(MID(0&amp;feed!T242,LARGE(INDEX(ISNUMBER(--MID(feed!T242,ROW($1:$5),1))*
ROW($1:$5),0),ROW($1:$5))+1,1)*10^ROW($1:$5)/10)</f>
        <v>41047</v>
      </c>
      <c r="U242" t="str">
        <f>feed!U242</f>
        <v>http://blocgame.com/stats.php?id=61769</v>
      </c>
      <c r="V242" s="4">
        <f>SUMPRODUCT(MID(0&amp;feed!V242,LARGE(INDEX(ISNUMBER(--MID(feed!V242,ROW($1:$5),1))*
ROW($1:$5),0),ROW($1:$5))+1,1)*10^ROW($1:$5)/10)</f>
        <v>0</v>
      </c>
      <c r="W242">
        <f>feed!W242</f>
        <v>0</v>
      </c>
      <c r="X242" s="4">
        <f>T242-H242*750-K242*375-L242*375</f>
        <v>12922</v>
      </c>
      <c r="Y242" s="9">
        <f>T242/N242</f>
        <v>30.54092261904762</v>
      </c>
    </row>
    <row r="243" spans="1:25" x14ac:dyDescent="0.25">
      <c r="A243" t="str">
        <f>feed!A243</f>
        <v>Justice</v>
      </c>
      <c r="B243" t="str">
        <f>feed!B243</f>
        <v>Tommy Scrumptious</v>
      </c>
      <c r="C243" t="str">
        <f>feed!C243</f>
        <v>Brotherhood of Nod</v>
      </c>
      <c r="D243">
        <f>SUMPRODUCT(MID(0&amp;feed!D243,LARGE(INDEX(ISNUMBER(--MID(feed!D243,ROW($1:$19),1))*
ROW($1:$19),0),ROW($1:$19))+1,1)*10^ROW($1:$19)/10)</f>
        <v>48</v>
      </c>
      <c r="E243">
        <f>SUMPRODUCT(MID(0&amp;feed!E243,LARGE(INDEX(ISNUMBER(--MID(feed!E243,ROW($1:$19),1))*
ROW($1:$19),0),ROW($1:$19))+1,1)*10^ROW($1:$19)/10)</f>
        <v>2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2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14</v>
      </c>
      <c r="K243">
        <f>SUMPRODUCT(MID(0&amp;feed!K243,LARGE(INDEX(ISNUMBER(--MID(feed!K243,ROW($1:$19),1))*
ROW($1:$19),0),ROW($1:$19))+1,1)*10^ROW($1:$19)/10)</f>
        <v>16</v>
      </c>
      <c r="L243">
        <f>SUMPRODUCT(MID(0&amp;feed!L243,LARGE(INDEX(ISNUMBER(--MID(feed!L243,ROW($1:$19),1))*
ROW($1:$19),0),ROW($1:$19))+1,1)*10^ROW($1:$19)/10)</f>
        <v>8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1342</v>
      </c>
      <c r="O243">
        <f>SUMPRODUCT(MID(0&amp;feed!O243,LARGE(INDEX(ISNUMBER(--MID(feed!O243,ROW($1:$5),1))*
ROW($1:$5),0),ROW($1:$5))+1,1)*10^ROW($1:$5)/10)</f>
        <v>8545</v>
      </c>
      <c r="P243" t="str">
        <f>feed!P243</f>
        <v>Untapped</v>
      </c>
      <c r="Q243" t="str">
        <f>feed!Q243</f>
        <v>Powerful</v>
      </c>
      <c r="R243" t="str">
        <f>feed!R243</f>
        <v>Mesopotamia</v>
      </c>
      <c r="S243" t="str">
        <f>feed!S243</f>
        <v>Soviet Union</v>
      </c>
      <c r="T243" s="4">
        <f>SUMPRODUCT(MID(0&amp;feed!T243,LARGE(INDEX(ISNUMBER(--MID(feed!T243,ROW($1:$5),1))*
ROW($1:$5),0),ROW($1:$5))+1,1)*10^ROW($1:$5)/10)</f>
        <v>29004</v>
      </c>
      <c r="U243" t="str">
        <f>feed!U243</f>
        <v>http://blocgame.com/stats.php?id=62975</v>
      </c>
      <c r="V243" s="4">
        <f>SUMPRODUCT(MID(0&amp;feed!V243,LARGE(INDEX(ISNUMBER(--MID(feed!V243,ROW($1:$5),1))*
ROW($1:$5),0),ROW($1:$5))+1,1)*10^ROW($1:$5)/10)</f>
        <v>0</v>
      </c>
      <c r="W243">
        <f>feed!W243</f>
        <v>0</v>
      </c>
      <c r="X243" s="4">
        <f>T243-H243*750-K243*375-L243*375</f>
        <v>18504</v>
      </c>
      <c r="Y243" s="9">
        <f>T243/N243</f>
        <v>21.612518628912071</v>
      </c>
    </row>
    <row r="244" spans="1:25" x14ac:dyDescent="0.25">
      <c r="A244" t="str">
        <f>feed!A244</f>
        <v>fotamorgana</v>
      </c>
      <c r="B244" t="str">
        <f>feed!B244</f>
        <v>nadim</v>
      </c>
      <c r="C244" t="str">
        <f>feed!C244</f>
        <v>Steel Brotherhood</v>
      </c>
      <c r="D244">
        <f>SUMPRODUCT(MID(0&amp;feed!D244,LARGE(INDEX(ISNUMBER(--MID(feed!D244,ROW($1:$19),1))*
ROW($1:$19),0),ROW($1:$19))+1,1)*10^ROW($1:$19)/10)</f>
        <v>45</v>
      </c>
      <c r="E244">
        <f>SUMPRODUCT(MID(0&amp;feed!E244,LARGE(INDEX(ISNUMBER(--MID(feed!E244,ROW($1:$19),1))*
ROW($1:$19),0),ROW($1:$19))+1,1)*10^ROW($1:$19)/10)</f>
        <v>0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0</v>
      </c>
      <c r="I244" t="str">
        <f>feed!I244</f>
        <v>Poor</v>
      </c>
      <c r="J244">
        <f>SUMPRODUCT(MID(0&amp;feed!J244,LARGE(INDEX(ISNUMBER(--MID(feed!J244,ROW($1:$19),1))*
ROW($1:$19),0),ROW($1:$19))+1,1)*10^ROW($1:$19)/10)</f>
        <v>47</v>
      </c>
      <c r="K244">
        <f>SUMPRODUCT(MID(0&amp;feed!K244,LARGE(INDEX(ISNUMBER(--MID(feed!K244,ROW($1:$19),1))*
ROW($1:$19),0),ROW($1:$19))+1,1)*10^ROW($1:$19)/10)</f>
        <v>3</v>
      </c>
      <c r="L244">
        <f>SUMPRODUCT(MID(0&amp;feed!L244,LARGE(INDEX(ISNUMBER(--MID(feed!L244,ROW($1:$19),1))*
ROW($1:$19),0),ROW($1:$19))+1,1)*10^ROW($1:$19)/10)</f>
        <v>4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1340</v>
      </c>
      <c r="O244">
        <f>SUMPRODUCT(MID(0&amp;feed!O244,LARGE(INDEX(ISNUMBER(--MID(feed!O244,ROW($1:$5),1))*
ROW($1:$5),0),ROW($1:$5))+1,1)*10^ROW($1:$5)/10)</f>
        <v>281</v>
      </c>
      <c r="P244" t="str">
        <f>feed!P244</f>
        <v>Plentiful</v>
      </c>
      <c r="Q244" t="str">
        <f>feed!Q244</f>
        <v>Meagre</v>
      </c>
      <c r="R244" t="str">
        <f>feed!R244</f>
        <v>East Indies</v>
      </c>
      <c r="S244" t="str">
        <f>feed!S244</f>
        <v>United States</v>
      </c>
      <c r="T244" s="4">
        <f>SUMPRODUCT(MID(0&amp;feed!T244,LARGE(INDEX(ISNUMBER(--MID(feed!T244,ROW($1:$5),1))*
ROW($1:$5),0),ROW($1:$5))+1,1)*10^ROW($1:$5)/10)</f>
        <v>5153</v>
      </c>
      <c r="U244" t="str">
        <f>feed!U244</f>
        <v>http://blocgame.com/stats.php?id=62833</v>
      </c>
      <c r="V244" s="4">
        <f>SUMPRODUCT(MID(0&amp;feed!V244,LARGE(INDEX(ISNUMBER(--MID(feed!V244,ROW($1:$5),1))*
ROW($1:$5),0),ROW($1:$5))+1,1)*10^ROW($1:$5)/10)</f>
        <v>0</v>
      </c>
      <c r="W244">
        <f>feed!W244</f>
        <v>0</v>
      </c>
      <c r="X244" s="4">
        <f>T244-H244*750-K244*375-L244*375</f>
        <v>2528</v>
      </c>
      <c r="Y244" s="9">
        <f>T244/N244</f>
        <v>3.8455223880597016</v>
      </c>
    </row>
    <row r="245" spans="1:25" x14ac:dyDescent="0.25">
      <c r="A245" t="str">
        <f>feed!A246</f>
        <v>BOOP</v>
      </c>
      <c r="B245" t="str">
        <f>feed!B246</f>
        <v>TRIGGERED</v>
      </c>
      <c r="C245" t="str">
        <f>feed!C246</f>
        <v>Steel Brotherhood</v>
      </c>
      <c r="D245">
        <f>SUMPRODUCT(MID(0&amp;feed!D246,LARGE(INDEX(ISNUMBER(--MID(feed!D246,ROW($1:$19),1))*
ROW($1:$19),0),ROW($1:$19))+1,1)*10^ROW($1:$19)/10)</f>
        <v>54</v>
      </c>
      <c r="E245">
        <f>SUMPRODUCT(MID(0&amp;feed!E246,LARGE(INDEX(ISNUMBER(--MID(feed!E246,ROW($1:$19),1))*
ROW($1:$19),0),ROW($1:$19))+1,1)*10^ROW($1:$19)/10)</f>
        <v>0</v>
      </c>
      <c r="F245" t="str">
        <f>feed!F246</f>
        <v>First World War surplus</v>
      </c>
      <c r="G245" t="str">
        <f>feed!G246</f>
        <v>Angelic</v>
      </c>
      <c r="H245">
        <f>SUMPRODUCT(MID(0&amp;feed!H246,LARGE(INDEX(ISNUMBER(--MID(feed!H246,ROW($1:$1),1))*
ROW($1:$1),0),ROW($1:$1))+1,1)*10^ROW($1:$1)/10)</f>
        <v>1</v>
      </c>
      <c r="I245" t="str">
        <f>feed!I246</f>
        <v>Good</v>
      </c>
      <c r="J245">
        <f>SUMPRODUCT(MID(0&amp;feed!J246,LARGE(INDEX(ISNUMBER(--MID(feed!J246,ROW($1:$19),1))*
ROW($1:$19),0),ROW($1:$19))+1,1)*10^ROW($1:$19)/10)</f>
        <v>1</v>
      </c>
      <c r="K245">
        <f>SUMPRODUCT(MID(0&amp;feed!K246,LARGE(INDEX(ISNUMBER(--MID(feed!K246,ROW($1:$19),1))*
ROW($1:$19),0),ROW($1:$19))+1,1)*10^ROW($1:$19)/10)</f>
        <v>8</v>
      </c>
      <c r="L245">
        <f>SUMPRODUCT(MID(0&amp;feed!L246,LARGE(INDEX(ISNUMBER(--MID(feed!L246,ROW($1:$19),1))*
ROW($1:$19),0),ROW($1:$19))+1,1)*10^ROW($1:$19)/10)</f>
        <v>2</v>
      </c>
      <c r="M245" t="str">
        <f>feed!M246</f>
        <v>Central Planning</v>
      </c>
      <c r="N245">
        <f>SUMPRODUCT(MID(0&amp;feed!N246,LARGE(INDEX(ISNUMBER(--MID(feed!N246,ROW($1:$5),1))*
ROW($1:$5),0),ROW($1:$5))+1,1)*10^ROW($1:$5)/10)</f>
        <v>1339</v>
      </c>
      <c r="O245">
        <f>SUMPRODUCT(MID(0&amp;feed!O246,LARGE(INDEX(ISNUMBER(--MID(feed!O246,ROW($1:$5),1))*
ROW($1:$5),0),ROW($1:$5))+1,1)*10^ROW($1:$5)/10)</f>
        <v>385</v>
      </c>
      <c r="P245" t="str">
        <f>feed!P246</f>
        <v>Plentiful</v>
      </c>
      <c r="Q245" t="str">
        <f>feed!Q246</f>
        <v>Mediocre</v>
      </c>
      <c r="R245" t="str">
        <f>feed!R246</f>
        <v>China</v>
      </c>
      <c r="S245" t="str">
        <f>feed!S246</f>
        <v>Neutral</v>
      </c>
      <c r="T245" s="4">
        <f>SUMPRODUCT(MID(0&amp;feed!T246,LARGE(INDEX(ISNUMBER(--MID(feed!T246,ROW($1:$5),1))*
ROW($1:$5),0),ROW($1:$5))+1,1)*10^ROW($1:$5)/10)</f>
        <v>10529</v>
      </c>
      <c r="U245" t="str">
        <f>feed!U246</f>
        <v>http://blocgame.com/stats.php?id=58737</v>
      </c>
      <c r="V245" s="4">
        <f>SUMPRODUCT(MID(0&amp;feed!V246,LARGE(INDEX(ISNUMBER(--MID(feed!V246,ROW($1:$5),1))*
ROW($1:$5),0),ROW($1:$5))+1,1)*10^ROW($1:$5)/10)</f>
        <v>0</v>
      </c>
      <c r="W245">
        <f>feed!W246</f>
        <v>0</v>
      </c>
      <c r="X245" s="4">
        <f>T245-H245*750-K245*375-L245*375</f>
        <v>6029</v>
      </c>
      <c r="Y245" s="9">
        <f>T245/N245</f>
        <v>7.863330843913368</v>
      </c>
    </row>
    <row r="246" spans="1:25" x14ac:dyDescent="0.25">
      <c r="A246" t="str">
        <f>feed!A245</f>
        <v>Praetoria Augusta</v>
      </c>
      <c r="B246" t="str">
        <f>feed!B245</f>
        <v>Lykos</v>
      </c>
      <c r="C246" t="str">
        <f>feed!C245</f>
        <v>SPQR</v>
      </c>
      <c r="D246">
        <f>SUMPRODUCT(MID(0&amp;feed!D245,LARGE(INDEX(ISNUMBER(--MID(feed!D245,ROW($1:$19),1))*
ROW($1:$19),0),ROW($1:$19))+1,1)*10^ROW($1:$19)/10)</f>
        <v>166</v>
      </c>
      <c r="E246">
        <f>SUMPRODUCT(MID(0&amp;feed!E245,LARGE(INDEX(ISNUMBER(--MID(feed!E245,ROW($1:$19),1))*
ROW($1:$19),0),ROW($1:$19))+1,1)*10^ROW($1:$19)/10)</f>
        <v>1</v>
      </c>
      <c r="F246" t="str">
        <f>feed!F245</f>
        <v>Korean War surplus</v>
      </c>
      <c r="G246" t="str">
        <f>feed!G245</f>
        <v>Gandhi-like</v>
      </c>
      <c r="H246">
        <f>SUMPRODUCT(MID(0&amp;feed!H245,LARGE(INDEX(ISNUMBER(--MID(feed!H245,ROW($1:$1),1))*
ROW($1:$1),0),ROW($1:$1))+1,1)*10^ROW($1:$1)/10)</f>
        <v>2</v>
      </c>
      <c r="I246" t="str">
        <f>feed!I245</f>
        <v>Good</v>
      </c>
      <c r="J246">
        <f>SUMPRODUCT(MID(0&amp;feed!J245,LARGE(INDEX(ISNUMBER(--MID(feed!J245,ROW($1:$19),1))*
ROW($1:$19),0),ROW($1:$19))+1,1)*10^ROW($1:$19)/10)</f>
        <v>0</v>
      </c>
      <c r="K246">
        <f>SUMPRODUCT(MID(0&amp;feed!K245,LARGE(INDEX(ISNUMBER(--MID(feed!K245,ROW($1:$19),1))*
ROW($1:$19),0),ROW($1:$19))+1,1)*10^ROW($1:$19)/10)</f>
        <v>30</v>
      </c>
      <c r="L246">
        <f>SUMPRODUCT(MID(0&amp;feed!L245,LARGE(INDEX(ISNUMBER(--MID(feed!L245,ROW($1:$19),1))*
ROW($1:$19),0),ROW($1:$19))+1,1)*10^ROW($1:$19)/10)</f>
        <v>20</v>
      </c>
      <c r="M246" t="str">
        <f>feed!M245</f>
        <v>Central Planning</v>
      </c>
      <c r="N246">
        <f>SUMPRODUCT(MID(0&amp;feed!N245,LARGE(INDEX(ISNUMBER(--MID(feed!N245,ROW($1:$5),1))*
ROW($1:$5),0),ROW($1:$5))+1,1)*10^ROW($1:$5)/10)</f>
        <v>1339</v>
      </c>
      <c r="O246">
        <f>SUMPRODUCT(MID(0&amp;feed!O245,LARGE(INDEX(ISNUMBER(--MID(feed!O245,ROW($1:$5),1))*
ROW($1:$5),0),ROW($1:$5))+1,1)*10^ROW($1:$5)/10)</f>
        <v>8610</v>
      </c>
      <c r="P246" t="str">
        <f>feed!P245</f>
        <v>Near Depletion</v>
      </c>
      <c r="Q246" t="str">
        <f>feed!Q245</f>
        <v>Large</v>
      </c>
      <c r="R246" t="str">
        <f>feed!R245</f>
        <v>Mesopotamia</v>
      </c>
      <c r="S246" t="str">
        <f>feed!S245</f>
        <v>Soviet Union</v>
      </c>
      <c r="T246" s="4">
        <f>SUMPRODUCT(MID(0&amp;feed!T245,LARGE(INDEX(ISNUMBER(--MID(feed!T245,ROW($1:$5),1))*
ROW($1:$5),0),ROW($1:$5))+1,1)*10^ROW($1:$5)/10)</f>
        <v>38899</v>
      </c>
      <c r="U246" t="str">
        <f>feed!U245</f>
        <v>http://blocgame.com/stats.php?id=39021</v>
      </c>
      <c r="V246" s="4">
        <f>SUMPRODUCT(MID(0&amp;feed!V245,LARGE(INDEX(ISNUMBER(--MID(feed!V245,ROW($1:$5),1))*
ROW($1:$5),0),ROW($1:$5))+1,1)*10^ROW($1:$5)/10)</f>
        <v>0</v>
      </c>
      <c r="W246">
        <f>feed!W245</f>
        <v>0</v>
      </c>
      <c r="X246" s="4">
        <f>T246-H246*750-K246*375-L246*375</f>
        <v>18649</v>
      </c>
      <c r="Y246" s="9">
        <f>T246/N246</f>
        <v>29.05078416728902</v>
      </c>
    </row>
    <row r="247" spans="1:25" x14ac:dyDescent="0.25">
      <c r="A247" t="str">
        <f>feed!A247</f>
        <v>DFWEFWEF</v>
      </c>
      <c r="B247" t="str">
        <f>feed!B247</f>
        <v>dmc5</v>
      </c>
      <c r="C247" t="str">
        <f>feed!C247</f>
        <v>Interpol</v>
      </c>
      <c r="D247">
        <f>SUMPRODUCT(MID(0&amp;feed!D247,LARGE(INDEX(ISNUMBER(--MID(feed!D247,ROW($1:$19),1))*
ROW($1:$19),0),ROW($1:$19))+1,1)*10^ROW($1:$19)/10)</f>
        <v>88</v>
      </c>
      <c r="E247">
        <f>SUMPRODUCT(MID(0&amp;feed!E247,LARGE(INDEX(ISNUMBER(--MID(feed!E247,ROW($1:$19),1))*
ROW($1:$19),0),ROW($1:$19))+1,1)*10^ROW($1:$19)/10)</f>
        <v>1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6</v>
      </c>
      <c r="K247">
        <f>SUMPRODUCT(MID(0&amp;feed!K247,LARGE(INDEX(ISNUMBER(--MID(feed!K247,ROW($1:$19),1))*
ROW($1:$19),0),ROW($1:$19))+1,1)*10^ROW($1:$19)/10)</f>
        <v>9</v>
      </c>
      <c r="L247">
        <f>SUMPRODUCT(MID(0&amp;feed!L247,LARGE(INDEX(ISNUMBER(--MID(feed!L247,ROW($1:$19),1))*
ROW($1:$19),0),ROW($1:$19))+1,1)*10^ROW($1:$19)/10)</f>
        <v>6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1337</v>
      </c>
      <c r="O247">
        <f>SUMPRODUCT(MID(0&amp;feed!O247,LARGE(INDEX(ISNUMBER(--MID(feed!O247,ROW($1:$5),1))*
ROW($1:$5),0),ROW($1:$5))+1,1)*10^ROW($1:$5)/10)</f>
        <v>5031</v>
      </c>
      <c r="P247">
        <f>feed!P247</f>
        <v>0</v>
      </c>
      <c r="Q247" t="str">
        <f>feed!Q247</f>
        <v>Mediocre</v>
      </c>
      <c r="R247" t="str">
        <f>feed!R247</f>
        <v>Arabia</v>
      </c>
      <c r="S247" t="str">
        <f>feed!S247</f>
        <v>Soviet Union</v>
      </c>
      <c r="T247" s="4">
        <f>SUMPRODUCT(MID(0&amp;feed!T247,LARGE(INDEX(ISNUMBER(--MID(feed!T247,ROW($1:$5),1))*
ROW($1:$5),0),ROW($1:$5))+1,1)*10^ROW($1:$5)/10)</f>
        <v>38501</v>
      </c>
      <c r="U247" t="str">
        <f>feed!U247</f>
        <v>http://blocgame.com/stats.php?id=55118</v>
      </c>
      <c r="V247" s="4">
        <f>SUMPRODUCT(MID(0&amp;feed!V247,LARGE(INDEX(ISNUMBER(--MID(feed!V247,ROW($1:$5),1))*
ROW($1:$5),0),ROW($1:$5))+1,1)*10^ROW($1:$5)/10)</f>
        <v>0</v>
      </c>
      <c r="W247">
        <f>feed!W247</f>
        <v>0</v>
      </c>
      <c r="X247" s="4">
        <f>T247-H247*750-K247*375-L247*375</f>
        <v>31376</v>
      </c>
      <c r="Y247" s="9">
        <f>T247/N247</f>
        <v>28.796559461480928</v>
      </c>
    </row>
    <row r="248" spans="1:25" x14ac:dyDescent="0.25">
      <c r="A248" t="str">
        <f>feed!A248</f>
        <v>Eisen</v>
      </c>
      <c r="B248" t="str">
        <f>feed!B248</f>
        <v>Balthazaar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65</v>
      </c>
      <c r="E248">
        <f>SUMPRODUCT(MID(0&amp;feed!E248,LARGE(INDEX(ISNUMBER(--MID(feed!E248,ROW($1:$19),1))*
ROW($1:$19),0),ROW($1:$19))+1,1)*10^ROW($1:$19)/10)</f>
        <v>3</v>
      </c>
      <c r="F248" t="str">
        <f>feed!F248</f>
        <v>Second World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9</v>
      </c>
      <c r="K248">
        <f>SUMPRODUCT(MID(0&amp;feed!K248,LARGE(INDEX(ISNUMBER(--MID(feed!K248,ROW($1:$19),1))*
ROW($1:$19),0),ROW($1:$19))+1,1)*10^ROW($1:$19)/10)</f>
        <v>20</v>
      </c>
      <c r="L248">
        <f>SUMPRODUCT(MID(0&amp;feed!L248,LARGE(INDEX(ISNUMBER(--MID(feed!L248,ROW($1:$19),1))*
ROW($1:$19),0),ROW($1:$19))+1,1)*10^ROW($1:$19)/10)</f>
        <v>10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1335</v>
      </c>
      <c r="O248">
        <f>SUMPRODUCT(MID(0&amp;feed!O248,LARGE(INDEX(ISNUMBER(--MID(feed!O248,ROW($1:$5),1))*
ROW($1:$5),0),ROW($1:$5))+1,1)*10^ROW($1:$5)/10)</f>
        <v>461</v>
      </c>
      <c r="P248" t="str">
        <f>feed!P248</f>
        <v>Untapped</v>
      </c>
      <c r="Q248" t="str">
        <f>feed!Q248</f>
        <v>Powerful</v>
      </c>
      <c r="R248" t="str">
        <f>feed!R248</f>
        <v>China</v>
      </c>
      <c r="S248" t="str">
        <f>feed!S248</f>
        <v>Soviet Union</v>
      </c>
      <c r="T248" s="4">
        <f>SUMPRODUCT(MID(0&amp;feed!T248,LARGE(INDEX(ISNUMBER(--MID(feed!T248,ROW($1:$5),1))*
ROW($1:$5),0),ROW($1:$5))+1,1)*10^ROW($1:$5)/10)</f>
        <v>56942</v>
      </c>
      <c r="U248" t="str">
        <f>feed!U248</f>
        <v>http://blocgame.com/stats.php?id=53566</v>
      </c>
      <c r="V248" s="4">
        <f>SUMPRODUCT(MID(0&amp;feed!V248,LARGE(INDEX(ISNUMBER(--MID(feed!V248,ROW($1:$5),1))*
ROW($1:$5),0),ROW($1:$5))+1,1)*10^ROW($1:$5)/10)</f>
        <v>0</v>
      </c>
      <c r="W248">
        <f>feed!W248</f>
        <v>0</v>
      </c>
      <c r="X248" s="4">
        <f>T248-H248*750-K248*375-L248*375</f>
        <v>43442</v>
      </c>
      <c r="Y248" s="9">
        <f>T248/N248</f>
        <v>42.653183520599249</v>
      </c>
    </row>
    <row r="249" spans="1:25" x14ac:dyDescent="0.25">
      <c r="A249" t="str">
        <f>feed!A249</f>
        <v>Magical Horses</v>
      </c>
      <c r="B249" t="str">
        <f>feed!B249</f>
        <v>Tzafety</v>
      </c>
      <c r="C249" t="str">
        <f>feed!C249</f>
        <v>The Divine Council</v>
      </c>
      <c r="D249">
        <f>SUMPRODUCT(MID(0&amp;feed!D249,LARGE(INDEX(ISNUMBER(--MID(feed!D249,ROW($1:$19),1))*
ROW($1:$19),0),ROW($1:$19))+1,1)*10^ROW($1:$19)/10)</f>
        <v>94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7</v>
      </c>
      <c r="K249">
        <f>SUMPRODUCT(MID(0&amp;feed!K249,LARGE(INDEX(ISNUMBER(--MID(feed!K249,ROW($1:$19),1))*
ROW($1:$19),0),ROW($1:$19))+1,1)*10^ROW($1:$19)/10)</f>
        <v>33</v>
      </c>
      <c r="L249">
        <f>SUMPRODUCT(MID(0&amp;feed!L249,LARGE(INDEX(ISNUMBER(--MID(feed!L249,ROW($1:$19),1))*
ROW($1:$19),0),ROW($1:$19))+1,1)*10^ROW($1:$19)/10)</f>
        <v>23</v>
      </c>
      <c r="M249" t="str">
        <f>feed!M249</f>
        <v>Central Planning</v>
      </c>
      <c r="N249">
        <f>SUMPRODUCT(MID(0&amp;feed!N249,LARGE(INDEX(ISNUMBER(--MID(feed!N249,ROW($1:$5),1))*
ROW($1:$5),0),ROW($1:$5))+1,1)*10^ROW($1:$5)/10)</f>
        <v>1334</v>
      </c>
      <c r="O249">
        <f>SUMPRODUCT(MID(0&amp;feed!O249,LARGE(INDEX(ISNUMBER(--MID(feed!O249,ROW($1:$5),1))*
ROW($1:$5),0),ROW($1:$5))+1,1)*10^ROW($1:$5)/10)</f>
        <v>3581</v>
      </c>
      <c r="P249" t="str">
        <f>feed!P249</f>
        <v>Untapped</v>
      </c>
      <c r="Q249" t="str">
        <f>feed!Q249</f>
        <v>Powerful</v>
      </c>
      <c r="R249" t="str">
        <f>feed!R249</f>
        <v>Arabia</v>
      </c>
      <c r="S249" t="str">
        <f>feed!S249</f>
        <v>Soviet Union</v>
      </c>
      <c r="T249" s="4">
        <f>SUMPRODUCT(MID(0&amp;feed!T249,LARGE(INDEX(ISNUMBER(--MID(feed!T249,ROW($1:$5),1))*
ROW($1:$5),0),ROW($1:$5))+1,1)*10^ROW($1:$5)/10)</f>
        <v>40452</v>
      </c>
      <c r="U249" t="str">
        <f>feed!U249</f>
        <v>http://blocgame.com/stats.php?id=51070</v>
      </c>
      <c r="V249" s="4">
        <f>SUMPRODUCT(MID(0&amp;feed!V249,LARGE(INDEX(ISNUMBER(--MID(feed!V249,ROW($1:$5),1))*
ROW($1:$5),0),ROW($1:$5))+1,1)*10^ROW($1:$5)/10)</f>
        <v>0</v>
      </c>
      <c r="W249">
        <f>feed!W249</f>
        <v>0</v>
      </c>
      <c r="X249" s="4">
        <f>T249-H249*750-K249*375-L249*375</f>
        <v>17952</v>
      </c>
      <c r="Y249" s="9">
        <f>T249/N249</f>
        <v>30.323838080959518</v>
      </c>
    </row>
    <row r="250" spans="1:25" x14ac:dyDescent="0.25">
      <c r="A250" t="str">
        <f>feed!A250</f>
        <v>Senandung Malam</v>
      </c>
      <c r="B250" t="str">
        <f>feed!B250</f>
        <v>Lela Manja</v>
      </c>
      <c r="C250" t="str">
        <f>feed!C250</f>
        <v>PIRATES</v>
      </c>
      <c r="D250">
        <f>SUMPRODUCT(MID(0&amp;feed!D250,LARGE(INDEX(ISNUMBER(--MID(feed!D250,ROW($1:$19),1))*
ROW($1:$19),0),ROW($1:$19))+1,1)*10^ROW($1:$19)/10)</f>
        <v>6</v>
      </c>
      <c r="E250">
        <f>SUMPRODUCT(MID(0&amp;feed!E250,LARGE(INDEX(ISNUMBER(--MID(feed!E250,ROW($1:$19),1))*
ROW($1:$19),0),ROW($1:$19))+1,1)*10^ROW($1:$19)/10)</f>
        <v>0</v>
      </c>
      <c r="F250" t="str">
        <f>feed!F250</f>
        <v>Second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1</v>
      </c>
      <c r="I250" t="str">
        <f>feed!I250</f>
        <v>Poor</v>
      </c>
      <c r="J250">
        <f>SUMPRODUCT(MID(0&amp;feed!J250,LARGE(INDEX(ISNUMBER(--MID(feed!J250,ROW($1:$19),1))*
ROW($1:$19),0),ROW($1:$19))+1,1)*10^ROW($1:$19)/10)</f>
        <v>22</v>
      </c>
      <c r="K250">
        <f>SUMPRODUCT(MID(0&amp;feed!K250,LARGE(INDEX(ISNUMBER(--MID(feed!K250,ROW($1:$19),1))*
ROW($1:$19),0),ROW($1:$19))+1,1)*10^ROW($1:$19)/10)</f>
        <v>15</v>
      </c>
      <c r="L250">
        <f>SUMPRODUCT(MID(0&amp;feed!L250,LARGE(INDEX(ISNUMBER(--MID(feed!L250,ROW($1:$19),1))*
ROW($1:$19),0),ROW($1:$19))+1,1)*10^ROW($1:$19)/10)</f>
        <v>17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1333</v>
      </c>
      <c r="O250">
        <f>SUMPRODUCT(MID(0&amp;feed!O250,LARGE(INDEX(ISNUMBER(--MID(feed!O250,ROW($1:$5),1))*
ROW($1:$5),0),ROW($1:$5))+1,1)*10^ROW($1:$5)/10)</f>
        <v>11</v>
      </c>
      <c r="P250" t="str">
        <f>feed!P250</f>
        <v>Plentiful</v>
      </c>
      <c r="Q250" t="str">
        <f>feed!Q250</f>
        <v>Mediocre</v>
      </c>
      <c r="R250" t="str">
        <f>feed!R250</f>
        <v>East Indies</v>
      </c>
      <c r="S250" t="str">
        <f>feed!S250</f>
        <v>United States</v>
      </c>
      <c r="T250" s="4">
        <f>SUMPRODUCT(MID(0&amp;feed!T250,LARGE(INDEX(ISNUMBER(--MID(feed!T250,ROW($1:$5),1))*
ROW($1:$5),0),ROW($1:$5))+1,1)*10^ROW($1:$5)/10)</f>
        <v>10899</v>
      </c>
      <c r="U250" t="str">
        <f>feed!U250</f>
        <v>http://blocgame.com/stats.php?id=61074</v>
      </c>
      <c r="V250" s="4">
        <f>SUMPRODUCT(MID(0&amp;feed!V250,LARGE(INDEX(ISNUMBER(--MID(feed!V250,ROW($1:$5),1))*
ROW($1:$5),0),ROW($1:$5))+1,1)*10^ROW($1:$5)/10)</f>
        <v>0</v>
      </c>
      <c r="W250">
        <f>feed!W250</f>
        <v>0</v>
      </c>
      <c r="X250" s="4">
        <f>T250-H250*750-K250*375-L250*375</f>
        <v>-1851</v>
      </c>
      <c r="Y250" s="9">
        <f>T250/N250</f>
        <v>8.1762940735183793</v>
      </c>
    </row>
    <row r="251" spans="1:25" x14ac:dyDescent="0.25">
      <c r="A251" t="str">
        <f>feed!A251</f>
        <v>Borneon</v>
      </c>
      <c r="B251" t="str">
        <f>feed!B251</f>
        <v>orangsigat</v>
      </c>
      <c r="C251" t="str">
        <f>feed!C251</f>
        <v>PIRATES</v>
      </c>
      <c r="D251">
        <f>SUMPRODUCT(MID(0&amp;feed!D251,LARGE(INDEX(ISNUMBER(--MID(feed!D251,ROW($1:$19),1))*
ROW($1:$19),0),ROW($1:$19))+1,1)*10^ROW($1:$19)/10)</f>
        <v>90</v>
      </c>
      <c r="E251">
        <f>SUMPRODUCT(MID(0&amp;feed!E251,LARGE(INDEX(ISNUMBER(--MID(feed!E251,ROW($1:$19),1))*
ROW($1:$19),0),ROW($1:$19))+1,1)*10^ROW($1:$19)/10)</f>
        <v>11</v>
      </c>
      <c r="F251" t="str">
        <f>feed!F251</f>
        <v>Korean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4</v>
      </c>
      <c r="I251" t="str">
        <f>feed!I251</f>
        <v>Good</v>
      </c>
      <c r="J251">
        <f>SUMPRODUCT(MID(0&amp;feed!J251,LARGE(INDEX(ISNUMBER(--MID(feed!J251,ROW($1:$19),1))*
ROW($1:$19),0),ROW($1:$19))+1,1)*10^ROW($1:$19)/10)</f>
        <v>33</v>
      </c>
      <c r="K251">
        <f>SUMPRODUCT(MID(0&amp;feed!K251,LARGE(INDEX(ISNUMBER(--MID(feed!K251,ROW($1:$19),1))*
ROW($1:$19),0),ROW($1:$19))+1,1)*10^ROW($1:$19)/10)</f>
        <v>28</v>
      </c>
      <c r="L251">
        <f>SUMPRODUCT(MID(0&amp;feed!L251,LARGE(INDEX(ISNUMBER(--MID(feed!L251,ROW($1:$19),1))*
ROW($1:$19),0),ROW($1:$19))+1,1)*10^ROW($1:$19)/10)</f>
        <v>19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1332</v>
      </c>
      <c r="O251">
        <f>SUMPRODUCT(MID(0&amp;feed!O251,LARGE(INDEX(ISNUMBER(--MID(feed!O251,ROW($1:$5),1))*
ROW($1:$5),0),ROW($1:$5))+1,1)*10^ROW($1:$5)/10)</f>
        <v>351</v>
      </c>
      <c r="P251" t="str">
        <f>feed!P251</f>
        <v>Untapped</v>
      </c>
      <c r="Q251" t="str">
        <f>feed!Q251</f>
        <v>Very Powerful</v>
      </c>
      <c r="R251" t="str">
        <f>feed!R251</f>
        <v>Caribbean</v>
      </c>
      <c r="S251" t="str">
        <f>feed!S251</f>
        <v>Soviet Union</v>
      </c>
      <c r="T251" s="4">
        <f>SUMPRODUCT(MID(0&amp;feed!T251,LARGE(INDEX(ISNUMBER(--MID(feed!T251,ROW($1:$5),1))*
ROW($1:$5),0),ROW($1:$5))+1,1)*10^ROW($1:$5)/10)</f>
        <v>31766</v>
      </c>
      <c r="U251" t="str">
        <f>feed!U251</f>
        <v>http://blocgame.com/stats.php?id=61947</v>
      </c>
      <c r="V251" s="4">
        <f>SUMPRODUCT(MID(0&amp;feed!V251,LARGE(INDEX(ISNUMBER(--MID(feed!V251,ROW($1:$5),1))*
ROW($1:$5),0),ROW($1:$5))+1,1)*10^ROW($1:$5)/10)</f>
        <v>3</v>
      </c>
      <c r="W251">
        <f>feed!W251</f>
        <v>0</v>
      </c>
      <c r="X251" s="4">
        <f>T251-H251*750-K251*375-L251*375</f>
        <v>11141</v>
      </c>
      <c r="Y251" s="9">
        <f>T251/N251</f>
        <v>23.848348348348349</v>
      </c>
    </row>
    <row r="252" spans="1:25" x14ac:dyDescent="0.25">
      <c r="A252" t="str">
        <f>feed!A252</f>
        <v>Socialand</v>
      </c>
      <c r="B252" t="str">
        <f>feed!B252</f>
        <v>Free Party</v>
      </c>
      <c r="C252">
        <f>feed!C252</f>
        <v>0</v>
      </c>
      <c r="D252">
        <f>SUMPRODUCT(MID(0&amp;feed!D252,LARGE(INDEX(ISNUMBER(--MID(feed!D252,ROW($1:$19),1))*
ROW($1:$19),0),ROW($1:$19))+1,1)*10^ROW($1:$19)/10)</f>
        <v>6</v>
      </c>
      <c r="E252">
        <f>SUMPRODUCT(MID(0&amp;feed!E252,LARGE(INDEX(ISNUMBER(--MID(feed!E252,ROW($1:$19),1))*
ROW($1:$19),0),ROW($1:$19))+1,1)*10^ROW($1:$19)/10)</f>
        <v>0</v>
      </c>
      <c r="F252" t="str">
        <f>feed!F252</f>
        <v>Finest of the 19th century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0</v>
      </c>
      <c r="I252" t="str">
        <f>feed!I252</f>
        <v>Undisciplined Rabble</v>
      </c>
      <c r="J252">
        <f>SUMPRODUCT(MID(0&amp;feed!J252,LARGE(INDEX(ISNUMBER(--MID(feed!J252,ROW($1:$19),1))*
ROW($1:$19),0),ROW($1:$19))+1,1)*10^ROW($1:$19)/10)</f>
        <v>174</v>
      </c>
      <c r="K252">
        <f>SUMPRODUCT(MID(0&amp;feed!K252,LARGE(INDEX(ISNUMBER(--MID(feed!K252,ROW($1:$19),1))*
ROW($1:$19),0),ROW($1:$19))+1,1)*10^ROW($1:$19)/10)</f>
        <v>3</v>
      </c>
      <c r="L252">
        <f>SUMPRODUCT(MID(0&amp;feed!L252,LARGE(INDEX(ISNUMBER(--MID(feed!L252,ROW($1:$19),1))*
ROW($1:$19),0),ROW($1:$19))+1,1)*10^ROW($1:$19)/10)</f>
        <v>3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1330</v>
      </c>
      <c r="O252">
        <f>SUMPRODUCT(MID(0&amp;feed!O252,LARGE(INDEX(ISNUMBER(--MID(feed!O252,ROW($1:$5),1))*
ROW($1:$5),0),ROW($1:$5))+1,1)*10^ROW($1:$5)/10)</f>
        <v>87</v>
      </c>
      <c r="P252" t="str">
        <f>feed!P252</f>
        <v>Untapped</v>
      </c>
      <c r="Q252" t="str">
        <f>feed!Q252</f>
        <v>None</v>
      </c>
      <c r="R252" t="str">
        <f>feed!R252</f>
        <v>Gran Colombia</v>
      </c>
      <c r="S252" t="str">
        <f>feed!S252</f>
        <v>Neutral</v>
      </c>
      <c r="T252" s="4">
        <f>SUMPRODUCT(MID(0&amp;feed!T252,LARGE(INDEX(ISNUMBER(--MID(feed!T252,ROW($1:$5),1))*
ROW($1:$5),0),ROW($1:$5))+1,1)*10^ROW($1:$5)/10)</f>
        <v>9360</v>
      </c>
      <c r="U252" t="str">
        <f>feed!U252</f>
        <v>http://blocgame.com/stats.php?id=58655</v>
      </c>
      <c r="V252" s="4">
        <f>SUMPRODUCT(MID(0&amp;feed!V252,LARGE(INDEX(ISNUMBER(--MID(feed!V252,ROW($1:$5),1))*
ROW($1:$5),0),ROW($1:$5))+1,1)*10^ROW($1:$5)/10)</f>
        <v>0</v>
      </c>
      <c r="W252">
        <f>feed!W252</f>
        <v>0</v>
      </c>
      <c r="X252" s="4">
        <f>T252-H252*750-K252*375-L252*375</f>
        <v>7110</v>
      </c>
      <c r="Y252" s="9">
        <f>T252/N252</f>
        <v>7.0375939849624061</v>
      </c>
    </row>
    <row r="253" spans="1:25" x14ac:dyDescent="0.25">
      <c r="A253" t="str">
        <f>feed!A253</f>
        <v>Oileum</v>
      </c>
      <c r="B253" t="str">
        <f>feed!B253</f>
        <v>Ihei</v>
      </c>
      <c r="C253" t="str">
        <f>feed!C253</f>
        <v>The Divine Council</v>
      </c>
      <c r="D253">
        <f>SUMPRODUCT(MID(0&amp;feed!D253,LARGE(INDEX(ISNUMBER(--MID(feed!D253,ROW($1:$19),1))*
ROW($1:$19),0),ROW($1:$19))+1,1)*10^ROW($1:$19)/10)</f>
        <v>8</v>
      </c>
      <c r="E253">
        <f>SUMPRODUCT(MID(0&amp;feed!E253,LARGE(INDEX(ISNUMBER(--MID(feed!E253,ROW($1:$19),1))*
ROW($1:$19),0),ROW($1:$19))+1,1)*10^ROW($1:$19)/10)</f>
        <v>0</v>
      </c>
      <c r="F253" t="str">
        <f>feed!F253</f>
        <v>First World War surplus</v>
      </c>
      <c r="G253" t="str">
        <f>feed!G253</f>
        <v>Nice</v>
      </c>
      <c r="H253">
        <f>SUMPRODUCT(MID(0&amp;feed!H253,LARGE(INDEX(ISNUMBER(--MID(feed!H253,ROW($1:$1),1))*
ROW($1:$1),0),ROW($1:$1))+1,1)*10^ROW($1:$1)/10)</f>
        <v>1</v>
      </c>
      <c r="I253" t="str">
        <f>feed!I253</f>
        <v>Good</v>
      </c>
      <c r="J253">
        <f>SUMPRODUCT(MID(0&amp;feed!J253,LARGE(INDEX(ISNUMBER(--MID(feed!J253,ROW($1:$19),1))*
ROW($1:$19),0),ROW($1:$19))+1,1)*10^ROW($1:$19)/10)</f>
        <v>14</v>
      </c>
      <c r="K253">
        <f>SUMPRODUCT(MID(0&amp;feed!K253,LARGE(INDEX(ISNUMBER(--MID(feed!K253,ROW($1:$19),1))*
ROW($1:$19),0),ROW($1:$19))+1,1)*10^ROW($1:$19)/10)</f>
        <v>13</v>
      </c>
      <c r="L253">
        <f>SUMPRODUCT(MID(0&amp;feed!L253,LARGE(INDEX(ISNUMBER(--MID(feed!L253,ROW($1:$19),1))*
ROW($1:$19),0),ROW($1:$19))+1,1)*10^ROW($1:$19)/10)</f>
        <v>10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1330</v>
      </c>
      <c r="O253">
        <f>SUMPRODUCT(MID(0&amp;feed!O253,LARGE(INDEX(ISNUMBER(--MID(feed!O253,ROW($1:$5),1))*
ROW($1:$5),0),ROW($1:$5))+1,1)*10^ROW($1:$5)/10)</f>
        <v>1840</v>
      </c>
      <c r="P253" t="str">
        <f>feed!P253</f>
        <v>Untapped</v>
      </c>
      <c r="Q253" t="str">
        <f>feed!Q253</f>
        <v>Mediocre</v>
      </c>
      <c r="R253" t="str">
        <f>feed!R253</f>
        <v>Mesopotamia</v>
      </c>
      <c r="S253" t="str">
        <f>feed!S253</f>
        <v>Soviet Union</v>
      </c>
      <c r="T253" s="4">
        <f>SUMPRODUCT(MID(0&amp;feed!T253,LARGE(INDEX(ISNUMBER(--MID(feed!T253,ROW($1:$5),1))*
ROW($1:$5),0),ROW($1:$5))+1,1)*10^ROW($1:$5)/10)</f>
        <v>17406</v>
      </c>
      <c r="U253" t="str">
        <f>feed!U253</f>
        <v>http://blocgame.com/stats.php?id=63070</v>
      </c>
      <c r="V253" s="4">
        <f>SUMPRODUCT(MID(0&amp;feed!V253,LARGE(INDEX(ISNUMBER(--MID(feed!V253,ROW($1:$5),1))*
ROW($1:$5),0),ROW($1:$5))+1,1)*10^ROW($1:$5)/10)</f>
        <v>0</v>
      </c>
      <c r="W253">
        <f>feed!W253</f>
        <v>0</v>
      </c>
      <c r="X253" s="4">
        <f>T253-H253*750-K253*375-L253*375</f>
        <v>8031</v>
      </c>
      <c r="Y253" s="9">
        <f>T253/N253</f>
        <v>13.087218045112781</v>
      </c>
    </row>
    <row r="254" spans="1:25" x14ac:dyDescent="0.25">
      <c r="A254" t="str">
        <f>feed!A254</f>
        <v>TrumpCity</v>
      </c>
      <c r="B254" t="str">
        <f>feed!B254</f>
        <v>Ronald mcTrump</v>
      </c>
      <c r="C254" t="str">
        <f>feed!C254</f>
        <v>Steel Brotherhood</v>
      </c>
      <c r="D254">
        <f>SUMPRODUCT(MID(0&amp;feed!D254,LARGE(INDEX(ISNUMBER(--MID(feed!D254,ROW($1:$19),1))*
ROW($1:$19),0),ROW($1:$19))+1,1)*10^ROW($1:$19)/10)</f>
        <v>10</v>
      </c>
      <c r="E254">
        <f>SUMPRODUCT(MID(0&amp;feed!E254,LARGE(INDEX(ISNUMBER(--MID(feed!E254,ROW($1:$19),1))*
ROW($1:$19),0),ROW($1:$19))+1,1)*10^ROW($1:$19)/10)</f>
        <v>0</v>
      </c>
      <c r="F254" t="str">
        <f>feed!F254</f>
        <v>First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1</v>
      </c>
      <c r="I254" t="str">
        <f>feed!I254</f>
        <v>Elite</v>
      </c>
      <c r="J254">
        <f>SUMPRODUCT(MID(0&amp;feed!J254,LARGE(INDEX(ISNUMBER(--MID(feed!J254,ROW($1:$19),1))*
ROW($1:$19),0),ROW($1:$19))+1,1)*10^ROW($1:$19)/10)</f>
        <v>6</v>
      </c>
      <c r="K254">
        <f>SUMPRODUCT(MID(0&amp;feed!K254,LARGE(INDEX(ISNUMBER(--MID(feed!K254,ROW($1:$19),1))*
ROW($1:$19),0),ROW($1:$19))+1,1)*10^ROW($1:$19)/10)</f>
        <v>6</v>
      </c>
      <c r="L254">
        <f>SUMPRODUCT(MID(0&amp;feed!L254,LARGE(INDEX(ISNUMBER(--MID(feed!L254,ROW($1:$19),1))*
ROW($1:$19),0),ROW($1:$19))+1,1)*10^ROW($1:$19)/10)</f>
        <v>4</v>
      </c>
      <c r="M254" t="str">
        <f>feed!M254</f>
        <v>Mixed Economy</v>
      </c>
      <c r="N254">
        <f>SUMPRODUCT(MID(0&amp;feed!N254,LARGE(INDEX(ISNUMBER(--MID(feed!N254,ROW($1:$5),1))*
ROW($1:$5),0),ROW($1:$5))+1,1)*10^ROW($1:$5)/10)</f>
        <v>1327</v>
      </c>
      <c r="O254">
        <f>SUMPRODUCT(MID(0&amp;feed!O254,LARGE(INDEX(ISNUMBER(--MID(feed!O254,ROW($1:$5),1))*
ROW($1:$5),0),ROW($1:$5))+1,1)*10^ROW($1:$5)/10)</f>
        <v>11</v>
      </c>
      <c r="P254" t="str">
        <f>feed!P254</f>
        <v>Plentiful</v>
      </c>
      <c r="Q254" t="str">
        <f>feed!Q254</f>
        <v>Somewhat Large</v>
      </c>
      <c r="R254" t="str">
        <f>feed!R254</f>
        <v>Caribbean</v>
      </c>
      <c r="S254" t="str">
        <f>feed!S254</f>
        <v>Neutral</v>
      </c>
      <c r="T254" s="4">
        <f>SUMPRODUCT(MID(0&amp;feed!T254,LARGE(INDEX(ISNUMBER(--MID(feed!T254,ROW($1:$5),1))*
ROW($1:$5),0),ROW($1:$5))+1,1)*10^ROW($1:$5)/10)</f>
        <v>5881</v>
      </c>
      <c r="U254" t="str">
        <f>feed!U254</f>
        <v>http://blocgame.com/stats.php?id=63769</v>
      </c>
      <c r="V254" s="4">
        <f>SUMPRODUCT(MID(0&amp;feed!V254,LARGE(INDEX(ISNUMBER(--MID(feed!V254,ROW($1:$5),1))*
ROW($1:$5),0),ROW($1:$5))+1,1)*10^ROW($1:$5)/10)</f>
        <v>0</v>
      </c>
      <c r="W254">
        <f>feed!W254</f>
        <v>0</v>
      </c>
      <c r="X254" s="4">
        <f>T254-H254*750-K254*375-L254*375</f>
        <v>1381</v>
      </c>
      <c r="Y254" s="9">
        <f>T254/N254</f>
        <v>4.4318010550113041</v>
      </c>
    </row>
    <row r="255" spans="1:25" x14ac:dyDescent="0.25">
      <c r="A255" t="str">
        <f>feed!A256</f>
        <v>Savannah</v>
      </c>
      <c r="B255" t="str">
        <f>feed!B256</f>
        <v>Watersfall</v>
      </c>
      <c r="C255" t="str">
        <f>feed!C256</f>
        <v>Steel Brotherhood</v>
      </c>
      <c r="D255">
        <f>SUMPRODUCT(MID(0&amp;feed!D256,LARGE(INDEX(ISNUMBER(--MID(feed!D256,ROW($1:$19),1))*
ROW($1:$19),0),ROW($1:$19))+1,1)*10^ROW($1:$19)/10)</f>
        <v>109</v>
      </c>
      <c r="E255">
        <f>SUMPRODUCT(MID(0&amp;feed!E256,LARGE(INDEX(ISNUMBER(--MID(feed!E256,ROW($1:$19),1))*
ROW($1:$19),0),ROW($1:$19))+1,1)*10^ROW($1:$19)/10)</f>
        <v>1</v>
      </c>
      <c r="F255" t="str">
        <f>feed!F256</f>
        <v>Korean War surplus</v>
      </c>
      <c r="G255" t="str">
        <f>feed!G256</f>
        <v>Gandhi-like</v>
      </c>
      <c r="H255">
        <f>SUMPRODUCT(MID(0&amp;feed!H256,LARGE(INDEX(ISNUMBER(--MID(feed!H256,ROW($1:$1),1))*
ROW($1:$1),0),ROW($1:$1))+1,1)*10^ROW($1:$1)/10)</f>
        <v>3</v>
      </c>
      <c r="I255" t="str">
        <f>feed!I256</f>
        <v>Poor</v>
      </c>
      <c r="J255">
        <f>SUMPRODUCT(MID(0&amp;feed!J256,LARGE(INDEX(ISNUMBER(--MID(feed!J256,ROW($1:$19),1))*
ROW($1:$19),0),ROW($1:$19))+1,1)*10^ROW($1:$19)/10)</f>
        <v>2</v>
      </c>
      <c r="K255">
        <f>SUMPRODUCT(MID(0&amp;feed!K256,LARGE(INDEX(ISNUMBER(--MID(feed!K256,ROW($1:$19),1))*
ROW($1:$19),0),ROW($1:$19))+1,1)*10^ROW($1:$19)/10)</f>
        <v>26</v>
      </c>
      <c r="L255">
        <f>SUMPRODUCT(MID(0&amp;feed!L256,LARGE(INDEX(ISNUMBER(--MID(feed!L256,ROW($1:$19),1))*
ROW($1:$19),0),ROW($1:$19))+1,1)*10^ROW($1:$19)/10)</f>
        <v>2</v>
      </c>
      <c r="M255" t="str">
        <f>feed!M256</f>
        <v>Central Planning</v>
      </c>
      <c r="N255">
        <f>SUMPRODUCT(MID(0&amp;feed!N256,LARGE(INDEX(ISNUMBER(--MID(feed!N256,ROW($1:$5),1))*
ROW($1:$5),0),ROW($1:$5))+1,1)*10^ROW($1:$5)/10)</f>
        <v>1323</v>
      </c>
      <c r="O255">
        <f>SUMPRODUCT(MID(0&amp;feed!O256,LARGE(INDEX(ISNUMBER(--MID(feed!O256,ROW($1:$5),1))*
ROW($1:$5),0),ROW($1:$5))+1,1)*10^ROW($1:$5)/10)</f>
        <v>0</v>
      </c>
      <c r="P255">
        <f>feed!P256</f>
        <v>0</v>
      </c>
      <c r="Q255" t="str">
        <f>feed!Q256</f>
        <v>Somewhat Large</v>
      </c>
      <c r="R255" t="str">
        <f>feed!R256</f>
        <v>Pacific Rim</v>
      </c>
      <c r="S255" t="str">
        <f>feed!S256</f>
        <v>Soviet Union</v>
      </c>
      <c r="T255" s="4">
        <f>SUMPRODUCT(MID(0&amp;feed!T256,LARGE(INDEX(ISNUMBER(--MID(feed!T256,ROW($1:$5),1))*
ROW($1:$5),0),ROW($1:$5))+1,1)*10^ROW($1:$5)/10)</f>
        <v>36987</v>
      </c>
      <c r="U255" t="str">
        <f>feed!U256</f>
        <v>http://blocgame.com/stats.php?id=49817</v>
      </c>
      <c r="V255" s="4">
        <f>SUMPRODUCT(MID(0&amp;feed!V256,LARGE(INDEX(ISNUMBER(--MID(feed!V256,ROW($1:$5),1))*
ROW($1:$5),0),ROW($1:$5))+1,1)*10^ROW($1:$5)/10)</f>
        <v>1</v>
      </c>
      <c r="W255">
        <f>feed!W256</f>
        <v>0</v>
      </c>
      <c r="X255" s="4">
        <f>T255-H255*750-K255*375-L255*375</f>
        <v>24237</v>
      </c>
      <c r="Y255" s="9">
        <f>T255/N255</f>
        <v>27.956916099773242</v>
      </c>
    </row>
    <row r="256" spans="1:25" x14ac:dyDescent="0.25">
      <c r="A256" t="str">
        <f>feed!A255</f>
        <v>Foodstuffs</v>
      </c>
      <c r="B256" t="str">
        <f>feed!B255</f>
        <v>Soviet_Sandvich</v>
      </c>
      <c r="C256" t="str">
        <f>feed!C255</f>
        <v>Brotherhood of Nod</v>
      </c>
      <c r="D256">
        <f>SUMPRODUCT(MID(0&amp;feed!D255,LARGE(INDEX(ISNUMBER(--MID(feed!D255,ROW($1:$19),1))*
ROW($1:$19),0),ROW($1:$19))+1,1)*10^ROW($1:$19)/10)</f>
        <v>30</v>
      </c>
      <c r="E256">
        <f>SUMPRODUCT(MID(0&amp;feed!E255,LARGE(INDEX(ISNUMBER(--MID(feed!E255,ROW($1:$19),1))*
ROW($1:$19),0),ROW($1:$19))+1,1)*10^ROW($1:$19)/10)</f>
        <v>0</v>
      </c>
      <c r="F256" t="str">
        <f>feed!F255</f>
        <v>Second World War surplus</v>
      </c>
      <c r="G256" t="str">
        <f>feed!G255</f>
        <v>Gandhi-like</v>
      </c>
      <c r="H256">
        <f>SUMPRODUCT(MID(0&amp;feed!H255,LARGE(INDEX(ISNUMBER(--MID(feed!H255,ROW($1:$1),1))*
ROW($1:$1),0),ROW($1:$1))+1,1)*10^ROW($1:$1)/10)</f>
        <v>2</v>
      </c>
      <c r="I256" t="str">
        <f>feed!I255</f>
        <v>Undisciplined Rabble</v>
      </c>
      <c r="J256">
        <f>SUMPRODUCT(MID(0&amp;feed!J255,LARGE(INDEX(ISNUMBER(--MID(feed!J255,ROW($1:$19),1))*
ROW($1:$19),0),ROW($1:$19))+1,1)*10^ROW($1:$19)/10)</f>
        <v>2</v>
      </c>
      <c r="K256">
        <f>SUMPRODUCT(MID(0&amp;feed!K255,LARGE(INDEX(ISNUMBER(--MID(feed!K255,ROW($1:$19),1))*
ROW($1:$19),0),ROW($1:$19))+1,1)*10^ROW($1:$19)/10)</f>
        <v>11</v>
      </c>
      <c r="L256">
        <f>SUMPRODUCT(MID(0&amp;feed!L255,LARGE(INDEX(ISNUMBER(--MID(feed!L255,ROW($1:$19),1))*
ROW($1:$19),0),ROW($1:$19))+1,1)*10^ROW($1:$19)/10)</f>
        <v>11</v>
      </c>
      <c r="M256" t="str">
        <f>feed!M255</f>
        <v>Mixed Economy</v>
      </c>
      <c r="N256">
        <f>SUMPRODUCT(MID(0&amp;feed!N255,LARGE(INDEX(ISNUMBER(--MID(feed!N255,ROW($1:$5),1))*
ROW($1:$5),0),ROW($1:$5))+1,1)*10^ROW($1:$5)/10)</f>
        <v>1323</v>
      </c>
      <c r="O256">
        <f>SUMPRODUCT(MID(0&amp;feed!O255,LARGE(INDEX(ISNUMBER(--MID(feed!O255,ROW($1:$5),1))*
ROW($1:$5),0),ROW($1:$5))+1,1)*10^ROW($1:$5)/10)</f>
        <v>3315</v>
      </c>
      <c r="P256" t="str">
        <f>feed!P255</f>
        <v>Untapped</v>
      </c>
      <c r="Q256" t="str">
        <f>feed!Q255</f>
        <v>Large</v>
      </c>
      <c r="R256" t="str">
        <f>feed!R255</f>
        <v>Egypt</v>
      </c>
      <c r="S256" t="str">
        <f>feed!S255</f>
        <v>Soviet Union</v>
      </c>
      <c r="T256" s="4">
        <f>SUMPRODUCT(MID(0&amp;feed!T255,LARGE(INDEX(ISNUMBER(--MID(feed!T255,ROW($1:$5),1))*
ROW($1:$5),0),ROW($1:$5))+1,1)*10^ROW($1:$5)/10)</f>
        <v>20000</v>
      </c>
      <c r="U256" t="str">
        <f>feed!U255</f>
        <v>http://blocgame.com/stats.php?id=40676</v>
      </c>
      <c r="V256" s="4">
        <f>SUMPRODUCT(MID(0&amp;feed!V255,LARGE(INDEX(ISNUMBER(--MID(feed!V255,ROW($1:$5),1))*
ROW($1:$5),0),ROW($1:$5))+1,1)*10^ROW($1:$5)/10)</f>
        <v>0</v>
      </c>
      <c r="W256">
        <f>feed!W255</f>
        <v>0</v>
      </c>
      <c r="X256" s="4">
        <f>T256-H256*750-K256*375-L256*375</f>
        <v>10250</v>
      </c>
      <c r="Y256" s="9">
        <f>T256/N256</f>
        <v>15.117157974300831</v>
      </c>
    </row>
    <row r="257" spans="1:25" x14ac:dyDescent="0.25">
      <c r="A257" t="str">
        <f>feed!A258</f>
        <v>Malaysia Raya</v>
      </c>
      <c r="B257" t="str">
        <f>feed!B258</f>
        <v>Ben Laden</v>
      </c>
      <c r="C257" t="str">
        <f>feed!C258</f>
        <v>PIRATES</v>
      </c>
      <c r="D257">
        <f>SUMPRODUCT(MID(0&amp;feed!D258,LARGE(INDEX(ISNUMBER(--MID(feed!D258,ROW($1:$19),1))*
ROW($1:$19),0),ROW($1:$19))+1,1)*10^ROW($1:$19)/10)</f>
        <v>10</v>
      </c>
      <c r="E257">
        <f>SUMPRODUCT(MID(0&amp;feed!E258,LARGE(INDEX(ISNUMBER(--MID(feed!E258,ROW($1:$19),1))*
ROW($1:$19),0),ROW($1:$19))+1,1)*10^ROW($1:$19)/10)</f>
        <v>0</v>
      </c>
      <c r="F257" t="str">
        <f>feed!F258</f>
        <v>Second World War surplus</v>
      </c>
      <c r="G257" t="str">
        <f>feed!G258</f>
        <v>Gandhi-like</v>
      </c>
      <c r="H257">
        <f>SUMPRODUCT(MID(0&amp;feed!H258,LARGE(INDEX(ISNUMBER(--MID(feed!H258,ROW($1:$1),1))*
ROW($1:$1),0),ROW($1:$1))+1,1)*10^ROW($1:$1)/10)</f>
        <v>0</v>
      </c>
      <c r="I257" t="str">
        <f>feed!I258</f>
        <v>Good</v>
      </c>
      <c r="J257">
        <f>SUMPRODUCT(MID(0&amp;feed!J258,LARGE(INDEX(ISNUMBER(--MID(feed!J258,ROW($1:$19),1))*
ROW($1:$19),0),ROW($1:$19))+1,1)*10^ROW($1:$19)/10)</f>
        <v>35</v>
      </c>
      <c r="K257">
        <f>SUMPRODUCT(MID(0&amp;feed!K258,LARGE(INDEX(ISNUMBER(--MID(feed!K258,ROW($1:$19),1))*
ROW($1:$19),0),ROW($1:$19))+1,1)*10^ROW($1:$19)/10)</f>
        <v>9</v>
      </c>
      <c r="L257">
        <f>SUMPRODUCT(MID(0&amp;feed!L258,LARGE(INDEX(ISNUMBER(--MID(feed!L258,ROW($1:$19),1))*
ROW($1:$19),0),ROW($1:$19))+1,1)*10^ROW($1:$19)/10)</f>
        <v>2</v>
      </c>
      <c r="M257" t="str">
        <f>feed!M258</f>
        <v>Central Planning</v>
      </c>
      <c r="N257">
        <f>SUMPRODUCT(MID(0&amp;feed!N258,LARGE(INDEX(ISNUMBER(--MID(feed!N258,ROW($1:$5),1))*
ROW($1:$5),0),ROW($1:$5))+1,1)*10^ROW($1:$5)/10)</f>
        <v>1319</v>
      </c>
      <c r="O257">
        <f>SUMPRODUCT(MID(0&amp;feed!O258,LARGE(INDEX(ISNUMBER(--MID(feed!O258,ROW($1:$5),1))*
ROW($1:$5),0),ROW($1:$5))+1,1)*10^ROW($1:$5)/10)</f>
        <v>2</v>
      </c>
      <c r="P257" t="str">
        <f>feed!P258</f>
        <v>Untapped</v>
      </c>
      <c r="Q257" t="str">
        <f>feed!Q258</f>
        <v>Meagre</v>
      </c>
      <c r="R257" t="str">
        <f>feed!R258</f>
        <v>East Indies</v>
      </c>
      <c r="S257" t="str">
        <f>feed!S258</f>
        <v>Neutral</v>
      </c>
      <c r="T257" s="4">
        <f>SUMPRODUCT(MID(0&amp;feed!T258,LARGE(INDEX(ISNUMBER(--MID(feed!T258,ROW($1:$5),1))*
ROW($1:$5),0),ROW($1:$5))+1,1)*10^ROW($1:$5)/10)</f>
        <v>5363</v>
      </c>
      <c r="U257" t="str">
        <f>feed!U258</f>
        <v>http://blocgame.com/stats.php?id=61845</v>
      </c>
      <c r="V257" s="4">
        <f>SUMPRODUCT(MID(0&amp;feed!V258,LARGE(INDEX(ISNUMBER(--MID(feed!V258,ROW($1:$5),1))*
ROW($1:$5),0),ROW($1:$5))+1,1)*10^ROW($1:$5)/10)</f>
        <v>0</v>
      </c>
      <c r="W257">
        <f>feed!W258</f>
        <v>0</v>
      </c>
      <c r="X257" s="4">
        <f>T257-H257*750-K257*375-L257*375</f>
        <v>1238</v>
      </c>
      <c r="Y257" s="9">
        <f>T257/N257</f>
        <v>4.0659590598938591</v>
      </c>
    </row>
    <row r="258" spans="1:25" x14ac:dyDescent="0.25">
      <c r="A258" t="str">
        <f>feed!A257</f>
        <v>Shekel Land</v>
      </c>
      <c r="B258" t="str">
        <f>feed!B257</f>
        <v>Sheklesteinthefourth</v>
      </c>
      <c r="C258" t="str">
        <f>feed!C257</f>
        <v>The Order</v>
      </c>
      <c r="D258">
        <f>SUMPRODUCT(MID(0&amp;feed!D257,LARGE(INDEX(ISNUMBER(--MID(feed!D257,ROW($1:$19),1))*
ROW($1:$19),0),ROW($1:$19))+1,1)*10^ROW($1:$19)/10)</f>
        <v>102</v>
      </c>
      <c r="E258">
        <f>SUMPRODUCT(MID(0&amp;feed!E257,LARGE(INDEX(ISNUMBER(--MID(feed!E257,ROW($1:$19),1))*
ROW($1:$19),0),ROW($1:$19))+1,1)*10^ROW($1:$19)/10)</f>
        <v>2</v>
      </c>
      <c r="F258" t="str">
        <f>feed!F257</f>
        <v>Second World War surplus</v>
      </c>
      <c r="G258" t="str">
        <f>feed!G257</f>
        <v>Gandhi-like</v>
      </c>
      <c r="H258">
        <f>SUMPRODUCT(MID(0&amp;feed!H257,LARGE(INDEX(ISNUMBER(--MID(feed!H257,ROW($1:$1),1))*
ROW($1:$1),0),ROW($1:$1))+1,1)*10^ROW($1:$1)/10)</f>
        <v>2</v>
      </c>
      <c r="I258" t="str">
        <f>feed!I257</f>
        <v>Elite</v>
      </c>
      <c r="J258">
        <f>SUMPRODUCT(MID(0&amp;feed!J257,LARGE(INDEX(ISNUMBER(--MID(feed!J257,ROW($1:$19),1))*
ROW($1:$19),0),ROW($1:$19))+1,1)*10^ROW($1:$19)/10)</f>
        <v>0</v>
      </c>
      <c r="K258">
        <f>SUMPRODUCT(MID(0&amp;feed!K257,LARGE(INDEX(ISNUMBER(--MID(feed!K257,ROW($1:$19),1))*
ROW($1:$19),0),ROW($1:$19))+1,1)*10^ROW($1:$19)/10)</f>
        <v>27</v>
      </c>
      <c r="L258">
        <f>SUMPRODUCT(MID(0&amp;feed!L257,LARGE(INDEX(ISNUMBER(--MID(feed!L257,ROW($1:$19),1))*
ROW($1:$19),0),ROW($1:$19))+1,1)*10^ROW($1:$19)/10)</f>
        <v>13</v>
      </c>
      <c r="M258" t="str">
        <f>feed!M257</f>
        <v>Central Planning</v>
      </c>
      <c r="N258">
        <f>SUMPRODUCT(MID(0&amp;feed!N257,LARGE(INDEX(ISNUMBER(--MID(feed!N257,ROW($1:$5),1))*
ROW($1:$5),0),ROW($1:$5))+1,1)*10^ROW($1:$5)/10)</f>
        <v>1319</v>
      </c>
      <c r="O258">
        <f>SUMPRODUCT(MID(0&amp;feed!O257,LARGE(INDEX(ISNUMBER(--MID(feed!O257,ROW($1:$5),1))*
ROW($1:$5),0),ROW($1:$5))+1,1)*10^ROW($1:$5)/10)</f>
        <v>6379</v>
      </c>
      <c r="P258" t="str">
        <f>feed!P257</f>
        <v>Untapped</v>
      </c>
      <c r="Q258" t="str">
        <f>feed!Q257</f>
        <v>Very Powerful</v>
      </c>
      <c r="R258" t="str">
        <f>feed!R257</f>
        <v>Egypt</v>
      </c>
      <c r="S258" t="str">
        <f>feed!S257</f>
        <v>Soviet Union</v>
      </c>
      <c r="T258" s="4">
        <f>SUMPRODUCT(MID(0&amp;feed!T257,LARGE(INDEX(ISNUMBER(--MID(feed!T257,ROW($1:$5),1))*
ROW($1:$5),0),ROW($1:$5))+1,1)*10^ROW($1:$5)/10)</f>
        <v>49274</v>
      </c>
      <c r="U258" t="str">
        <f>feed!U257</f>
        <v>http://blocgame.com/stats.php?id=54689</v>
      </c>
      <c r="V258" s="4">
        <f>SUMPRODUCT(MID(0&amp;feed!V257,LARGE(INDEX(ISNUMBER(--MID(feed!V257,ROW($1:$5),1))*
ROW($1:$5),0),ROW($1:$5))+1,1)*10^ROW($1:$5)/10)</f>
        <v>0</v>
      </c>
      <c r="W258">
        <f>feed!W257</f>
        <v>0</v>
      </c>
      <c r="X258" s="4">
        <f>T258-H258*750-K258*375-L258*375</f>
        <v>32774</v>
      </c>
      <c r="Y258" s="9">
        <f>T258/N258</f>
        <v>37.357088703563306</v>
      </c>
    </row>
    <row r="259" spans="1:25" x14ac:dyDescent="0.25">
      <c r="A259" t="str">
        <f>feed!A259</f>
        <v>Northern Ghan</v>
      </c>
      <c r="B259" t="str">
        <f>feed!B259</f>
        <v>Hailaruds</v>
      </c>
      <c r="C259" t="str">
        <f>feed!C259</f>
        <v>The Divine Council</v>
      </c>
      <c r="D259">
        <f>SUMPRODUCT(MID(0&amp;feed!D259,LARGE(INDEX(ISNUMBER(--MID(feed!D259,ROW($1:$19),1))*
ROW($1:$19),0),ROW($1:$19))+1,1)*10^ROW($1:$19)/10)</f>
        <v>10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0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23</v>
      </c>
      <c r="K259">
        <f>SUMPRODUCT(MID(0&amp;feed!K259,LARGE(INDEX(ISNUMBER(--MID(feed!K259,ROW($1:$19),1))*
ROW($1:$19),0),ROW($1:$19))+1,1)*10^ROW($1:$19)/10)</f>
        <v>4</v>
      </c>
      <c r="L259">
        <f>SUMPRODUCT(MID(0&amp;feed!L259,LARGE(INDEX(ISNUMBER(--MID(feed!L259,ROW($1:$19),1))*
ROW($1:$19),0),ROW($1:$19))+1,1)*10^ROW($1:$19)/10)</f>
        <v>3</v>
      </c>
      <c r="M259" t="str">
        <f>feed!M259</f>
        <v>Free Market</v>
      </c>
      <c r="N259">
        <f>SUMPRODUCT(MID(0&amp;feed!N259,LARGE(INDEX(ISNUMBER(--MID(feed!N259,ROW($1:$5),1))*
ROW($1:$5),0),ROW($1:$5))+1,1)*10^ROW($1:$5)/10)</f>
        <v>1318</v>
      </c>
      <c r="O259">
        <f>SUMPRODUCT(MID(0&amp;feed!O259,LARGE(INDEX(ISNUMBER(--MID(feed!O259,ROW($1:$5),1))*
ROW($1:$5),0),ROW($1:$5))+1,1)*10^ROW($1:$5)/10)</f>
        <v>741</v>
      </c>
      <c r="P259" t="str">
        <f>feed!P259</f>
        <v>Untapped</v>
      </c>
      <c r="Q259" t="str">
        <f>feed!Q259</f>
        <v>Mediocre</v>
      </c>
      <c r="R259" t="str">
        <f>feed!R259</f>
        <v>Arabia</v>
      </c>
      <c r="S259" t="str">
        <f>feed!S259</f>
        <v>Soviet Union</v>
      </c>
      <c r="T259" s="4">
        <f>SUMPRODUCT(MID(0&amp;feed!T259,LARGE(INDEX(ISNUMBER(--MID(feed!T259,ROW($1:$5),1))*
ROW($1:$5),0),ROW($1:$5))+1,1)*10^ROW($1:$5)/10)</f>
        <v>10899</v>
      </c>
      <c r="U259" t="str">
        <f>feed!U259</f>
        <v>http://blocgame.com/stats.php?id=62344</v>
      </c>
      <c r="V259" s="4">
        <f>SUMPRODUCT(MID(0&amp;feed!V259,LARGE(INDEX(ISNUMBER(--MID(feed!V259,ROW($1:$5),1))*
ROW($1:$5),0),ROW($1:$5))+1,1)*10^ROW($1:$5)/10)</f>
        <v>0</v>
      </c>
      <c r="W259">
        <f>feed!W259</f>
        <v>0</v>
      </c>
      <c r="X259" s="4">
        <f>T259-H259*750-K259*375-L259*375</f>
        <v>8274</v>
      </c>
      <c r="Y259" s="9">
        <f>T259/N259</f>
        <v>8.2693474962063735</v>
      </c>
    </row>
    <row r="260" spans="1:25" x14ac:dyDescent="0.25">
      <c r="A260" t="str">
        <f>feed!A260</f>
        <v>Robots</v>
      </c>
      <c r="B260" t="str">
        <f>feed!B260</f>
        <v>stormbot28</v>
      </c>
      <c r="C260" t="str">
        <f>feed!C260</f>
        <v>Interpol</v>
      </c>
      <c r="D260">
        <f>SUMPRODUCT(MID(0&amp;feed!D260,LARGE(INDEX(ISNUMBER(--MID(feed!D260,ROW($1:$19),1))*
ROW($1:$19),0),ROW($1:$19))+1,1)*10^ROW($1:$19)/10)</f>
        <v>80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Angelic</v>
      </c>
      <c r="H260">
        <f>SUMPRODUCT(MID(0&amp;feed!H260,LARGE(INDEX(ISNUMBER(--MID(feed!H260,ROW($1:$1),1))*
ROW($1:$1),0),ROW($1:$1))+1,1)*10^ROW($1:$1)/10)</f>
        <v>1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4</v>
      </c>
      <c r="K260">
        <f>SUMPRODUCT(MID(0&amp;feed!K260,LARGE(INDEX(ISNUMBER(--MID(feed!K260,ROW($1:$19),1))*
ROW($1:$19),0),ROW($1:$19))+1,1)*10^ROW($1:$19)/10)</f>
        <v>8</v>
      </c>
      <c r="L260">
        <f>SUMPRODUCT(MID(0&amp;feed!L260,LARGE(INDEX(ISNUMBER(--MID(feed!L260,ROW($1:$19),1))*
ROW($1:$19),0),ROW($1:$19))+1,1)*10^ROW($1:$19)/10)</f>
        <v>0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1317</v>
      </c>
      <c r="O260">
        <f>SUMPRODUCT(MID(0&amp;feed!O260,LARGE(INDEX(ISNUMBER(--MID(feed!O260,ROW($1:$5),1))*
ROW($1:$5),0),ROW($1:$5))+1,1)*10^ROW($1:$5)/10)</f>
        <v>45</v>
      </c>
      <c r="P260" t="str">
        <f>feed!P260</f>
        <v>Untapped</v>
      </c>
      <c r="Q260" t="str">
        <f>feed!Q260</f>
        <v>Mediocre</v>
      </c>
      <c r="R260" t="str">
        <f>feed!R260</f>
        <v>Caribbean</v>
      </c>
      <c r="S260" t="str">
        <f>feed!S260</f>
        <v>United States</v>
      </c>
      <c r="T260" s="4">
        <f>SUMPRODUCT(MID(0&amp;feed!T260,LARGE(INDEX(ISNUMBER(--MID(feed!T260,ROW($1:$5),1))*
ROW($1:$5),0),ROW($1:$5))+1,1)*10^ROW($1:$5)/10)</f>
        <v>16887</v>
      </c>
      <c r="U260" t="str">
        <f>feed!U260</f>
        <v>http://blocgame.com/stats.php?id=40242</v>
      </c>
      <c r="V260" s="4">
        <f>SUMPRODUCT(MID(0&amp;feed!V260,LARGE(INDEX(ISNUMBER(--MID(feed!V260,ROW($1:$5),1))*
ROW($1:$5),0),ROW($1:$5))+1,1)*10^ROW($1:$5)/10)</f>
        <v>0</v>
      </c>
      <c r="W260">
        <f>feed!W260</f>
        <v>0</v>
      </c>
      <c r="X260" s="4">
        <f>T260-H260*750-K260*375-L260*375</f>
        <v>13137</v>
      </c>
      <c r="Y260" s="9">
        <f>T260/N260</f>
        <v>12.822323462414579</v>
      </c>
    </row>
    <row r="261" spans="1:25" x14ac:dyDescent="0.25">
      <c r="A261" t="str">
        <f>feed!A261</f>
        <v>Vanan</v>
      </c>
      <c r="B261" t="str">
        <f>feed!B261</f>
        <v>Esler</v>
      </c>
      <c r="C261" t="str">
        <f>feed!C261</f>
        <v>The Order</v>
      </c>
      <c r="D261">
        <f>SUMPRODUCT(MID(0&amp;feed!D261,LARGE(INDEX(ISNUMBER(--MID(feed!D261,ROW($1:$19),1))*
ROW($1:$19),0),ROW($1:$19))+1,1)*10^ROW($1:$19)/10)</f>
        <v>119</v>
      </c>
      <c r="E261">
        <f>SUMPRODUCT(MID(0&amp;feed!E261,LARGE(INDEX(ISNUMBER(--MID(feed!E261,ROW($1:$19),1))*
ROW($1:$19),0),ROW($1:$19))+1,1)*10^ROW($1:$19)/10)</f>
        <v>4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3</v>
      </c>
      <c r="I261" t="str">
        <f>feed!I261</f>
        <v>Good</v>
      </c>
      <c r="J261">
        <f>SUMPRODUCT(MID(0&amp;feed!J261,LARGE(INDEX(ISNUMBER(--MID(feed!J261,ROW($1:$19),1))*
ROW($1:$19),0),ROW($1:$19))+1,1)*10^ROW($1:$19)/10)</f>
        <v>1</v>
      </c>
      <c r="K261">
        <f>SUMPRODUCT(MID(0&amp;feed!K261,LARGE(INDEX(ISNUMBER(--MID(feed!K261,ROW($1:$19),1))*
ROW($1:$19),0),ROW($1:$19))+1,1)*10^ROW($1:$19)/10)</f>
        <v>30</v>
      </c>
      <c r="L261">
        <f>SUMPRODUCT(MID(0&amp;feed!L261,LARGE(INDEX(ISNUMBER(--MID(feed!L261,ROW($1:$19),1))*
ROW($1:$19),0),ROW($1:$19))+1,1)*10^ROW($1:$19)/10)</f>
        <v>7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1312</v>
      </c>
      <c r="O261">
        <f>SUMPRODUCT(MID(0&amp;feed!O261,LARGE(INDEX(ISNUMBER(--MID(feed!O261,ROW($1:$5),1))*
ROW($1:$5),0),ROW($1:$5))+1,1)*10^ROW($1:$5)/10)</f>
        <v>227</v>
      </c>
      <c r="P261" t="str">
        <f>feed!P261</f>
        <v>Untapped</v>
      </c>
      <c r="Q261" t="str">
        <f>feed!Q261</f>
        <v>Large</v>
      </c>
      <c r="R261" t="str">
        <f>feed!R261</f>
        <v>Congo</v>
      </c>
      <c r="S261" t="str">
        <f>feed!S261</f>
        <v>Soviet Union</v>
      </c>
      <c r="T261" s="4">
        <f>SUMPRODUCT(MID(0&amp;feed!T261,LARGE(INDEX(ISNUMBER(--MID(feed!T261,ROW($1:$5),1))*
ROW($1:$5),0),ROW($1:$5))+1,1)*10^ROW($1:$5)/10)</f>
        <v>40778</v>
      </c>
      <c r="U261" t="str">
        <f>feed!U261</f>
        <v>http://blocgame.com/stats.php?id=63339</v>
      </c>
      <c r="V261" s="4">
        <f>SUMPRODUCT(MID(0&amp;feed!V261,LARGE(INDEX(ISNUMBER(--MID(feed!V261,ROW($1:$5),1))*
ROW($1:$5),0),ROW($1:$5))+1,1)*10^ROW($1:$5)/10)</f>
        <v>0</v>
      </c>
      <c r="W261">
        <f>feed!W261</f>
        <v>0</v>
      </c>
      <c r="X261" s="4">
        <f>T261-H261*750-K261*375-L261*375</f>
        <v>24653</v>
      </c>
      <c r="Y261" s="9">
        <f>T261/N261</f>
        <v>31.08079268292683</v>
      </c>
    </row>
    <row r="262" spans="1:25" x14ac:dyDescent="0.25">
      <c r="A262" t="str">
        <f>feed!A262</f>
        <v>Cyrodill</v>
      </c>
      <c r="B262" t="str">
        <f>feed!B262</f>
        <v>Tihomir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207</v>
      </c>
      <c r="E262">
        <f>SUMPRODUCT(MID(0&amp;feed!E262,LARGE(INDEX(ISNUMBER(--MID(feed!E262,ROW($1:$19),1))*
ROW($1:$19),0),ROW($1:$19))+1,1)*10^ROW($1:$19)/10)</f>
        <v>11</v>
      </c>
      <c r="F262" t="str">
        <f>feed!F262</f>
        <v>Vietnam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5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4</v>
      </c>
      <c r="K262">
        <f>SUMPRODUCT(MID(0&amp;feed!K262,LARGE(INDEX(ISNUMBER(--MID(feed!K262,ROW($1:$19),1))*
ROW($1:$19),0),ROW($1:$19))+1,1)*10^ROW($1:$19)/10)</f>
        <v>75</v>
      </c>
      <c r="L262">
        <f>SUMPRODUCT(MID(0&amp;feed!L262,LARGE(INDEX(ISNUMBER(--MID(feed!L262,ROW($1:$19),1))*
ROW($1:$19),0),ROW($1:$19))+1,1)*10^ROW($1:$19)/10)</f>
        <v>50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1307</v>
      </c>
      <c r="O262">
        <f>SUMPRODUCT(MID(0&amp;feed!O262,LARGE(INDEX(ISNUMBER(--MID(feed!O262,ROW($1:$5),1))*
ROW($1:$5),0),ROW($1:$5))+1,1)*10^ROW($1:$5)/10)</f>
        <v>7435</v>
      </c>
      <c r="P262" t="str">
        <f>feed!P262</f>
        <v>Untapped</v>
      </c>
      <c r="Q262" t="str">
        <f>feed!Q262</f>
        <v>Very Powerful</v>
      </c>
      <c r="R262" t="str">
        <f>feed!R262</f>
        <v>Mesopotamia</v>
      </c>
      <c r="S262" t="str">
        <f>feed!S262</f>
        <v>United States</v>
      </c>
      <c r="T262" s="4">
        <f>SUMPRODUCT(MID(0&amp;feed!T262,LARGE(INDEX(ISNUMBER(--MID(feed!T262,ROW($1:$5),1))*
ROW($1:$5),0),ROW($1:$5))+1,1)*10^ROW($1:$5)/10)</f>
        <v>72008</v>
      </c>
      <c r="U262" t="str">
        <f>feed!U262</f>
        <v>http://blocgame.com/stats.php?id=53759</v>
      </c>
      <c r="V262" s="4">
        <f>SUMPRODUCT(MID(0&amp;feed!V262,LARGE(INDEX(ISNUMBER(--MID(feed!V262,ROW($1:$5),1))*
ROW($1:$5),0),ROW($1:$5))+1,1)*10^ROW($1:$5)/10)</f>
        <v>0</v>
      </c>
      <c r="W262">
        <f>feed!W262</f>
        <v>0</v>
      </c>
      <c r="X262" s="4">
        <f>T262-H262*750-K262*375-L262*375</f>
        <v>21383</v>
      </c>
      <c r="Y262" s="9">
        <f>T262/N262</f>
        <v>55.094108645753636</v>
      </c>
    </row>
    <row r="263" spans="1:25" x14ac:dyDescent="0.25">
      <c r="A263" t="str">
        <f>feed!A263</f>
        <v>Walmart</v>
      </c>
      <c r="B263" t="str">
        <f>feed!B263</f>
        <v>Jeddy</v>
      </c>
      <c r="C263" t="str">
        <f>feed!C263</f>
        <v>The Order</v>
      </c>
      <c r="D263">
        <f>SUMPRODUCT(MID(0&amp;feed!D263,LARGE(INDEX(ISNUMBER(--MID(feed!D263,ROW($1:$19),1))*
ROW($1:$19),0),ROW($1:$19))+1,1)*10^ROW($1:$19)/10)</f>
        <v>130</v>
      </c>
      <c r="E263">
        <f>SUMPRODUCT(MID(0&amp;feed!E263,LARGE(INDEX(ISNUMBER(--MID(feed!E263,ROW($1:$19),1))*
ROW($1:$19),0),ROW($1:$19))+1,1)*10^ROW($1:$19)/10)</f>
        <v>2</v>
      </c>
      <c r="F263" t="str">
        <f>feed!F263</f>
        <v>Second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4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3</v>
      </c>
      <c r="K263">
        <f>SUMPRODUCT(MID(0&amp;feed!K263,LARGE(INDEX(ISNUMBER(--MID(feed!K263,ROW($1:$19),1))*
ROW($1:$19),0),ROW($1:$19))+1,1)*10^ROW($1:$19)/10)</f>
        <v>50</v>
      </c>
      <c r="L263">
        <f>SUMPRODUCT(MID(0&amp;feed!L263,LARGE(INDEX(ISNUMBER(--MID(feed!L263,ROW($1:$19),1))*
ROW($1:$19),0),ROW($1:$19))+1,1)*10^ROW($1:$19)/10)</f>
        <v>20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1307</v>
      </c>
      <c r="O263">
        <f>SUMPRODUCT(MID(0&amp;feed!O263,LARGE(INDEX(ISNUMBER(--MID(feed!O263,ROW($1:$5),1))*
ROW($1:$5),0),ROW($1:$5))+1,1)*10^ROW($1:$5)/10)</f>
        <v>379</v>
      </c>
      <c r="P263" t="str">
        <f>feed!P263</f>
        <v>Untapped</v>
      </c>
      <c r="Q263" t="str">
        <f>feed!Q263</f>
        <v>Very Powerful</v>
      </c>
      <c r="R263" t="str">
        <f>feed!R263</f>
        <v>China</v>
      </c>
      <c r="S263" t="str">
        <f>feed!S263</f>
        <v>Soviet Union</v>
      </c>
      <c r="T263" s="4">
        <f>SUMPRODUCT(MID(0&amp;feed!T263,LARGE(INDEX(ISNUMBER(--MID(feed!T263,ROW($1:$5),1))*
ROW($1:$5),0),ROW($1:$5))+1,1)*10^ROW($1:$5)/10)</f>
        <v>58189</v>
      </c>
      <c r="U263" t="str">
        <f>feed!U263</f>
        <v>http://blocgame.com/stats.php?id=57903</v>
      </c>
      <c r="V263" s="4">
        <f>SUMPRODUCT(MID(0&amp;feed!V263,LARGE(INDEX(ISNUMBER(--MID(feed!V263,ROW($1:$5),1))*
ROW($1:$5),0),ROW($1:$5))+1,1)*10^ROW($1:$5)/10)</f>
        <v>0</v>
      </c>
      <c r="W263">
        <f>feed!W263</f>
        <v>0</v>
      </c>
      <c r="X263" s="4">
        <f>T263-H263*750-K263*375-L263*375</f>
        <v>28939</v>
      </c>
      <c r="Y263" s="9">
        <f>T263/N263</f>
        <v>44.521040550879874</v>
      </c>
    </row>
    <row r="264" spans="1:25" x14ac:dyDescent="0.25">
      <c r="A264" t="str">
        <f>feed!A264</f>
        <v>Transmekong</v>
      </c>
      <c r="B264" t="str">
        <f>feed!B264</f>
        <v>Prabang</v>
      </c>
      <c r="C264" t="str">
        <f>feed!C264</f>
        <v>The United Nations</v>
      </c>
      <c r="D264">
        <f>SUMPRODUCT(MID(0&amp;feed!D264,LARGE(INDEX(ISNUMBER(--MID(feed!D264,ROW($1:$19),1))*
ROW($1:$19),0),ROW($1:$19))+1,1)*10^ROW($1:$19)/10)</f>
        <v>9</v>
      </c>
      <c r="E264">
        <f>SUMPRODUCT(MID(0&amp;feed!E264,LARGE(INDEX(ISNUMBER(--MID(feed!E264,ROW($1:$19),1))*
ROW($1:$19),0),ROW($1:$19))+1,1)*10^ROW($1:$19)/10)</f>
        <v>0</v>
      </c>
      <c r="F264" t="str">
        <f>feed!F264</f>
        <v>Second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1</v>
      </c>
      <c r="I264" t="str">
        <f>feed!I264</f>
        <v>Standard</v>
      </c>
      <c r="J264">
        <f>SUMPRODUCT(MID(0&amp;feed!J264,LARGE(INDEX(ISNUMBER(--MID(feed!J264,ROW($1:$19),1))*
ROW($1:$19),0),ROW($1:$19))+1,1)*10^ROW($1:$19)/10)</f>
        <v>15</v>
      </c>
      <c r="K264">
        <f>SUMPRODUCT(MID(0&amp;feed!K264,LARGE(INDEX(ISNUMBER(--MID(feed!K264,ROW($1:$19),1))*
ROW($1:$19),0),ROW($1:$19))+1,1)*10^ROW($1:$19)/10)</f>
        <v>12</v>
      </c>
      <c r="L264">
        <f>SUMPRODUCT(MID(0&amp;feed!L264,LARGE(INDEX(ISNUMBER(--MID(feed!L264,ROW($1:$19),1))*
ROW($1:$19),0),ROW($1:$19))+1,1)*10^ROW($1:$19)/10)</f>
        <v>4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1306</v>
      </c>
      <c r="O264">
        <f>SUMPRODUCT(MID(0&amp;feed!O264,LARGE(INDEX(ISNUMBER(--MID(feed!O264,ROW($1:$5),1))*
ROW($1:$5),0),ROW($1:$5))+1,1)*10^ROW($1:$5)/10)</f>
        <v>146</v>
      </c>
      <c r="P264">
        <f>feed!P264</f>
        <v>0</v>
      </c>
      <c r="Q264" t="str">
        <f>feed!Q264</f>
        <v>Meagre</v>
      </c>
      <c r="R264" t="str">
        <f>feed!R264</f>
        <v>Indochina</v>
      </c>
      <c r="S264" t="str">
        <f>feed!S264</f>
        <v>United States</v>
      </c>
      <c r="T264" s="4">
        <f>SUMPRODUCT(MID(0&amp;feed!T264,LARGE(INDEX(ISNUMBER(--MID(feed!T264,ROW($1:$5),1))*
ROW($1:$5),0),ROW($1:$5))+1,1)*10^ROW($1:$5)/10)</f>
        <v>8898</v>
      </c>
      <c r="U264" t="str">
        <f>feed!U264</f>
        <v>http://blocgame.com/stats.php?id=40195</v>
      </c>
      <c r="V264" s="4">
        <f>SUMPRODUCT(MID(0&amp;feed!V264,LARGE(INDEX(ISNUMBER(--MID(feed!V264,ROW($1:$5),1))*
ROW($1:$5),0),ROW($1:$5))+1,1)*10^ROW($1:$5)/10)</f>
        <v>0</v>
      </c>
      <c r="W264">
        <f>feed!W264</f>
        <v>0</v>
      </c>
      <c r="X264" s="4">
        <f>T264-H264*750-K264*375-L264*375</f>
        <v>2148</v>
      </c>
      <c r="Y264" s="9">
        <f>T264/N264</f>
        <v>6.8131699846860645</v>
      </c>
    </row>
    <row r="265" spans="1:25" x14ac:dyDescent="0.25">
      <c r="A265" t="str">
        <f>feed!A267</f>
        <v>Newbish</v>
      </c>
      <c r="B265" t="str">
        <f>feed!B267</f>
        <v>Newbish</v>
      </c>
      <c r="C265" t="str">
        <f>feed!C267</f>
        <v>SPQR</v>
      </c>
      <c r="D265">
        <f>SUMPRODUCT(MID(0&amp;feed!D267,LARGE(INDEX(ISNUMBER(--MID(feed!D267,ROW($1:$19),1))*
ROW($1:$19),0),ROW($1:$19))+1,1)*10^ROW($1:$19)/10)</f>
        <v>22</v>
      </c>
      <c r="E265">
        <f>SUMPRODUCT(MID(0&amp;feed!E267,LARGE(INDEX(ISNUMBER(--MID(feed!E267,ROW($1:$19),1))*
ROW($1:$19),0),ROW($1:$19))+1,1)*10^ROW($1:$19)/10)</f>
        <v>0</v>
      </c>
      <c r="F265" t="str">
        <f>feed!F267</f>
        <v>Second World War surplus</v>
      </c>
      <c r="G265" t="str">
        <f>feed!G267</f>
        <v>Gandhi-like</v>
      </c>
      <c r="H265">
        <f>SUMPRODUCT(MID(0&amp;feed!H267,LARGE(INDEX(ISNUMBER(--MID(feed!H267,ROW($1:$1),1))*
ROW($1:$1),0),ROW($1:$1))+1,1)*10^ROW($1:$1)/10)</f>
        <v>1</v>
      </c>
      <c r="I265" t="str">
        <f>feed!I267</f>
        <v>Undisciplined Rabble</v>
      </c>
      <c r="J265">
        <f>SUMPRODUCT(MID(0&amp;feed!J267,LARGE(INDEX(ISNUMBER(--MID(feed!J267,ROW($1:$19),1))*
ROW($1:$19),0),ROW($1:$19))+1,1)*10^ROW($1:$19)/10)</f>
        <v>182</v>
      </c>
      <c r="K265">
        <f>SUMPRODUCT(MID(0&amp;feed!K267,LARGE(INDEX(ISNUMBER(--MID(feed!K267,ROW($1:$19),1))*
ROW($1:$19),0),ROW($1:$19))+1,1)*10^ROW($1:$19)/10)</f>
        <v>6</v>
      </c>
      <c r="L265">
        <f>SUMPRODUCT(MID(0&amp;feed!L267,LARGE(INDEX(ISNUMBER(--MID(feed!L267,ROW($1:$19),1))*
ROW($1:$19),0),ROW($1:$19))+1,1)*10^ROW($1:$19)/10)</f>
        <v>6</v>
      </c>
      <c r="M265" t="str">
        <f>feed!M267</f>
        <v>Central Planning</v>
      </c>
      <c r="N265">
        <f>SUMPRODUCT(MID(0&amp;feed!N267,LARGE(INDEX(ISNUMBER(--MID(feed!N267,ROW($1:$5),1))*
ROW($1:$5),0),ROW($1:$5))+1,1)*10^ROW($1:$5)/10)</f>
        <v>1303</v>
      </c>
      <c r="O265">
        <f>SUMPRODUCT(MID(0&amp;feed!O267,LARGE(INDEX(ISNUMBER(--MID(feed!O267,ROW($1:$5),1))*
ROW($1:$5),0),ROW($1:$5))+1,1)*10^ROW($1:$5)/10)</f>
        <v>3396</v>
      </c>
      <c r="P265" t="str">
        <f>feed!P267</f>
        <v>Untapped</v>
      </c>
      <c r="Q265" t="str">
        <f>feed!Q267</f>
        <v>Powerful</v>
      </c>
      <c r="R265" t="str">
        <f>feed!R267</f>
        <v>Mesopotamia</v>
      </c>
      <c r="S265" t="str">
        <f>feed!S267</f>
        <v>Soviet Union</v>
      </c>
      <c r="T265" s="4">
        <f>SUMPRODUCT(MID(0&amp;feed!T267,LARGE(INDEX(ISNUMBER(--MID(feed!T267,ROW($1:$5),1))*
ROW($1:$5),0),ROW($1:$5))+1,1)*10^ROW($1:$5)/10)</f>
        <v>19525</v>
      </c>
      <c r="U265" t="str">
        <f>feed!U267</f>
        <v>http://blocgame.com/stats.php?id=59854</v>
      </c>
      <c r="V265" s="4">
        <f>SUMPRODUCT(MID(0&amp;feed!V267,LARGE(INDEX(ISNUMBER(--MID(feed!V267,ROW($1:$5),1))*
ROW($1:$5),0),ROW($1:$5))+1,1)*10^ROW($1:$5)/10)</f>
        <v>0</v>
      </c>
      <c r="W265">
        <f>feed!W267</f>
        <v>0</v>
      </c>
      <c r="X265" s="4">
        <f>T265-H265*750-K265*375-L265*375</f>
        <v>14275</v>
      </c>
      <c r="Y265" s="9">
        <f>T265/N265</f>
        <v>14.984650805832693</v>
      </c>
    </row>
    <row r="266" spans="1:25" x14ac:dyDescent="0.25">
      <c r="A266" t="str">
        <f>feed!A265</f>
        <v>Eagleland</v>
      </c>
      <c r="B266" t="str">
        <f>feed!B265</f>
        <v>AMERICAN_HERO</v>
      </c>
      <c r="C266">
        <f>feed!C265</f>
        <v>0</v>
      </c>
      <c r="D266">
        <f>SUMPRODUCT(MID(0&amp;feed!D265,LARGE(INDEX(ISNUMBER(--MID(feed!D265,ROW($1:$19),1))*
ROW($1:$19),0),ROW($1:$19))+1,1)*10^ROW($1:$19)/10)</f>
        <v>9</v>
      </c>
      <c r="E266">
        <f>SUMPRODUCT(MID(0&amp;feed!E265,LARGE(INDEX(ISNUMBER(--MID(feed!E265,ROW($1:$19),1))*
ROW($1:$19),0),ROW($1:$19))+1,1)*10^ROW($1:$19)/10)</f>
        <v>1</v>
      </c>
      <c r="F266" t="str">
        <f>feed!F265</f>
        <v>Second World War surplus</v>
      </c>
      <c r="G266" t="str">
        <f>feed!G265</f>
        <v>Gandhi-like</v>
      </c>
      <c r="H266">
        <f>SUMPRODUCT(MID(0&amp;feed!H265,LARGE(INDEX(ISNUMBER(--MID(feed!H265,ROW($1:$1),1))*
ROW($1:$1),0),ROW($1:$1))+1,1)*10^ROW($1:$1)/10)</f>
        <v>2</v>
      </c>
      <c r="I266" t="str">
        <f>feed!I265</f>
        <v>Undisciplined Rabble</v>
      </c>
      <c r="J266">
        <f>SUMPRODUCT(MID(0&amp;feed!J265,LARGE(INDEX(ISNUMBER(--MID(feed!J265,ROW($1:$19),1))*
ROW($1:$19),0),ROW($1:$19))+1,1)*10^ROW($1:$19)/10)</f>
        <v>175</v>
      </c>
      <c r="K266">
        <f>SUMPRODUCT(MID(0&amp;feed!K265,LARGE(INDEX(ISNUMBER(--MID(feed!K265,ROW($1:$19),1))*
ROW($1:$19),0),ROW($1:$19))+1,1)*10^ROW($1:$19)/10)</f>
        <v>18</v>
      </c>
      <c r="L266">
        <f>SUMPRODUCT(MID(0&amp;feed!L265,LARGE(INDEX(ISNUMBER(--MID(feed!L265,ROW($1:$19),1))*
ROW($1:$19),0),ROW($1:$19))+1,1)*10^ROW($1:$19)/10)</f>
        <v>3</v>
      </c>
      <c r="M266" t="str">
        <f>feed!M265</f>
        <v>Free Market</v>
      </c>
      <c r="N266">
        <f>SUMPRODUCT(MID(0&amp;feed!N265,LARGE(INDEX(ISNUMBER(--MID(feed!N265,ROW($1:$5),1))*
ROW($1:$5),0),ROW($1:$5))+1,1)*10^ROW($1:$5)/10)</f>
        <v>1303</v>
      </c>
      <c r="O266">
        <f>SUMPRODUCT(MID(0&amp;feed!O265,LARGE(INDEX(ISNUMBER(--MID(feed!O265,ROW($1:$5),1))*
ROW($1:$5),0),ROW($1:$5))+1,1)*10^ROW($1:$5)/10)</f>
        <v>203</v>
      </c>
      <c r="P266" t="str">
        <f>feed!P265</f>
        <v>Untapped</v>
      </c>
      <c r="Q266" t="str">
        <f>feed!Q265</f>
        <v>Mediocre</v>
      </c>
      <c r="R266" t="str">
        <f>feed!R265</f>
        <v>Mesoamerica</v>
      </c>
      <c r="S266" t="str">
        <f>feed!S265</f>
        <v>United States</v>
      </c>
      <c r="T266" s="4">
        <f>SUMPRODUCT(MID(0&amp;feed!T265,LARGE(INDEX(ISNUMBER(--MID(feed!T265,ROW($1:$5),1))*
ROW($1:$5),0),ROW($1:$5))+1,1)*10^ROW($1:$5)/10)</f>
        <v>29153</v>
      </c>
      <c r="U266" t="str">
        <f>feed!U265</f>
        <v>http://blocgame.com/stats.php?id=39022</v>
      </c>
      <c r="V266" s="4">
        <f>SUMPRODUCT(MID(0&amp;feed!V265,LARGE(INDEX(ISNUMBER(--MID(feed!V265,ROW($1:$5),1))*
ROW($1:$5),0),ROW($1:$5))+1,1)*10^ROW($1:$5)/10)</f>
        <v>0</v>
      </c>
      <c r="W266">
        <f>feed!W265</f>
        <v>0</v>
      </c>
      <c r="X266" s="4">
        <f>T266-H266*750-K266*375-L266*375</f>
        <v>19778</v>
      </c>
      <c r="Y266" s="9">
        <f>T266/N266</f>
        <v>22.373752877973907</v>
      </c>
    </row>
    <row r="267" spans="1:25" x14ac:dyDescent="0.25">
      <c r="A267" t="str">
        <f>feed!A266</f>
        <v>Violent Vegans</v>
      </c>
      <c r="B267" t="str">
        <f>feed!B266</f>
        <v>SnakeBombs</v>
      </c>
      <c r="C267" t="str">
        <f>feed!C266</f>
        <v>Interpol</v>
      </c>
      <c r="D267">
        <f>SUMPRODUCT(MID(0&amp;feed!D266,LARGE(INDEX(ISNUMBER(--MID(feed!D266,ROW($1:$19),1))*
ROW($1:$19),0),ROW($1:$19))+1,1)*10^ROW($1:$19)/10)</f>
        <v>77</v>
      </c>
      <c r="E267">
        <f>SUMPRODUCT(MID(0&amp;feed!E266,LARGE(INDEX(ISNUMBER(--MID(feed!E266,ROW($1:$19),1))*
ROW($1:$19),0),ROW($1:$19))+1,1)*10^ROW($1:$19)/10)</f>
        <v>2</v>
      </c>
      <c r="F267" t="str">
        <f>feed!F266</f>
        <v>Second World War surplus</v>
      </c>
      <c r="G267" t="str">
        <f>feed!G266</f>
        <v>Gandhi-like</v>
      </c>
      <c r="H267">
        <f>SUMPRODUCT(MID(0&amp;feed!H266,LARGE(INDEX(ISNUMBER(--MID(feed!H266,ROW($1:$1),1))*
ROW($1:$1),0),ROW($1:$1))+1,1)*10^ROW($1:$1)/10)</f>
        <v>3</v>
      </c>
      <c r="I267" t="str">
        <f>feed!I266</f>
        <v>Elite</v>
      </c>
      <c r="J267">
        <f>SUMPRODUCT(MID(0&amp;feed!J266,LARGE(INDEX(ISNUMBER(--MID(feed!J266,ROW($1:$19),1))*
ROW($1:$19),0),ROW($1:$19))+1,1)*10^ROW($1:$19)/10)</f>
        <v>5</v>
      </c>
      <c r="K267">
        <f>SUMPRODUCT(MID(0&amp;feed!K266,LARGE(INDEX(ISNUMBER(--MID(feed!K266,ROW($1:$19),1))*
ROW($1:$19),0),ROW($1:$19))+1,1)*10^ROW($1:$19)/10)</f>
        <v>28</v>
      </c>
      <c r="L267">
        <f>SUMPRODUCT(MID(0&amp;feed!L266,LARGE(INDEX(ISNUMBER(--MID(feed!L266,ROW($1:$19),1))*
ROW($1:$19),0),ROW($1:$19))+1,1)*10^ROW($1:$19)/10)</f>
        <v>12</v>
      </c>
      <c r="M267" t="str">
        <f>feed!M266</f>
        <v>Mixed Economy</v>
      </c>
      <c r="N267">
        <f>SUMPRODUCT(MID(0&amp;feed!N266,LARGE(INDEX(ISNUMBER(--MID(feed!N266,ROW($1:$5),1))*
ROW($1:$5),0),ROW($1:$5))+1,1)*10^ROW($1:$5)/10)</f>
        <v>1303</v>
      </c>
      <c r="O267">
        <f>SUMPRODUCT(MID(0&amp;feed!O266,LARGE(INDEX(ISNUMBER(--MID(feed!O266,ROW($1:$5),1))*
ROW($1:$5),0),ROW($1:$5))+1,1)*10^ROW($1:$5)/10)</f>
        <v>5837</v>
      </c>
      <c r="P267" t="str">
        <f>feed!P266</f>
        <v>Untapped</v>
      </c>
      <c r="Q267" t="str">
        <f>feed!Q266</f>
        <v>Large</v>
      </c>
      <c r="R267" t="str">
        <f>feed!R266</f>
        <v>Atlas</v>
      </c>
      <c r="S267" t="str">
        <f>feed!S266</f>
        <v>Soviet Union</v>
      </c>
      <c r="T267" s="4">
        <f>SUMPRODUCT(MID(0&amp;feed!T266,LARGE(INDEX(ISNUMBER(--MID(feed!T266,ROW($1:$5),1))*
ROW($1:$5),0),ROW($1:$5))+1,1)*10^ROW($1:$5)/10)</f>
        <v>45538</v>
      </c>
      <c r="U267" t="str">
        <f>feed!U266</f>
        <v>http://blocgame.com/stats.php?id=48869</v>
      </c>
      <c r="V267" s="4">
        <f>SUMPRODUCT(MID(0&amp;feed!V266,LARGE(INDEX(ISNUMBER(--MID(feed!V266,ROW($1:$5),1))*
ROW($1:$5),0),ROW($1:$5))+1,1)*10^ROW($1:$5)/10)</f>
        <v>0</v>
      </c>
      <c r="W267">
        <f>feed!W266</f>
        <v>0</v>
      </c>
      <c r="X267" s="4">
        <f>T267-H267*750-K267*375-L267*375</f>
        <v>28288</v>
      </c>
      <c r="Y267" s="9">
        <f>T267/N267</f>
        <v>34.948580199539521</v>
      </c>
    </row>
    <row r="268" spans="1:25" x14ac:dyDescent="0.25">
      <c r="A268" t="str">
        <f>feed!A268</f>
        <v>Edtopia</v>
      </c>
      <c r="B268" t="str">
        <f>feed!B268</f>
        <v>Edgar</v>
      </c>
      <c r="C268" t="str">
        <f>feed!C268</f>
        <v>The Federal Colonies</v>
      </c>
      <c r="D268">
        <f>SUMPRODUCT(MID(0&amp;feed!D268,LARGE(INDEX(ISNUMBER(--MID(feed!D268,ROW($1:$19),1))*
ROW($1:$19),0),ROW($1:$19))+1,1)*10^ROW($1:$19)/10)</f>
        <v>24</v>
      </c>
      <c r="E268">
        <f>SUMPRODUCT(MID(0&amp;feed!E268,LARGE(INDEX(ISNUMBER(--MID(feed!E268,ROW($1:$19),1))*
ROW($1:$19),0),ROW($1:$19))+1,1)*10^ROW($1:$19)/10)</f>
        <v>0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1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7</v>
      </c>
      <c r="K268">
        <f>SUMPRODUCT(MID(0&amp;feed!K268,LARGE(INDEX(ISNUMBER(--MID(feed!K268,ROW($1:$19),1))*
ROW($1:$19),0),ROW($1:$19))+1,1)*10^ROW($1:$19)/10)</f>
        <v>11</v>
      </c>
      <c r="L268">
        <f>SUMPRODUCT(MID(0&amp;feed!L268,LARGE(INDEX(ISNUMBER(--MID(feed!L268,ROW($1:$19),1))*
ROW($1:$19),0),ROW($1:$19))+1,1)*10^ROW($1:$19)/10)</f>
        <v>2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1300</v>
      </c>
      <c r="O268">
        <f>SUMPRODUCT(MID(0&amp;feed!O268,LARGE(INDEX(ISNUMBER(--MID(feed!O268,ROW($1:$5),1))*
ROW($1:$5),0),ROW($1:$5))+1,1)*10^ROW($1:$5)/10)</f>
        <v>248</v>
      </c>
      <c r="P268" t="str">
        <f>feed!P268</f>
        <v>Untapped</v>
      </c>
      <c r="Q268" t="str">
        <f>feed!Q268</f>
        <v>None</v>
      </c>
      <c r="R268" t="str">
        <f>feed!R268</f>
        <v>Mesoamerica</v>
      </c>
      <c r="S268" t="str">
        <f>feed!S268</f>
        <v>Neutral</v>
      </c>
      <c r="T268" s="4">
        <f>SUMPRODUCT(MID(0&amp;feed!T268,LARGE(INDEX(ISNUMBER(--MID(feed!T268,ROW($1:$5),1))*
ROW($1:$5),0),ROW($1:$5))+1,1)*10^ROW($1:$5)/10)</f>
        <v>20000</v>
      </c>
      <c r="U268" t="str">
        <f>feed!U268</f>
        <v>http://blocgame.com/stats.php?id=249</v>
      </c>
      <c r="V268" s="4">
        <f>SUMPRODUCT(MID(0&amp;feed!V268,LARGE(INDEX(ISNUMBER(--MID(feed!V268,ROW($1:$5),1))*
ROW($1:$5),0),ROW($1:$5))+1,1)*10^ROW($1:$5)/10)</f>
        <v>0</v>
      </c>
      <c r="W268">
        <f>feed!W268</f>
        <v>0</v>
      </c>
      <c r="X268" s="4">
        <f>T268-H268*750-K268*375-L268*375</f>
        <v>14375</v>
      </c>
      <c r="Y268" s="9">
        <f>T268/N268</f>
        <v>15.384615384615385</v>
      </c>
    </row>
    <row r="269" spans="1:25" x14ac:dyDescent="0.25">
      <c r="A269" t="str">
        <f>feed!A269</f>
        <v>Opallia</v>
      </c>
      <c r="B269" t="str">
        <f>feed!B269</f>
        <v>Opal</v>
      </c>
      <c r="C269" t="str">
        <f>feed!C269</f>
        <v>The Order</v>
      </c>
      <c r="D269">
        <f>SUMPRODUCT(MID(0&amp;feed!D269,LARGE(INDEX(ISNUMBER(--MID(feed!D269,ROW($1:$19),1))*
ROW($1:$19),0),ROW($1:$19))+1,1)*10^ROW($1:$19)/10)</f>
        <v>105</v>
      </c>
      <c r="E269">
        <f>SUMPRODUCT(MID(0&amp;feed!E269,LARGE(INDEX(ISNUMBER(--MID(feed!E269,ROW($1:$19),1))*
ROW($1:$19),0),ROW($1:$19))+1,1)*10^ROW($1:$19)/10)</f>
        <v>7</v>
      </c>
      <c r="F269" t="str">
        <f>feed!F269</f>
        <v>Second World War surplus</v>
      </c>
      <c r="G269" t="str">
        <f>feed!G269</f>
        <v>Angelic</v>
      </c>
      <c r="H269">
        <f>SUMPRODUCT(MID(0&amp;feed!H269,LARGE(INDEX(ISNUMBER(--MID(feed!H269,ROW($1:$1),1))*
ROW($1:$1),0),ROW($1:$1))+1,1)*10^ROW($1:$1)/10)</f>
        <v>2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1</v>
      </c>
      <c r="K269">
        <f>SUMPRODUCT(MID(0&amp;feed!K269,LARGE(INDEX(ISNUMBER(--MID(feed!K269,ROW($1:$19),1))*
ROW($1:$19),0),ROW($1:$19))+1,1)*10^ROW($1:$19)/10)</f>
        <v>25</v>
      </c>
      <c r="L269">
        <f>SUMPRODUCT(MID(0&amp;feed!L269,LARGE(INDEX(ISNUMBER(--MID(feed!L269,ROW($1:$19),1))*
ROW($1:$19),0),ROW($1:$19))+1,1)*10^ROW($1:$19)/10)</f>
        <v>4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1300</v>
      </c>
      <c r="O269">
        <f>SUMPRODUCT(MID(0&amp;feed!O269,LARGE(INDEX(ISNUMBER(--MID(feed!O269,ROW($1:$5),1))*
ROW($1:$5),0),ROW($1:$5))+1,1)*10^ROW($1:$5)/10)</f>
        <v>257</v>
      </c>
      <c r="P269" t="str">
        <f>feed!P269</f>
        <v>Untapped</v>
      </c>
      <c r="Q269" t="str">
        <f>feed!Q269</f>
        <v>Large</v>
      </c>
      <c r="R269" t="str">
        <f>feed!R269</f>
        <v>Mesoamerica</v>
      </c>
      <c r="S269" t="str">
        <f>feed!S269</f>
        <v>United States</v>
      </c>
      <c r="T269" s="4">
        <f>SUMPRODUCT(MID(0&amp;feed!T269,LARGE(INDEX(ISNUMBER(--MID(feed!T269,ROW($1:$5),1))*
ROW($1:$5),0),ROW($1:$5))+1,1)*10^ROW($1:$5)/10)</f>
        <v>39273</v>
      </c>
      <c r="U269" t="str">
        <f>feed!U269</f>
        <v>http://blocgame.com/stats.php?id=63666</v>
      </c>
      <c r="V269" s="4">
        <f>SUMPRODUCT(MID(0&amp;feed!V269,LARGE(INDEX(ISNUMBER(--MID(feed!V269,ROW($1:$5),1))*
ROW($1:$5),0),ROW($1:$5))+1,1)*10^ROW($1:$5)/10)</f>
        <v>0</v>
      </c>
      <c r="W269">
        <f>feed!W269</f>
        <v>0</v>
      </c>
      <c r="X269" s="4">
        <f>T269-H269*750-K269*375-L269*375</f>
        <v>26898</v>
      </c>
      <c r="Y269" s="9">
        <f>T269/N269</f>
        <v>30.21</v>
      </c>
    </row>
    <row r="270" spans="1:25" x14ac:dyDescent="0.25">
      <c r="A270" t="str">
        <f>feed!A270</f>
        <v>Thimerica</v>
      </c>
      <c r="B270" t="str">
        <f>feed!B270</f>
        <v>Focus</v>
      </c>
      <c r="C270" t="str">
        <f>feed!C270</f>
        <v>Steel Brotherhood</v>
      </c>
      <c r="D270">
        <f>SUMPRODUCT(MID(0&amp;feed!D270,LARGE(INDEX(ISNUMBER(--MID(feed!D270,ROW($1:$19),1))*
ROW($1:$19),0),ROW($1:$19))+1,1)*10^ROW($1:$19)/10)</f>
        <v>4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Standard</v>
      </c>
      <c r="J270">
        <f>SUMPRODUCT(MID(0&amp;feed!J270,LARGE(INDEX(ISNUMBER(--MID(feed!J270,ROW($1:$19),1))*
ROW($1:$19),0),ROW($1:$19))+1,1)*10^ROW($1:$19)/10)</f>
        <v>33</v>
      </c>
      <c r="K270">
        <f>SUMPRODUCT(MID(0&amp;feed!K270,LARGE(INDEX(ISNUMBER(--MID(feed!K270,ROW($1:$19),1))*
ROW($1:$19),0),ROW($1:$19))+1,1)*10^ROW($1:$19)/10)</f>
        <v>4</v>
      </c>
      <c r="L270">
        <f>SUMPRODUCT(MID(0&amp;feed!L270,LARGE(INDEX(ISNUMBER(--MID(feed!L270,ROW($1:$19),1))*
ROW($1:$19),0),ROW($1:$19))+1,1)*10^ROW($1:$19)/10)</f>
        <v>2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1299</v>
      </c>
      <c r="O270">
        <f>SUMPRODUCT(MID(0&amp;feed!O270,LARGE(INDEX(ISNUMBER(--MID(feed!O270,ROW($1:$5),1))*
ROW($1:$5),0),ROW($1:$5))+1,1)*10^ROW($1:$5)/10)</f>
        <v>34</v>
      </c>
      <c r="P270" t="str">
        <f>feed!P270</f>
        <v>Depleted</v>
      </c>
      <c r="Q270" t="str">
        <f>feed!Q270</f>
        <v>Meagre</v>
      </c>
      <c r="R270" t="str">
        <f>feed!R270</f>
        <v>Gran Colombia</v>
      </c>
      <c r="S270" t="str">
        <f>feed!S270</f>
        <v>Soviet Union</v>
      </c>
      <c r="T270" s="4">
        <f>SUMPRODUCT(MID(0&amp;feed!T270,LARGE(INDEX(ISNUMBER(--MID(feed!T270,ROW($1:$5),1))*
ROW($1:$5),0),ROW($1:$5))+1,1)*10^ROW($1:$5)/10)</f>
        <v>15229</v>
      </c>
      <c r="U270" t="str">
        <f>feed!U270</f>
        <v>http://blocgame.com/stats.php?id=62883</v>
      </c>
      <c r="V270" s="4">
        <f>SUMPRODUCT(MID(0&amp;feed!V270,LARGE(INDEX(ISNUMBER(--MID(feed!V270,ROW($1:$5),1))*
ROW($1:$5),0),ROW($1:$5))+1,1)*10^ROW($1:$5)/10)</f>
        <v>0</v>
      </c>
      <c r="W270">
        <f>feed!W270</f>
        <v>0</v>
      </c>
      <c r="X270" s="4">
        <f>T270-H270*750-K270*375-L270*375</f>
        <v>12229</v>
      </c>
      <c r="Y270" s="9">
        <f>T270/N270</f>
        <v>11.723633564280215</v>
      </c>
    </row>
    <row r="271" spans="1:25" x14ac:dyDescent="0.25">
      <c r="A271" t="str">
        <f>feed!A271</f>
        <v>United-Muslims</v>
      </c>
      <c r="B271" t="str">
        <f>feed!B271</f>
        <v>Karim</v>
      </c>
      <c r="C271" t="str">
        <f>feed!C271</f>
        <v>SPQR</v>
      </c>
      <c r="D271">
        <f>SUMPRODUCT(MID(0&amp;feed!D271,LARGE(INDEX(ISNUMBER(--MID(feed!D271,ROW($1:$19),1))*
ROW($1:$19),0),ROW($1:$19))+1,1)*10^ROW($1:$19)/10)</f>
        <v>2</v>
      </c>
      <c r="E271">
        <f>SUMPRODUCT(MID(0&amp;feed!E271,LARGE(INDEX(ISNUMBER(--MID(feed!E271,ROW($1:$19),1))*
ROW($1:$19),0),ROW($1:$19))+1,1)*10^ROW($1:$19)/10)</f>
        <v>0</v>
      </c>
      <c r="F271" t="str">
        <f>feed!F271</f>
        <v>First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0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5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0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1295</v>
      </c>
      <c r="O271">
        <f>SUMPRODUCT(MID(0&amp;feed!O271,LARGE(INDEX(ISNUMBER(--MID(feed!O271,ROW($1:$5),1))*
ROW($1:$5),0),ROW($1:$5))+1,1)*10^ROW($1:$5)/10)</f>
        <v>0</v>
      </c>
      <c r="P271" t="str">
        <f>feed!P271</f>
        <v>Untapped</v>
      </c>
      <c r="Q271" t="str">
        <f>feed!Q271</f>
        <v>None</v>
      </c>
      <c r="R271" t="str">
        <f>feed!R271</f>
        <v>Mesopotamia</v>
      </c>
      <c r="S271" t="str">
        <f>feed!S271</f>
        <v>United States</v>
      </c>
      <c r="T271" s="4">
        <f>SUMPRODUCT(MID(0&amp;feed!T271,LARGE(INDEX(ISNUMBER(--MID(feed!T271,ROW($1:$5),1))*
ROW($1:$5),0),ROW($1:$5))+1,1)*10^ROW($1:$5)/10)</f>
        <v>4339</v>
      </c>
      <c r="U271" t="str">
        <f>feed!U271</f>
        <v>http://blocgame.com/stats.php?id=61674</v>
      </c>
      <c r="V271" s="4">
        <f>SUMPRODUCT(MID(0&amp;feed!V271,LARGE(INDEX(ISNUMBER(--MID(feed!V271,ROW($1:$5),1))*
ROW($1:$5),0),ROW($1:$5))+1,1)*10^ROW($1:$5)/10)</f>
        <v>0</v>
      </c>
      <c r="W271">
        <f>feed!W271</f>
        <v>0</v>
      </c>
      <c r="X271" s="4">
        <f>T271-H271*750-K271*375-L271*375</f>
        <v>589</v>
      </c>
      <c r="Y271" s="9">
        <f>T271/N271</f>
        <v>3.3505791505791507</v>
      </c>
    </row>
    <row r="272" spans="1:25" x14ac:dyDescent="0.25">
      <c r="A272" t="str">
        <f>feed!A272</f>
        <v>Yugoslothia</v>
      </c>
      <c r="B272" t="str">
        <f>feed!B272</f>
        <v>Yugoslothia</v>
      </c>
      <c r="C272" t="str">
        <f>feed!C272</f>
        <v>Brotherhood of Nod</v>
      </c>
      <c r="D272">
        <f>SUMPRODUCT(MID(0&amp;feed!D272,LARGE(INDEX(ISNUMBER(--MID(feed!D272,ROW($1:$19),1))*
ROW($1:$19),0),ROW($1:$19))+1,1)*10^ROW($1:$19)/10)</f>
        <v>55</v>
      </c>
      <c r="E272">
        <f>SUMPRODUCT(MID(0&amp;feed!E272,LARGE(INDEX(ISNUMBER(--MID(feed!E272,ROW($1:$19),1))*
ROW($1:$19),0),ROW($1:$19))+1,1)*10^ROW($1:$19)/10)</f>
        <v>0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3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0</v>
      </c>
      <c r="K272">
        <f>SUMPRODUCT(MID(0&amp;feed!K272,LARGE(INDEX(ISNUMBER(--MID(feed!K272,ROW($1:$19),1))*
ROW($1:$19),0),ROW($1:$19))+1,1)*10^ROW($1:$19)/10)</f>
        <v>12</v>
      </c>
      <c r="L272">
        <f>SUMPRODUCT(MID(0&amp;feed!L272,LARGE(INDEX(ISNUMBER(--MID(feed!L272,ROW($1:$19),1))*
ROW($1:$19),0),ROW($1:$19))+1,1)*10^ROW($1:$19)/10)</f>
        <v>9</v>
      </c>
      <c r="M272" t="str">
        <f>feed!M272</f>
        <v>Free Market</v>
      </c>
      <c r="N272">
        <f>SUMPRODUCT(MID(0&amp;feed!N272,LARGE(INDEX(ISNUMBER(--MID(feed!N272,ROW($1:$5),1))*
ROW($1:$5),0),ROW($1:$5))+1,1)*10^ROW($1:$5)/10)</f>
        <v>1294</v>
      </c>
      <c r="O272">
        <f>SUMPRODUCT(MID(0&amp;feed!O272,LARGE(INDEX(ISNUMBER(--MID(feed!O272,ROW($1:$5),1))*
ROW($1:$5),0),ROW($1:$5))+1,1)*10^ROW($1:$5)/10)</f>
        <v>3324</v>
      </c>
      <c r="P272" t="str">
        <f>feed!P272</f>
        <v>Untapped</v>
      </c>
      <c r="Q272" t="str">
        <f>feed!Q272</f>
        <v>Mediocre</v>
      </c>
      <c r="R272" t="str">
        <f>feed!R272</f>
        <v>Egypt</v>
      </c>
      <c r="S272" t="str">
        <f>feed!S272</f>
        <v>United States</v>
      </c>
      <c r="T272" s="4">
        <f>SUMPRODUCT(MID(0&amp;feed!T272,LARGE(INDEX(ISNUMBER(--MID(feed!T272,ROW($1:$5),1))*
ROW($1:$5),0),ROW($1:$5))+1,1)*10^ROW($1:$5)/10)</f>
        <v>31284</v>
      </c>
      <c r="U272" t="str">
        <f>feed!U272</f>
        <v>http://blocgame.com/stats.php?id=55968</v>
      </c>
      <c r="V272" s="4">
        <f>SUMPRODUCT(MID(0&amp;feed!V272,LARGE(INDEX(ISNUMBER(--MID(feed!V272,ROW($1:$5),1))*
ROW($1:$5),0),ROW($1:$5))+1,1)*10^ROW($1:$5)/10)</f>
        <v>0</v>
      </c>
      <c r="W272">
        <f>feed!W272</f>
        <v>0</v>
      </c>
      <c r="X272" s="4">
        <f>T272-H272*750-K272*375-L272*375</f>
        <v>21159</v>
      </c>
      <c r="Y272" s="9">
        <f>T272/N272</f>
        <v>24.176197836166924</v>
      </c>
    </row>
    <row r="273" spans="1:25" x14ac:dyDescent="0.25">
      <c r="A273" t="str">
        <f>feed!A273</f>
        <v>Elos</v>
      </c>
      <c r="B273" t="str">
        <f>feed!B273</f>
        <v>Panzerfan</v>
      </c>
      <c r="C273">
        <f>feed!C273</f>
        <v>0</v>
      </c>
      <c r="D273">
        <f>SUMPRODUCT(MID(0&amp;feed!D273,LARGE(INDEX(ISNUMBER(--MID(feed!D273,ROW($1:$19),1))*
ROW($1:$19),0),ROW($1:$19))+1,1)*10^ROW($1:$19)/10)</f>
        <v>9</v>
      </c>
      <c r="E273">
        <f>SUMPRODUCT(MID(0&amp;feed!E273,LARGE(INDEX(ISNUMBER(--MID(feed!E273,ROW($1:$19),1))*
ROW($1:$19),0),ROW($1:$19))+1,1)*10^ROW($1:$19)/10)</f>
        <v>0</v>
      </c>
      <c r="F273" t="str">
        <f>feed!F273</f>
        <v>Second World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0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138</v>
      </c>
      <c r="K273">
        <f>SUMPRODUCT(MID(0&amp;feed!K273,LARGE(INDEX(ISNUMBER(--MID(feed!K273,ROW($1:$19),1))*
ROW($1:$19),0),ROW($1:$19))+1,1)*10^ROW($1:$19)/10)</f>
        <v>4</v>
      </c>
      <c r="L273">
        <f>SUMPRODUCT(MID(0&amp;feed!L273,LARGE(INDEX(ISNUMBER(--MID(feed!L273,ROW($1:$19),1))*
ROW($1:$19),0),ROW($1:$19))+1,1)*10^ROW($1:$19)/10)</f>
        <v>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1293</v>
      </c>
      <c r="O273">
        <f>SUMPRODUCT(MID(0&amp;feed!O273,LARGE(INDEX(ISNUMBER(--MID(feed!O273,ROW($1:$5),1))*
ROW($1:$5),0),ROW($1:$5))+1,1)*10^ROW($1:$5)/10)</f>
        <v>94</v>
      </c>
      <c r="P273" t="str">
        <f>feed!P273</f>
        <v>Untapped</v>
      </c>
      <c r="Q273" t="str">
        <f>feed!Q273</f>
        <v>Mediocre</v>
      </c>
      <c r="R273" t="str">
        <f>feed!R273</f>
        <v>Southern Africa</v>
      </c>
      <c r="S273" t="str">
        <f>feed!S273</f>
        <v>Soviet Union</v>
      </c>
      <c r="T273" s="4">
        <f>SUMPRODUCT(MID(0&amp;feed!T273,LARGE(INDEX(ISNUMBER(--MID(feed!T273,ROW($1:$5),1))*
ROW($1:$5),0),ROW($1:$5))+1,1)*10^ROW($1:$5)/10)</f>
        <v>7056</v>
      </c>
      <c r="U273" t="str">
        <f>feed!U273</f>
        <v>http://blocgame.com/stats.php?id=61127</v>
      </c>
      <c r="V273" s="4">
        <f>SUMPRODUCT(MID(0&amp;feed!V273,LARGE(INDEX(ISNUMBER(--MID(feed!V273,ROW($1:$5),1))*
ROW($1:$5),0),ROW($1:$5))+1,1)*10^ROW($1:$5)/10)</f>
        <v>0</v>
      </c>
      <c r="W273">
        <f>feed!W273</f>
        <v>0</v>
      </c>
      <c r="X273" s="4">
        <f>T273-H273*750-K273*375-L273*375</f>
        <v>5181</v>
      </c>
      <c r="Y273" s="9">
        <f>T273/N273</f>
        <v>5.4570765661252905</v>
      </c>
    </row>
    <row r="274" spans="1:25" x14ac:dyDescent="0.25">
      <c r="A274" t="str">
        <f>feed!A274</f>
        <v>rio de la plata</v>
      </c>
      <c r="B274" t="str">
        <f>feed!B274</f>
        <v>karl franz</v>
      </c>
      <c r="C274" t="str">
        <f>feed!C274</f>
        <v>Lithuanian Coalition</v>
      </c>
      <c r="D274">
        <f>SUMPRODUCT(MID(0&amp;feed!D274,LARGE(INDEX(ISNUMBER(--MID(feed!D274,ROW($1:$19),1))*
ROW($1:$19),0),ROW($1:$19))+1,1)*10^ROW($1:$19)/10)</f>
        <v>12</v>
      </c>
      <c r="E274">
        <f>SUMPRODUCT(MID(0&amp;feed!E274,LARGE(INDEX(ISNUMBER(--MID(feed!E274,ROW($1:$19),1))*
ROW($1:$19),0),ROW($1:$19))+1,1)*10^ROW($1:$19)/10)</f>
        <v>0</v>
      </c>
      <c r="F274" t="str">
        <f>feed!F274</f>
        <v>First World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1</v>
      </c>
      <c r="I274" t="str">
        <f>feed!I274</f>
        <v>Elite</v>
      </c>
      <c r="J274">
        <f>SUMPRODUCT(MID(0&amp;feed!J274,LARGE(INDEX(ISNUMBER(--MID(feed!J274,ROW($1:$19),1))*
ROW($1:$19),0),ROW($1:$19))+1,1)*10^ROW($1:$19)/10)</f>
        <v>3</v>
      </c>
      <c r="K274">
        <f>SUMPRODUCT(MID(0&amp;feed!K274,LARGE(INDEX(ISNUMBER(--MID(feed!K274,ROW($1:$19),1))*
ROW($1:$19),0),ROW($1:$19))+1,1)*10^ROW($1:$19)/10)</f>
        <v>4</v>
      </c>
      <c r="L274">
        <f>SUMPRODUCT(MID(0&amp;feed!L274,LARGE(INDEX(ISNUMBER(--MID(feed!L274,ROW($1:$19),1))*
ROW($1:$19),0),ROW($1:$19))+1,1)*10^ROW($1:$19)/10)</f>
        <v>2</v>
      </c>
      <c r="M274" t="str">
        <f>feed!M274</f>
        <v>Mixed Economy</v>
      </c>
      <c r="N274">
        <f>SUMPRODUCT(MID(0&amp;feed!N274,LARGE(INDEX(ISNUMBER(--MID(feed!N274,ROW($1:$5),1))*
ROW($1:$5),0),ROW($1:$5))+1,1)*10^ROW($1:$5)/10)</f>
        <v>1291</v>
      </c>
      <c r="O274">
        <f>SUMPRODUCT(MID(0&amp;feed!O274,LARGE(INDEX(ISNUMBER(--MID(feed!O274,ROW($1:$5),1))*
ROW($1:$5),0),ROW($1:$5))+1,1)*10^ROW($1:$5)/10)</f>
        <v>317</v>
      </c>
      <c r="P274" t="str">
        <f>feed!P274</f>
        <v>Depleted</v>
      </c>
      <c r="Q274" t="str">
        <f>feed!Q274</f>
        <v>Meagre</v>
      </c>
      <c r="R274" t="str">
        <f>feed!R274</f>
        <v>Southern Cone</v>
      </c>
      <c r="S274" t="str">
        <f>feed!S274</f>
        <v>United States</v>
      </c>
      <c r="T274" s="4">
        <f>SUMPRODUCT(MID(0&amp;feed!T274,LARGE(INDEX(ISNUMBER(--MID(feed!T274,ROW($1:$5),1))*
ROW($1:$5),0),ROW($1:$5))+1,1)*10^ROW($1:$5)/10)</f>
        <v>6239</v>
      </c>
      <c r="U274" t="str">
        <f>feed!U274</f>
        <v>http://blocgame.com/stats.php?id=63051</v>
      </c>
      <c r="V274" s="4">
        <f>SUMPRODUCT(MID(0&amp;feed!V274,LARGE(INDEX(ISNUMBER(--MID(feed!V274,ROW($1:$5),1))*
ROW($1:$5),0),ROW($1:$5))+1,1)*10^ROW($1:$5)/10)</f>
        <v>0</v>
      </c>
      <c r="W274">
        <f>feed!W274</f>
        <v>0</v>
      </c>
      <c r="X274" s="4">
        <f>T274-H274*750-K274*375-L274*375</f>
        <v>3239</v>
      </c>
      <c r="Y274" s="9">
        <f>T274/N274</f>
        <v>4.8326878388845858</v>
      </c>
    </row>
    <row r="275" spans="1:25" x14ac:dyDescent="0.25">
      <c r="A275" t="str">
        <f>feed!A275</f>
        <v>Mangkok</v>
      </c>
      <c r="B275" t="str">
        <f>feed!B275</f>
        <v>MangkukHayun</v>
      </c>
      <c r="C275" t="str">
        <f>feed!C275</f>
        <v>The Divine Council</v>
      </c>
      <c r="D275">
        <f>SUMPRODUCT(MID(0&amp;feed!D275,LARGE(INDEX(ISNUMBER(--MID(feed!D275,ROW($1:$19),1))*
ROW($1:$19),0),ROW($1:$19))+1,1)*10^ROW($1:$19)/10)</f>
        <v>79</v>
      </c>
      <c r="E275">
        <f>SUMPRODUCT(MID(0&amp;feed!E275,LARGE(INDEX(ISNUMBER(--MID(feed!E275,ROW($1:$19),1))*
ROW($1:$19),0),ROW($1:$19))+1,1)*10^ROW($1:$19)/10)</f>
        <v>1</v>
      </c>
      <c r="F275" t="str">
        <f>feed!F275</f>
        <v>Second World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3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10</v>
      </c>
      <c r="K275">
        <f>SUMPRODUCT(MID(0&amp;feed!K275,LARGE(INDEX(ISNUMBER(--MID(feed!K275,ROW($1:$19),1))*
ROW($1:$19),0),ROW($1:$19))+1,1)*10^ROW($1:$19)/10)</f>
        <v>20</v>
      </c>
      <c r="L275">
        <f>SUMPRODUCT(MID(0&amp;feed!L275,LARGE(INDEX(ISNUMBER(--MID(feed!L275,ROW($1:$19),1))*
ROW($1:$19),0),ROW($1:$19))+1,1)*10^ROW($1:$19)/10)</f>
        <v>15</v>
      </c>
      <c r="M275" t="str">
        <f>feed!M275</f>
        <v>Free Market</v>
      </c>
      <c r="N275">
        <f>SUMPRODUCT(MID(0&amp;feed!N275,LARGE(INDEX(ISNUMBER(--MID(feed!N275,ROW($1:$5),1))*
ROW($1:$5),0),ROW($1:$5))+1,1)*10^ROW($1:$5)/10)</f>
        <v>1289</v>
      </c>
      <c r="O275">
        <f>SUMPRODUCT(MID(0&amp;feed!O275,LARGE(INDEX(ISNUMBER(--MID(feed!O275,ROW($1:$5),1))*
ROW($1:$5),0),ROW($1:$5))+1,1)*10^ROW($1:$5)/10)</f>
        <v>250</v>
      </c>
      <c r="P275" t="str">
        <f>feed!P275</f>
        <v>Untapped</v>
      </c>
      <c r="Q275" t="str">
        <f>feed!Q275</f>
        <v>Somewhat Large</v>
      </c>
      <c r="R275" t="str">
        <f>feed!R275</f>
        <v>East Indies</v>
      </c>
      <c r="S275" t="str">
        <f>feed!S275</f>
        <v>Neutral</v>
      </c>
      <c r="T275" s="4">
        <f>SUMPRODUCT(MID(0&amp;feed!T275,LARGE(INDEX(ISNUMBER(--MID(feed!T275,ROW($1:$5),1))*
ROW($1:$5),0),ROW($1:$5))+1,1)*10^ROW($1:$5)/10)</f>
        <v>48952</v>
      </c>
      <c r="U275" t="str">
        <f>feed!U275</f>
        <v>http://blocgame.com/stats.php?id=62210</v>
      </c>
      <c r="V275" s="4">
        <f>SUMPRODUCT(MID(0&amp;feed!V275,LARGE(INDEX(ISNUMBER(--MID(feed!V275,ROW($1:$5),1))*
ROW($1:$5),0),ROW($1:$5))+1,1)*10^ROW($1:$5)/10)</f>
        <v>0</v>
      </c>
      <c r="W275">
        <f>feed!W275</f>
        <v>0</v>
      </c>
      <c r="X275" s="4">
        <f>T275-H275*750-K275*375-L275*375</f>
        <v>33577</v>
      </c>
      <c r="Y275" s="9">
        <f>T275/N275</f>
        <v>37.976726144297906</v>
      </c>
    </row>
    <row r="276" spans="1:25" x14ac:dyDescent="0.25">
      <c r="A276" t="str">
        <f>feed!A276</f>
        <v>PolandThePower</v>
      </c>
      <c r="B276" t="str">
        <f>feed!B276</f>
        <v>PolandThePower44</v>
      </c>
      <c r="C276" t="str">
        <f>feed!C276</f>
        <v>Brotherhood of Nod</v>
      </c>
      <c r="D276">
        <f>SUMPRODUCT(MID(0&amp;feed!D276,LARGE(INDEX(ISNUMBER(--MID(feed!D276,ROW($1:$19),1))*
ROW($1:$19),0),ROW($1:$19))+1,1)*10^ROW($1:$19)/10)</f>
        <v>6</v>
      </c>
      <c r="E276">
        <f>SUMPRODUCT(MID(0&amp;feed!E276,LARGE(INDEX(ISNUMBER(--MID(feed!E276,ROW($1:$19),1))*
ROW($1:$19),0),ROW($1:$19))+1,1)*10^ROW($1:$19)/10)</f>
        <v>0</v>
      </c>
      <c r="F276" t="str">
        <f>feed!F276</f>
        <v>First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85</v>
      </c>
      <c r="K276">
        <f>SUMPRODUCT(MID(0&amp;feed!K276,LARGE(INDEX(ISNUMBER(--MID(feed!K276,ROW($1:$19),1))*
ROW($1:$19),0),ROW($1:$19))+1,1)*10^ROW($1:$19)/10)</f>
        <v>13</v>
      </c>
      <c r="L276">
        <f>SUMPRODUCT(MID(0&amp;feed!L276,LARGE(INDEX(ISNUMBER(--MID(feed!L276,ROW($1:$19),1))*
ROW($1:$19),0),ROW($1:$19))+1,1)*10^ROW($1:$19)/10)</f>
        <v>7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1286</v>
      </c>
      <c r="O276">
        <f>SUMPRODUCT(MID(0&amp;feed!O276,LARGE(INDEX(ISNUMBER(--MID(feed!O276,ROW($1:$5),1))*
ROW($1:$5),0),ROW($1:$5))+1,1)*10^ROW($1:$5)/10)</f>
        <v>1146</v>
      </c>
      <c r="P276" t="str">
        <f>feed!P276</f>
        <v>Untapped</v>
      </c>
      <c r="Q276" t="str">
        <f>feed!Q276</f>
        <v>Somewhat Large</v>
      </c>
      <c r="R276" t="str">
        <f>feed!R276</f>
        <v>Mesopotamia</v>
      </c>
      <c r="S276" t="str">
        <f>feed!S276</f>
        <v>Neutral</v>
      </c>
      <c r="T276" s="4">
        <f>SUMPRODUCT(MID(0&amp;feed!T276,LARGE(INDEX(ISNUMBER(--MID(feed!T276,ROW($1:$5),1))*
ROW($1:$5),0),ROW($1:$5))+1,1)*10^ROW($1:$5)/10)</f>
        <v>15939</v>
      </c>
      <c r="U276" t="str">
        <f>feed!U276</f>
        <v>http://blocgame.com/stats.php?id=58217</v>
      </c>
      <c r="V276" s="4">
        <f>SUMPRODUCT(MID(0&amp;feed!V276,LARGE(INDEX(ISNUMBER(--MID(feed!V276,ROW($1:$5),1))*
ROW($1:$5),0),ROW($1:$5))+1,1)*10^ROW($1:$5)/10)</f>
        <v>0</v>
      </c>
      <c r="W276">
        <f>feed!W276</f>
        <v>0</v>
      </c>
      <c r="X276" s="4">
        <f>T276-H276*750-K276*375-L276*375</f>
        <v>7689</v>
      </c>
      <c r="Y276" s="9">
        <f>T276/N276</f>
        <v>12.394245723172629</v>
      </c>
    </row>
    <row r="277" spans="1:25" x14ac:dyDescent="0.25">
      <c r="A277" t="str">
        <f>feed!A277</f>
        <v>Aincrad</v>
      </c>
      <c r="B277" t="str">
        <f>feed!B277</f>
        <v>veemon</v>
      </c>
      <c r="C277">
        <f>feed!C277</f>
        <v>0</v>
      </c>
      <c r="D277">
        <f>SUMPRODUCT(MID(0&amp;feed!D277,LARGE(INDEX(ISNUMBER(--MID(feed!D277,ROW($1:$19),1))*
ROW($1:$19),0),ROW($1:$19))+1,1)*10^ROW($1:$19)/10)</f>
        <v>6</v>
      </c>
      <c r="E277">
        <f>SUMPRODUCT(MID(0&amp;feed!E277,LARGE(INDEX(ISNUMBER(--MID(feed!E277,ROW($1:$19),1))*
ROW($1:$19),0),ROW($1:$19))+1,1)*10^ROW($1:$19)/10)</f>
        <v>0</v>
      </c>
      <c r="F277" t="str">
        <f>feed!F277</f>
        <v>Finest of the 19th century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0</v>
      </c>
      <c r="I277" t="str">
        <f>feed!I277</f>
        <v>Undisciplined Rabble</v>
      </c>
      <c r="J277">
        <f>SUMPRODUCT(MID(0&amp;feed!J277,LARGE(INDEX(ISNUMBER(--MID(feed!J277,ROW($1:$19),1))*
ROW($1:$19),0),ROW($1:$19))+1,1)*10^ROW($1:$19)/10)</f>
        <v>149</v>
      </c>
      <c r="K277">
        <f>SUMPRODUCT(MID(0&amp;feed!K277,LARGE(INDEX(ISNUMBER(--MID(feed!K277,ROW($1:$19),1))*
ROW($1:$19),0),ROW($1:$19))+1,1)*10^ROW($1:$19)/10)</f>
        <v>5</v>
      </c>
      <c r="L277">
        <f>SUMPRODUCT(MID(0&amp;feed!L277,LARGE(INDEX(ISNUMBER(--MID(feed!L277,ROW($1:$19),1))*
ROW($1:$19),0),ROW($1:$19))+1,1)*10^ROW($1:$19)/10)</f>
        <v>1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1278</v>
      </c>
      <c r="O277">
        <f>SUMPRODUCT(MID(0&amp;feed!O277,LARGE(INDEX(ISNUMBER(--MID(feed!O277,ROW($1:$5),1))*
ROW($1:$5),0),ROW($1:$5))+1,1)*10^ROW($1:$5)/10)</f>
        <v>360</v>
      </c>
      <c r="P277" t="str">
        <f>feed!P277</f>
        <v>Untapped</v>
      </c>
      <c r="Q277" t="str">
        <f>feed!Q277</f>
        <v>Meagre</v>
      </c>
      <c r="R277" t="str">
        <f>feed!R277</f>
        <v>China</v>
      </c>
      <c r="S277" t="str">
        <f>feed!S277</f>
        <v>Soviet Union</v>
      </c>
      <c r="T277" s="4">
        <f>SUMPRODUCT(MID(0&amp;feed!T277,LARGE(INDEX(ISNUMBER(--MID(feed!T277,ROW($1:$5),1))*
ROW($1:$5),0),ROW($1:$5))+1,1)*10^ROW($1:$5)/10)</f>
        <v>9175</v>
      </c>
      <c r="U277" t="str">
        <f>feed!U277</f>
        <v>http://blocgame.com/stats.php?id=50267</v>
      </c>
      <c r="V277" s="4">
        <f>SUMPRODUCT(MID(0&amp;feed!V277,LARGE(INDEX(ISNUMBER(--MID(feed!V277,ROW($1:$5),1))*
ROW($1:$5),0),ROW($1:$5))+1,1)*10^ROW($1:$5)/10)</f>
        <v>0</v>
      </c>
      <c r="W277">
        <f>feed!W277</f>
        <v>0</v>
      </c>
      <c r="X277" s="4">
        <f>T277-H277*750-K277*375-L277*375</f>
        <v>6925</v>
      </c>
      <c r="Y277" s="9">
        <f>T277/N277</f>
        <v>7.1791862284820027</v>
      </c>
    </row>
    <row r="278" spans="1:25" x14ac:dyDescent="0.25">
      <c r="A278" t="str">
        <f>feed!A278</f>
        <v>carefree</v>
      </c>
      <c r="B278" t="str">
        <f>feed!B278</f>
        <v>solematemy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112</v>
      </c>
      <c r="E278">
        <f>SUMPRODUCT(MID(0&amp;feed!E278,LARGE(INDEX(ISNUMBER(--MID(feed!E278,ROW($1:$19),1))*
ROW($1:$19),0),ROW($1:$19))+1,1)*10^ROW($1:$19)/10)</f>
        <v>1</v>
      </c>
      <c r="F278" t="str">
        <f>feed!F278</f>
        <v>First World War surplus</v>
      </c>
      <c r="G278" t="str">
        <f>feed!G278</f>
        <v>Questionable</v>
      </c>
      <c r="H278">
        <f>SUMPRODUCT(MID(0&amp;feed!H278,LARGE(INDEX(ISNUMBER(--MID(feed!H278,ROW($1:$1),1))*
ROW($1:$1),0),ROW($1:$1))+1,1)*10^ROW($1:$1)/10)</f>
        <v>4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0</v>
      </c>
      <c r="K278">
        <f>SUMPRODUCT(MID(0&amp;feed!K278,LARGE(INDEX(ISNUMBER(--MID(feed!K278,ROW($1:$19),1))*
ROW($1:$19),0),ROW($1:$19))+1,1)*10^ROW($1:$19)/10)</f>
        <v>25</v>
      </c>
      <c r="L278">
        <f>SUMPRODUCT(MID(0&amp;feed!L278,LARGE(INDEX(ISNUMBER(--MID(feed!L278,ROW($1:$19),1))*
ROW($1:$19),0),ROW($1:$19))+1,1)*10^ROW($1:$19)/10)</f>
        <v>4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1278</v>
      </c>
      <c r="O278">
        <f>SUMPRODUCT(MID(0&amp;feed!O278,LARGE(INDEX(ISNUMBER(--MID(feed!O278,ROW($1:$5),1))*
ROW($1:$5),0),ROW($1:$5))+1,1)*10^ROW($1:$5)/10)</f>
        <v>425</v>
      </c>
      <c r="P278" t="str">
        <f>feed!P278</f>
        <v>Untapped</v>
      </c>
      <c r="Q278" t="str">
        <f>feed!Q278</f>
        <v>Large</v>
      </c>
      <c r="R278" t="str">
        <f>feed!R278</f>
        <v>East Indies</v>
      </c>
      <c r="S278" t="str">
        <f>feed!S278</f>
        <v>Soviet Union</v>
      </c>
      <c r="T278" s="4">
        <f>SUMPRODUCT(MID(0&amp;feed!T278,LARGE(INDEX(ISNUMBER(--MID(feed!T278,ROW($1:$5),1))*
ROW($1:$5),0),ROW($1:$5))+1,1)*10^ROW($1:$5)/10)</f>
        <v>22274</v>
      </c>
      <c r="U278" t="str">
        <f>feed!U278</f>
        <v>http://blocgame.com/stats.php?id=61669</v>
      </c>
      <c r="V278" s="4">
        <f>SUMPRODUCT(MID(0&amp;feed!V278,LARGE(INDEX(ISNUMBER(--MID(feed!V278,ROW($1:$5),1))*
ROW($1:$5),0),ROW($1:$5))+1,1)*10^ROW($1:$5)/10)</f>
        <v>0</v>
      </c>
      <c r="W278">
        <f>feed!W278</f>
        <v>0</v>
      </c>
      <c r="X278" s="4">
        <f>T278-H278*750-K278*375-L278*375</f>
        <v>8399</v>
      </c>
      <c r="Y278" s="9">
        <f>T278/N278</f>
        <v>17.428794992175273</v>
      </c>
    </row>
    <row r="279" spans="1:25" x14ac:dyDescent="0.25">
      <c r="A279" t="str">
        <f>feed!A279</f>
        <v>Memiaya</v>
      </c>
      <c r="B279" t="str">
        <f>feed!B279</f>
        <v>MrRoth</v>
      </c>
      <c r="C279" t="str">
        <f>feed!C279</f>
        <v>Che Guevara League</v>
      </c>
      <c r="D279">
        <f>SUMPRODUCT(MID(0&amp;feed!D279,LARGE(INDEX(ISNUMBER(--MID(feed!D279,ROW($1:$19),1))*
ROW($1:$19),0),ROW($1:$19))+1,1)*10^ROW($1:$19)/10)</f>
        <v>9</v>
      </c>
      <c r="E279">
        <f>SUMPRODUCT(MID(0&amp;feed!E279,LARGE(INDEX(ISNUMBER(--MID(feed!E279,ROW($1:$19),1))*
ROW($1:$19),0),ROW($1:$19))+1,1)*10^ROW($1:$19)/10)</f>
        <v>1</v>
      </c>
      <c r="F279" t="str">
        <f>feed!F279</f>
        <v>Second World War surplus</v>
      </c>
      <c r="G279" t="str">
        <f>feed!G279</f>
        <v>Angelic</v>
      </c>
      <c r="H279">
        <f>SUMPRODUCT(MID(0&amp;feed!H279,LARGE(INDEX(ISNUMBER(--MID(feed!H279,ROW($1:$1),1))*
ROW($1:$1),0),ROW($1:$1))+1,1)*10^ROW($1:$1)/10)</f>
        <v>2</v>
      </c>
      <c r="I279" t="str">
        <f>feed!I279</f>
        <v>Poor</v>
      </c>
      <c r="J279">
        <f>SUMPRODUCT(MID(0&amp;feed!J279,LARGE(INDEX(ISNUMBER(--MID(feed!J279,ROW($1:$19),1))*
ROW($1:$19),0),ROW($1:$19))+1,1)*10^ROW($1:$19)/10)</f>
        <v>22</v>
      </c>
      <c r="K279">
        <f>SUMPRODUCT(MID(0&amp;feed!K279,LARGE(INDEX(ISNUMBER(--MID(feed!K279,ROW($1:$19),1))*
ROW($1:$19),0),ROW($1:$19))+1,1)*10^ROW($1:$19)/10)</f>
        <v>24</v>
      </c>
      <c r="L279">
        <f>SUMPRODUCT(MID(0&amp;feed!L279,LARGE(INDEX(ISNUMBER(--MID(feed!L279,ROW($1:$19),1))*
ROW($1:$19),0),ROW($1:$19))+1,1)*10^ROW($1:$19)/10)</f>
        <v>5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1276</v>
      </c>
      <c r="O279">
        <f>SUMPRODUCT(MID(0&amp;feed!O279,LARGE(INDEX(ISNUMBER(--MID(feed!O279,ROW($1:$5),1))*
ROW($1:$5),0),ROW($1:$5))+1,1)*10^ROW($1:$5)/10)</f>
        <v>196</v>
      </c>
      <c r="P279">
        <f>feed!P279</f>
        <v>0</v>
      </c>
      <c r="Q279" t="str">
        <f>feed!Q279</f>
        <v>Large</v>
      </c>
      <c r="R279" t="str">
        <f>feed!R279</f>
        <v>Caribbean</v>
      </c>
      <c r="S279" t="str">
        <f>feed!S279</f>
        <v>Soviet Union</v>
      </c>
      <c r="T279" s="4">
        <f>SUMPRODUCT(MID(0&amp;feed!T279,LARGE(INDEX(ISNUMBER(--MID(feed!T279,ROW($1:$5),1))*
ROW($1:$5),0),ROW($1:$5))+1,1)*10^ROW($1:$5)/10)</f>
        <v>24933</v>
      </c>
      <c r="U279" t="str">
        <f>feed!U279</f>
        <v>http://blocgame.com/stats.php?id=62980</v>
      </c>
      <c r="V279" s="4">
        <f>SUMPRODUCT(MID(0&amp;feed!V279,LARGE(INDEX(ISNUMBER(--MID(feed!V279,ROW($1:$5),1))*
ROW($1:$5),0),ROW($1:$5))+1,1)*10^ROW($1:$5)/10)</f>
        <v>0</v>
      </c>
      <c r="W279">
        <f>feed!W279</f>
        <v>0</v>
      </c>
      <c r="X279" s="4">
        <f>T279-H279*750-K279*375-L279*375</f>
        <v>12558</v>
      </c>
      <c r="Y279" s="9">
        <f>T279/N279</f>
        <v>19.539968652037619</v>
      </c>
    </row>
    <row r="280" spans="1:25" x14ac:dyDescent="0.25">
      <c r="A280" t="str">
        <f>feed!A280</f>
        <v>Chicken rice</v>
      </c>
      <c r="B280" t="str">
        <f>feed!B280</f>
        <v>Ador hitler</v>
      </c>
      <c r="C280" t="str">
        <f>feed!C280</f>
        <v>PIRATES</v>
      </c>
      <c r="D280">
        <f>SUMPRODUCT(MID(0&amp;feed!D280,LARGE(INDEX(ISNUMBER(--MID(feed!D280,ROW($1:$19),1))*
ROW($1:$19),0),ROW($1:$19))+1,1)*10^ROW($1:$19)/10)</f>
        <v>35</v>
      </c>
      <c r="E280">
        <f>SUMPRODUCT(MID(0&amp;feed!E280,LARGE(INDEX(ISNUMBER(--MID(feed!E280,ROW($1:$19),1))*
ROW($1:$19),0),ROW($1:$19))+1,1)*10^ROW($1:$19)/10)</f>
        <v>0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14</v>
      </c>
      <c r="K280">
        <f>SUMPRODUCT(MID(0&amp;feed!K280,LARGE(INDEX(ISNUMBER(--MID(feed!K280,ROW($1:$19),1))*
ROW($1:$19),0),ROW($1:$19))+1,1)*10^ROW($1:$19)/10)</f>
        <v>16</v>
      </c>
      <c r="L280">
        <f>SUMPRODUCT(MID(0&amp;feed!L280,LARGE(INDEX(ISNUMBER(--MID(feed!L280,ROW($1:$19),1))*
ROW($1:$19),0),ROW($1:$19))+1,1)*10^ROW($1:$19)/10)</f>
        <v>16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1275</v>
      </c>
      <c r="O280">
        <f>SUMPRODUCT(MID(0&amp;feed!O280,LARGE(INDEX(ISNUMBER(--MID(feed!O280,ROW($1:$5),1))*
ROW($1:$5),0),ROW($1:$5))+1,1)*10^ROW($1:$5)/10)</f>
        <v>77</v>
      </c>
      <c r="P280" t="str">
        <f>feed!P280</f>
        <v>Untapped</v>
      </c>
      <c r="Q280" t="str">
        <f>feed!Q280</f>
        <v>Somewhat Large</v>
      </c>
      <c r="R280" t="str">
        <f>feed!R280</f>
        <v>East Indies</v>
      </c>
      <c r="S280" t="str">
        <f>feed!S280</f>
        <v>Neutral</v>
      </c>
      <c r="T280" s="4">
        <f>SUMPRODUCT(MID(0&amp;feed!T280,LARGE(INDEX(ISNUMBER(--MID(feed!T280,ROW($1:$5),1))*
ROW($1:$5),0),ROW($1:$5))+1,1)*10^ROW($1:$5)/10)</f>
        <v>20000</v>
      </c>
      <c r="U280" t="str">
        <f>feed!U280</f>
        <v>http://blocgame.com/stats.php?id=61750</v>
      </c>
      <c r="V280" s="4">
        <f>SUMPRODUCT(MID(0&amp;feed!V280,LARGE(INDEX(ISNUMBER(--MID(feed!V280,ROW($1:$5),1))*
ROW($1:$5),0),ROW($1:$5))+1,1)*10^ROW($1:$5)/10)</f>
        <v>0</v>
      </c>
      <c r="W280">
        <f>feed!W280</f>
        <v>0</v>
      </c>
      <c r="X280" s="4">
        <f>T280-H280*750-K280*375-L280*375</f>
        <v>6500</v>
      </c>
      <c r="Y280" s="9">
        <f>T280/N280</f>
        <v>15.686274509803921</v>
      </c>
    </row>
    <row r="281" spans="1:25" x14ac:dyDescent="0.25">
      <c r="A281" t="str">
        <f>feed!A281</f>
        <v>Civilia</v>
      </c>
      <c r="B281" t="str">
        <f>feed!B281</f>
        <v>Sir_Ranger</v>
      </c>
      <c r="C281" t="str">
        <f>feed!C281</f>
        <v>Al-Qassam Brigades</v>
      </c>
      <c r="D281">
        <f>SUMPRODUCT(MID(0&amp;feed!D281,LARGE(INDEX(ISNUMBER(--MID(feed!D281,ROW($1:$19),1))*
ROW($1:$19),0),ROW($1:$19))+1,1)*10^ROW($1:$19)/10)</f>
        <v>8</v>
      </c>
      <c r="E281">
        <f>SUMPRODUCT(MID(0&amp;feed!E281,LARGE(INDEX(ISNUMBER(--MID(feed!E281,ROW($1:$19),1))*
ROW($1:$19),0),ROW($1:$19))+1,1)*10^ROW($1:$19)/10)</f>
        <v>0</v>
      </c>
      <c r="F281" t="str">
        <f>feed!F281</f>
        <v>First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0</v>
      </c>
      <c r="I281" t="str">
        <f>feed!I281</f>
        <v>Undisciplined Rabble</v>
      </c>
      <c r="J281">
        <f>SUMPRODUCT(MID(0&amp;feed!J281,LARGE(INDEX(ISNUMBER(--MID(feed!J281,ROW($1:$19),1))*
ROW($1:$19),0),ROW($1:$19))+1,1)*10^ROW($1:$19)/10)</f>
        <v>73</v>
      </c>
      <c r="K281">
        <f>SUMPRODUCT(MID(0&amp;feed!K281,LARGE(INDEX(ISNUMBER(--MID(feed!K281,ROW($1:$19),1))*
ROW($1:$19),0),ROW($1:$19))+1,1)*10^ROW($1:$19)/10)</f>
        <v>3</v>
      </c>
      <c r="L281">
        <f>SUMPRODUCT(MID(0&amp;feed!L281,LARGE(INDEX(ISNUMBER(--MID(feed!L281,ROW($1:$19),1))*
ROW($1:$19),0),ROW($1:$19))+1,1)*10^ROW($1:$19)/10)</f>
        <v>2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1274</v>
      </c>
      <c r="O281">
        <f>SUMPRODUCT(MID(0&amp;feed!O281,LARGE(INDEX(ISNUMBER(--MID(feed!O281,ROW($1:$5),1))*
ROW($1:$5),0),ROW($1:$5))+1,1)*10^ROW($1:$5)/10)</f>
        <v>2</v>
      </c>
      <c r="P281" t="str">
        <f>feed!P281</f>
        <v>Untapped</v>
      </c>
      <c r="Q281" t="str">
        <f>feed!Q281</f>
        <v>None</v>
      </c>
      <c r="R281" t="str">
        <f>feed!R281</f>
        <v>China</v>
      </c>
      <c r="S281" t="str">
        <f>feed!S281</f>
        <v>Neutral</v>
      </c>
      <c r="T281" s="4">
        <f>SUMPRODUCT(MID(0&amp;feed!T281,LARGE(INDEX(ISNUMBER(--MID(feed!T281,ROW($1:$5),1))*
ROW($1:$5),0),ROW($1:$5))+1,1)*10^ROW($1:$5)/10)</f>
        <v>4254</v>
      </c>
      <c r="U281" t="str">
        <f>feed!U281</f>
        <v>http://blocgame.com/stats.php?id=62017</v>
      </c>
      <c r="V281" s="4">
        <f>SUMPRODUCT(MID(0&amp;feed!V281,LARGE(INDEX(ISNUMBER(--MID(feed!V281,ROW($1:$5),1))*
ROW($1:$5),0),ROW($1:$5))+1,1)*10^ROW($1:$5)/10)</f>
        <v>0</v>
      </c>
      <c r="W281">
        <f>feed!W281</f>
        <v>0</v>
      </c>
      <c r="X281" s="4">
        <f>T281-H281*750-K281*375-L281*375</f>
        <v>2379</v>
      </c>
      <c r="Y281" s="9">
        <f>T281/N281</f>
        <v>3.3390894819466248</v>
      </c>
    </row>
    <row r="282" spans="1:25" x14ac:dyDescent="0.25">
      <c r="A282" t="str">
        <f>feed!A282</f>
        <v>Vursian</v>
      </c>
      <c r="B282" t="str">
        <f>feed!B282</f>
        <v>Amirul Izzat</v>
      </c>
      <c r="C282" t="str">
        <f>feed!C282</f>
        <v>PIRATES</v>
      </c>
      <c r="D282">
        <f>SUMPRODUCT(MID(0&amp;feed!D282,LARGE(INDEX(ISNUMBER(--MID(feed!D282,ROW($1:$19),1))*
ROW($1:$19),0),ROW($1:$19))+1,1)*10^ROW($1:$19)/10)</f>
        <v>40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0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15</v>
      </c>
      <c r="K282">
        <f>SUMPRODUCT(MID(0&amp;feed!K282,LARGE(INDEX(ISNUMBER(--MID(feed!K282,ROW($1:$19),1))*
ROW($1:$19),0),ROW($1:$19))+1,1)*10^ROW($1:$19)/10)</f>
        <v>7</v>
      </c>
      <c r="L282">
        <f>SUMPRODUCT(MID(0&amp;feed!L282,LARGE(INDEX(ISNUMBER(--MID(feed!L282,ROW($1:$19),1))*
ROW($1:$19),0),ROW($1:$19))+1,1)*10^ROW($1:$19)/10)</f>
        <v>4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1274</v>
      </c>
      <c r="O282">
        <f>SUMPRODUCT(MID(0&amp;feed!O282,LARGE(INDEX(ISNUMBER(--MID(feed!O282,ROW($1:$5),1))*
ROW($1:$5),0),ROW($1:$5))+1,1)*10^ROW($1:$5)/10)</f>
        <v>30</v>
      </c>
      <c r="P282" t="str">
        <f>feed!P282</f>
        <v>Untapped</v>
      </c>
      <c r="Q282" t="str">
        <f>feed!Q282</f>
        <v>Large</v>
      </c>
      <c r="R282" t="str">
        <f>feed!R282</f>
        <v>East Indies</v>
      </c>
      <c r="S282" t="str">
        <f>feed!S282</f>
        <v>Soviet Union</v>
      </c>
      <c r="T282" s="4">
        <f>SUMPRODUCT(MID(0&amp;feed!T282,LARGE(INDEX(ISNUMBER(--MID(feed!T282,ROW($1:$5),1))*
ROW($1:$5),0),ROW($1:$5))+1,1)*10^ROW($1:$5)/10)</f>
        <v>16435</v>
      </c>
      <c r="U282" t="str">
        <f>feed!U282</f>
        <v>http://blocgame.com/stats.php?id=62540</v>
      </c>
      <c r="V282" s="4">
        <f>SUMPRODUCT(MID(0&amp;feed!V282,LARGE(INDEX(ISNUMBER(--MID(feed!V282,ROW($1:$5),1))*
ROW($1:$5),0),ROW($1:$5))+1,1)*10^ROW($1:$5)/10)</f>
        <v>0</v>
      </c>
      <c r="W282">
        <f>feed!W282</f>
        <v>0</v>
      </c>
      <c r="X282" s="4">
        <f>T282-H282*750-K282*375-L282*375</f>
        <v>12310</v>
      </c>
      <c r="Y282" s="9">
        <f>T282/N282</f>
        <v>12.900313971742543</v>
      </c>
    </row>
    <row r="283" spans="1:25" x14ac:dyDescent="0.25">
      <c r="A283" t="str">
        <f>feed!A283</f>
        <v>Fludena</v>
      </c>
      <c r="B283" t="str">
        <f>feed!B283</f>
        <v>mkelland4</v>
      </c>
      <c r="C283">
        <f>feed!C283</f>
        <v>0</v>
      </c>
      <c r="D283">
        <f>SUMPRODUCT(MID(0&amp;feed!D283,LARGE(INDEX(ISNUMBER(--MID(feed!D283,ROW($1:$19),1))*
ROW($1:$19),0),ROW($1:$19))+1,1)*10^ROW($1:$19)/10)</f>
        <v>8</v>
      </c>
      <c r="E283">
        <f>SUMPRODUCT(MID(0&amp;feed!E283,LARGE(INDEX(ISNUMBER(--MID(feed!E283,ROW($1:$19),1))*
ROW($1:$19),0),ROW($1:$19))+1,1)*10^ROW($1:$19)/10)</f>
        <v>0</v>
      </c>
      <c r="F283" t="str">
        <f>feed!F283</f>
        <v>First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0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37</v>
      </c>
      <c r="K283">
        <f>SUMPRODUCT(MID(0&amp;feed!K283,LARGE(INDEX(ISNUMBER(--MID(feed!K283,ROW($1:$19),1))*
ROW($1:$19),0),ROW($1:$19))+1,1)*10^ROW($1:$19)/10)</f>
        <v>6</v>
      </c>
      <c r="L283">
        <f>SUMPRODUCT(MID(0&amp;feed!L283,LARGE(INDEX(ISNUMBER(--MID(feed!L283,ROW($1:$19),1))*
ROW($1:$19),0),ROW($1:$19))+1,1)*10^ROW($1:$19)/10)</f>
        <v>2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1271</v>
      </c>
      <c r="O283">
        <f>SUMPRODUCT(MID(0&amp;feed!O283,LARGE(INDEX(ISNUMBER(--MID(feed!O283,ROW($1:$5),1))*
ROW($1:$5),0),ROW($1:$5))+1,1)*10^ROW($1:$5)/10)</f>
        <v>2161</v>
      </c>
      <c r="P283" t="str">
        <f>feed!P283</f>
        <v>Untapped</v>
      </c>
      <c r="Q283" t="str">
        <f>feed!Q283</f>
        <v>Meagre</v>
      </c>
      <c r="R283" t="str">
        <f>feed!R283</f>
        <v>Atlas</v>
      </c>
      <c r="S283" t="str">
        <f>feed!S283</f>
        <v>United States</v>
      </c>
      <c r="T283" s="4">
        <f>SUMPRODUCT(MID(0&amp;feed!T283,LARGE(INDEX(ISNUMBER(--MID(feed!T283,ROW($1:$5),1))*
ROW($1:$5),0),ROW($1:$5))+1,1)*10^ROW($1:$5)/10)</f>
        <v>5051</v>
      </c>
      <c r="U283" t="str">
        <f>feed!U283</f>
        <v>http://blocgame.com/stats.php?id=64036</v>
      </c>
      <c r="V283" s="4">
        <f>SUMPRODUCT(MID(0&amp;feed!V283,LARGE(INDEX(ISNUMBER(--MID(feed!V283,ROW($1:$5),1))*
ROW($1:$5),0),ROW($1:$5))+1,1)*10^ROW($1:$5)/10)</f>
        <v>0</v>
      </c>
      <c r="W283">
        <f>feed!W283</f>
        <v>0</v>
      </c>
      <c r="X283" s="4">
        <f>T283-H283*750-K283*375-L283*375</f>
        <v>2051</v>
      </c>
      <c r="Y283" s="9">
        <f>T283/N283</f>
        <v>3.9740361919748231</v>
      </c>
    </row>
    <row r="284" spans="1:25" x14ac:dyDescent="0.25">
      <c r="A284" t="str">
        <f>feed!A284</f>
        <v>Cocobongo</v>
      </c>
      <c r="B284" t="str">
        <f>feed!B284</f>
        <v>Cuban Pete</v>
      </c>
      <c r="C284" t="str">
        <f>feed!C284</f>
        <v>The Divine Council</v>
      </c>
      <c r="D284">
        <f>SUMPRODUCT(MID(0&amp;feed!D284,LARGE(INDEX(ISNUMBER(--MID(feed!D284,ROW($1:$19),1))*
ROW($1:$19),0),ROW($1:$19))+1,1)*10^ROW($1:$19)/10)</f>
        <v>80</v>
      </c>
      <c r="E284">
        <f>SUMPRODUCT(MID(0&amp;feed!E284,LARGE(INDEX(ISNUMBER(--MID(feed!E284,ROW($1:$19),1))*
ROW($1:$19),0),ROW($1:$19))+1,1)*10^ROW($1:$19)/10)</f>
        <v>3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2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7</v>
      </c>
      <c r="K284">
        <f>SUMPRODUCT(MID(0&amp;feed!K284,LARGE(INDEX(ISNUMBER(--MID(feed!K284,ROW($1:$19),1))*
ROW($1:$19),0),ROW($1:$19))+1,1)*10^ROW($1:$19)/10)</f>
        <v>13</v>
      </c>
      <c r="L284">
        <f>SUMPRODUCT(MID(0&amp;feed!L284,LARGE(INDEX(ISNUMBER(--MID(feed!L284,ROW($1:$19),1))*
ROW($1:$19),0),ROW($1:$19))+1,1)*10^ROW($1:$19)/10)</f>
        <v>1</v>
      </c>
      <c r="M284" t="str">
        <f>feed!M284</f>
        <v>Free Market</v>
      </c>
      <c r="N284">
        <f>SUMPRODUCT(MID(0&amp;feed!N284,LARGE(INDEX(ISNUMBER(--MID(feed!N284,ROW($1:$5),1))*
ROW($1:$5),0),ROW($1:$5))+1,1)*10^ROW($1:$5)/10)</f>
        <v>1266</v>
      </c>
      <c r="O284">
        <f>SUMPRODUCT(MID(0&amp;feed!O284,LARGE(INDEX(ISNUMBER(--MID(feed!O284,ROW($1:$5),1))*
ROW($1:$5),0),ROW($1:$5))+1,1)*10^ROW($1:$5)/10)</f>
        <v>298</v>
      </c>
      <c r="P284" t="str">
        <f>feed!P284</f>
        <v>Untapped</v>
      </c>
      <c r="Q284" t="str">
        <f>feed!Q284</f>
        <v>Large</v>
      </c>
      <c r="R284" t="str">
        <f>feed!R284</f>
        <v>Gran Colombia</v>
      </c>
      <c r="S284" t="str">
        <f>feed!S284</f>
        <v>United States</v>
      </c>
      <c r="T284" s="4">
        <f>SUMPRODUCT(MID(0&amp;feed!T284,LARGE(INDEX(ISNUMBER(--MID(feed!T284,ROW($1:$5),1))*
ROW($1:$5),0),ROW($1:$5))+1,1)*10^ROW($1:$5)/10)</f>
        <v>19020</v>
      </c>
      <c r="U284" t="str">
        <f>feed!U284</f>
        <v>http://blocgame.com/stats.php?id=58193</v>
      </c>
      <c r="V284" s="4">
        <f>SUMPRODUCT(MID(0&amp;feed!V284,LARGE(INDEX(ISNUMBER(--MID(feed!V284,ROW($1:$5),1))*
ROW($1:$5),0),ROW($1:$5))+1,1)*10^ROW($1:$5)/10)</f>
        <v>0</v>
      </c>
      <c r="W284">
        <f>feed!W284</f>
        <v>0</v>
      </c>
      <c r="X284" s="4">
        <f>T284-H284*750-K284*375-L284*375</f>
        <v>12270</v>
      </c>
      <c r="Y284" s="9">
        <f>T284/N284</f>
        <v>15.023696682464456</v>
      </c>
    </row>
    <row r="285" spans="1:25" x14ac:dyDescent="0.25">
      <c r="A285" t="str">
        <f>feed!A285</f>
        <v>Shinystan</v>
      </c>
      <c r="B285" t="str">
        <f>feed!B285</f>
        <v>He Who Wears No Pants</v>
      </c>
      <c r="C285" t="str">
        <f>feed!C285</f>
        <v>The Order</v>
      </c>
      <c r="D285">
        <f>SUMPRODUCT(MID(0&amp;feed!D285,LARGE(INDEX(ISNUMBER(--MID(feed!D285,ROW($1:$19),1))*
ROW($1:$19),0),ROW($1:$19))+1,1)*10^ROW($1:$19)/10)</f>
        <v>32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1</v>
      </c>
      <c r="I285" t="str">
        <f>feed!I285</f>
        <v>Good</v>
      </c>
      <c r="J285">
        <f>SUMPRODUCT(MID(0&amp;feed!J285,LARGE(INDEX(ISNUMBER(--MID(feed!J285,ROW($1:$19),1))*
ROW($1:$19),0),ROW($1:$19))+1,1)*10^ROW($1:$19)/10)</f>
        <v>2</v>
      </c>
      <c r="K285">
        <f>SUMPRODUCT(MID(0&amp;feed!K285,LARGE(INDEX(ISNUMBER(--MID(feed!K285,ROW($1:$19),1))*
ROW($1:$19),0),ROW($1:$19))+1,1)*10^ROW($1:$19)/10)</f>
        <v>11</v>
      </c>
      <c r="L285">
        <f>SUMPRODUCT(MID(0&amp;feed!L285,LARGE(INDEX(ISNUMBER(--MID(feed!L285,ROW($1:$19),1))*
ROW($1:$19),0),ROW($1:$19))+1,1)*10^ROW($1:$19)/10)</f>
        <v>3</v>
      </c>
      <c r="M285" t="str">
        <f>feed!M285</f>
        <v>Free Market</v>
      </c>
      <c r="N285">
        <f>SUMPRODUCT(MID(0&amp;feed!N285,LARGE(INDEX(ISNUMBER(--MID(feed!N285,ROW($1:$5),1))*
ROW($1:$5),0),ROW($1:$5))+1,1)*10^ROW($1:$5)/10)</f>
        <v>1265</v>
      </c>
      <c r="O285">
        <f>SUMPRODUCT(MID(0&amp;feed!O285,LARGE(INDEX(ISNUMBER(--MID(feed!O285,ROW($1:$5),1))*
ROW($1:$5),0),ROW($1:$5))+1,1)*10^ROW($1:$5)/10)</f>
        <v>400</v>
      </c>
      <c r="P285" t="str">
        <f>feed!P285</f>
        <v>Untapped</v>
      </c>
      <c r="Q285" t="str">
        <f>feed!Q285</f>
        <v>Somewhat Large</v>
      </c>
      <c r="R285" t="str">
        <f>feed!R285</f>
        <v>Caribbean</v>
      </c>
      <c r="S285" t="str">
        <f>feed!S285</f>
        <v>Neutral</v>
      </c>
      <c r="T285" s="4">
        <f>SUMPRODUCT(MID(0&amp;feed!T285,LARGE(INDEX(ISNUMBER(--MID(feed!T285,ROW($1:$5),1))*
ROW($1:$5),0),ROW($1:$5))+1,1)*10^ROW($1:$5)/10)</f>
        <v>19602</v>
      </c>
      <c r="U285" t="str">
        <f>feed!U285</f>
        <v>http://blocgame.com/stats.php?id=63522</v>
      </c>
      <c r="V285" s="4">
        <f>SUMPRODUCT(MID(0&amp;feed!V285,LARGE(INDEX(ISNUMBER(--MID(feed!V285,ROW($1:$5),1))*
ROW($1:$5),0),ROW($1:$5))+1,1)*10^ROW($1:$5)/10)</f>
        <v>0</v>
      </c>
      <c r="W285">
        <f>feed!W285</f>
        <v>0</v>
      </c>
      <c r="X285" s="4">
        <f>T285-H285*750-K285*375-L285*375</f>
        <v>13602</v>
      </c>
      <c r="Y285" s="9">
        <f>T285/N285</f>
        <v>15.495652173913044</v>
      </c>
    </row>
    <row r="286" spans="1:25" x14ac:dyDescent="0.25">
      <c r="A286" t="str">
        <f>feed!A286</f>
        <v>Whadjuk</v>
      </c>
      <c r="B286" t="str">
        <f>feed!B286</f>
        <v>MarsOz</v>
      </c>
      <c r="C286" t="str">
        <f>feed!C286</f>
        <v>The Khilafah</v>
      </c>
      <c r="D286">
        <f>SUMPRODUCT(MID(0&amp;feed!D286,LARGE(INDEX(ISNUMBER(--MID(feed!D286,ROW($1:$19),1))*
ROW($1:$19),0),ROW($1:$19))+1,1)*10^ROW($1:$19)/10)</f>
        <v>67</v>
      </c>
      <c r="E286">
        <f>SUMPRODUCT(MID(0&amp;feed!E286,LARGE(INDEX(ISNUMBER(--MID(feed!E286,ROW($1:$19),1))*
ROW($1:$19),0),ROW($1:$19))+1,1)*10^ROW($1:$19)/10)</f>
        <v>0</v>
      </c>
      <c r="F286" t="str">
        <f>feed!F286</f>
        <v>First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1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7</v>
      </c>
      <c r="K286">
        <f>SUMPRODUCT(MID(0&amp;feed!K286,LARGE(INDEX(ISNUMBER(--MID(feed!K286,ROW($1:$19),1))*
ROW($1:$19),0),ROW($1:$19))+1,1)*10^ROW($1:$19)/10)</f>
        <v>7</v>
      </c>
      <c r="L286">
        <f>SUMPRODUCT(MID(0&amp;feed!L286,LARGE(INDEX(ISNUMBER(--MID(feed!L286,ROW($1:$19),1))*
ROW($1:$19),0),ROW($1:$19))+1,1)*10^ROW($1:$19)/10)</f>
        <v>6</v>
      </c>
      <c r="M286" t="str">
        <f>feed!M286</f>
        <v>Mixed Economy</v>
      </c>
      <c r="N286">
        <f>SUMPRODUCT(MID(0&amp;feed!N286,LARGE(INDEX(ISNUMBER(--MID(feed!N286,ROW($1:$5),1))*
ROW($1:$5),0),ROW($1:$5))+1,1)*10^ROW($1:$5)/10)</f>
        <v>1264</v>
      </c>
      <c r="O286">
        <f>SUMPRODUCT(MID(0&amp;feed!O286,LARGE(INDEX(ISNUMBER(--MID(feed!O286,ROW($1:$5),1))*
ROW($1:$5),0),ROW($1:$5))+1,1)*10^ROW($1:$5)/10)</f>
        <v>2213</v>
      </c>
      <c r="P286">
        <f>feed!P286</f>
        <v>0</v>
      </c>
      <c r="Q286" t="str">
        <f>feed!Q286</f>
        <v>Large</v>
      </c>
      <c r="R286" t="str">
        <f>feed!R286</f>
        <v>Mesopotamia</v>
      </c>
      <c r="S286" t="str">
        <f>feed!S286</f>
        <v>United States</v>
      </c>
      <c r="T286" s="4">
        <f>SUMPRODUCT(MID(0&amp;feed!T286,LARGE(INDEX(ISNUMBER(--MID(feed!T286,ROW($1:$5),1))*
ROW($1:$5),0),ROW($1:$5))+1,1)*10^ROW($1:$5)/10)</f>
        <v>10606</v>
      </c>
      <c r="U286" t="str">
        <f>feed!U286</f>
        <v>http://blocgame.com/stats.php?id=63576</v>
      </c>
      <c r="V286" s="4">
        <f>SUMPRODUCT(MID(0&amp;feed!V286,LARGE(INDEX(ISNUMBER(--MID(feed!V286,ROW($1:$5),1))*
ROW($1:$5),0),ROW($1:$5))+1,1)*10^ROW($1:$5)/10)</f>
        <v>0</v>
      </c>
      <c r="W286">
        <f>feed!W286</f>
        <v>0</v>
      </c>
      <c r="X286" s="4">
        <f>T286-H286*750-K286*375-L286*375</f>
        <v>4981</v>
      </c>
      <c r="Y286" s="9">
        <f>T286/N286</f>
        <v>8.3908227848101262</v>
      </c>
    </row>
    <row r="287" spans="1:25" x14ac:dyDescent="0.25">
      <c r="A287" t="str">
        <f>feed!A289</f>
        <v>Farsland</v>
      </c>
      <c r="B287" t="str">
        <f>feed!B289</f>
        <v>Kyrre Aleisun</v>
      </c>
      <c r="C287">
        <f>feed!C289</f>
        <v>0</v>
      </c>
      <c r="D287">
        <f>SUMPRODUCT(MID(0&amp;feed!D289,LARGE(INDEX(ISNUMBER(--MID(feed!D289,ROW($1:$19),1))*
ROW($1:$19),0),ROW($1:$19))+1,1)*10^ROW($1:$19)/10)</f>
        <v>9</v>
      </c>
      <c r="E287">
        <f>SUMPRODUCT(MID(0&amp;feed!E289,LARGE(INDEX(ISNUMBER(--MID(feed!E289,ROW($1:$19),1))*
ROW($1:$19),0),ROW($1:$19))+1,1)*10^ROW($1:$19)/10)</f>
        <v>0</v>
      </c>
      <c r="F287" t="str">
        <f>feed!F289</f>
        <v>Second World War surplus</v>
      </c>
      <c r="G287" t="str">
        <f>feed!G289</f>
        <v>Gandhi-like</v>
      </c>
      <c r="H287">
        <f>SUMPRODUCT(MID(0&amp;feed!H289,LARGE(INDEX(ISNUMBER(--MID(feed!H289,ROW($1:$1),1))*
ROW($1:$1),0),ROW($1:$1))+1,1)*10^ROW($1:$1)/10)</f>
        <v>1</v>
      </c>
      <c r="I287" t="str">
        <f>feed!I289</f>
        <v>Elite</v>
      </c>
      <c r="J287">
        <f>SUMPRODUCT(MID(0&amp;feed!J289,LARGE(INDEX(ISNUMBER(--MID(feed!J289,ROW($1:$19),1))*
ROW($1:$19),0),ROW($1:$19))+1,1)*10^ROW($1:$19)/10)</f>
        <v>23</v>
      </c>
      <c r="K287">
        <f>SUMPRODUCT(MID(0&amp;feed!K289,LARGE(INDEX(ISNUMBER(--MID(feed!K289,ROW($1:$19),1))*
ROW($1:$19),0),ROW($1:$19))+1,1)*10^ROW($1:$19)/10)</f>
        <v>5</v>
      </c>
      <c r="L287">
        <f>SUMPRODUCT(MID(0&amp;feed!L289,LARGE(INDEX(ISNUMBER(--MID(feed!L289,ROW($1:$19),1))*
ROW($1:$19),0),ROW($1:$19))+1,1)*10^ROW($1:$19)/10)</f>
        <v>3</v>
      </c>
      <c r="M287" t="str">
        <f>feed!M289</f>
        <v>Central Planning</v>
      </c>
      <c r="N287">
        <f>SUMPRODUCT(MID(0&amp;feed!N289,LARGE(INDEX(ISNUMBER(--MID(feed!N289,ROW($1:$5),1))*
ROW($1:$5),0),ROW($1:$5))+1,1)*10^ROW($1:$5)/10)</f>
        <v>1263</v>
      </c>
      <c r="O287">
        <f>SUMPRODUCT(MID(0&amp;feed!O289,LARGE(INDEX(ISNUMBER(--MID(feed!O289,ROW($1:$5),1))*
ROW($1:$5),0),ROW($1:$5))+1,1)*10^ROW($1:$5)/10)</f>
        <v>1179</v>
      </c>
      <c r="P287" t="str">
        <f>feed!P289</f>
        <v>Untapped</v>
      </c>
      <c r="Q287" t="str">
        <f>feed!Q289</f>
        <v>Meagre</v>
      </c>
      <c r="R287" t="str">
        <f>feed!R289</f>
        <v>Persia</v>
      </c>
      <c r="S287" t="str">
        <f>feed!S289</f>
        <v>Soviet Union</v>
      </c>
      <c r="T287" s="4">
        <f>SUMPRODUCT(MID(0&amp;feed!T289,LARGE(INDEX(ISNUMBER(--MID(feed!T289,ROW($1:$5),1))*
ROW($1:$5),0),ROW($1:$5))+1,1)*10^ROW($1:$5)/10)</f>
        <v>4901</v>
      </c>
      <c r="U287" t="str">
        <f>feed!U289</f>
        <v>http://blocgame.com/stats.php?id=63782</v>
      </c>
      <c r="V287" s="4">
        <f>SUMPRODUCT(MID(0&amp;feed!V289,LARGE(INDEX(ISNUMBER(--MID(feed!V289,ROW($1:$5),1))*
ROW($1:$5),0),ROW($1:$5))+1,1)*10^ROW($1:$5)/10)</f>
        <v>0</v>
      </c>
      <c r="W287">
        <f>feed!W289</f>
        <v>0</v>
      </c>
      <c r="X287" s="4">
        <f>T287-H287*750-K287*375-L287*375</f>
        <v>1151</v>
      </c>
      <c r="Y287" s="9">
        <f>T287/N287</f>
        <v>3.8804433887569281</v>
      </c>
    </row>
    <row r="288" spans="1:25" x14ac:dyDescent="0.25">
      <c r="A288" t="str">
        <f>feed!A287</f>
        <v>umok</v>
      </c>
      <c r="B288" t="str">
        <f>feed!B287</f>
        <v>whydoyoudodis</v>
      </c>
      <c r="C288" t="str">
        <f>feed!C287</f>
        <v>The United Nations</v>
      </c>
      <c r="D288">
        <f>SUMPRODUCT(MID(0&amp;feed!D287,LARGE(INDEX(ISNUMBER(--MID(feed!D287,ROW($1:$19),1))*
ROW($1:$19),0),ROW($1:$19))+1,1)*10^ROW($1:$19)/10)</f>
        <v>1</v>
      </c>
      <c r="E288">
        <f>SUMPRODUCT(MID(0&amp;feed!E287,LARGE(INDEX(ISNUMBER(--MID(feed!E287,ROW($1:$19),1))*
ROW($1:$19),0),ROW($1:$19))+1,1)*10^ROW($1:$19)/10)</f>
        <v>0</v>
      </c>
      <c r="F288" t="str">
        <f>feed!F287</f>
        <v>Second World War surplus</v>
      </c>
      <c r="G288" t="str">
        <f>feed!G287</f>
        <v>Gandhi-like</v>
      </c>
      <c r="H288">
        <f>SUMPRODUCT(MID(0&amp;feed!H287,LARGE(INDEX(ISNUMBER(--MID(feed!H287,ROW($1:$1),1))*
ROW($1:$1),0),ROW($1:$1))+1,1)*10^ROW($1:$1)/10)</f>
        <v>0</v>
      </c>
      <c r="I288" t="str">
        <f>feed!I287</f>
        <v>Undisciplined Rabble</v>
      </c>
      <c r="J288">
        <f>SUMPRODUCT(MID(0&amp;feed!J287,LARGE(INDEX(ISNUMBER(--MID(feed!J287,ROW($1:$19),1))*
ROW($1:$19),0),ROW($1:$19))+1,1)*10^ROW($1:$19)/10)</f>
        <v>9</v>
      </c>
      <c r="K288">
        <f>SUMPRODUCT(MID(0&amp;feed!K287,LARGE(INDEX(ISNUMBER(--MID(feed!K287,ROW($1:$19),1))*
ROW($1:$19),0),ROW($1:$19))+1,1)*10^ROW($1:$19)/10)</f>
        <v>6</v>
      </c>
      <c r="L288">
        <f>SUMPRODUCT(MID(0&amp;feed!L287,LARGE(INDEX(ISNUMBER(--MID(feed!L287,ROW($1:$19),1))*
ROW($1:$19),0),ROW($1:$19))+1,1)*10^ROW($1:$19)/10)</f>
        <v>6</v>
      </c>
      <c r="M288" t="str">
        <f>feed!M287</f>
        <v>Central Planning</v>
      </c>
      <c r="N288">
        <f>SUMPRODUCT(MID(0&amp;feed!N287,LARGE(INDEX(ISNUMBER(--MID(feed!N287,ROW($1:$5),1))*
ROW($1:$5),0),ROW($1:$5))+1,1)*10^ROW($1:$5)/10)</f>
        <v>1263</v>
      </c>
      <c r="O288">
        <f>SUMPRODUCT(MID(0&amp;feed!O287,LARGE(INDEX(ISNUMBER(--MID(feed!O287,ROW($1:$5),1))*
ROW($1:$5),0),ROW($1:$5))+1,1)*10^ROW($1:$5)/10)</f>
        <v>1063</v>
      </c>
      <c r="P288" t="str">
        <f>feed!P287</f>
        <v>Untapped</v>
      </c>
      <c r="Q288" t="str">
        <f>feed!Q287</f>
        <v>Small</v>
      </c>
      <c r="R288" t="str">
        <f>feed!R287</f>
        <v>Persia</v>
      </c>
      <c r="S288" t="str">
        <f>feed!S287</f>
        <v>Soviet Union</v>
      </c>
      <c r="T288" s="4">
        <f>SUMPRODUCT(MID(0&amp;feed!T287,LARGE(INDEX(ISNUMBER(--MID(feed!T287,ROW($1:$5),1))*
ROW($1:$5),0),ROW($1:$5))+1,1)*10^ROW($1:$5)/10)</f>
        <v>7494</v>
      </c>
      <c r="U288" t="str">
        <f>feed!U287</f>
        <v>http://blocgame.com/stats.php?id=62724</v>
      </c>
      <c r="V288" s="4">
        <f>SUMPRODUCT(MID(0&amp;feed!V287,LARGE(INDEX(ISNUMBER(--MID(feed!V287,ROW($1:$5),1))*
ROW($1:$5),0),ROW($1:$5))+1,1)*10^ROW($1:$5)/10)</f>
        <v>0</v>
      </c>
      <c r="W288">
        <f>feed!W287</f>
        <v>0</v>
      </c>
      <c r="X288" s="4">
        <f>T288-H288*750-K288*375-L288*375</f>
        <v>2994</v>
      </c>
      <c r="Y288" s="9">
        <f>T288/N288</f>
        <v>5.9334916864608074</v>
      </c>
    </row>
    <row r="289" spans="1:25" x14ac:dyDescent="0.25">
      <c r="A289" t="str">
        <f>feed!A288</f>
        <v>Pokok Sena</v>
      </c>
      <c r="B289" t="str">
        <f>feed!B288</f>
        <v>bobit2</v>
      </c>
      <c r="C289" t="str">
        <f>feed!C288</f>
        <v>PIRATES</v>
      </c>
      <c r="D289">
        <f>SUMPRODUCT(MID(0&amp;feed!D288,LARGE(INDEX(ISNUMBER(--MID(feed!D288,ROW($1:$19),1))*
ROW($1:$19),0),ROW($1:$19))+1,1)*10^ROW($1:$19)/10)</f>
        <v>40</v>
      </c>
      <c r="E289">
        <f>SUMPRODUCT(MID(0&amp;feed!E288,LARGE(INDEX(ISNUMBER(--MID(feed!E288,ROW($1:$19),1))*
ROW($1:$19),0),ROW($1:$19))+1,1)*10^ROW($1:$19)/10)</f>
        <v>0</v>
      </c>
      <c r="F289" t="str">
        <f>feed!F288</f>
        <v>Second World War surplus</v>
      </c>
      <c r="G289" t="str">
        <f>feed!G288</f>
        <v>Gandhi-like</v>
      </c>
      <c r="H289">
        <f>SUMPRODUCT(MID(0&amp;feed!H288,LARGE(INDEX(ISNUMBER(--MID(feed!H288,ROW($1:$1),1))*
ROW($1:$1),0),ROW($1:$1))+1,1)*10^ROW($1:$1)/10)</f>
        <v>2</v>
      </c>
      <c r="I289" t="str">
        <f>feed!I288</f>
        <v>Good</v>
      </c>
      <c r="J289">
        <f>SUMPRODUCT(MID(0&amp;feed!J288,LARGE(INDEX(ISNUMBER(--MID(feed!J288,ROW($1:$19),1))*
ROW($1:$19),0),ROW($1:$19))+1,1)*10^ROW($1:$19)/10)</f>
        <v>4</v>
      </c>
      <c r="K289">
        <f>SUMPRODUCT(MID(0&amp;feed!K288,LARGE(INDEX(ISNUMBER(--MID(feed!K288,ROW($1:$19),1))*
ROW($1:$19),0),ROW($1:$19))+1,1)*10^ROW($1:$19)/10)</f>
        <v>7</v>
      </c>
      <c r="L289">
        <f>SUMPRODUCT(MID(0&amp;feed!L288,LARGE(INDEX(ISNUMBER(--MID(feed!L288,ROW($1:$19),1))*
ROW($1:$19),0),ROW($1:$19))+1,1)*10^ROW($1:$19)/10)</f>
        <v>3</v>
      </c>
      <c r="M289" t="str">
        <f>feed!M288</f>
        <v>Central Planning</v>
      </c>
      <c r="N289">
        <f>SUMPRODUCT(MID(0&amp;feed!N288,LARGE(INDEX(ISNUMBER(--MID(feed!N288,ROW($1:$5),1))*
ROW($1:$5),0),ROW($1:$5))+1,1)*10^ROW($1:$5)/10)</f>
        <v>1263</v>
      </c>
      <c r="O289">
        <f>SUMPRODUCT(MID(0&amp;feed!O288,LARGE(INDEX(ISNUMBER(--MID(feed!O288,ROW($1:$5),1))*
ROW($1:$5),0),ROW($1:$5))+1,1)*10^ROW($1:$5)/10)</f>
        <v>415</v>
      </c>
      <c r="P289" t="str">
        <f>feed!P288</f>
        <v>Untapped</v>
      </c>
      <c r="Q289" t="str">
        <f>feed!Q288</f>
        <v>Very Powerful</v>
      </c>
      <c r="R289" t="str">
        <f>feed!R288</f>
        <v>East Indies</v>
      </c>
      <c r="S289" t="str">
        <f>feed!S288</f>
        <v>Soviet Union</v>
      </c>
      <c r="T289" s="4">
        <f>SUMPRODUCT(MID(0&amp;feed!T288,LARGE(INDEX(ISNUMBER(--MID(feed!T288,ROW($1:$5),1))*
ROW($1:$5),0),ROW($1:$5))+1,1)*10^ROW($1:$5)/10)</f>
        <v>22935</v>
      </c>
      <c r="U289" t="str">
        <f>feed!U288</f>
        <v>http://blocgame.com/stats.php?id=63144</v>
      </c>
      <c r="V289" s="4">
        <f>SUMPRODUCT(MID(0&amp;feed!V288,LARGE(INDEX(ISNUMBER(--MID(feed!V288,ROW($1:$5),1))*
ROW($1:$5),0),ROW($1:$5))+1,1)*10^ROW($1:$5)/10)</f>
        <v>0</v>
      </c>
      <c r="W289">
        <f>feed!W288</f>
        <v>0</v>
      </c>
      <c r="X289" s="4">
        <f>T289-H289*750-K289*375-L289*375</f>
        <v>17685</v>
      </c>
      <c r="Y289" s="9">
        <f>T289/N289</f>
        <v>18.159144893111637</v>
      </c>
    </row>
    <row r="290" spans="1:25" x14ac:dyDescent="0.25">
      <c r="A290" t="str">
        <f>feed!A290</f>
        <v>Eleuthera</v>
      </c>
      <c r="B290" t="str">
        <f>feed!B290</f>
        <v>Gamb</v>
      </c>
      <c r="C290" t="str">
        <f>feed!C290</f>
        <v>420 Empire</v>
      </c>
      <c r="D290">
        <f>SUMPRODUCT(MID(0&amp;feed!D290,LARGE(INDEX(ISNUMBER(--MID(feed!D290,ROW($1:$19),1))*
ROW($1:$19),0),ROW($1:$19))+1,1)*10^ROW($1:$19)/10)</f>
        <v>26</v>
      </c>
      <c r="E290">
        <f>SUMPRODUCT(MID(0&amp;feed!E290,LARGE(INDEX(ISNUMBER(--MID(feed!E290,ROW($1:$19),1))*
ROW($1:$19),0),ROW($1:$19))+1,1)*10^ROW($1:$19)/10)</f>
        <v>1</v>
      </c>
      <c r="F290" t="str">
        <f>feed!F290</f>
        <v>Second World War surplus</v>
      </c>
      <c r="G290" t="str">
        <f>feed!G290</f>
        <v>Good</v>
      </c>
      <c r="H290">
        <f>SUMPRODUCT(MID(0&amp;feed!H290,LARGE(INDEX(ISNUMBER(--MID(feed!H290,ROW($1:$1),1))*
ROW($1:$1),0),ROW($1:$1))+1,1)*10^ROW($1:$1)/10)</f>
        <v>2</v>
      </c>
      <c r="I290" t="str">
        <f>feed!I290</f>
        <v>Undisciplined Rabble</v>
      </c>
      <c r="J290">
        <f>SUMPRODUCT(MID(0&amp;feed!J290,LARGE(INDEX(ISNUMBER(--MID(feed!J290,ROW($1:$19),1))*
ROW($1:$19),0),ROW($1:$19))+1,1)*10^ROW($1:$19)/10)</f>
        <v>13</v>
      </c>
      <c r="K290">
        <f>SUMPRODUCT(MID(0&amp;feed!K290,LARGE(INDEX(ISNUMBER(--MID(feed!K290,ROW($1:$19),1))*
ROW($1:$19),0),ROW($1:$19))+1,1)*10^ROW($1:$19)/10)</f>
        <v>29</v>
      </c>
      <c r="L290">
        <f>SUMPRODUCT(MID(0&amp;feed!L290,LARGE(INDEX(ISNUMBER(--MID(feed!L290,ROW($1:$19),1))*
ROW($1:$19),0),ROW($1:$19))+1,1)*10^ROW($1:$19)/10)</f>
        <v>8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1260</v>
      </c>
      <c r="O290">
        <f>SUMPRODUCT(MID(0&amp;feed!O290,LARGE(INDEX(ISNUMBER(--MID(feed!O290,ROW($1:$5),1))*
ROW($1:$5),0),ROW($1:$5))+1,1)*10^ROW($1:$5)/10)</f>
        <v>254</v>
      </c>
      <c r="P290" t="str">
        <f>feed!P290</f>
        <v>Untapped</v>
      </c>
      <c r="Q290" t="str">
        <f>feed!Q290</f>
        <v>Large</v>
      </c>
      <c r="R290" t="str">
        <f>feed!R290</f>
        <v>Caribbean</v>
      </c>
      <c r="S290" t="str">
        <f>feed!S290</f>
        <v>Soviet Union</v>
      </c>
      <c r="T290" s="4">
        <f>SUMPRODUCT(MID(0&amp;feed!T290,LARGE(INDEX(ISNUMBER(--MID(feed!T290,ROW($1:$5),1))*
ROW($1:$5),0),ROW($1:$5))+1,1)*10^ROW($1:$5)/10)</f>
        <v>24819</v>
      </c>
      <c r="U290" t="str">
        <f>feed!U290</f>
        <v>http://blocgame.com/stats.php?id=63029</v>
      </c>
      <c r="V290" s="4">
        <f>SUMPRODUCT(MID(0&amp;feed!V290,LARGE(INDEX(ISNUMBER(--MID(feed!V290,ROW($1:$5),1))*
ROW($1:$5),0),ROW($1:$5))+1,1)*10^ROW($1:$5)/10)</f>
        <v>0</v>
      </c>
      <c r="W290">
        <f>feed!W290</f>
        <v>0</v>
      </c>
      <c r="X290" s="4">
        <f>T290-H290*750-K290*375-L290*375</f>
        <v>9444</v>
      </c>
      <c r="Y290" s="9">
        <f>T290/N290</f>
        <v>19.697619047619046</v>
      </c>
    </row>
    <row r="291" spans="1:25" x14ac:dyDescent="0.25">
      <c r="A291" t="str">
        <f>feed!A291</f>
        <v>Afrikizonia</v>
      </c>
      <c r="B291" t="str">
        <f>feed!B291</f>
        <v>MacSlothur</v>
      </c>
      <c r="C291" t="str">
        <f>feed!C291</f>
        <v>Steel Brotherhood</v>
      </c>
      <c r="D291">
        <f>SUMPRODUCT(MID(0&amp;feed!D291,LARGE(INDEX(ISNUMBER(--MID(feed!D291,ROW($1:$19),1))*
ROW($1:$19),0),ROW($1:$19))+1,1)*10^ROW($1:$19)/10)</f>
        <v>72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Good</v>
      </c>
      <c r="J291">
        <f>SUMPRODUCT(MID(0&amp;feed!J291,LARGE(INDEX(ISNUMBER(--MID(feed!J291,ROW($1:$19),1))*
ROW($1:$19),0),ROW($1:$19))+1,1)*10^ROW($1:$19)/10)</f>
        <v>9</v>
      </c>
      <c r="K291">
        <f>SUMPRODUCT(MID(0&amp;feed!K291,LARGE(INDEX(ISNUMBER(--MID(feed!K291,ROW($1:$19),1))*
ROW($1:$19),0),ROW($1:$19))+1,1)*10^ROW($1:$19)/10)</f>
        <v>19</v>
      </c>
      <c r="L291">
        <f>SUMPRODUCT(MID(0&amp;feed!L291,LARGE(INDEX(ISNUMBER(--MID(feed!L291,ROW($1:$19),1))*
ROW($1:$19),0),ROW($1:$19))+1,1)*10^ROW($1:$19)/10)</f>
        <v>5</v>
      </c>
      <c r="M291" t="str">
        <f>feed!M291</f>
        <v>Free Market</v>
      </c>
      <c r="N291">
        <f>SUMPRODUCT(MID(0&amp;feed!N291,LARGE(INDEX(ISNUMBER(--MID(feed!N291,ROW($1:$5),1))*
ROW($1:$5),0),ROW($1:$5))+1,1)*10^ROW($1:$5)/10)</f>
        <v>1258</v>
      </c>
      <c r="O291">
        <f>SUMPRODUCT(MID(0&amp;feed!O291,LARGE(INDEX(ISNUMBER(--MID(feed!O291,ROW($1:$5),1))*
ROW($1:$5),0),ROW($1:$5))+1,1)*10^ROW($1:$5)/10)</f>
        <v>0</v>
      </c>
      <c r="P291" t="str">
        <f>feed!P291</f>
        <v>Untapped</v>
      </c>
      <c r="Q291" t="str">
        <f>feed!Q291</f>
        <v>Somewhat Large</v>
      </c>
      <c r="R291" t="str">
        <f>feed!R291</f>
        <v>East Africa</v>
      </c>
      <c r="S291" t="str">
        <f>feed!S291</f>
        <v>United States</v>
      </c>
      <c r="T291" s="4">
        <f>SUMPRODUCT(MID(0&amp;feed!T291,LARGE(INDEX(ISNUMBER(--MID(feed!T291,ROW($1:$5),1))*
ROW($1:$5),0),ROW($1:$5))+1,1)*10^ROW($1:$5)/10)</f>
        <v>25065</v>
      </c>
      <c r="U291" t="str">
        <f>feed!U291</f>
        <v>http://blocgame.com/stats.php?id=63138</v>
      </c>
      <c r="V291" s="4">
        <f>SUMPRODUCT(MID(0&amp;feed!V291,LARGE(INDEX(ISNUMBER(--MID(feed!V291,ROW($1:$5),1))*
ROW($1:$5),0),ROW($1:$5))+1,1)*10^ROW($1:$5)/10)</f>
        <v>0</v>
      </c>
      <c r="W291">
        <f>feed!W291</f>
        <v>0</v>
      </c>
      <c r="X291" s="4">
        <f>T291-H291*750-K291*375-L291*375</f>
        <v>14565</v>
      </c>
      <c r="Y291" s="9">
        <f>T291/N291</f>
        <v>19.924483306836247</v>
      </c>
    </row>
    <row r="292" spans="1:25" x14ac:dyDescent="0.25">
      <c r="A292" t="str">
        <f>feed!A292</f>
        <v>Amazonian Union</v>
      </c>
      <c r="B292" t="str">
        <f>feed!B292</f>
        <v>Hugo Chavez</v>
      </c>
      <c r="C292" t="str">
        <f>feed!C292</f>
        <v>Steel Brotherhood</v>
      </c>
      <c r="D292">
        <f>SUMPRODUCT(MID(0&amp;feed!D292,LARGE(INDEX(ISNUMBER(--MID(feed!D292,ROW($1:$19),1))*
ROW($1:$19),0),ROW($1:$19))+1,1)*10^ROW($1:$19)/10)</f>
        <v>25</v>
      </c>
      <c r="E292">
        <f>SUMPRODUCT(MID(0&amp;feed!E292,LARGE(INDEX(ISNUMBER(--MID(feed!E292,ROW($1:$19),1))*
ROW($1:$19),0),ROW($1:$19))+1,1)*10^ROW($1:$19)/10)</f>
        <v>0</v>
      </c>
      <c r="F292" t="str">
        <f>feed!F292</f>
        <v>First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1</v>
      </c>
      <c r="I292" t="str">
        <f>feed!I292</f>
        <v>Standard</v>
      </c>
      <c r="J292">
        <f>SUMPRODUCT(MID(0&amp;feed!J292,LARGE(INDEX(ISNUMBER(--MID(feed!J292,ROW($1:$19),1))*
ROW($1:$19),0),ROW($1:$19))+1,1)*10^ROW($1:$19)/10)</f>
        <v>1</v>
      </c>
      <c r="K292">
        <f>SUMPRODUCT(MID(0&amp;feed!K292,LARGE(INDEX(ISNUMBER(--MID(feed!K292,ROW($1:$19),1))*
ROW($1:$19),0),ROW($1:$19))+1,1)*10^ROW($1:$19)/10)</f>
        <v>5</v>
      </c>
      <c r="L292">
        <f>SUMPRODUCT(MID(0&amp;feed!L292,LARGE(INDEX(ISNUMBER(--MID(feed!L292,ROW($1:$19),1))*
ROW($1:$19),0),ROW($1:$19))+1,1)*10^ROW($1:$19)/10)</f>
        <v>3</v>
      </c>
      <c r="M292" t="str">
        <f>feed!M292</f>
        <v>Mixed Economy</v>
      </c>
      <c r="N292">
        <f>SUMPRODUCT(MID(0&amp;feed!N292,LARGE(INDEX(ISNUMBER(--MID(feed!N292,ROW($1:$5),1))*
ROW($1:$5),0),ROW($1:$5))+1,1)*10^ROW($1:$5)/10)</f>
        <v>1257</v>
      </c>
      <c r="O292">
        <f>SUMPRODUCT(MID(0&amp;feed!O292,LARGE(INDEX(ISNUMBER(--MID(feed!O292,ROW($1:$5),1))*
ROW($1:$5),0),ROW($1:$5))+1,1)*10^ROW($1:$5)/10)</f>
        <v>188</v>
      </c>
      <c r="P292" t="str">
        <f>feed!P292</f>
        <v>Untapped</v>
      </c>
      <c r="Q292" t="str">
        <f>feed!Q292</f>
        <v>Large</v>
      </c>
      <c r="R292" t="str">
        <f>feed!R292</f>
        <v>Amazonia</v>
      </c>
      <c r="S292" t="str">
        <f>feed!S292</f>
        <v>United States</v>
      </c>
      <c r="T292" s="4">
        <f>SUMPRODUCT(MID(0&amp;feed!T292,LARGE(INDEX(ISNUMBER(--MID(feed!T292,ROW($1:$5),1))*
ROW($1:$5),0),ROW($1:$5))+1,1)*10^ROW($1:$5)/10)</f>
        <v>16791</v>
      </c>
      <c r="U292" t="str">
        <f>feed!U292</f>
        <v>http://blocgame.com/stats.php?id=59377</v>
      </c>
      <c r="V292" s="4">
        <f>SUMPRODUCT(MID(0&amp;feed!V292,LARGE(INDEX(ISNUMBER(--MID(feed!V292,ROW($1:$5),1))*
ROW($1:$5),0),ROW($1:$5))+1,1)*10^ROW($1:$5)/10)</f>
        <v>0</v>
      </c>
      <c r="W292">
        <f>feed!W292</f>
        <v>0</v>
      </c>
      <c r="X292" s="4">
        <f>T292-H292*750-K292*375-L292*375</f>
        <v>13041</v>
      </c>
      <c r="Y292" s="9">
        <f>T292/N292</f>
        <v>13.35799522673031</v>
      </c>
    </row>
    <row r="293" spans="1:25" x14ac:dyDescent="0.25">
      <c r="A293" t="str">
        <f>feed!A293</f>
        <v>Darkstone</v>
      </c>
      <c r="B293" t="str">
        <f>feed!B293</f>
        <v>Trakel</v>
      </c>
      <c r="C293" t="str">
        <f>feed!C293</f>
        <v>The Divine Council</v>
      </c>
      <c r="D293">
        <f>SUMPRODUCT(MID(0&amp;feed!D293,LARGE(INDEX(ISNUMBER(--MID(feed!D293,ROW($1:$19),1))*
ROW($1:$19),0),ROW($1:$19))+1,1)*10^ROW($1:$19)/10)</f>
        <v>121</v>
      </c>
      <c r="E293">
        <f>SUMPRODUCT(MID(0&amp;feed!E293,LARGE(INDEX(ISNUMBER(--MID(feed!E293,ROW($1:$19),1))*
ROW($1:$19),0),ROW($1:$19))+1,1)*10^ROW($1:$19)/10)</f>
        <v>1</v>
      </c>
      <c r="F293" t="str">
        <f>feed!F293</f>
        <v>First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3</v>
      </c>
      <c r="I293" t="str">
        <f>feed!I293</f>
        <v>Good</v>
      </c>
      <c r="J293">
        <f>SUMPRODUCT(MID(0&amp;feed!J293,LARGE(INDEX(ISNUMBER(--MID(feed!J293,ROW($1:$19),1))*
ROW($1:$19),0),ROW($1:$19))+1,1)*10^ROW($1:$19)/10)</f>
        <v>4</v>
      </c>
      <c r="K293">
        <f>SUMPRODUCT(MID(0&amp;feed!K293,LARGE(INDEX(ISNUMBER(--MID(feed!K293,ROW($1:$19),1))*
ROW($1:$19),0),ROW($1:$19))+1,1)*10^ROW($1:$19)/10)</f>
        <v>36</v>
      </c>
      <c r="L293">
        <f>SUMPRODUCT(MID(0&amp;feed!L293,LARGE(INDEX(ISNUMBER(--MID(feed!L293,ROW($1:$19),1))*
ROW($1:$19),0),ROW($1:$19))+1,1)*10^ROW($1:$19)/10)</f>
        <v>23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1251</v>
      </c>
      <c r="O293">
        <f>SUMPRODUCT(MID(0&amp;feed!O293,LARGE(INDEX(ISNUMBER(--MID(feed!O293,ROW($1:$5),1))*
ROW($1:$5),0),ROW($1:$5))+1,1)*10^ROW($1:$5)/10)</f>
        <v>7275</v>
      </c>
      <c r="P293" t="str">
        <f>feed!P293</f>
        <v>Plentiful</v>
      </c>
      <c r="Q293" t="str">
        <f>feed!Q293</f>
        <v>Powerful</v>
      </c>
      <c r="R293" t="str">
        <f>feed!R293</f>
        <v>Arabia</v>
      </c>
      <c r="S293" t="str">
        <f>feed!S293</f>
        <v>Soviet Union</v>
      </c>
      <c r="T293" s="4">
        <f>SUMPRODUCT(MID(0&amp;feed!T293,LARGE(INDEX(ISNUMBER(--MID(feed!T293,ROW($1:$5),1))*
ROW($1:$5),0),ROW($1:$5))+1,1)*10^ROW($1:$5)/10)</f>
        <v>53039</v>
      </c>
      <c r="U293" t="str">
        <f>feed!U293</f>
        <v>http://blocgame.com/stats.php?id=57176</v>
      </c>
      <c r="V293" s="4">
        <f>SUMPRODUCT(MID(0&amp;feed!V293,LARGE(INDEX(ISNUMBER(--MID(feed!V293,ROW($1:$5),1))*
ROW($1:$5),0),ROW($1:$5))+1,1)*10^ROW($1:$5)/10)</f>
        <v>0</v>
      </c>
      <c r="W293">
        <f>feed!W293</f>
        <v>0</v>
      </c>
      <c r="X293" s="4">
        <f>T293-H293*750-K293*375-L293*375</f>
        <v>28664</v>
      </c>
      <c r="Y293" s="9">
        <f>T293/N293</f>
        <v>42.397282174260589</v>
      </c>
    </row>
    <row r="294" spans="1:25" x14ac:dyDescent="0.25">
      <c r="A294" t="str">
        <f>feed!A294</f>
        <v>Laurence</v>
      </c>
      <c r="B294" t="str">
        <f>feed!B294</f>
        <v>Frezzerbloom</v>
      </c>
      <c r="C294" t="str">
        <f>feed!C294</f>
        <v>Brotherhood of Nod</v>
      </c>
      <c r="D294">
        <f>SUMPRODUCT(MID(0&amp;feed!D294,LARGE(INDEX(ISNUMBER(--MID(feed!D294,ROW($1:$19),1))*
ROW($1:$19),0),ROW($1:$19))+1,1)*10^ROW($1:$19)/10)</f>
        <v>63</v>
      </c>
      <c r="E294">
        <f>SUMPRODUCT(MID(0&amp;feed!E294,LARGE(INDEX(ISNUMBER(--MID(feed!E294,ROW($1:$19),1))*
ROW($1:$19),0),ROW($1:$19))+1,1)*10^ROW($1:$19)/10)</f>
        <v>0</v>
      </c>
      <c r="F294" t="str">
        <f>feed!F294</f>
        <v>Korean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2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4</v>
      </c>
      <c r="K294">
        <f>SUMPRODUCT(MID(0&amp;feed!K294,LARGE(INDEX(ISNUMBER(--MID(feed!K294,ROW($1:$19),1))*
ROW($1:$19),0),ROW($1:$19))+1,1)*10^ROW($1:$19)/10)</f>
        <v>15</v>
      </c>
      <c r="L294">
        <f>SUMPRODUCT(MID(0&amp;feed!L294,LARGE(INDEX(ISNUMBER(--MID(feed!L294,ROW($1:$19),1))*
ROW($1:$19),0),ROW($1:$19))+1,1)*10^ROW($1:$19)/10)</f>
        <v>10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1249</v>
      </c>
      <c r="O294">
        <f>SUMPRODUCT(MID(0&amp;feed!O294,LARGE(INDEX(ISNUMBER(--MID(feed!O294,ROW($1:$5),1))*
ROW($1:$5),0),ROW($1:$5))+1,1)*10^ROW($1:$5)/10)</f>
        <v>2856</v>
      </c>
      <c r="P294" t="str">
        <f>feed!P294</f>
        <v>Untapped</v>
      </c>
      <c r="Q294" t="str">
        <f>feed!Q294</f>
        <v>Very Powerful</v>
      </c>
      <c r="R294" t="str">
        <f>feed!R294</f>
        <v>Arabia</v>
      </c>
      <c r="S294" t="str">
        <f>feed!S294</f>
        <v>Soviet Union</v>
      </c>
      <c r="T294" s="4">
        <f>SUMPRODUCT(MID(0&amp;feed!T294,LARGE(INDEX(ISNUMBER(--MID(feed!T294,ROW($1:$5),1))*
ROW($1:$5),0),ROW($1:$5))+1,1)*10^ROW($1:$5)/10)</f>
        <v>23990</v>
      </c>
      <c r="U294" t="str">
        <f>feed!U294</f>
        <v>http://blocgame.com/stats.php?id=49637</v>
      </c>
      <c r="V294" s="4">
        <f>SUMPRODUCT(MID(0&amp;feed!V294,LARGE(INDEX(ISNUMBER(--MID(feed!V294,ROW($1:$5),1))*
ROW($1:$5),0),ROW($1:$5))+1,1)*10^ROW($1:$5)/10)</f>
        <v>1</v>
      </c>
      <c r="W294">
        <f>feed!W294</f>
        <v>0</v>
      </c>
      <c r="X294" s="4">
        <f>T294-H294*750-K294*375-L294*375</f>
        <v>13115</v>
      </c>
      <c r="Y294" s="9">
        <f>T294/N294</f>
        <v>19.207365892714172</v>
      </c>
    </row>
    <row r="295" spans="1:25" x14ac:dyDescent="0.25">
      <c r="A295" t="str">
        <f>feed!A295</f>
        <v>SemutHitam</v>
      </c>
      <c r="B295" t="str">
        <f>feed!B295</f>
        <v>JohnCool</v>
      </c>
      <c r="C295" t="str">
        <f>feed!C295</f>
        <v>PIRATES</v>
      </c>
      <c r="D295">
        <f>SUMPRODUCT(MID(0&amp;feed!D295,LARGE(INDEX(ISNUMBER(--MID(feed!D295,ROW($1:$19),1))*
ROW($1:$19),0),ROW($1:$19))+1,1)*10^ROW($1:$19)/10)</f>
        <v>55</v>
      </c>
      <c r="E295">
        <f>SUMPRODUCT(MID(0&amp;feed!E295,LARGE(INDEX(ISNUMBER(--MID(feed!E295,ROW($1:$19),1))*
ROW($1:$19),0),ROW($1:$19))+1,1)*10^ROW($1:$19)/10)</f>
        <v>0</v>
      </c>
      <c r="F295" t="str">
        <f>feed!F295</f>
        <v>First World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2</v>
      </c>
      <c r="I295" t="str">
        <f>feed!I295</f>
        <v>Good</v>
      </c>
      <c r="J295">
        <f>SUMPRODUCT(MID(0&amp;feed!J295,LARGE(INDEX(ISNUMBER(--MID(feed!J295,ROW($1:$19),1))*
ROW($1:$19),0),ROW($1:$19))+1,1)*10^ROW($1:$19)/10)</f>
        <v>0</v>
      </c>
      <c r="K295">
        <f>SUMPRODUCT(MID(0&amp;feed!K295,LARGE(INDEX(ISNUMBER(--MID(feed!K295,ROW($1:$19),1))*
ROW($1:$19),0),ROW($1:$19))+1,1)*10^ROW($1:$19)/10)</f>
        <v>16</v>
      </c>
      <c r="L295">
        <f>SUMPRODUCT(MID(0&amp;feed!L295,LARGE(INDEX(ISNUMBER(--MID(feed!L295,ROW($1:$19),1))*
ROW($1:$19),0),ROW($1:$19))+1,1)*10^ROW($1:$19)/10)</f>
        <v>10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1249</v>
      </c>
      <c r="O295">
        <f>SUMPRODUCT(MID(0&amp;feed!O295,LARGE(INDEX(ISNUMBER(--MID(feed!O295,ROW($1:$5),1))*
ROW($1:$5),0),ROW($1:$5))+1,1)*10^ROW($1:$5)/10)</f>
        <v>231</v>
      </c>
      <c r="P295" t="str">
        <f>feed!P295</f>
        <v>Near Depletion</v>
      </c>
      <c r="Q295" t="str">
        <f>feed!Q295</f>
        <v>Mediocre</v>
      </c>
      <c r="R295" t="str">
        <f>feed!R295</f>
        <v>Indochina</v>
      </c>
      <c r="S295" t="str">
        <f>feed!S295</f>
        <v>Neutral</v>
      </c>
      <c r="T295" s="4">
        <f>SUMPRODUCT(MID(0&amp;feed!T295,LARGE(INDEX(ISNUMBER(--MID(feed!T295,ROW($1:$5),1))*
ROW($1:$5),0),ROW($1:$5))+1,1)*10^ROW($1:$5)/10)</f>
        <v>12382</v>
      </c>
      <c r="U295" t="str">
        <f>feed!U295</f>
        <v>http://blocgame.com/stats.php?id=62379</v>
      </c>
      <c r="V295" s="4">
        <f>SUMPRODUCT(MID(0&amp;feed!V295,LARGE(INDEX(ISNUMBER(--MID(feed!V295,ROW($1:$5),1))*
ROW($1:$5),0),ROW($1:$5))+1,1)*10^ROW($1:$5)/10)</f>
        <v>0</v>
      </c>
      <c r="W295">
        <f>feed!W295</f>
        <v>0</v>
      </c>
      <c r="X295" s="4">
        <f>T295-H295*750-K295*375-L295*375</f>
        <v>1132</v>
      </c>
      <c r="Y295" s="9">
        <f>T295/N295</f>
        <v>9.9135308246597269</v>
      </c>
    </row>
    <row r="296" spans="1:25" x14ac:dyDescent="0.25">
      <c r="A296" t="str">
        <f>feed!A297</f>
        <v>Carpentaria</v>
      </c>
      <c r="B296" t="str">
        <f>feed!B297</f>
        <v>fuerza</v>
      </c>
      <c r="C296" t="str">
        <f>feed!C297</f>
        <v>PIRATES</v>
      </c>
      <c r="D296">
        <f>SUMPRODUCT(MID(0&amp;feed!D297,LARGE(INDEX(ISNUMBER(--MID(feed!D297,ROW($1:$19),1))*
ROW($1:$19),0),ROW($1:$19))+1,1)*10^ROW($1:$19)/10)</f>
        <v>38</v>
      </c>
      <c r="E296">
        <f>SUMPRODUCT(MID(0&amp;feed!E297,LARGE(INDEX(ISNUMBER(--MID(feed!E297,ROW($1:$19),1))*
ROW($1:$19),0),ROW($1:$19))+1,1)*10^ROW($1:$19)/10)</f>
        <v>3</v>
      </c>
      <c r="F296" t="str">
        <f>feed!F297</f>
        <v>Second World War surplus</v>
      </c>
      <c r="G296" t="str">
        <f>feed!G297</f>
        <v>Gandhi-like</v>
      </c>
      <c r="H296">
        <f>SUMPRODUCT(MID(0&amp;feed!H297,LARGE(INDEX(ISNUMBER(--MID(feed!H297,ROW($1:$1),1))*
ROW($1:$1),0),ROW($1:$1))+1,1)*10^ROW($1:$1)/10)</f>
        <v>3</v>
      </c>
      <c r="I296" t="str">
        <f>feed!I297</f>
        <v>Standard</v>
      </c>
      <c r="J296">
        <f>SUMPRODUCT(MID(0&amp;feed!J297,LARGE(INDEX(ISNUMBER(--MID(feed!J297,ROW($1:$19),1))*
ROW($1:$19),0),ROW($1:$19))+1,1)*10^ROW($1:$19)/10)</f>
        <v>7</v>
      </c>
      <c r="K296">
        <f>SUMPRODUCT(MID(0&amp;feed!K297,LARGE(INDEX(ISNUMBER(--MID(feed!K297,ROW($1:$19),1))*
ROW($1:$19),0),ROW($1:$19))+1,1)*10^ROW($1:$19)/10)</f>
        <v>10</v>
      </c>
      <c r="L296">
        <f>SUMPRODUCT(MID(0&amp;feed!L297,LARGE(INDEX(ISNUMBER(--MID(feed!L297,ROW($1:$19),1))*
ROW($1:$19),0),ROW($1:$19))+1,1)*10^ROW($1:$19)/10)</f>
        <v>8</v>
      </c>
      <c r="M296" t="str">
        <f>feed!M297</f>
        <v>Mixed Economy</v>
      </c>
      <c r="N296">
        <f>SUMPRODUCT(MID(0&amp;feed!N297,LARGE(INDEX(ISNUMBER(--MID(feed!N297,ROW($1:$5),1))*
ROW($1:$5),0),ROW($1:$5))+1,1)*10^ROW($1:$5)/10)</f>
        <v>1246</v>
      </c>
      <c r="O296">
        <f>SUMPRODUCT(MID(0&amp;feed!O297,LARGE(INDEX(ISNUMBER(--MID(feed!O297,ROW($1:$5),1))*
ROW($1:$5),0),ROW($1:$5))+1,1)*10^ROW($1:$5)/10)</f>
        <v>156</v>
      </c>
      <c r="P296" t="str">
        <f>feed!P297</f>
        <v>Untapped</v>
      </c>
      <c r="Q296" t="str">
        <f>feed!Q297</f>
        <v>Mediocre</v>
      </c>
      <c r="R296" t="str">
        <f>feed!R297</f>
        <v>East Indies</v>
      </c>
      <c r="S296" t="str">
        <f>feed!S297</f>
        <v>Neutral</v>
      </c>
      <c r="T296" s="4">
        <f>SUMPRODUCT(MID(0&amp;feed!T297,LARGE(INDEX(ISNUMBER(--MID(feed!T297,ROW($1:$5),1))*
ROW($1:$5),0),ROW($1:$5))+1,1)*10^ROW($1:$5)/10)</f>
        <v>20181</v>
      </c>
      <c r="U296" t="str">
        <f>feed!U297</f>
        <v>http://blocgame.com/stats.php?id=59901</v>
      </c>
      <c r="V296" s="4">
        <f>SUMPRODUCT(MID(0&amp;feed!V297,LARGE(INDEX(ISNUMBER(--MID(feed!V297,ROW($1:$5),1))*
ROW($1:$5),0),ROW($1:$5))+1,1)*10^ROW($1:$5)/10)</f>
        <v>0</v>
      </c>
      <c r="W296">
        <f>feed!W297</f>
        <v>0</v>
      </c>
      <c r="X296" s="4">
        <f>T296-H296*750-K296*375-L296*375</f>
        <v>11181</v>
      </c>
      <c r="Y296" s="9">
        <f>T296/N296</f>
        <v>16.196629213483146</v>
      </c>
    </row>
    <row r="297" spans="1:25" x14ac:dyDescent="0.25">
      <c r="A297" t="str">
        <f>feed!A296</f>
        <v>Alanies</v>
      </c>
      <c r="B297" t="str">
        <f>feed!B296</f>
        <v>Alany</v>
      </c>
      <c r="C297" t="str">
        <f>feed!C296</f>
        <v>The Order</v>
      </c>
      <c r="D297">
        <f>SUMPRODUCT(MID(0&amp;feed!D296,LARGE(INDEX(ISNUMBER(--MID(feed!D296,ROW($1:$19),1))*
ROW($1:$19),0),ROW($1:$19))+1,1)*10^ROW($1:$19)/10)</f>
        <v>55</v>
      </c>
      <c r="E297">
        <f>SUMPRODUCT(MID(0&amp;feed!E296,LARGE(INDEX(ISNUMBER(--MID(feed!E296,ROW($1:$19),1))*
ROW($1:$19),0),ROW($1:$19))+1,1)*10^ROW($1:$19)/10)</f>
        <v>0</v>
      </c>
      <c r="F297" t="str">
        <f>feed!F296</f>
        <v>Korean War surplus</v>
      </c>
      <c r="G297" t="str">
        <f>feed!G296</f>
        <v>Gandhi-like</v>
      </c>
      <c r="H297">
        <f>SUMPRODUCT(MID(0&amp;feed!H296,LARGE(INDEX(ISNUMBER(--MID(feed!H296,ROW($1:$1),1))*
ROW($1:$1),0),ROW($1:$1))+1,1)*10^ROW($1:$1)/10)</f>
        <v>2</v>
      </c>
      <c r="I297" t="str">
        <f>feed!I296</f>
        <v>Elite</v>
      </c>
      <c r="J297">
        <f>SUMPRODUCT(MID(0&amp;feed!J296,LARGE(INDEX(ISNUMBER(--MID(feed!J296,ROW($1:$19),1))*
ROW($1:$19),0),ROW($1:$19))+1,1)*10^ROW($1:$19)/10)</f>
        <v>7</v>
      </c>
      <c r="K297">
        <f>SUMPRODUCT(MID(0&amp;feed!K296,LARGE(INDEX(ISNUMBER(--MID(feed!K296,ROW($1:$19),1))*
ROW($1:$19),0),ROW($1:$19))+1,1)*10^ROW($1:$19)/10)</f>
        <v>11</v>
      </c>
      <c r="L297">
        <f>SUMPRODUCT(MID(0&amp;feed!L296,LARGE(INDEX(ISNUMBER(--MID(feed!L296,ROW($1:$19),1))*
ROW($1:$19),0),ROW($1:$19))+1,1)*10^ROW($1:$19)/10)</f>
        <v>9</v>
      </c>
      <c r="M297" t="str">
        <f>feed!M296</f>
        <v>Central Planning</v>
      </c>
      <c r="N297">
        <f>SUMPRODUCT(MID(0&amp;feed!N296,LARGE(INDEX(ISNUMBER(--MID(feed!N296,ROW($1:$5),1))*
ROW($1:$5),0),ROW($1:$5))+1,1)*10^ROW($1:$5)/10)</f>
        <v>1246</v>
      </c>
      <c r="O297">
        <f>SUMPRODUCT(MID(0&amp;feed!O296,LARGE(INDEX(ISNUMBER(--MID(feed!O296,ROW($1:$5),1))*
ROW($1:$5),0),ROW($1:$5))+1,1)*10^ROW($1:$5)/10)</f>
        <v>2373</v>
      </c>
      <c r="P297" t="str">
        <f>feed!P296</f>
        <v>Untapped</v>
      </c>
      <c r="Q297" t="str">
        <f>feed!Q296</f>
        <v>Large</v>
      </c>
      <c r="R297" t="str">
        <f>feed!R296</f>
        <v>Mesopotamia</v>
      </c>
      <c r="S297" t="str">
        <f>feed!S296</f>
        <v>Soviet Union</v>
      </c>
      <c r="T297" s="4">
        <f>SUMPRODUCT(MID(0&amp;feed!T296,LARGE(INDEX(ISNUMBER(--MID(feed!T296,ROW($1:$5),1))*
ROW($1:$5),0),ROW($1:$5))+1,1)*10^ROW($1:$5)/10)</f>
        <v>32003</v>
      </c>
      <c r="U297" t="str">
        <f>feed!U296</f>
        <v>http://blocgame.com/stats.php?id=54617</v>
      </c>
      <c r="V297" s="4">
        <f>SUMPRODUCT(MID(0&amp;feed!V296,LARGE(INDEX(ISNUMBER(--MID(feed!V296,ROW($1:$5),1))*
ROW($1:$5),0),ROW($1:$5))+1,1)*10^ROW($1:$5)/10)</f>
        <v>0</v>
      </c>
      <c r="W297">
        <f>feed!W296</f>
        <v>0</v>
      </c>
      <c r="X297" s="4">
        <f>T297-H297*750-K297*375-L297*375</f>
        <v>23003</v>
      </c>
      <c r="Y297" s="9">
        <f>T297/N297</f>
        <v>25.684590690208669</v>
      </c>
    </row>
    <row r="298" spans="1:25" x14ac:dyDescent="0.25">
      <c r="A298" t="str">
        <f>feed!A298</f>
        <v>pooperheds</v>
      </c>
      <c r="B298" t="str">
        <f>feed!B298</f>
        <v>Yung Peanuts</v>
      </c>
      <c r="C298">
        <f>feed!C298</f>
        <v>0</v>
      </c>
      <c r="D298">
        <f>SUMPRODUCT(MID(0&amp;feed!D298,LARGE(INDEX(ISNUMBER(--MID(feed!D298,ROW($1:$19),1))*
ROW($1:$19),0),ROW($1:$19))+1,1)*10^ROW($1:$19)/10)</f>
        <v>8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99</v>
      </c>
      <c r="K298">
        <f>SUMPRODUCT(MID(0&amp;feed!K298,LARGE(INDEX(ISNUMBER(--MID(feed!K298,ROW($1:$19),1))*
ROW($1:$19),0),ROW($1:$19))+1,1)*10^ROW($1:$19)/10)</f>
        <v>6</v>
      </c>
      <c r="L298">
        <f>SUMPRODUCT(MID(0&amp;feed!L298,LARGE(INDEX(ISNUMBER(--MID(feed!L298,ROW($1:$19),1))*
ROW($1:$19),0),ROW($1:$19))+1,1)*10^ROW($1:$19)/10)</f>
        <v>2</v>
      </c>
      <c r="M298" t="str">
        <f>feed!M298</f>
        <v>Free Market</v>
      </c>
      <c r="N298">
        <f>SUMPRODUCT(MID(0&amp;feed!N298,LARGE(INDEX(ISNUMBER(--MID(feed!N298,ROW($1:$5),1))*
ROW($1:$5),0),ROW($1:$5))+1,1)*10^ROW($1:$5)/10)</f>
        <v>1243</v>
      </c>
      <c r="O298">
        <f>SUMPRODUCT(MID(0&amp;feed!O298,LARGE(INDEX(ISNUMBER(--MID(feed!O298,ROW($1:$5),1))*
ROW($1:$5),0),ROW($1:$5))+1,1)*10^ROW($1:$5)/10)</f>
        <v>86</v>
      </c>
      <c r="P298" t="str">
        <f>feed!P298</f>
        <v>Untapped</v>
      </c>
      <c r="Q298" t="str">
        <f>feed!Q298</f>
        <v>None</v>
      </c>
      <c r="R298" t="str">
        <f>feed!R298</f>
        <v>China</v>
      </c>
      <c r="S298" t="str">
        <f>feed!S298</f>
        <v>United States</v>
      </c>
      <c r="T298" s="4">
        <f>SUMPRODUCT(MID(0&amp;feed!T298,LARGE(INDEX(ISNUMBER(--MID(feed!T298,ROW($1:$5),1))*
ROW($1:$5),0),ROW($1:$5))+1,1)*10^ROW($1:$5)/10)</f>
        <v>5051</v>
      </c>
      <c r="U298" t="str">
        <f>feed!U298</f>
        <v>http://blocgame.com/stats.php?id=63903</v>
      </c>
      <c r="V298" s="4">
        <f>SUMPRODUCT(MID(0&amp;feed!V298,LARGE(INDEX(ISNUMBER(--MID(feed!V298,ROW($1:$5),1))*
ROW($1:$5),0),ROW($1:$5))+1,1)*10^ROW($1:$5)/10)</f>
        <v>0</v>
      </c>
      <c r="W298">
        <f>feed!W298</f>
        <v>0</v>
      </c>
      <c r="X298" s="4">
        <f>T298-H298*750-K298*375-L298*375</f>
        <v>1301</v>
      </c>
      <c r="Y298" s="9">
        <f>T298/N298</f>
        <v>4.0635559131134356</v>
      </c>
    </row>
    <row r="299" spans="1:25" x14ac:dyDescent="0.25">
      <c r="A299" t="str">
        <f>feed!A299</f>
        <v>Olut</v>
      </c>
      <c r="B299" t="str">
        <f>feed!B299</f>
        <v>Vittusaatana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91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Normal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2</v>
      </c>
      <c r="K299">
        <f>SUMPRODUCT(MID(0&amp;feed!K299,LARGE(INDEX(ISNUMBER(--MID(feed!K299,ROW($1:$19),1))*
ROW($1:$19),0),ROW($1:$19))+1,1)*10^ROW($1:$19)/10)</f>
        <v>28</v>
      </c>
      <c r="L299">
        <f>SUMPRODUCT(MID(0&amp;feed!L299,LARGE(INDEX(ISNUMBER(--MID(feed!L299,ROW($1:$19),1))*
ROW($1:$19),0),ROW($1:$19))+1,1)*10^ROW($1:$19)/10)</f>
        <v>20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1240</v>
      </c>
      <c r="O299">
        <f>SUMPRODUCT(MID(0&amp;feed!O299,LARGE(INDEX(ISNUMBER(--MID(feed!O299,ROW($1:$5),1))*
ROW($1:$5),0),ROW($1:$5))+1,1)*10^ROW($1:$5)/10)</f>
        <v>6278</v>
      </c>
      <c r="P299">
        <f>feed!P299</f>
        <v>0</v>
      </c>
      <c r="Q299" t="str">
        <f>feed!Q299</f>
        <v>Very Powerful</v>
      </c>
      <c r="R299" t="str">
        <f>feed!R299</f>
        <v>Atlas</v>
      </c>
      <c r="S299" t="str">
        <f>feed!S299</f>
        <v>Soviet Union</v>
      </c>
      <c r="T299" s="4">
        <f>SUMPRODUCT(MID(0&amp;feed!T299,LARGE(INDEX(ISNUMBER(--MID(feed!T299,ROW($1:$5),1))*
ROW($1:$5),0),ROW($1:$5))+1,1)*10^ROW($1:$5)/10)</f>
        <v>38888</v>
      </c>
      <c r="U299" t="str">
        <f>feed!U299</f>
        <v>http://blocgame.com/stats.php?id=63682</v>
      </c>
      <c r="V299" s="4">
        <f>SUMPRODUCT(MID(0&amp;feed!V299,LARGE(INDEX(ISNUMBER(--MID(feed!V299,ROW($1:$5),1))*
ROW($1:$5),0),ROW($1:$5))+1,1)*10^ROW($1:$5)/10)</f>
        <v>0</v>
      </c>
      <c r="W299">
        <f>feed!W299</f>
        <v>0</v>
      </c>
      <c r="X299" s="4">
        <f>T299-H299*750-K299*375-L299*375</f>
        <v>19388</v>
      </c>
      <c r="Y299" s="9">
        <f>T299/N299</f>
        <v>31.361290322580643</v>
      </c>
    </row>
    <row r="300" spans="1:25" x14ac:dyDescent="0.25">
      <c r="A300" t="str">
        <f>feed!A300</f>
        <v>New Wadowice</v>
      </c>
      <c r="B300" t="str">
        <f>feed!B300</f>
        <v>anone2137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79</v>
      </c>
      <c r="E300">
        <f>SUMPRODUCT(MID(0&amp;feed!E300,LARGE(INDEX(ISNUMBER(--MID(feed!E300,ROW($1:$19),1))*
ROW($1:$19),0),ROW($1:$19))+1,1)*10^ROW($1:$19)/10)</f>
        <v>1</v>
      </c>
      <c r="F300" t="str">
        <f>feed!F300</f>
        <v>Second World War surplus</v>
      </c>
      <c r="G300" t="str">
        <f>feed!G300</f>
        <v>Angelic</v>
      </c>
      <c r="H300">
        <f>SUMPRODUCT(MID(0&amp;feed!H300,LARGE(INDEX(ISNUMBER(--MID(feed!H300,ROW($1:$1),1))*
ROW($1:$1),0),ROW($1:$1))+1,1)*10^ROW($1:$1)/10)</f>
        <v>2</v>
      </c>
      <c r="I300" t="str">
        <f>feed!I300</f>
        <v>Good</v>
      </c>
      <c r="J300">
        <f>SUMPRODUCT(MID(0&amp;feed!J300,LARGE(INDEX(ISNUMBER(--MID(feed!J300,ROW($1:$19),1))*
ROW($1:$19),0),ROW($1:$19))+1,1)*10^ROW($1:$19)/10)</f>
        <v>7</v>
      </c>
      <c r="K300">
        <f>SUMPRODUCT(MID(0&amp;feed!K300,LARGE(INDEX(ISNUMBER(--MID(feed!K300,ROW($1:$19),1))*
ROW($1:$19),0),ROW($1:$19))+1,1)*10^ROW($1:$19)/10)</f>
        <v>21</v>
      </c>
      <c r="L300">
        <f>SUMPRODUCT(MID(0&amp;feed!L300,LARGE(INDEX(ISNUMBER(--MID(feed!L300,ROW($1:$19),1))*
ROW($1:$19),0),ROW($1:$19))+1,1)*10^ROW($1:$19)/10)</f>
        <v>11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1239</v>
      </c>
      <c r="O300">
        <f>SUMPRODUCT(MID(0&amp;feed!O300,LARGE(INDEX(ISNUMBER(--MID(feed!O300,ROW($1:$5),1))*
ROW($1:$5),0),ROW($1:$5))+1,1)*10^ROW($1:$5)/10)</f>
        <v>2196</v>
      </c>
      <c r="P300" t="str">
        <f>feed!P300</f>
        <v>Untapped</v>
      </c>
      <c r="Q300" t="str">
        <f>feed!Q300</f>
        <v>Large</v>
      </c>
      <c r="R300" t="str">
        <f>feed!R300</f>
        <v>Atlas</v>
      </c>
      <c r="S300" t="str">
        <f>feed!S300</f>
        <v>Soviet Union</v>
      </c>
      <c r="T300" s="4">
        <f>SUMPRODUCT(MID(0&amp;feed!T300,LARGE(INDEX(ISNUMBER(--MID(feed!T300,ROW($1:$5),1))*
ROW($1:$5),0),ROW($1:$5))+1,1)*10^ROW($1:$5)/10)</f>
        <v>44785</v>
      </c>
      <c r="U300" t="str">
        <f>feed!U300</f>
        <v>http://blocgame.com/stats.php?id=61637</v>
      </c>
      <c r="V300" s="4">
        <f>SUMPRODUCT(MID(0&amp;feed!V300,LARGE(INDEX(ISNUMBER(--MID(feed!V300,ROW($1:$5),1))*
ROW($1:$5),0),ROW($1:$5))+1,1)*10^ROW($1:$5)/10)</f>
        <v>0</v>
      </c>
      <c r="W300">
        <f>feed!W300</f>
        <v>0</v>
      </c>
      <c r="X300" s="4">
        <f>T300-H300*750-K300*375-L300*375</f>
        <v>31285</v>
      </c>
      <c r="Y300" s="9">
        <f>T300/N300</f>
        <v>36.146085552865216</v>
      </c>
    </row>
    <row r="301" spans="1:25" x14ac:dyDescent="0.25">
      <c r="A301" t="str">
        <f>feed!A301</f>
        <v>Utea</v>
      </c>
      <c r="B301" t="str">
        <f>feed!B301</f>
        <v>SephiXarados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68</v>
      </c>
      <c r="E301">
        <f>SUMPRODUCT(MID(0&amp;feed!E301,LARGE(INDEX(ISNUMBER(--MID(feed!E301,ROW($1:$19),1))*
ROW($1:$19),0),ROW($1:$19))+1,1)*10^ROW($1:$19)/10)</f>
        <v>1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Elite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24</v>
      </c>
      <c r="L301">
        <f>SUMPRODUCT(MID(0&amp;feed!L301,LARGE(INDEX(ISNUMBER(--MID(feed!L301,ROW($1:$19),1))*
ROW($1:$19),0),ROW($1:$19))+1,1)*10^ROW($1:$19)/10)</f>
        <v>6</v>
      </c>
      <c r="M301" t="str">
        <f>feed!M301</f>
        <v>Free Market</v>
      </c>
      <c r="N301">
        <f>SUMPRODUCT(MID(0&amp;feed!N301,LARGE(INDEX(ISNUMBER(--MID(feed!N301,ROW($1:$5),1))*
ROW($1:$5),0),ROW($1:$5))+1,1)*10^ROW($1:$5)/10)</f>
        <v>1237</v>
      </c>
      <c r="O301">
        <f>SUMPRODUCT(MID(0&amp;feed!O301,LARGE(INDEX(ISNUMBER(--MID(feed!O301,ROW($1:$5),1))*
ROW($1:$5),0),ROW($1:$5))+1,1)*10^ROW($1:$5)/10)</f>
        <v>320</v>
      </c>
      <c r="P301" t="str">
        <f>feed!P301</f>
        <v>Plentiful</v>
      </c>
      <c r="Q301" t="str">
        <f>feed!Q301</f>
        <v>Large</v>
      </c>
      <c r="R301" t="str">
        <f>feed!R301</f>
        <v>Amazonia</v>
      </c>
      <c r="S301" t="str">
        <f>feed!S301</f>
        <v>United States</v>
      </c>
      <c r="T301" s="4">
        <f>SUMPRODUCT(MID(0&amp;feed!T301,LARGE(INDEX(ISNUMBER(--MID(feed!T301,ROW($1:$5),1))*
ROW($1:$5),0),ROW($1:$5))+1,1)*10^ROW($1:$5)/10)</f>
        <v>59247</v>
      </c>
      <c r="U301" t="str">
        <f>feed!U301</f>
        <v>http://blocgame.com/stats.php?id=49905</v>
      </c>
      <c r="V301" s="4">
        <f>SUMPRODUCT(MID(0&amp;feed!V301,LARGE(INDEX(ISNUMBER(--MID(feed!V301,ROW($1:$5),1))*
ROW($1:$5),0),ROW($1:$5))+1,1)*10^ROW($1:$5)/10)</f>
        <v>0</v>
      </c>
      <c r="W301">
        <f>feed!W301</f>
        <v>0</v>
      </c>
      <c r="X301" s="4">
        <f>T301-H301*750-K301*375-L301*375</f>
        <v>45747</v>
      </c>
      <c r="Y301" s="9">
        <f>T301/N301</f>
        <v>47.895715440582052</v>
      </c>
    </row>
    <row r="302" spans="1:25" x14ac:dyDescent="0.25">
      <c r="A302" t="str">
        <f>feed!A302</f>
        <v>Aratana Kibo</v>
      </c>
      <c r="B302" t="str">
        <f>feed!B302</f>
        <v>Yuno</v>
      </c>
      <c r="C302">
        <f>feed!C302</f>
        <v>0</v>
      </c>
      <c r="D302">
        <f>SUMPRODUCT(MID(0&amp;feed!D302,LARGE(INDEX(ISNUMBER(--MID(feed!D302,ROW($1:$19),1))*
ROW($1:$19),0),ROW($1:$19))+1,1)*10^ROW($1:$19)/10)</f>
        <v>5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Normal</v>
      </c>
      <c r="H302">
        <f>SUMPRODUCT(MID(0&amp;feed!H302,LARGE(INDEX(ISNUMBER(--MID(feed!H302,ROW($1:$1),1))*
ROW($1:$1),0),ROW($1:$1))+1,1)*10^ROW($1:$1)/10)</f>
        <v>1</v>
      </c>
      <c r="I302" t="str">
        <f>feed!I302</f>
        <v>Undisciplined Rabble</v>
      </c>
      <c r="J302">
        <f>SUMPRODUCT(MID(0&amp;feed!J302,LARGE(INDEX(ISNUMBER(--MID(feed!J302,ROW($1:$19),1))*
ROW($1:$19),0),ROW($1:$19))+1,1)*10^ROW($1:$19)/10)</f>
        <v>57</v>
      </c>
      <c r="K302">
        <f>SUMPRODUCT(MID(0&amp;feed!K302,LARGE(INDEX(ISNUMBER(--MID(feed!K302,ROW($1:$19),1))*
ROW($1:$19),0),ROW($1:$19))+1,1)*10^ROW($1:$19)/10)</f>
        <v>11</v>
      </c>
      <c r="L302">
        <f>SUMPRODUCT(MID(0&amp;feed!L302,LARGE(INDEX(ISNUMBER(--MID(feed!L302,ROW($1:$19),1))*
ROW($1:$19),0),ROW($1:$19))+1,1)*10^ROW($1:$19)/10)</f>
        <v>2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1236</v>
      </c>
      <c r="O302">
        <f>SUMPRODUCT(MID(0&amp;feed!O302,LARGE(INDEX(ISNUMBER(--MID(feed!O302,ROW($1:$5),1))*
ROW($1:$5),0),ROW($1:$5))+1,1)*10^ROW($1:$5)/10)</f>
        <v>22</v>
      </c>
      <c r="P302" t="str">
        <f>feed!P302</f>
        <v>Untapped</v>
      </c>
      <c r="Q302" t="str">
        <f>feed!Q302</f>
        <v>Meagre</v>
      </c>
      <c r="R302" t="str">
        <f>feed!R302</f>
        <v>Southern Africa</v>
      </c>
      <c r="S302" t="str">
        <f>feed!S302</f>
        <v>Neutral</v>
      </c>
      <c r="T302" s="4">
        <f>SUMPRODUCT(MID(0&amp;feed!T302,LARGE(INDEX(ISNUMBER(--MID(feed!T302,ROW($1:$5),1))*
ROW($1:$5),0),ROW($1:$5))+1,1)*10^ROW($1:$5)/10)</f>
        <v>5922</v>
      </c>
      <c r="U302" t="str">
        <f>feed!U302</f>
        <v>http://blocgame.com/stats.php?id=63197</v>
      </c>
      <c r="V302" s="4">
        <f>SUMPRODUCT(MID(0&amp;feed!V302,LARGE(INDEX(ISNUMBER(--MID(feed!V302,ROW($1:$5),1))*
ROW($1:$5),0),ROW($1:$5))+1,1)*10^ROW($1:$5)/10)</f>
        <v>0</v>
      </c>
      <c r="W302">
        <f>feed!W302</f>
        <v>0</v>
      </c>
      <c r="X302" s="4">
        <f>T302-H302*750-K302*375-L302*375</f>
        <v>297</v>
      </c>
      <c r="Y302" s="9">
        <f>T302/N302</f>
        <v>4.79126213592233</v>
      </c>
    </row>
    <row r="303" spans="1:25" x14ac:dyDescent="0.25">
      <c r="A303" t="str">
        <f>feed!A303</f>
        <v>Llorxye</v>
      </c>
      <c r="B303" t="str">
        <f>feed!B303</f>
        <v>qiffahsy</v>
      </c>
      <c r="C303" t="str">
        <f>feed!C303</f>
        <v>PIRATES</v>
      </c>
      <c r="D303">
        <f>SUMPRODUCT(MID(0&amp;feed!D303,LARGE(INDEX(ISNUMBER(--MID(feed!D303,ROW($1:$19),1))*
ROW($1:$19),0),ROW($1:$19))+1,1)*10^ROW($1:$19)/10)</f>
        <v>78</v>
      </c>
      <c r="E303">
        <f>SUMPRODUCT(MID(0&amp;feed!E303,LARGE(INDEX(ISNUMBER(--MID(feed!E303,ROW($1:$19),1))*
ROW($1:$19),0),ROW($1:$19))+1,1)*10^ROW($1:$19)/10)</f>
        <v>1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2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4</v>
      </c>
      <c r="K303">
        <f>SUMPRODUCT(MID(0&amp;feed!K303,LARGE(INDEX(ISNUMBER(--MID(feed!K303,ROW($1:$19),1))*
ROW($1:$19),0),ROW($1:$19))+1,1)*10^ROW($1:$19)/10)</f>
        <v>15</v>
      </c>
      <c r="L303">
        <f>SUMPRODUCT(MID(0&amp;feed!L303,LARGE(INDEX(ISNUMBER(--MID(feed!L303,ROW($1:$19),1))*
ROW($1:$19),0),ROW($1:$19))+1,1)*10^ROW($1:$19)/10)</f>
        <v>3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1233</v>
      </c>
      <c r="O303">
        <f>SUMPRODUCT(MID(0&amp;feed!O303,LARGE(INDEX(ISNUMBER(--MID(feed!O303,ROW($1:$5),1))*
ROW($1:$5),0),ROW($1:$5))+1,1)*10^ROW($1:$5)/10)</f>
        <v>21</v>
      </c>
      <c r="P303" t="str">
        <f>feed!P303</f>
        <v>Untapped</v>
      </c>
      <c r="Q303" t="str">
        <f>feed!Q303</f>
        <v>Large</v>
      </c>
      <c r="R303" t="str">
        <f>feed!R303</f>
        <v>East Indies</v>
      </c>
      <c r="S303" t="str">
        <f>feed!S303</f>
        <v>Soviet Union</v>
      </c>
      <c r="T303" s="4">
        <f>SUMPRODUCT(MID(0&amp;feed!T303,LARGE(INDEX(ISNUMBER(--MID(feed!T303,ROW($1:$5),1))*
ROW($1:$5),0),ROW($1:$5))+1,1)*10^ROW($1:$5)/10)</f>
        <v>25801</v>
      </c>
      <c r="U303" t="str">
        <f>feed!U303</f>
        <v>http://blocgame.com/stats.php?id=61688</v>
      </c>
      <c r="V303" s="4">
        <f>SUMPRODUCT(MID(0&amp;feed!V303,LARGE(INDEX(ISNUMBER(--MID(feed!V303,ROW($1:$5),1))*
ROW($1:$5),0),ROW($1:$5))+1,1)*10^ROW($1:$5)/10)</f>
        <v>0</v>
      </c>
      <c r="W303">
        <f>feed!W303</f>
        <v>0</v>
      </c>
      <c r="X303" s="4">
        <f>T303-H303*750-K303*375-L303*375</f>
        <v>17551</v>
      </c>
      <c r="Y303" s="9">
        <f>T303/N303</f>
        <v>20.925385239253853</v>
      </c>
    </row>
    <row r="304" spans="1:25" x14ac:dyDescent="0.25">
      <c r="A304" t="str">
        <f>feed!A304</f>
        <v>Psiloybia</v>
      </c>
      <c r="B304" t="str">
        <f>feed!B304</f>
        <v>Nero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62</v>
      </c>
      <c r="E304">
        <f>SUMPRODUCT(MID(0&amp;feed!E304,LARGE(INDEX(ISNUMBER(--MID(feed!E304,ROW($1:$19),1))*
ROW($1:$19),0),ROW($1:$19))+1,1)*10^ROW($1:$19)/10)</f>
        <v>0</v>
      </c>
      <c r="F304" t="str">
        <f>feed!F304</f>
        <v>Second World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0</v>
      </c>
      <c r="K304">
        <f>SUMPRODUCT(MID(0&amp;feed!K304,LARGE(INDEX(ISNUMBER(--MID(feed!K304,ROW($1:$19),1))*
ROW($1:$19),0),ROW($1:$19))+1,1)*10^ROW($1:$19)/10)</f>
        <v>15</v>
      </c>
      <c r="L304">
        <f>SUMPRODUCT(MID(0&amp;feed!L304,LARGE(INDEX(ISNUMBER(--MID(feed!L304,ROW($1:$19),1))*
ROW($1:$19),0),ROW($1:$19))+1,1)*10^ROW($1:$19)/10)</f>
        <v>4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1232</v>
      </c>
      <c r="O304">
        <f>SUMPRODUCT(MID(0&amp;feed!O304,LARGE(INDEX(ISNUMBER(--MID(feed!O304,ROW($1:$5),1))*
ROW($1:$5),0),ROW($1:$5))+1,1)*10^ROW($1:$5)/10)</f>
        <v>136</v>
      </c>
      <c r="P304" t="str">
        <f>feed!P304</f>
        <v>Untapped</v>
      </c>
      <c r="Q304" t="str">
        <f>feed!Q304</f>
        <v>Very Powerful</v>
      </c>
      <c r="R304" t="str">
        <f>feed!R304</f>
        <v>China</v>
      </c>
      <c r="S304" t="str">
        <f>feed!S304</f>
        <v>Soviet Union</v>
      </c>
      <c r="T304" s="4">
        <f>SUMPRODUCT(MID(0&amp;feed!T304,LARGE(INDEX(ISNUMBER(--MID(feed!T304,ROW($1:$5),1))*
ROW($1:$5),0),ROW($1:$5))+1,1)*10^ROW($1:$5)/10)</f>
        <v>36912</v>
      </c>
      <c r="U304" t="str">
        <f>feed!U304</f>
        <v>http://blocgame.com/stats.php?id=45249</v>
      </c>
      <c r="V304" s="4">
        <f>SUMPRODUCT(MID(0&amp;feed!V304,LARGE(INDEX(ISNUMBER(--MID(feed!V304,ROW($1:$5),1))*
ROW($1:$5),0),ROW($1:$5))+1,1)*10^ROW($1:$5)/10)</f>
        <v>0</v>
      </c>
      <c r="W304">
        <f>feed!W304</f>
        <v>0</v>
      </c>
      <c r="X304" s="4">
        <f>T304-H304*750-K304*375-L304*375</f>
        <v>28287</v>
      </c>
      <c r="Y304" s="9">
        <f>T304/N304</f>
        <v>29.961038961038962</v>
      </c>
    </row>
    <row r="305" spans="1:25" x14ac:dyDescent="0.25">
      <c r="A305" t="str">
        <f>feed!A305</f>
        <v>Melaka</v>
      </c>
      <c r="B305" t="str">
        <f>feed!B305</f>
        <v>Hang Tuah</v>
      </c>
      <c r="C305" t="str">
        <f>feed!C305</f>
        <v>The Divine Council</v>
      </c>
      <c r="D305">
        <f>SUMPRODUCT(MID(0&amp;feed!D305,LARGE(INDEX(ISNUMBER(--MID(feed!D305,ROW($1:$19),1))*
ROW($1:$19),0),ROW($1:$19))+1,1)*10^ROW($1:$19)/10)</f>
        <v>15</v>
      </c>
      <c r="E305">
        <f>SUMPRODUCT(MID(0&amp;feed!E305,LARGE(INDEX(ISNUMBER(--MID(feed!E305,ROW($1:$19),1))*
ROW($1:$19),0),ROW($1:$19))+1,1)*10^ROW($1:$19)/10)</f>
        <v>0</v>
      </c>
      <c r="F305" t="str">
        <f>feed!F305</f>
        <v>Korean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2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7</v>
      </c>
      <c r="K305">
        <f>SUMPRODUCT(MID(0&amp;feed!K305,LARGE(INDEX(ISNUMBER(--MID(feed!K305,ROW($1:$19),1))*
ROW($1:$19),0),ROW($1:$19))+1,1)*10^ROW($1:$19)/10)</f>
        <v>17</v>
      </c>
      <c r="L305">
        <f>SUMPRODUCT(MID(0&amp;feed!L305,LARGE(INDEX(ISNUMBER(--MID(feed!L305,ROW($1:$19),1))*
ROW($1:$19),0),ROW($1:$19))+1,1)*10^ROW($1:$19)/10)</f>
        <v>5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1231</v>
      </c>
      <c r="O305">
        <f>SUMPRODUCT(MID(0&amp;feed!O305,LARGE(INDEX(ISNUMBER(--MID(feed!O305,ROW($1:$5),1))*
ROW($1:$5),0),ROW($1:$5))+1,1)*10^ROW($1:$5)/10)</f>
        <v>323</v>
      </c>
      <c r="P305" t="str">
        <f>feed!P305</f>
        <v>Untapped</v>
      </c>
      <c r="Q305" t="str">
        <f>feed!Q305</f>
        <v>Powerful</v>
      </c>
      <c r="R305" t="str">
        <f>feed!R305</f>
        <v>East Indies</v>
      </c>
      <c r="S305" t="str">
        <f>feed!S305</f>
        <v>Soviet Union</v>
      </c>
      <c r="T305" s="4">
        <f>SUMPRODUCT(MID(0&amp;feed!T305,LARGE(INDEX(ISNUMBER(--MID(feed!T305,ROW($1:$5),1))*
ROW($1:$5),0),ROW($1:$5))+1,1)*10^ROW($1:$5)/10)</f>
        <v>31274</v>
      </c>
      <c r="U305" t="str">
        <f>feed!U305</f>
        <v>http://blocgame.com/stats.php?id=57146</v>
      </c>
      <c r="V305" s="4">
        <f>SUMPRODUCT(MID(0&amp;feed!V305,LARGE(INDEX(ISNUMBER(--MID(feed!V305,ROW($1:$5),1))*
ROW($1:$5),0),ROW($1:$5))+1,1)*10^ROW($1:$5)/10)</f>
        <v>0</v>
      </c>
      <c r="W305">
        <f>feed!W305</f>
        <v>0</v>
      </c>
      <c r="X305" s="4">
        <f>T305-H305*750-K305*375-L305*375</f>
        <v>21524</v>
      </c>
      <c r="Y305" s="9">
        <f>T305/N305</f>
        <v>25.405361494719742</v>
      </c>
    </row>
    <row r="306" spans="1:25" x14ac:dyDescent="0.25">
      <c r="A306" t="str">
        <f>feed!A306</f>
        <v>P4r4d1s3</v>
      </c>
      <c r="B306" t="str">
        <f>feed!B306</f>
        <v>BurmyEx</v>
      </c>
      <c r="C306" t="str">
        <f>feed!C306</f>
        <v>Steel Brotherhood</v>
      </c>
      <c r="D306">
        <f>SUMPRODUCT(MID(0&amp;feed!D306,LARGE(INDEX(ISNUMBER(--MID(feed!D306,ROW($1:$19),1))*
ROW($1:$19),0),ROW($1:$19))+1,1)*10^ROW($1:$19)/10)</f>
        <v>9</v>
      </c>
      <c r="E306">
        <f>SUMPRODUCT(MID(0&amp;feed!E306,LARGE(INDEX(ISNUMBER(--MID(feed!E306,ROW($1:$19),1))*
ROW($1:$19),0),ROW($1:$19))+1,1)*10^ROW($1:$19)/10)</f>
        <v>0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1</v>
      </c>
      <c r="I306" t="str">
        <f>feed!I306</f>
        <v>Undisciplined Rabble</v>
      </c>
      <c r="J306">
        <f>SUMPRODUCT(MID(0&amp;feed!J306,LARGE(INDEX(ISNUMBER(--MID(feed!J306,ROW($1:$19),1))*
ROW($1:$19),0),ROW($1:$19))+1,1)*10^ROW($1:$19)/10)</f>
        <v>150</v>
      </c>
      <c r="K306">
        <f>SUMPRODUCT(MID(0&amp;feed!K306,LARGE(INDEX(ISNUMBER(--MID(feed!K306,ROW($1:$19),1))*
ROW($1:$19),0),ROW($1:$19))+1,1)*10^ROW($1:$19)/10)</f>
        <v>5</v>
      </c>
      <c r="L306">
        <f>SUMPRODUCT(MID(0&amp;feed!L306,LARGE(INDEX(ISNUMBER(--MID(feed!L306,ROW($1:$19),1))*
ROW($1:$19),0),ROW($1:$19))+1,1)*10^ROW($1:$19)/10)</f>
        <v>3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1230</v>
      </c>
      <c r="O306">
        <f>SUMPRODUCT(MID(0&amp;feed!O306,LARGE(INDEX(ISNUMBER(--MID(feed!O306,ROW($1:$5),1))*
ROW($1:$5),0),ROW($1:$5))+1,1)*10^ROW($1:$5)/10)</f>
        <v>266</v>
      </c>
      <c r="P306" t="str">
        <f>feed!P306</f>
        <v>Untapped</v>
      </c>
      <c r="Q306" t="str">
        <f>feed!Q306</f>
        <v>Small</v>
      </c>
      <c r="R306" t="str">
        <f>feed!R306</f>
        <v>Mesoamerica</v>
      </c>
      <c r="S306" t="str">
        <f>feed!S306</f>
        <v>Soviet Union</v>
      </c>
      <c r="T306" s="4">
        <f>SUMPRODUCT(MID(0&amp;feed!T306,LARGE(INDEX(ISNUMBER(--MID(feed!T306,ROW($1:$5),1))*
ROW($1:$5),0),ROW($1:$5))+1,1)*10^ROW($1:$5)/10)</f>
        <v>16172</v>
      </c>
      <c r="U306" t="str">
        <f>feed!U306</f>
        <v>http://blocgame.com/stats.php?id=43368</v>
      </c>
      <c r="V306" s="4">
        <f>SUMPRODUCT(MID(0&amp;feed!V306,LARGE(INDEX(ISNUMBER(--MID(feed!V306,ROW($1:$5),1))*
ROW($1:$5),0),ROW($1:$5))+1,1)*10^ROW($1:$5)/10)</f>
        <v>0</v>
      </c>
      <c r="W306">
        <f>feed!W306</f>
        <v>0</v>
      </c>
      <c r="X306" s="4">
        <f>T306-H306*750-K306*375-L306*375</f>
        <v>12422</v>
      </c>
      <c r="Y306" s="9">
        <f>T306/N306</f>
        <v>13.147967479674797</v>
      </c>
    </row>
    <row r="307" spans="1:25" x14ac:dyDescent="0.25">
      <c r="A307" t="str">
        <f>feed!A307</f>
        <v>saiya</v>
      </c>
      <c r="B307" t="str">
        <f>feed!B307</f>
        <v>saiya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27</v>
      </c>
      <c r="E307">
        <f>SUMPRODUCT(MID(0&amp;feed!E307,LARGE(INDEX(ISNUMBER(--MID(feed!E307,ROW($1:$19),1))*
ROW($1:$19),0),ROW($1:$19))+1,1)*10^ROW($1:$19)/10)</f>
        <v>1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2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1</v>
      </c>
      <c r="K307">
        <f>SUMPRODUCT(MID(0&amp;feed!K307,LARGE(INDEX(ISNUMBER(--MID(feed!K307,ROW($1:$19),1))*
ROW($1:$19),0),ROW($1:$19))+1,1)*10^ROW($1:$19)/10)</f>
        <v>22</v>
      </c>
      <c r="L307">
        <f>SUMPRODUCT(MID(0&amp;feed!L307,LARGE(INDEX(ISNUMBER(--MID(feed!L307,ROW($1:$19),1))*
ROW($1:$19),0),ROW($1:$19))+1,1)*10^ROW($1:$19)/10)</f>
        <v>13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1229</v>
      </c>
      <c r="O307">
        <f>SUMPRODUCT(MID(0&amp;feed!O307,LARGE(INDEX(ISNUMBER(--MID(feed!O307,ROW($1:$5),1))*
ROW($1:$5),0),ROW($1:$5))+1,1)*10^ROW($1:$5)/10)</f>
        <v>2308</v>
      </c>
      <c r="P307" t="str">
        <f>feed!P307</f>
        <v>Near Depletion</v>
      </c>
      <c r="Q307" t="str">
        <f>feed!Q307</f>
        <v>Mediocre</v>
      </c>
      <c r="R307" t="str">
        <f>feed!R307</f>
        <v>Arabia</v>
      </c>
      <c r="S307" t="str">
        <f>feed!S307</f>
        <v>Soviet Union</v>
      </c>
      <c r="T307" s="4">
        <f>SUMPRODUCT(MID(0&amp;feed!T307,LARGE(INDEX(ISNUMBER(--MID(feed!T307,ROW($1:$5),1))*
ROW($1:$5),0),ROW($1:$5))+1,1)*10^ROW($1:$5)/10)</f>
        <v>22122</v>
      </c>
      <c r="U307" t="str">
        <f>feed!U307</f>
        <v>http://blocgame.com/stats.php?id=61785</v>
      </c>
      <c r="V307" s="4">
        <f>SUMPRODUCT(MID(0&amp;feed!V307,LARGE(INDEX(ISNUMBER(--MID(feed!V307,ROW($1:$5),1))*
ROW($1:$5),0),ROW($1:$5))+1,1)*10^ROW($1:$5)/10)</f>
        <v>0</v>
      </c>
      <c r="W307">
        <f>feed!W307</f>
        <v>0</v>
      </c>
      <c r="X307" s="4">
        <f>T307-H307*750-K307*375-L307*375</f>
        <v>7497</v>
      </c>
      <c r="Y307" s="9">
        <f>T307/N307</f>
        <v>18</v>
      </c>
    </row>
    <row r="308" spans="1:25" x14ac:dyDescent="0.25">
      <c r="A308" t="str">
        <f>feed!A308</f>
        <v>Chistriania</v>
      </c>
      <c r="B308" t="str">
        <f>feed!B308</f>
        <v>Chistrian</v>
      </c>
      <c r="C308" t="str">
        <f>feed!C308</f>
        <v>The United Nations</v>
      </c>
      <c r="D308">
        <f>SUMPRODUCT(MID(0&amp;feed!D308,LARGE(INDEX(ISNUMBER(--MID(feed!D308,ROW($1:$19),1))*
ROW($1:$19),0),ROW($1:$19))+1,1)*10^ROW($1:$19)/10)</f>
        <v>10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1</v>
      </c>
      <c r="I308" t="str">
        <f>feed!I308</f>
        <v>Good</v>
      </c>
      <c r="J308">
        <f>SUMPRODUCT(MID(0&amp;feed!J308,LARGE(INDEX(ISNUMBER(--MID(feed!J308,ROW($1:$19),1))*
ROW($1:$19),0),ROW($1:$19))+1,1)*10^ROW($1:$19)/10)</f>
        <v>76</v>
      </c>
      <c r="K308">
        <f>SUMPRODUCT(MID(0&amp;feed!K308,LARGE(INDEX(ISNUMBER(--MID(feed!K308,ROW($1:$19),1))*
ROW($1:$19),0),ROW($1:$19))+1,1)*10^ROW($1:$19)/10)</f>
        <v>11</v>
      </c>
      <c r="L308">
        <f>SUMPRODUCT(MID(0&amp;feed!L308,LARGE(INDEX(ISNUMBER(--MID(feed!L308,ROW($1:$19),1))*
ROW($1:$19),0),ROW($1:$19))+1,1)*10^ROW($1:$19)/10)</f>
        <v>4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1227</v>
      </c>
      <c r="O308">
        <f>SUMPRODUCT(MID(0&amp;feed!O308,LARGE(INDEX(ISNUMBER(--MID(feed!O308,ROW($1:$5),1))*
ROW($1:$5),0),ROW($1:$5))+1,1)*10^ROW($1:$5)/10)</f>
        <v>104</v>
      </c>
      <c r="P308">
        <f>feed!P308</f>
        <v>0</v>
      </c>
      <c r="Q308" t="str">
        <f>feed!Q308</f>
        <v>Mediocre</v>
      </c>
      <c r="R308" t="str">
        <f>feed!R308</f>
        <v>Southern Cone</v>
      </c>
      <c r="S308" t="str">
        <f>feed!S308</f>
        <v>United States</v>
      </c>
      <c r="T308" s="4">
        <f>SUMPRODUCT(MID(0&amp;feed!T308,LARGE(INDEX(ISNUMBER(--MID(feed!T308,ROW($1:$5),1))*
ROW($1:$5),0),ROW($1:$5))+1,1)*10^ROW($1:$5)/10)</f>
        <v>15345</v>
      </c>
      <c r="U308" t="str">
        <f>feed!U308</f>
        <v>http://blocgame.com/stats.php?id=63264</v>
      </c>
      <c r="V308" s="4">
        <f>SUMPRODUCT(MID(0&amp;feed!V308,LARGE(INDEX(ISNUMBER(--MID(feed!V308,ROW($1:$5),1))*
ROW($1:$5),0),ROW($1:$5))+1,1)*10^ROW($1:$5)/10)</f>
        <v>0</v>
      </c>
      <c r="W308">
        <f>feed!W308</f>
        <v>0</v>
      </c>
      <c r="X308" s="4">
        <f>T308-H308*750-K308*375-L308*375</f>
        <v>8970</v>
      </c>
      <c r="Y308" s="9">
        <f>T308/N308</f>
        <v>12.506112469437653</v>
      </c>
    </row>
    <row r="309" spans="1:25" x14ac:dyDescent="0.25">
      <c r="A309" t="str">
        <f>feed!A309</f>
        <v>SAUDI OPEC</v>
      </c>
      <c r="B309" t="str">
        <f>feed!B309</f>
        <v>OPEC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3</v>
      </c>
      <c r="E309">
        <f>SUMPRODUCT(MID(0&amp;feed!E309,LARGE(INDEX(ISNUMBER(--MID(feed!E309,ROW($1:$19),1))*
ROW($1:$19),0),ROW($1:$19))+1,1)*10^ROW($1:$19)/10)</f>
        <v>0</v>
      </c>
      <c r="F309" t="str">
        <f>feed!F309</f>
        <v>Finest of the 19th century</v>
      </c>
      <c r="G309" t="str">
        <f>feed!G309</f>
        <v>Questionable</v>
      </c>
      <c r="H309">
        <f>SUMPRODUCT(MID(0&amp;feed!H309,LARGE(INDEX(ISNUMBER(--MID(feed!H309,ROW($1:$1),1))*
ROW($1:$1),0),ROW($1:$1))+1,1)*10^ROW($1:$1)/10)</f>
        <v>1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150</v>
      </c>
      <c r="K309">
        <f>SUMPRODUCT(MID(0&amp;feed!K309,LARGE(INDEX(ISNUMBER(--MID(feed!K309,ROW($1:$19),1))*
ROW($1:$19),0),ROW($1:$19))+1,1)*10^ROW($1:$19)/10)</f>
        <v>3</v>
      </c>
      <c r="L309">
        <f>SUMPRODUCT(MID(0&amp;feed!L309,LARGE(INDEX(ISNUMBER(--MID(feed!L309,ROW($1:$19),1))*
ROW($1:$19),0),ROW($1:$19))+1,1)*10^ROW($1:$19)/10)</f>
        <v>7</v>
      </c>
      <c r="M309" t="str">
        <f>feed!M309</f>
        <v>Mixed Economy</v>
      </c>
      <c r="N309">
        <f>SUMPRODUCT(MID(0&amp;feed!N309,LARGE(INDEX(ISNUMBER(--MID(feed!N309,ROW($1:$5),1))*
ROW($1:$5),0),ROW($1:$5))+1,1)*10^ROW($1:$5)/10)</f>
        <v>1225</v>
      </c>
      <c r="O309">
        <f>SUMPRODUCT(MID(0&amp;feed!O309,LARGE(INDEX(ISNUMBER(--MID(feed!O309,ROW($1:$5),1))*
ROW($1:$5),0),ROW($1:$5))+1,1)*10^ROW($1:$5)/10)</f>
        <v>423</v>
      </c>
      <c r="P309" t="str">
        <f>feed!P309</f>
        <v>Untapped</v>
      </c>
      <c r="Q309" t="str">
        <f>feed!Q309</f>
        <v>Meagre</v>
      </c>
      <c r="R309" t="str">
        <f>feed!R309</f>
        <v>Arabia</v>
      </c>
      <c r="S309" t="str">
        <f>feed!S309</f>
        <v>Neutral</v>
      </c>
      <c r="T309" s="4">
        <f>SUMPRODUCT(MID(0&amp;feed!T309,LARGE(INDEX(ISNUMBER(--MID(feed!T309,ROW($1:$5),1))*
ROW($1:$5),0),ROW($1:$5))+1,1)*10^ROW($1:$5)/10)</f>
        <v>11231</v>
      </c>
      <c r="U309" t="str">
        <f>feed!U309</f>
        <v>http://blocgame.com/stats.php?id=62838</v>
      </c>
      <c r="V309" s="4">
        <f>SUMPRODUCT(MID(0&amp;feed!V309,LARGE(INDEX(ISNUMBER(--MID(feed!V309,ROW($1:$5),1))*
ROW($1:$5),0),ROW($1:$5))+1,1)*10^ROW($1:$5)/10)</f>
        <v>0</v>
      </c>
      <c r="W309">
        <f>feed!W309</f>
        <v>0</v>
      </c>
      <c r="X309" s="4">
        <f>T309-H309*750-K309*375-L309*375</f>
        <v>6731</v>
      </c>
      <c r="Y309" s="9">
        <f>T309/N309</f>
        <v>9.1681632653061218</v>
      </c>
    </row>
    <row r="310" spans="1:25" x14ac:dyDescent="0.25">
      <c r="A310" t="str">
        <f>feed!A311</f>
        <v>House Tyrell</v>
      </c>
      <c r="B310" t="str">
        <f>feed!B311</f>
        <v>Mace Tyrell</v>
      </c>
      <c r="C310" t="str">
        <f>feed!C311</f>
        <v>Illuminati</v>
      </c>
      <c r="D310">
        <f>SUMPRODUCT(MID(0&amp;feed!D311,LARGE(INDEX(ISNUMBER(--MID(feed!D311,ROW($1:$19),1))*
ROW($1:$19),0),ROW($1:$19))+1,1)*10^ROW($1:$19)/10)</f>
        <v>24</v>
      </c>
      <c r="E310">
        <f>SUMPRODUCT(MID(0&amp;feed!E311,LARGE(INDEX(ISNUMBER(--MID(feed!E311,ROW($1:$19),1))*
ROW($1:$19),0),ROW($1:$19))+1,1)*10^ROW($1:$19)/10)</f>
        <v>0</v>
      </c>
      <c r="F310" t="str">
        <f>feed!F311</f>
        <v>Second World War surplus</v>
      </c>
      <c r="G310" t="str">
        <f>feed!G311</f>
        <v>Gandhi-like</v>
      </c>
      <c r="H310">
        <f>SUMPRODUCT(MID(0&amp;feed!H311,LARGE(INDEX(ISNUMBER(--MID(feed!H311,ROW($1:$1),1))*
ROW($1:$1),0),ROW($1:$1))+1,1)*10^ROW($1:$1)/10)</f>
        <v>1</v>
      </c>
      <c r="I310" t="str">
        <f>feed!I311</f>
        <v>Good</v>
      </c>
      <c r="J310">
        <f>SUMPRODUCT(MID(0&amp;feed!J311,LARGE(INDEX(ISNUMBER(--MID(feed!J311,ROW($1:$19),1))*
ROW($1:$19),0),ROW($1:$19))+1,1)*10^ROW($1:$19)/10)</f>
        <v>2</v>
      </c>
      <c r="K310">
        <f>SUMPRODUCT(MID(0&amp;feed!K311,LARGE(INDEX(ISNUMBER(--MID(feed!K311,ROW($1:$19),1))*
ROW($1:$19),0),ROW($1:$19))+1,1)*10^ROW($1:$19)/10)</f>
        <v>9</v>
      </c>
      <c r="L310">
        <f>SUMPRODUCT(MID(0&amp;feed!L311,LARGE(INDEX(ISNUMBER(--MID(feed!L311,ROW($1:$19),1))*
ROW($1:$19),0),ROW($1:$19))+1,1)*10^ROW($1:$19)/10)</f>
        <v>9</v>
      </c>
      <c r="M310" t="str">
        <f>feed!M311</f>
        <v>Free Market</v>
      </c>
      <c r="N310">
        <f>SUMPRODUCT(MID(0&amp;feed!N311,LARGE(INDEX(ISNUMBER(--MID(feed!N311,ROW($1:$5),1))*
ROW($1:$5),0),ROW($1:$5))+1,1)*10^ROW($1:$5)/10)</f>
        <v>1223</v>
      </c>
      <c r="O310">
        <f>SUMPRODUCT(MID(0&amp;feed!O311,LARGE(INDEX(ISNUMBER(--MID(feed!O311,ROW($1:$5),1))*
ROW($1:$5),0),ROW($1:$5))+1,1)*10^ROW($1:$5)/10)</f>
        <v>419</v>
      </c>
      <c r="P310" t="str">
        <f>feed!P311</f>
        <v>Plentiful</v>
      </c>
      <c r="Q310" t="str">
        <f>feed!Q311</f>
        <v>None</v>
      </c>
      <c r="R310" t="str">
        <f>feed!R311</f>
        <v>Arabia</v>
      </c>
      <c r="S310" t="str">
        <f>feed!S311</f>
        <v>United States</v>
      </c>
      <c r="T310" s="4">
        <f>SUMPRODUCT(MID(0&amp;feed!T311,LARGE(INDEX(ISNUMBER(--MID(feed!T311,ROW($1:$5),1))*
ROW($1:$5),0),ROW($1:$5))+1,1)*10^ROW($1:$5)/10)</f>
        <v>7722</v>
      </c>
      <c r="U310" t="str">
        <f>feed!U311</f>
        <v>http://blocgame.com/stats.php?id=64093</v>
      </c>
      <c r="V310" s="4">
        <f>SUMPRODUCT(MID(0&amp;feed!V311,LARGE(INDEX(ISNUMBER(--MID(feed!V311,ROW($1:$5),1))*
ROW($1:$5),0),ROW($1:$5))+1,1)*10^ROW($1:$5)/10)</f>
        <v>0</v>
      </c>
      <c r="W310">
        <f>feed!W311</f>
        <v>0</v>
      </c>
      <c r="X310" s="4">
        <f>T310-H310*750-K310*375-L310*375</f>
        <v>222</v>
      </c>
      <c r="Y310" s="9">
        <f>T310/N310</f>
        <v>6.3139820114472611</v>
      </c>
    </row>
    <row r="311" spans="1:25" x14ac:dyDescent="0.25">
      <c r="A311" t="str">
        <f>feed!A310</f>
        <v>jongos</v>
      </c>
      <c r="B311" t="str">
        <f>feed!B310</f>
        <v>barros</v>
      </c>
      <c r="C311">
        <f>feed!C310</f>
        <v>0</v>
      </c>
      <c r="D311">
        <f>SUMPRODUCT(MID(0&amp;feed!D310,LARGE(INDEX(ISNUMBER(--MID(feed!D310,ROW($1:$19),1))*
ROW($1:$19),0),ROW($1:$19))+1,1)*10^ROW($1:$19)/10)</f>
        <v>8</v>
      </c>
      <c r="E311">
        <f>SUMPRODUCT(MID(0&amp;feed!E310,LARGE(INDEX(ISNUMBER(--MID(feed!E310,ROW($1:$19),1))*
ROW($1:$19),0),ROW($1:$19))+1,1)*10^ROW($1:$19)/10)</f>
        <v>0</v>
      </c>
      <c r="F311" t="str">
        <f>feed!F310</f>
        <v>Second World War surplus</v>
      </c>
      <c r="G311" t="str">
        <f>feed!G310</f>
        <v>Gandhi-like</v>
      </c>
      <c r="H311">
        <f>SUMPRODUCT(MID(0&amp;feed!H310,LARGE(INDEX(ISNUMBER(--MID(feed!H310,ROW($1:$1),1))*
ROW($1:$1),0),ROW($1:$1))+1,1)*10^ROW($1:$1)/10)</f>
        <v>0</v>
      </c>
      <c r="I311" t="str">
        <f>feed!I310</f>
        <v>Good</v>
      </c>
      <c r="J311">
        <f>SUMPRODUCT(MID(0&amp;feed!J310,LARGE(INDEX(ISNUMBER(--MID(feed!J310,ROW($1:$19),1))*
ROW($1:$19),0),ROW($1:$19))+1,1)*10^ROW($1:$19)/10)</f>
        <v>1</v>
      </c>
      <c r="K311">
        <f>SUMPRODUCT(MID(0&amp;feed!K310,LARGE(INDEX(ISNUMBER(--MID(feed!K310,ROW($1:$19),1))*
ROW($1:$19),0),ROW($1:$19))+1,1)*10^ROW($1:$19)/10)</f>
        <v>7</v>
      </c>
      <c r="L311">
        <f>SUMPRODUCT(MID(0&amp;feed!L310,LARGE(INDEX(ISNUMBER(--MID(feed!L310,ROW($1:$19),1))*
ROW($1:$19),0),ROW($1:$19))+1,1)*10^ROW($1:$19)/10)</f>
        <v>5</v>
      </c>
      <c r="M311" t="str">
        <f>feed!M310</f>
        <v>Central Planning</v>
      </c>
      <c r="N311">
        <f>SUMPRODUCT(MID(0&amp;feed!N310,LARGE(INDEX(ISNUMBER(--MID(feed!N310,ROW($1:$5),1))*
ROW($1:$5),0),ROW($1:$5))+1,1)*10^ROW($1:$5)/10)</f>
        <v>1223</v>
      </c>
      <c r="O311">
        <f>SUMPRODUCT(MID(0&amp;feed!O310,LARGE(INDEX(ISNUMBER(--MID(feed!O310,ROW($1:$5),1))*
ROW($1:$5),0),ROW($1:$5))+1,1)*10^ROW($1:$5)/10)</f>
        <v>245</v>
      </c>
      <c r="P311">
        <f>feed!P310</f>
        <v>0</v>
      </c>
      <c r="Q311" t="str">
        <f>feed!Q310</f>
        <v>Small</v>
      </c>
      <c r="R311" t="str">
        <f>feed!R310</f>
        <v>East Indies</v>
      </c>
      <c r="S311" t="str">
        <f>feed!S310</f>
        <v>Soviet Union</v>
      </c>
      <c r="T311" s="4">
        <f>SUMPRODUCT(MID(0&amp;feed!T310,LARGE(INDEX(ISNUMBER(--MID(feed!T310,ROW($1:$5),1))*
ROW($1:$5),0),ROW($1:$5))+1,1)*10^ROW($1:$5)/10)</f>
        <v>5895</v>
      </c>
      <c r="U311" t="str">
        <f>feed!U310</f>
        <v>http://blocgame.com/stats.php?id=61892</v>
      </c>
      <c r="V311" s="4">
        <f>SUMPRODUCT(MID(0&amp;feed!V310,LARGE(INDEX(ISNUMBER(--MID(feed!V310,ROW($1:$5),1))*
ROW($1:$5),0),ROW($1:$5))+1,1)*10^ROW($1:$5)/10)</f>
        <v>0</v>
      </c>
      <c r="W311">
        <f>feed!W310</f>
        <v>0</v>
      </c>
      <c r="X311" s="4">
        <f>T311-H311*750-K311*375-L311*375</f>
        <v>1395</v>
      </c>
      <c r="Y311" s="9">
        <f>T311/N311</f>
        <v>4.8201144726083403</v>
      </c>
    </row>
    <row r="312" spans="1:25" x14ac:dyDescent="0.25">
      <c r="A312" t="str">
        <f>feed!A312</f>
        <v>Norwegia</v>
      </c>
      <c r="B312" t="str">
        <f>feed!B312</f>
        <v>Thornir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78</v>
      </c>
      <c r="E312">
        <f>SUMPRODUCT(MID(0&amp;feed!E312,LARGE(INDEX(ISNUMBER(--MID(feed!E312,ROW($1:$19),1))*
ROW($1:$19),0),ROW($1:$19))+1,1)*10^ROW($1:$19)/10)</f>
        <v>0</v>
      </c>
      <c r="F312" t="str">
        <f>feed!F312</f>
        <v>Korean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2</v>
      </c>
      <c r="I312" t="str">
        <f>feed!I312</f>
        <v>Standard</v>
      </c>
      <c r="J312">
        <f>SUMPRODUCT(MID(0&amp;feed!J312,LARGE(INDEX(ISNUMBER(--MID(feed!J312,ROW($1:$19),1))*
ROW($1:$19),0),ROW($1:$19))+1,1)*10^ROW($1:$19)/10)</f>
        <v>9</v>
      </c>
      <c r="K312">
        <f>SUMPRODUCT(MID(0&amp;feed!K312,LARGE(INDEX(ISNUMBER(--MID(feed!K312,ROW($1:$19),1))*
ROW($1:$19),0),ROW($1:$19))+1,1)*10^ROW($1:$19)/10)</f>
        <v>9</v>
      </c>
      <c r="L312">
        <f>SUMPRODUCT(MID(0&amp;feed!L312,LARGE(INDEX(ISNUMBER(--MID(feed!L312,ROW($1:$19),1))*
ROW($1:$19),0),ROW($1:$19))+1,1)*10^ROW($1:$19)/10)</f>
        <v>5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1222</v>
      </c>
      <c r="O312">
        <f>SUMPRODUCT(MID(0&amp;feed!O312,LARGE(INDEX(ISNUMBER(--MID(feed!O312,ROW($1:$5),1))*
ROW($1:$5),0),ROW($1:$5))+1,1)*10^ROW($1:$5)/10)</f>
        <v>2357</v>
      </c>
      <c r="P312" t="str">
        <f>feed!P312</f>
        <v>Untapped</v>
      </c>
      <c r="Q312" t="str">
        <f>feed!Q312</f>
        <v>Somewhat Large</v>
      </c>
      <c r="R312" t="str">
        <f>feed!R312</f>
        <v>Atlas</v>
      </c>
      <c r="S312" t="str">
        <f>feed!S312</f>
        <v>Soviet Union</v>
      </c>
      <c r="T312" s="4">
        <f>SUMPRODUCT(MID(0&amp;feed!T312,LARGE(INDEX(ISNUMBER(--MID(feed!T312,ROW($1:$5),1))*
ROW($1:$5),0),ROW($1:$5))+1,1)*10^ROW($1:$5)/10)</f>
        <v>14007</v>
      </c>
      <c r="U312" t="str">
        <f>feed!U312</f>
        <v>http://blocgame.com/stats.php?id=30</v>
      </c>
      <c r="V312" s="4">
        <f>SUMPRODUCT(MID(0&amp;feed!V312,LARGE(INDEX(ISNUMBER(--MID(feed!V312,ROW($1:$5),1))*
ROW($1:$5),0),ROW($1:$5))+1,1)*10^ROW($1:$5)/10)</f>
        <v>0</v>
      </c>
      <c r="W312">
        <f>feed!W312</f>
        <v>0.05</v>
      </c>
      <c r="X312" s="4">
        <f>T312-H312*750-K312*375-L312*375</f>
        <v>7257</v>
      </c>
      <c r="Y312" s="9">
        <f>T312/N312</f>
        <v>11.462356792144027</v>
      </c>
    </row>
    <row r="313" spans="1:25" x14ac:dyDescent="0.25">
      <c r="A313" t="str">
        <f>feed!A313</f>
        <v>Gobi</v>
      </c>
      <c r="B313" t="str">
        <f>feed!B313</f>
        <v>Saint Gobi</v>
      </c>
      <c r="C313" t="str">
        <f>feed!C313</f>
        <v>The Order</v>
      </c>
      <c r="D313">
        <f>SUMPRODUCT(MID(0&amp;feed!D313,LARGE(INDEX(ISNUMBER(--MID(feed!D313,ROW($1:$19),1))*
ROW($1:$19),0),ROW($1:$19))+1,1)*10^ROW($1:$19)/10)</f>
        <v>83</v>
      </c>
      <c r="E313">
        <f>SUMPRODUCT(MID(0&amp;feed!E313,LARGE(INDEX(ISNUMBER(--MID(feed!E313,ROW($1:$19),1))*
ROW($1:$19),0),ROW($1:$19))+1,1)*10^ROW($1:$19)/10)</f>
        <v>3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2</v>
      </c>
      <c r="I313" t="str">
        <f>feed!I313</f>
        <v>Good</v>
      </c>
      <c r="J313">
        <f>SUMPRODUCT(MID(0&amp;feed!J313,LARGE(INDEX(ISNUMBER(--MID(feed!J313,ROW($1:$19),1))*
ROW($1:$19),0),ROW($1:$19))+1,1)*10^ROW($1:$19)/10)</f>
        <v>3</v>
      </c>
      <c r="K313">
        <f>SUMPRODUCT(MID(0&amp;feed!K313,LARGE(INDEX(ISNUMBER(--MID(feed!K313,ROW($1:$19),1))*
ROW($1:$19),0),ROW($1:$19))+1,1)*10^ROW($1:$19)/10)</f>
        <v>33</v>
      </c>
      <c r="L313">
        <f>SUMPRODUCT(MID(0&amp;feed!L313,LARGE(INDEX(ISNUMBER(--MID(feed!L313,ROW($1:$19),1))*
ROW($1:$19),0),ROW($1:$19))+1,1)*10^ROW($1:$19)/10)</f>
        <v>9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1221</v>
      </c>
      <c r="O313">
        <f>SUMPRODUCT(MID(0&amp;feed!O313,LARGE(INDEX(ISNUMBER(--MID(feed!O313,ROW($1:$5),1))*
ROW($1:$5),0),ROW($1:$5))+1,1)*10^ROW($1:$5)/10)</f>
        <v>507</v>
      </c>
      <c r="P313" t="str">
        <f>feed!P313</f>
        <v>Untapped</v>
      </c>
      <c r="Q313" t="str">
        <f>feed!Q313</f>
        <v>Large</v>
      </c>
      <c r="R313" t="str">
        <f>feed!R313</f>
        <v>Congo</v>
      </c>
      <c r="S313" t="str">
        <f>feed!S313</f>
        <v>United States</v>
      </c>
      <c r="T313" s="4">
        <f>SUMPRODUCT(MID(0&amp;feed!T313,LARGE(INDEX(ISNUMBER(--MID(feed!T313,ROW($1:$5),1))*
ROW($1:$5),0),ROW($1:$5))+1,1)*10^ROW($1:$5)/10)</f>
        <v>27032</v>
      </c>
      <c r="U313" t="str">
        <f>feed!U313</f>
        <v>http://blocgame.com/stats.php?id=61919</v>
      </c>
      <c r="V313" s="4">
        <f>SUMPRODUCT(MID(0&amp;feed!V313,LARGE(INDEX(ISNUMBER(--MID(feed!V313,ROW($1:$5),1))*
ROW($1:$5),0),ROW($1:$5))+1,1)*10^ROW($1:$5)/10)</f>
        <v>0</v>
      </c>
      <c r="W313">
        <f>feed!W313</f>
        <v>0</v>
      </c>
      <c r="X313" s="4">
        <f>T313-H313*750-K313*375-L313*375</f>
        <v>9782</v>
      </c>
      <c r="Y313" s="9">
        <f>T313/N313</f>
        <v>22.13923013923014</v>
      </c>
    </row>
    <row r="314" spans="1:25" x14ac:dyDescent="0.25">
      <c r="A314" t="str">
        <f>feed!A314</f>
        <v>OnePiece</v>
      </c>
      <c r="B314" t="str">
        <f>feed!B314</f>
        <v>AkiManang</v>
      </c>
      <c r="C314" t="str">
        <f>feed!C314</f>
        <v>PIRATES</v>
      </c>
      <c r="D314">
        <f>SUMPRODUCT(MID(0&amp;feed!D314,LARGE(INDEX(ISNUMBER(--MID(feed!D314,ROW($1:$19),1))*
ROW($1:$19),0),ROW($1:$19))+1,1)*10^ROW($1:$19)/10)</f>
        <v>59</v>
      </c>
      <c r="E314">
        <f>SUMPRODUCT(MID(0&amp;feed!E314,LARGE(INDEX(ISNUMBER(--MID(feed!E314,ROW($1:$19),1))*
ROW($1:$19),0),ROW($1:$19))+1,1)*10^ROW($1:$19)/10)</f>
        <v>1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2</v>
      </c>
      <c r="I314" t="str">
        <f>feed!I314</f>
        <v>Good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14</v>
      </c>
      <c r="L314">
        <f>SUMPRODUCT(MID(0&amp;feed!L314,LARGE(INDEX(ISNUMBER(--MID(feed!L314,ROW($1:$19),1))*
ROW($1:$19),0),ROW($1:$19))+1,1)*10^ROW($1:$19)/10)</f>
        <v>12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1221</v>
      </c>
      <c r="O314">
        <f>SUMPRODUCT(MID(0&amp;feed!O314,LARGE(INDEX(ISNUMBER(--MID(feed!O314,ROW($1:$5),1))*
ROW($1:$5),0),ROW($1:$5))+1,1)*10^ROW($1:$5)/10)</f>
        <v>7501</v>
      </c>
      <c r="P314" t="str">
        <f>feed!P314</f>
        <v>Plentiful</v>
      </c>
      <c r="Q314" t="str">
        <f>feed!Q314</f>
        <v>Powerful</v>
      </c>
      <c r="R314" t="str">
        <f>feed!R314</f>
        <v>Persia</v>
      </c>
      <c r="S314" t="str">
        <f>feed!S314</f>
        <v>Soviet Union</v>
      </c>
      <c r="T314" s="4">
        <f>SUMPRODUCT(MID(0&amp;feed!T314,LARGE(INDEX(ISNUMBER(--MID(feed!T314,ROW($1:$5),1))*
ROW($1:$5),0),ROW($1:$5))+1,1)*10^ROW($1:$5)/10)</f>
        <v>33159</v>
      </c>
      <c r="U314" t="str">
        <f>feed!U314</f>
        <v>http://blocgame.com/stats.php?id=63126</v>
      </c>
      <c r="V314" s="4">
        <f>SUMPRODUCT(MID(0&amp;feed!V314,LARGE(INDEX(ISNUMBER(--MID(feed!V314,ROW($1:$5),1))*
ROW($1:$5),0),ROW($1:$5))+1,1)*10^ROW($1:$5)/10)</f>
        <v>0</v>
      </c>
      <c r="W314">
        <f>feed!W314</f>
        <v>0</v>
      </c>
      <c r="X314" s="4">
        <f>T314-H314*750-K314*375-L314*375</f>
        <v>21909</v>
      </c>
      <c r="Y314" s="9">
        <f>T314/N314</f>
        <v>27.157248157248159</v>
      </c>
    </row>
    <row r="315" spans="1:25" x14ac:dyDescent="0.25">
      <c r="A315" t="str">
        <f>feed!A315</f>
        <v>720instaswap</v>
      </c>
      <c r="B315" t="str">
        <f>feed!B315</f>
        <v>TM0n3y</v>
      </c>
      <c r="C315">
        <f>feed!C315</f>
        <v>0</v>
      </c>
      <c r="D315">
        <f>SUMPRODUCT(MID(0&amp;feed!D315,LARGE(INDEX(ISNUMBER(--MID(feed!D315,ROW($1:$19),1))*
ROW($1:$19),0),ROW($1:$19))+1,1)*10^ROW($1:$19)/10)</f>
        <v>10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4</v>
      </c>
      <c r="K315">
        <f>SUMPRODUCT(MID(0&amp;feed!K315,LARGE(INDEX(ISNUMBER(--MID(feed!K315,ROW($1:$19),1))*
ROW($1:$19),0),ROW($1:$19))+1,1)*10^ROW($1:$19)/10)</f>
        <v>6</v>
      </c>
      <c r="L315">
        <f>SUMPRODUCT(MID(0&amp;feed!L315,LARGE(INDEX(ISNUMBER(--MID(feed!L315,ROW($1:$19),1))*
ROW($1:$19),0),ROW($1:$19))+1,1)*10^ROW($1:$19)/10)</f>
        <v>3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1219</v>
      </c>
      <c r="O315">
        <f>SUMPRODUCT(MID(0&amp;feed!O315,LARGE(INDEX(ISNUMBER(--MID(feed!O315,ROW($1:$5),1))*
ROW($1:$5),0),ROW($1:$5))+1,1)*10^ROW($1:$5)/10)</f>
        <v>2164</v>
      </c>
      <c r="P315" t="str">
        <f>feed!P315</f>
        <v>Untapped</v>
      </c>
      <c r="Q315" t="str">
        <f>feed!Q315</f>
        <v>Small</v>
      </c>
      <c r="R315" t="str">
        <f>feed!R315</f>
        <v>Persia</v>
      </c>
      <c r="S315" t="str">
        <f>feed!S315</f>
        <v>Soviet Union</v>
      </c>
      <c r="T315" s="4">
        <f>SUMPRODUCT(MID(0&amp;feed!T315,LARGE(INDEX(ISNUMBER(--MID(feed!T315,ROW($1:$5),1))*
ROW($1:$5),0),ROW($1:$5))+1,1)*10^ROW($1:$5)/10)</f>
        <v>9084</v>
      </c>
      <c r="U315" t="str">
        <f>feed!U315</f>
        <v>http://blocgame.com/stats.php?id=62714</v>
      </c>
      <c r="V315" s="4">
        <f>SUMPRODUCT(MID(0&amp;feed!V315,LARGE(INDEX(ISNUMBER(--MID(feed!V315,ROW($1:$5),1))*
ROW($1:$5),0),ROW($1:$5))+1,1)*10^ROW($1:$5)/10)</f>
        <v>0</v>
      </c>
      <c r="W315">
        <f>feed!W315</f>
        <v>0</v>
      </c>
      <c r="X315" s="4">
        <f>T315-H315*750-K315*375-L315*375</f>
        <v>4959</v>
      </c>
      <c r="Y315" s="9">
        <f>T315/N315</f>
        <v>7.4520098441345368</v>
      </c>
    </row>
    <row r="316" spans="1:25" x14ac:dyDescent="0.25">
      <c r="A316" t="str">
        <f>feed!A316</f>
        <v>AfganiBoy</v>
      </c>
      <c r="B316" t="str">
        <f>feed!B316</f>
        <v>CrazyDima</v>
      </c>
      <c r="C316" t="str">
        <f>feed!C316</f>
        <v>The United Nations</v>
      </c>
      <c r="D316">
        <f>SUMPRODUCT(MID(0&amp;feed!D316,LARGE(INDEX(ISNUMBER(--MID(feed!D316,ROW($1:$19),1))*
ROW($1:$19),0),ROW($1:$19))+1,1)*10^ROW($1:$19)/10)</f>
        <v>10</v>
      </c>
      <c r="E316">
        <f>SUMPRODUCT(MID(0&amp;feed!E316,LARGE(INDEX(ISNUMBER(--MID(feed!E316,ROW($1:$19),1))*
ROW($1:$19),0),ROW($1:$19))+1,1)*10^ROW($1:$19)/10)</f>
        <v>0</v>
      </c>
      <c r="F316" t="str">
        <f>feed!F316</f>
        <v>Finest of the 19th century</v>
      </c>
      <c r="G316" t="str">
        <f>feed!G316</f>
        <v>Good</v>
      </c>
      <c r="H316">
        <f>SUMPRODUCT(MID(0&amp;feed!H316,LARGE(INDEX(ISNUMBER(--MID(feed!H316,ROW($1:$1),1))*
ROW($1:$1),0),ROW($1:$1))+1,1)*10^ROW($1:$1)/10)</f>
        <v>1</v>
      </c>
      <c r="I316" t="str">
        <f>feed!I316</f>
        <v>Undisciplined Rabble</v>
      </c>
      <c r="J316">
        <f>SUMPRODUCT(MID(0&amp;feed!J316,LARGE(INDEX(ISNUMBER(--MID(feed!J316,ROW($1:$19),1))*
ROW($1:$19),0),ROW($1:$19))+1,1)*10^ROW($1:$19)/10)</f>
        <v>6</v>
      </c>
      <c r="K316">
        <f>SUMPRODUCT(MID(0&amp;feed!K316,LARGE(INDEX(ISNUMBER(--MID(feed!K316,ROW($1:$19),1))*
ROW($1:$19),0),ROW($1:$19))+1,1)*10^ROW($1:$19)/10)</f>
        <v>10</v>
      </c>
      <c r="L316">
        <f>SUMPRODUCT(MID(0&amp;feed!L316,LARGE(INDEX(ISNUMBER(--MID(feed!L316,ROW($1:$19),1))*
ROW($1:$19),0),ROW($1:$19))+1,1)*10^ROW($1:$19)/10)</f>
        <v>0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1218</v>
      </c>
      <c r="O316">
        <f>SUMPRODUCT(MID(0&amp;feed!O316,LARGE(INDEX(ISNUMBER(--MID(feed!O316,ROW($1:$5),1))*
ROW($1:$5),0),ROW($1:$5))+1,1)*10^ROW($1:$5)/10)</f>
        <v>0</v>
      </c>
      <c r="P316" t="str">
        <f>feed!P316</f>
        <v>Untapped</v>
      </c>
      <c r="Q316" t="str">
        <f>feed!Q316</f>
        <v>None</v>
      </c>
      <c r="R316" t="str">
        <f>feed!R316</f>
        <v>Mesopotamia</v>
      </c>
      <c r="S316" t="str">
        <f>feed!S316</f>
        <v>United States</v>
      </c>
      <c r="T316" s="4">
        <f>SUMPRODUCT(MID(0&amp;feed!T316,LARGE(INDEX(ISNUMBER(--MID(feed!T316,ROW($1:$5),1))*
ROW($1:$5),0),ROW($1:$5))+1,1)*10^ROW($1:$5)/10)</f>
        <v>5363</v>
      </c>
      <c r="U316" t="str">
        <f>feed!U316</f>
        <v>http://blocgame.com/stats.php?id=62098</v>
      </c>
      <c r="V316" s="4">
        <f>SUMPRODUCT(MID(0&amp;feed!V316,LARGE(INDEX(ISNUMBER(--MID(feed!V316,ROW($1:$5),1))*
ROW($1:$5),0),ROW($1:$5))+1,1)*10^ROW($1:$5)/10)</f>
        <v>0</v>
      </c>
      <c r="W316">
        <f>feed!W316</f>
        <v>0</v>
      </c>
      <c r="X316" s="4">
        <f>T316-H316*750-K316*375-L316*375</f>
        <v>863</v>
      </c>
      <c r="Y316" s="9">
        <f>T316/N316</f>
        <v>4.40311986863711</v>
      </c>
    </row>
    <row r="317" spans="1:25" x14ac:dyDescent="0.25">
      <c r="A317" t="str">
        <f>feed!A317</f>
        <v>Plob</v>
      </c>
      <c r="B317" t="str">
        <f>feed!B317</f>
        <v>plox</v>
      </c>
      <c r="C317" t="str">
        <f>feed!C317</f>
        <v>Brotherhood of Nod</v>
      </c>
      <c r="D317">
        <f>SUMPRODUCT(MID(0&amp;feed!D317,LARGE(INDEX(ISNUMBER(--MID(feed!D317,ROW($1:$19),1))*
ROW($1:$19),0),ROW($1:$19))+1,1)*10^ROW($1:$19)/10)</f>
        <v>56</v>
      </c>
      <c r="E317">
        <f>SUMPRODUCT(MID(0&amp;feed!E317,LARGE(INDEX(ISNUMBER(--MID(feed!E317,ROW($1:$19),1))*
ROW($1:$19),0),ROW($1:$19))+1,1)*10^ROW($1:$19)/10)</f>
        <v>0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Standard</v>
      </c>
      <c r="J317">
        <f>SUMPRODUCT(MID(0&amp;feed!J317,LARGE(INDEX(ISNUMBER(--MID(feed!J317,ROW($1:$19),1))*
ROW($1:$19),0),ROW($1:$19))+1,1)*10^ROW($1:$19)/10)</f>
        <v>7</v>
      </c>
      <c r="K317">
        <f>SUMPRODUCT(MID(0&amp;feed!K317,LARGE(INDEX(ISNUMBER(--MID(feed!K317,ROW($1:$19),1))*
ROW($1:$19),0),ROW($1:$19))+1,1)*10^ROW($1:$19)/10)</f>
        <v>14</v>
      </c>
      <c r="L317">
        <f>SUMPRODUCT(MID(0&amp;feed!L317,LARGE(INDEX(ISNUMBER(--MID(feed!L317,ROW($1:$19),1))*
ROW($1:$19),0),ROW($1:$19))+1,1)*10^ROW($1:$19)/10)</f>
        <v>16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1214</v>
      </c>
      <c r="O317">
        <f>SUMPRODUCT(MID(0&amp;feed!O317,LARGE(INDEX(ISNUMBER(--MID(feed!O317,ROW($1:$5),1))*
ROW($1:$5),0),ROW($1:$5))+1,1)*10^ROW($1:$5)/10)</f>
        <v>5589</v>
      </c>
      <c r="P317">
        <f>feed!P317</f>
        <v>0</v>
      </c>
      <c r="Q317" t="str">
        <f>feed!Q317</f>
        <v>Large</v>
      </c>
      <c r="R317" t="str">
        <f>feed!R317</f>
        <v>Arabia</v>
      </c>
      <c r="S317" t="str">
        <f>feed!S317</f>
        <v>Soviet Union</v>
      </c>
      <c r="T317" s="4">
        <f>SUMPRODUCT(MID(0&amp;feed!T317,LARGE(INDEX(ISNUMBER(--MID(feed!T317,ROW($1:$5),1))*
ROW($1:$5),0),ROW($1:$5))+1,1)*10^ROW($1:$5)/10)</f>
        <v>34931</v>
      </c>
      <c r="U317" t="str">
        <f>feed!U317</f>
        <v>http://blocgame.com/stats.php?id=58260</v>
      </c>
      <c r="V317" s="4">
        <f>SUMPRODUCT(MID(0&amp;feed!V317,LARGE(INDEX(ISNUMBER(--MID(feed!V317,ROW($1:$5),1))*
ROW($1:$5),0),ROW($1:$5))+1,1)*10^ROW($1:$5)/10)</f>
        <v>0</v>
      </c>
      <c r="W317">
        <f>feed!W317</f>
        <v>0</v>
      </c>
      <c r="X317" s="4">
        <f>T317-H317*750-K317*375-L317*375</f>
        <v>22931</v>
      </c>
      <c r="Y317" s="9">
        <f>T317/N317</f>
        <v>28.773476112026358</v>
      </c>
    </row>
    <row r="318" spans="1:25" x14ac:dyDescent="0.25">
      <c r="A318" t="str">
        <f>feed!A318</f>
        <v>Egoria</v>
      </c>
      <c r="B318" t="str">
        <f>feed!B318</f>
        <v>Evil_sethoss</v>
      </c>
      <c r="C318" t="str">
        <f>feed!C318</f>
        <v>Steel Brotherhood</v>
      </c>
      <c r="D318">
        <f>SUMPRODUCT(MID(0&amp;feed!D318,LARGE(INDEX(ISNUMBER(--MID(feed!D318,ROW($1:$19),1))*
ROW($1:$19),0),ROW($1:$19))+1,1)*10^ROW($1:$19)/10)</f>
        <v>9</v>
      </c>
      <c r="E318">
        <f>SUMPRODUCT(MID(0&amp;feed!E318,LARGE(INDEX(ISNUMBER(--MID(feed!E318,ROW($1:$19),1))*
ROW($1:$19),0),ROW($1:$19))+1,1)*10^ROW($1:$19)/10)</f>
        <v>0</v>
      </c>
      <c r="F318" t="str">
        <f>feed!F318</f>
        <v>First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0</v>
      </c>
      <c r="I318" t="str">
        <f>feed!I318</f>
        <v>Undisciplined Rabble</v>
      </c>
      <c r="J318">
        <f>SUMPRODUCT(MID(0&amp;feed!J318,LARGE(INDEX(ISNUMBER(--MID(feed!J318,ROW($1:$19),1))*
ROW($1:$19),0),ROW($1:$19))+1,1)*10^ROW($1:$19)/10)</f>
        <v>87</v>
      </c>
      <c r="K318">
        <f>SUMPRODUCT(MID(0&amp;feed!K318,LARGE(INDEX(ISNUMBER(--MID(feed!K318,ROW($1:$19),1))*
ROW($1:$19),0),ROW($1:$19))+1,1)*10^ROW($1:$19)/10)</f>
        <v>4</v>
      </c>
      <c r="L318">
        <f>SUMPRODUCT(MID(0&amp;feed!L318,LARGE(INDEX(ISNUMBER(--MID(feed!L318,ROW($1:$19),1))*
ROW($1:$19),0),ROW($1:$19))+1,1)*10^ROW($1:$19)/10)</f>
        <v>3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1213</v>
      </c>
      <c r="O318">
        <f>SUMPRODUCT(MID(0&amp;feed!O318,LARGE(INDEX(ISNUMBER(--MID(feed!O318,ROW($1:$5),1))*
ROW($1:$5),0),ROW($1:$5))+1,1)*10^ROW($1:$5)/10)</f>
        <v>339</v>
      </c>
      <c r="P318" t="str">
        <f>feed!P318</f>
        <v>Untapped</v>
      </c>
      <c r="Q318" t="str">
        <f>feed!Q318</f>
        <v>Small</v>
      </c>
      <c r="R318" t="str">
        <f>feed!R318</f>
        <v>Mesoamerica</v>
      </c>
      <c r="S318" t="str">
        <f>feed!S318</f>
        <v>Soviet Union</v>
      </c>
      <c r="T318" s="4">
        <f>SUMPRODUCT(MID(0&amp;feed!T318,LARGE(INDEX(ISNUMBER(--MID(feed!T318,ROW($1:$5),1))*
ROW($1:$5),0),ROW($1:$5))+1,1)*10^ROW($1:$5)/10)</f>
        <v>7346</v>
      </c>
      <c r="U318" t="str">
        <f>feed!U318</f>
        <v>http://blocgame.com/stats.php?id=54726</v>
      </c>
      <c r="V318" s="4">
        <f>SUMPRODUCT(MID(0&amp;feed!V318,LARGE(INDEX(ISNUMBER(--MID(feed!V318,ROW($1:$5),1))*
ROW($1:$5),0),ROW($1:$5))+1,1)*10^ROW($1:$5)/10)</f>
        <v>0</v>
      </c>
      <c r="W318">
        <f>feed!W318</f>
        <v>0</v>
      </c>
      <c r="X318" s="4">
        <f>T318-H318*750-K318*375-L318*375</f>
        <v>4721</v>
      </c>
      <c r="Y318" s="9">
        <f>T318/N318</f>
        <v>6.0560593569661991</v>
      </c>
    </row>
    <row r="319" spans="1:25" x14ac:dyDescent="0.25">
      <c r="A319" t="str">
        <f>feed!A319</f>
        <v>Uzbekistan.</v>
      </c>
      <c r="B319" t="str">
        <f>feed!B319</f>
        <v>Ittin</v>
      </c>
      <c r="C319" t="str">
        <f>feed!C319</f>
        <v>Brotherhood of Nod</v>
      </c>
      <c r="D319">
        <f>SUMPRODUCT(MID(0&amp;feed!D319,LARGE(INDEX(ISNUMBER(--MID(feed!D319,ROW($1:$19),1))*
ROW($1:$19),0),ROW($1:$19))+1,1)*10^ROW($1:$19)/10)</f>
        <v>97</v>
      </c>
      <c r="E319">
        <f>SUMPRODUCT(MID(0&amp;feed!E319,LARGE(INDEX(ISNUMBER(--MID(feed!E319,ROW($1:$19),1))*
ROW($1:$19),0),ROW($1:$19))+1,1)*10^ROW($1:$19)/10)</f>
        <v>2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3</v>
      </c>
      <c r="I319" t="str">
        <f>feed!I319</f>
        <v>Poor</v>
      </c>
      <c r="J319">
        <f>SUMPRODUCT(MID(0&amp;feed!J319,LARGE(INDEX(ISNUMBER(--MID(feed!J319,ROW($1:$19),1))*
ROW($1:$19),0),ROW($1:$19))+1,1)*10^ROW($1:$19)/10)</f>
        <v>0</v>
      </c>
      <c r="K319">
        <f>SUMPRODUCT(MID(0&amp;feed!K319,LARGE(INDEX(ISNUMBER(--MID(feed!K319,ROW($1:$19),1))*
ROW($1:$19),0),ROW($1:$19))+1,1)*10^ROW($1:$19)/10)</f>
        <v>25</v>
      </c>
      <c r="L319">
        <f>SUMPRODUCT(MID(0&amp;feed!L319,LARGE(INDEX(ISNUMBER(--MID(feed!L319,ROW($1:$19),1))*
ROW($1:$19),0),ROW($1:$19))+1,1)*10^ROW($1:$19)/10)</f>
        <v>13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1212</v>
      </c>
      <c r="O319">
        <f>SUMPRODUCT(MID(0&amp;feed!O319,LARGE(INDEX(ISNUMBER(--MID(feed!O319,ROW($1:$5),1))*
ROW($1:$5),0),ROW($1:$5))+1,1)*10^ROW($1:$5)/10)</f>
        <v>5656</v>
      </c>
      <c r="P319" t="str">
        <f>feed!P319</f>
        <v>Plentiful</v>
      </c>
      <c r="Q319" t="str">
        <f>feed!Q319</f>
        <v>Very Powerful</v>
      </c>
      <c r="R319" t="str">
        <f>feed!R319</f>
        <v>Persia</v>
      </c>
      <c r="S319" t="str">
        <f>feed!S319</f>
        <v>Soviet Union</v>
      </c>
      <c r="T319" s="4">
        <f>SUMPRODUCT(MID(0&amp;feed!T319,LARGE(INDEX(ISNUMBER(--MID(feed!T319,ROW($1:$5),1))*
ROW($1:$5),0),ROW($1:$5))+1,1)*10^ROW($1:$5)/10)</f>
        <v>54118</v>
      </c>
      <c r="U319" t="str">
        <f>feed!U319</f>
        <v>http://blocgame.com/stats.php?id=59590</v>
      </c>
      <c r="V319" s="4">
        <f>SUMPRODUCT(MID(0&amp;feed!V319,LARGE(INDEX(ISNUMBER(--MID(feed!V319,ROW($1:$5),1))*
ROW($1:$5),0),ROW($1:$5))+1,1)*10^ROW($1:$5)/10)</f>
        <v>0</v>
      </c>
      <c r="W319">
        <f>feed!W319</f>
        <v>0</v>
      </c>
      <c r="X319" s="4">
        <f>T319-H319*750-K319*375-L319*375</f>
        <v>37618</v>
      </c>
      <c r="Y319" s="9">
        <f>T319/N319</f>
        <v>44.651815181518153</v>
      </c>
    </row>
    <row r="320" spans="1:25" x14ac:dyDescent="0.25">
      <c r="A320" t="str">
        <f>feed!A320</f>
        <v>The UCOA</v>
      </c>
      <c r="B320" t="str">
        <f>feed!B320</f>
        <v>Stephanobroburg123</v>
      </c>
      <c r="C320" t="str">
        <f>feed!C320</f>
        <v>Steel Brotherhood</v>
      </c>
      <c r="D320">
        <f>SUMPRODUCT(MID(0&amp;feed!D320,LARGE(INDEX(ISNUMBER(--MID(feed!D320,ROW($1:$19),1))*
ROW($1:$19),0),ROW($1:$19))+1,1)*10^ROW($1:$19)/10)</f>
        <v>17</v>
      </c>
      <c r="E320">
        <f>SUMPRODUCT(MID(0&amp;feed!E320,LARGE(INDEX(ISNUMBER(--MID(feed!E320,ROW($1:$19),1))*
ROW($1:$19),0),ROW($1:$19))+1,1)*10^ROW($1:$19)/10)</f>
        <v>0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0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4</v>
      </c>
      <c r="K320">
        <f>SUMPRODUCT(MID(0&amp;feed!K320,LARGE(INDEX(ISNUMBER(--MID(feed!K320,ROW($1:$19),1))*
ROW($1:$19),0),ROW($1:$19))+1,1)*10^ROW($1:$19)/10)</f>
        <v>6</v>
      </c>
      <c r="L320">
        <f>SUMPRODUCT(MID(0&amp;feed!L320,LARGE(INDEX(ISNUMBER(--MID(feed!L320,ROW($1:$19),1))*
ROW($1:$19),0),ROW($1:$19))+1,1)*10^ROW($1:$19)/10)</f>
        <v>0</v>
      </c>
      <c r="M320" t="str">
        <f>feed!M320</f>
        <v>Central Planning</v>
      </c>
      <c r="N320">
        <f>SUMPRODUCT(MID(0&amp;feed!N320,LARGE(INDEX(ISNUMBER(--MID(feed!N320,ROW($1:$5),1))*
ROW($1:$5),0),ROW($1:$5))+1,1)*10^ROW($1:$5)/10)</f>
        <v>1211</v>
      </c>
      <c r="O320">
        <f>SUMPRODUCT(MID(0&amp;feed!O320,LARGE(INDEX(ISNUMBER(--MID(feed!O320,ROW($1:$5),1))*
ROW($1:$5),0),ROW($1:$5))+1,1)*10^ROW($1:$5)/10)</f>
        <v>0</v>
      </c>
      <c r="P320" t="str">
        <f>feed!P320</f>
        <v>Untapped</v>
      </c>
      <c r="Q320" t="str">
        <f>feed!Q320</f>
        <v>None</v>
      </c>
      <c r="R320" t="str">
        <f>feed!R320</f>
        <v>Pacific Rim</v>
      </c>
      <c r="S320" t="str">
        <f>feed!S320</f>
        <v>Neutral</v>
      </c>
      <c r="T320" s="4">
        <f>SUMPRODUCT(MID(0&amp;feed!T320,LARGE(INDEX(ISNUMBER(--MID(feed!T320,ROW($1:$5),1))*
ROW($1:$5),0),ROW($1:$5))+1,1)*10^ROW($1:$5)/10)</f>
        <v>6246</v>
      </c>
      <c r="U320" t="str">
        <f>feed!U320</f>
        <v>http://blocgame.com/stats.php?id=54240</v>
      </c>
      <c r="V320" s="4">
        <f>SUMPRODUCT(MID(0&amp;feed!V320,LARGE(INDEX(ISNUMBER(--MID(feed!V320,ROW($1:$5),1))*
ROW($1:$5),0),ROW($1:$5))+1,1)*10^ROW($1:$5)/10)</f>
        <v>0</v>
      </c>
      <c r="W320">
        <f>feed!W320</f>
        <v>0</v>
      </c>
      <c r="X320" s="4">
        <f>T320-H320*750-K320*375-L320*375</f>
        <v>3996</v>
      </c>
      <c r="Y320" s="9">
        <f>T320/N320</f>
        <v>5.1577208918249378</v>
      </c>
    </row>
    <row r="321" spans="1:25" x14ac:dyDescent="0.25">
      <c r="A321" t="str">
        <f>feed!A321</f>
        <v>Kuto</v>
      </c>
      <c r="B321" t="str">
        <f>feed!B321</f>
        <v>AKMB</v>
      </c>
      <c r="C321" t="str">
        <f>feed!C321</f>
        <v>The Federal Colonies</v>
      </c>
      <c r="D321">
        <f>SUMPRODUCT(MID(0&amp;feed!D321,LARGE(INDEX(ISNUMBER(--MID(feed!D321,ROW($1:$19),1))*
ROW($1:$19),0),ROW($1:$19))+1,1)*10^ROW($1:$19)/10)</f>
        <v>58</v>
      </c>
      <c r="E321">
        <f>SUMPRODUCT(MID(0&amp;feed!E321,LARGE(INDEX(ISNUMBER(--MID(feed!E321,ROW($1:$19),1))*
ROW($1:$19),0),ROW($1:$19))+1,1)*10^ROW($1:$19)/10)</f>
        <v>1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3</v>
      </c>
      <c r="I321" t="str">
        <f>feed!I321</f>
        <v>Undisciplined Rabble</v>
      </c>
      <c r="J321">
        <f>SUMPRODUCT(MID(0&amp;feed!J321,LARGE(INDEX(ISNUMBER(--MID(feed!J321,ROW($1:$19),1))*
ROW($1:$19),0),ROW($1:$19))+1,1)*10^ROW($1:$19)/10)</f>
        <v>30</v>
      </c>
      <c r="K321">
        <f>SUMPRODUCT(MID(0&amp;feed!K321,LARGE(INDEX(ISNUMBER(--MID(feed!K321,ROW($1:$19),1))*
ROW($1:$19),0),ROW($1:$19))+1,1)*10^ROW($1:$19)/10)</f>
        <v>15</v>
      </c>
      <c r="L321">
        <f>SUMPRODUCT(MID(0&amp;feed!L321,LARGE(INDEX(ISNUMBER(--MID(feed!L321,ROW($1:$19),1))*
ROW($1:$19),0),ROW($1:$19))+1,1)*10^ROW($1:$19)/10)</f>
        <v>15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1207</v>
      </c>
      <c r="O321">
        <f>SUMPRODUCT(MID(0&amp;feed!O321,LARGE(INDEX(ISNUMBER(--MID(feed!O321,ROW($1:$5),1))*
ROW($1:$5),0),ROW($1:$5))+1,1)*10^ROW($1:$5)/10)</f>
        <v>4572</v>
      </c>
      <c r="P321" t="str">
        <f>feed!P321</f>
        <v>Untapped</v>
      </c>
      <c r="Q321" t="str">
        <f>feed!Q321</f>
        <v>Very Powerful</v>
      </c>
      <c r="R321" t="str">
        <f>feed!R321</f>
        <v>Persia</v>
      </c>
      <c r="S321" t="str">
        <f>feed!S321</f>
        <v>Soviet Union</v>
      </c>
      <c r="T321" s="4">
        <f>SUMPRODUCT(MID(0&amp;feed!T321,LARGE(INDEX(ISNUMBER(--MID(feed!T321,ROW($1:$5),1))*
ROW($1:$5),0),ROW($1:$5))+1,1)*10^ROW($1:$5)/10)</f>
        <v>29887</v>
      </c>
      <c r="U321" t="str">
        <f>feed!U321</f>
        <v>http://blocgame.com/stats.php?id=40095</v>
      </c>
      <c r="V321" s="4">
        <f>SUMPRODUCT(MID(0&amp;feed!V321,LARGE(INDEX(ISNUMBER(--MID(feed!V321,ROW($1:$5),1))*
ROW($1:$5),0),ROW($1:$5))+1,1)*10^ROW($1:$5)/10)</f>
        <v>0</v>
      </c>
      <c r="W321">
        <f>feed!W321</f>
        <v>0</v>
      </c>
      <c r="X321" s="4">
        <f>T321-H321*750-K321*375-L321*375</f>
        <v>16387</v>
      </c>
      <c r="Y321" s="9">
        <f>T321/N321</f>
        <v>24.761391880695939</v>
      </c>
    </row>
    <row r="322" spans="1:25" x14ac:dyDescent="0.25">
      <c r="A322" t="str">
        <f>feed!A322</f>
        <v>VDV</v>
      </c>
      <c r="B322" t="str">
        <f>feed!B322</f>
        <v>TheLivingForce</v>
      </c>
      <c r="C322">
        <f>feed!C322</f>
        <v>0</v>
      </c>
      <c r="D322">
        <f>SUMPRODUCT(MID(0&amp;feed!D322,LARGE(INDEX(ISNUMBER(--MID(feed!D322,ROW($1:$19),1))*
ROW($1:$19),0),ROW($1:$19))+1,1)*10^ROW($1:$19)/10)</f>
        <v>7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Finest of the 19th century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0</v>
      </c>
      <c r="I322" t="str">
        <f>feed!I322</f>
        <v>Undisciplined Rabble</v>
      </c>
      <c r="J322">
        <f>SUMPRODUCT(MID(0&amp;feed!J322,LARGE(INDEX(ISNUMBER(--MID(feed!J322,ROW($1:$19),1))*
ROW($1:$19),0),ROW($1:$19))+1,1)*10^ROW($1:$19)/10)</f>
        <v>148</v>
      </c>
      <c r="K322">
        <f>SUMPRODUCT(MID(0&amp;feed!K322,LARGE(INDEX(ISNUMBER(--MID(feed!K322,ROW($1:$19),1))*
ROW($1:$19),0),ROW($1:$19))+1,1)*10^ROW($1:$19)/10)</f>
        <v>7</v>
      </c>
      <c r="L322">
        <f>SUMPRODUCT(MID(0&amp;feed!L322,LARGE(INDEX(ISNUMBER(--MID(feed!L322,ROW($1:$19),1))*
ROW($1:$19),0),ROW($1:$19))+1,1)*10^ROW($1:$19)/10)</f>
        <v>4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1205</v>
      </c>
      <c r="O322">
        <f>SUMPRODUCT(MID(0&amp;feed!O322,LARGE(INDEX(ISNUMBER(--MID(feed!O322,ROW($1:$5),1))*
ROW($1:$5),0),ROW($1:$5))+1,1)*10^ROW($1:$5)/10)</f>
        <v>1047</v>
      </c>
      <c r="P322" t="str">
        <f>feed!P322</f>
        <v>Untapped</v>
      </c>
      <c r="Q322" t="str">
        <f>feed!Q322</f>
        <v>Mediocre</v>
      </c>
      <c r="R322" t="str">
        <f>feed!R322</f>
        <v>Arabia</v>
      </c>
      <c r="S322" t="str">
        <f>feed!S322</f>
        <v>Neutral</v>
      </c>
      <c r="T322" s="4">
        <f>SUMPRODUCT(MID(0&amp;feed!T322,LARGE(INDEX(ISNUMBER(--MID(feed!T322,ROW($1:$5),1))*
ROW($1:$5),0),ROW($1:$5))+1,1)*10^ROW($1:$5)/10)</f>
        <v>4085</v>
      </c>
      <c r="U322" t="str">
        <f>feed!U322</f>
        <v>http://blocgame.com/stats.php?id=46664</v>
      </c>
      <c r="V322" s="4">
        <f>SUMPRODUCT(MID(0&amp;feed!V322,LARGE(INDEX(ISNUMBER(--MID(feed!V322,ROW($1:$5),1))*
ROW($1:$5),0),ROW($1:$5))+1,1)*10^ROW($1:$5)/10)</f>
        <v>0</v>
      </c>
      <c r="W322">
        <f>feed!W322</f>
        <v>0</v>
      </c>
      <c r="X322" s="4">
        <f>T322-H322*750-K322*375-L322*375</f>
        <v>-40</v>
      </c>
      <c r="Y322" s="9">
        <f>T322/N322</f>
        <v>3.3900414937759336</v>
      </c>
    </row>
    <row r="323" spans="1:25" x14ac:dyDescent="0.25">
      <c r="A323" t="str">
        <f>feed!A323</f>
        <v>Andes</v>
      </c>
      <c r="B323" t="str">
        <f>feed!B323</f>
        <v>Murtox</v>
      </c>
      <c r="C323" t="str">
        <f>feed!C323</f>
        <v>The Divine Council</v>
      </c>
      <c r="D323">
        <f>SUMPRODUCT(MID(0&amp;feed!D323,LARGE(INDEX(ISNUMBER(--MID(feed!D323,ROW($1:$19),1))*
ROW($1:$19),0),ROW($1:$19))+1,1)*10^ROW($1:$19)/10)</f>
        <v>58</v>
      </c>
      <c r="E323">
        <f>SUMPRODUCT(MID(0&amp;feed!E323,LARGE(INDEX(ISNUMBER(--MID(feed!E323,ROW($1:$19),1))*
ROW($1:$19),0),ROW($1:$19))+1,1)*10^ROW($1:$19)/10)</f>
        <v>0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2</v>
      </c>
      <c r="I323" t="str">
        <f>feed!I323</f>
        <v>Standard</v>
      </c>
      <c r="J323">
        <f>SUMPRODUCT(MID(0&amp;feed!J323,LARGE(INDEX(ISNUMBER(--MID(feed!J323,ROW($1:$19),1))*
ROW($1:$19),0),ROW($1:$19))+1,1)*10^ROW($1:$19)/10)</f>
        <v>22</v>
      </c>
      <c r="K323">
        <f>SUMPRODUCT(MID(0&amp;feed!K323,LARGE(INDEX(ISNUMBER(--MID(feed!K323,ROW($1:$19),1))*
ROW($1:$19),0),ROW($1:$19))+1,1)*10^ROW($1:$19)/10)</f>
        <v>21</v>
      </c>
      <c r="L323">
        <f>SUMPRODUCT(MID(0&amp;feed!L323,LARGE(INDEX(ISNUMBER(--MID(feed!L323,ROW($1:$19),1))*
ROW($1:$19),0),ROW($1:$19))+1,1)*10^ROW($1:$19)/10)</f>
        <v>4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1201</v>
      </c>
      <c r="O323">
        <f>SUMPRODUCT(MID(0&amp;feed!O323,LARGE(INDEX(ISNUMBER(--MID(feed!O323,ROW($1:$5),1))*
ROW($1:$5),0),ROW($1:$5))+1,1)*10^ROW($1:$5)/10)</f>
        <v>329</v>
      </c>
      <c r="P323" t="str">
        <f>feed!P323</f>
        <v>Untapped</v>
      </c>
      <c r="Q323" t="str">
        <f>feed!Q323</f>
        <v>Somewhat Large</v>
      </c>
      <c r="R323" t="str">
        <f>feed!R323</f>
        <v>Gran Colombia</v>
      </c>
      <c r="S323" t="str">
        <f>feed!S323</f>
        <v>Soviet Union</v>
      </c>
      <c r="T323" s="4">
        <f>SUMPRODUCT(MID(0&amp;feed!T323,LARGE(INDEX(ISNUMBER(--MID(feed!T323,ROW($1:$5),1))*
ROW($1:$5),0),ROW($1:$5))+1,1)*10^ROW($1:$5)/10)</f>
        <v>29615</v>
      </c>
      <c r="U323" t="str">
        <f>feed!U323</f>
        <v>http://blocgame.com/stats.php?id=51547</v>
      </c>
      <c r="V323" s="4">
        <f>SUMPRODUCT(MID(0&amp;feed!V323,LARGE(INDEX(ISNUMBER(--MID(feed!V323,ROW($1:$5),1))*
ROW($1:$5),0),ROW($1:$5))+1,1)*10^ROW($1:$5)/10)</f>
        <v>0</v>
      </c>
      <c r="W323">
        <f>feed!W323</f>
        <v>0</v>
      </c>
      <c r="X323" s="4">
        <f>T323-H323*750-K323*375-L323*375</f>
        <v>18740</v>
      </c>
      <c r="Y323" s="9">
        <f>T323/N323</f>
        <v>24.658617818484597</v>
      </c>
    </row>
    <row r="324" spans="1:25" x14ac:dyDescent="0.25">
      <c r="A324" t="str">
        <f>feed!A324</f>
        <v>Nameck</v>
      </c>
      <c r="B324" t="str">
        <f>feed!B324</f>
        <v>Picko</v>
      </c>
      <c r="C324" t="str">
        <f>feed!C324</f>
        <v>Interpol</v>
      </c>
      <c r="D324">
        <f>SUMPRODUCT(MID(0&amp;feed!D324,LARGE(INDEX(ISNUMBER(--MID(feed!D324,ROW($1:$19),1))*
ROW($1:$19),0),ROW($1:$19))+1,1)*10^ROW($1:$19)/10)</f>
        <v>78</v>
      </c>
      <c r="E324">
        <f>SUMPRODUCT(MID(0&amp;feed!E324,LARGE(INDEX(ISNUMBER(--MID(feed!E324,ROW($1:$19),1))*
ROW($1:$19),0),ROW($1:$19))+1,1)*10^ROW($1:$19)/10)</f>
        <v>3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3</v>
      </c>
      <c r="I324" t="str">
        <f>feed!I324</f>
        <v>Elite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17</v>
      </c>
      <c r="L324">
        <f>SUMPRODUCT(MID(0&amp;feed!L324,LARGE(INDEX(ISNUMBER(--MID(feed!L324,ROW($1:$19),1))*
ROW($1:$19),0),ROW($1:$19))+1,1)*10^ROW($1:$19)/10)</f>
        <v>12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1200</v>
      </c>
      <c r="O324">
        <f>SUMPRODUCT(MID(0&amp;feed!O324,LARGE(INDEX(ISNUMBER(--MID(feed!O324,ROW($1:$5),1))*
ROW($1:$5),0),ROW($1:$5))+1,1)*10^ROW($1:$5)/10)</f>
        <v>9352</v>
      </c>
      <c r="P324" t="str">
        <f>feed!P324</f>
        <v>Plentiful</v>
      </c>
      <c r="Q324" t="str">
        <f>feed!Q324</f>
        <v>Large</v>
      </c>
      <c r="R324" t="str">
        <f>feed!R324</f>
        <v>Arabia</v>
      </c>
      <c r="S324" t="str">
        <f>feed!S324</f>
        <v>Soviet Union</v>
      </c>
      <c r="T324" s="4">
        <f>SUMPRODUCT(MID(0&amp;feed!T324,LARGE(INDEX(ISNUMBER(--MID(feed!T324,ROW($1:$5),1))*
ROW($1:$5),0),ROW($1:$5))+1,1)*10^ROW($1:$5)/10)</f>
        <v>39377</v>
      </c>
      <c r="U324" t="str">
        <f>feed!U324</f>
        <v>http://blocgame.com/stats.php?id=61968</v>
      </c>
      <c r="V324" s="4">
        <f>SUMPRODUCT(MID(0&amp;feed!V324,LARGE(INDEX(ISNUMBER(--MID(feed!V324,ROW($1:$5),1))*
ROW($1:$5),0),ROW($1:$5))+1,1)*10^ROW($1:$5)/10)</f>
        <v>0</v>
      </c>
      <c r="W324">
        <f>feed!W324</f>
        <v>0</v>
      </c>
      <c r="X324" s="4">
        <f>T324-H324*750-K324*375-L324*375</f>
        <v>26252</v>
      </c>
      <c r="Y324" s="9">
        <f>T324/N324</f>
        <v>32.814166666666665</v>
      </c>
    </row>
    <row r="325" spans="1:25" x14ac:dyDescent="0.25">
      <c r="A325" t="str">
        <f>feed!A325</f>
        <v>New Armenia</v>
      </c>
      <c r="B325" t="str">
        <f>feed!B325</f>
        <v>Comrade Alpha</v>
      </c>
      <c r="C325" t="str">
        <f>feed!C325</f>
        <v>The United Nations</v>
      </c>
      <c r="D325">
        <f>SUMPRODUCT(MID(0&amp;feed!D325,LARGE(INDEX(ISNUMBER(--MID(feed!D325,ROW($1:$19),1))*
ROW($1:$19),0),ROW($1:$19))+1,1)*10^ROW($1:$19)/10)</f>
        <v>8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Good</v>
      </c>
      <c r="J325">
        <f>SUMPRODUCT(MID(0&amp;feed!J325,LARGE(INDEX(ISNUMBER(--MID(feed!J325,ROW($1:$19),1))*
ROW($1:$19),0),ROW($1:$19))+1,1)*10^ROW($1:$19)/10)</f>
        <v>53</v>
      </c>
      <c r="K325">
        <f>SUMPRODUCT(MID(0&amp;feed!K325,LARGE(INDEX(ISNUMBER(--MID(feed!K325,ROW($1:$19),1))*
ROW($1:$19),0),ROW($1:$19))+1,1)*10^ROW($1:$19)/10)</f>
        <v>6</v>
      </c>
      <c r="L325">
        <f>SUMPRODUCT(MID(0&amp;feed!L325,LARGE(INDEX(ISNUMBER(--MID(feed!L325,ROW($1:$19),1))*
ROW($1:$19),0),ROW($1:$19))+1,1)*10^ROW($1:$19)/10)</f>
        <v>5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1196</v>
      </c>
      <c r="O325">
        <f>SUMPRODUCT(MID(0&amp;feed!O325,LARGE(INDEX(ISNUMBER(--MID(feed!O325,ROW($1:$5),1))*
ROW($1:$5),0),ROW($1:$5))+1,1)*10^ROW($1:$5)/10)</f>
        <v>4053</v>
      </c>
      <c r="P325" t="str">
        <f>feed!P325</f>
        <v>Plentiful</v>
      </c>
      <c r="Q325" t="str">
        <f>feed!Q325</f>
        <v>Small</v>
      </c>
      <c r="R325" t="str">
        <f>feed!R325</f>
        <v>Mesopotamia</v>
      </c>
      <c r="S325" t="str">
        <f>feed!S325</f>
        <v>Soviet Union</v>
      </c>
      <c r="T325" s="4">
        <f>SUMPRODUCT(MID(0&amp;feed!T325,LARGE(INDEX(ISNUMBER(--MID(feed!T325,ROW($1:$5),1))*
ROW($1:$5),0),ROW($1:$5))+1,1)*10^ROW($1:$5)/10)</f>
        <v>34554</v>
      </c>
      <c r="U325" t="str">
        <f>feed!U325</f>
        <v>http://blocgame.com/stats.php?id=63991</v>
      </c>
      <c r="V325" s="4">
        <f>SUMPRODUCT(MID(0&amp;feed!V325,LARGE(INDEX(ISNUMBER(--MID(feed!V325,ROW($1:$5),1))*
ROW($1:$5),0),ROW($1:$5))+1,1)*10^ROW($1:$5)/10)</f>
        <v>0</v>
      </c>
      <c r="W325">
        <f>feed!W325</f>
        <v>0</v>
      </c>
      <c r="X325" s="4">
        <f>T325-H325*750-K325*375-L325*375</f>
        <v>29679</v>
      </c>
      <c r="Y325" s="9">
        <f>T325/N325</f>
        <v>28.891304347826086</v>
      </c>
    </row>
    <row r="326" spans="1:25" x14ac:dyDescent="0.25">
      <c r="A326" t="str">
        <f>feed!A326</f>
        <v>HiredGun</v>
      </c>
      <c r="B326" t="str">
        <f>feed!B326</f>
        <v>FreeCharge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60</v>
      </c>
      <c r="E326">
        <f>SUMPRODUCT(MID(0&amp;feed!E326,LARGE(INDEX(ISNUMBER(--MID(feed!E326,ROW($1:$19),1))*
ROW($1:$19),0),ROW($1:$19))+1,1)*10^ROW($1:$19)/10)</f>
        <v>1</v>
      </c>
      <c r="F326" t="str">
        <f>feed!F326</f>
        <v>Second World War surplus</v>
      </c>
      <c r="G326" t="str">
        <f>feed!G326</f>
        <v>Good</v>
      </c>
      <c r="H326">
        <f>SUMPRODUCT(MID(0&amp;feed!H326,LARGE(INDEX(ISNUMBER(--MID(feed!H326,ROW($1:$1),1))*
ROW($1:$1),0),ROW($1:$1))+1,1)*10^ROW($1:$1)/10)</f>
        <v>3</v>
      </c>
      <c r="I326" t="str">
        <f>feed!I326</f>
        <v>Elite</v>
      </c>
      <c r="J326">
        <f>SUMPRODUCT(MID(0&amp;feed!J326,LARGE(INDEX(ISNUMBER(--MID(feed!J326,ROW($1:$19),1))*
ROW($1:$19),0),ROW($1:$19))+1,1)*10^ROW($1:$19)/10)</f>
        <v>4</v>
      </c>
      <c r="K326">
        <f>SUMPRODUCT(MID(0&amp;feed!K326,LARGE(INDEX(ISNUMBER(--MID(feed!K326,ROW($1:$19),1))*
ROW($1:$19),0),ROW($1:$19))+1,1)*10^ROW($1:$19)/10)</f>
        <v>34</v>
      </c>
      <c r="L326">
        <f>SUMPRODUCT(MID(0&amp;feed!L326,LARGE(INDEX(ISNUMBER(--MID(feed!L326,ROW($1:$19),1))*
ROW($1:$19),0),ROW($1:$19))+1,1)*10^ROW($1:$19)/10)</f>
        <v>19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1194</v>
      </c>
      <c r="O326">
        <f>SUMPRODUCT(MID(0&amp;feed!O326,LARGE(INDEX(ISNUMBER(--MID(feed!O326,ROW($1:$5),1))*
ROW($1:$5),0),ROW($1:$5))+1,1)*10^ROW($1:$5)/10)</f>
        <v>5400</v>
      </c>
      <c r="P326" t="str">
        <f>feed!P326</f>
        <v>Untapped</v>
      </c>
      <c r="Q326" t="str">
        <f>feed!Q326</f>
        <v>Very Powerful</v>
      </c>
      <c r="R326" t="str">
        <f>feed!R326</f>
        <v>Egypt</v>
      </c>
      <c r="S326" t="str">
        <f>feed!S326</f>
        <v>Soviet Union</v>
      </c>
      <c r="T326" s="4">
        <f>SUMPRODUCT(MID(0&amp;feed!T326,LARGE(INDEX(ISNUMBER(--MID(feed!T326,ROW($1:$5),1))*
ROW($1:$5),0),ROW($1:$5))+1,1)*10^ROW($1:$5)/10)</f>
        <v>51283</v>
      </c>
      <c r="U326" t="str">
        <f>feed!U326</f>
        <v>http://blocgame.com/stats.php?id=53353</v>
      </c>
      <c r="V326" s="4">
        <f>SUMPRODUCT(MID(0&amp;feed!V326,LARGE(INDEX(ISNUMBER(--MID(feed!V326,ROW($1:$5),1))*
ROW($1:$5),0),ROW($1:$5))+1,1)*10^ROW($1:$5)/10)</f>
        <v>0</v>
      </c>
      <c r="W326">
        <f>feed!W326</f>
        <v>0</v>
      </c>
      <c r="X326" s="4">
        <f>T326-H326*750-K326*375-L326*375</f>
        <v>29158</v>
      </c>
      <c r="Y326" s="9">
        <f>T326/N326</f>
        <v>42.950586264656614</v>
      </c>
    </row>
    <row r="327" spans="1:25" x14ac:dyDescent="0.25">
      <c r="A327" t="str">
        <f>feed!A327</f>
        <v>Skhimm</v>
      </c>
      <c r="B327" t="str">
        <f>feed!B327</f>
        <v>Ept2415</v>
      </c>
      <c r="C327" t="str">
        <f>feed!C327</f>
        <v>Brotherhood of Nod</v>
      </c>
      <c r="D327">
        <f>SUMPRODUCT(MID(0&amp;feed!D327,LARGE(INDEX(ISNUMBER(--MID(feed!D327,ROW($1:$19),1))*
ROW($1:$19),0),ROW($1:$19))+1,1)*10^ROW($1:$19)/10)</f>
        <v>77</v>
      </c>
      <c r="E327">
        <f>SUMPRODUCT(MID(0&amp;feed!E327,LARGE(INDEX(ISNUMBER(--MID(feed!E327,ROW($1:$19),1))*
ROW($1:$19),0),ROW($1:$19))+1,1)*10^ROW($1:$19)/10)</f>
        <v>0</v>
      </c>
      <c r="F327" t="str">
        <f>feed!F327</f>
        <v>First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1</v>
      </c>
      <c r="I327" t="str">
        <f>feed!I327</f>
        <v>Standard</v>
      </c>
      <c r="J327">
        <f>SUMPRODUCT(MID(0&amp;feed!J327,LARGE(INDEX(ISNUMBER(--MID(feed!J327,ROW($1:$19),1))*
ROW($1:$19),0),ROW($1:$19))+1,1)*10^ROW($1:$19)/10)</f>
        <v>4</v>
      </c>
      <c r="K327">
        <f>SUMPRODUCT(MID(0&amp;feed!K327,LARGE(INDEX(ISNUMBER(--MID(feed!K327,ROW($1:$19),1))*
ROW($1:$19),0),ROW($1:$19))+1,1)*10^ROW($1:$19)/10)</f>
        <v>26</v>
      </c>
      <c r="L327">
        <f>SUMPRODUCT(MID(0&amp;feed!L327,LARGE(INDEX(ISNUMBER(--MID(feed!L327,ROW($1:$19),1))*
ROW($1:$19),0),ROW($1:$19))+1,1)*10^ROW($1:$19)/10)</f>
        <v>20</v>
      </c>
      <c r="M327" t="str">
        <f>feed!M327</f>
        <v>Mixed Economy</v>
      </c>
      <c r="N327">
        <f>SUMPRODUCT(MID(0&amp;feed!N327,LARGE(INDEX(ISNUMBER(--MID(feed!N327,ROW($1:$5),1))*
ROW($1:$5),0),ROW($1:$5))+1,1)*10^ROW($1:$5)/10)</f>
        <v>1191</v>
      </c>
      <c r="O327">
        <f>SUMPRODUCT(MID(0&amp;feed!O327,LARGE(INDEX(ISNUMBER(--MID(feed!O327,ROW($1:$5),1))*
ROW($1:$5),0),ROW($1:$5))+1,1)*10^ROW($1:$5)/10)</f>
        <v>4663</v>
      </c>
      <c r="P327" t="str">
        <f>feed!P327</f>
        <v>Near Depletion</v>
      </c>
      <c r="Q327" t="str">
        <f>feed!Q327</f>
        <v>Very Powerful</v>
      </c>
      <c r="R327" t="str">
        <f>feed!R327</f>
        <v>Persia</v>
      </c>
      <c r="S327" t="str">
        <f>feed!S327</f>
        <v>Soviet Union</v>
      </c>
      <c r="T327" s="4">
        <f>SUMPRODUCT(MID(0&amp;feed!T327,LARGE(INDEX(ISNUMBER(--MID(feed!T327,ROW($1:$5),1))*
ROW($1:$5),0),ROW($1:$5))+1,1)*10^ROW($1:$5)/10)</f>
        <v>24749</v>
      </c>
      <c r="U327" t="str">
        <f>feed!U327</f>
        <v>http://blocgame.com/stats.php?id=52362</v>
      </c>
      <c r="V327" s="4">
        <f>SUMPRODUCT(MID(0&amp;feed!V327,LARGE(INDEX(ISNUMBER(--MID(feed!V327,ROW($1:$5),1))*
ROW($1:$5),0),ROW($1:$5))+1,1)*10^ROW($1:$5)/10)</f>
        <v>0</v>
      </c>
      <c r="W327">
        <f>feed!W327</f>
        <v>0</v>
      </c>
      <c r="X327" s="4">
        <f>T327-H327*750-K327*375-L327*375</f>
        <v>6749</v>
      </c>
      <c r="Y327" s="9">
        <f>T327/N327</f>
        <v>20.780016792611249</v>
      </c>
    </row>
    <row r="328" spans="1:25" x14ac:dyDescent="0.25">
      <c r="A328" t="str">
        <f>feed!A328</f>
        <v>Borgasha</v>
      </c>
      <c r="B328" t="str">
        <f>feed!B328</f>
        <v>Magus Evergreen</v>
      </c>
      <c r="C328" t="str">
        <f>feed!C328</f>
        <v>The Order</v>
      </c>
      <c r="D328">
        <f>SUMPRODUCT(MID(0&amp;feed!D328,LARGE(INDEX(ISNUMBER(--MID(feed!D328,ROW($1:$19),1))*
ROW($1:$19),0),ROW($1:$19))+1,1)*10^ROW($1:$19)/10)</f>
        <v>78</v>
      </c>
      <c r="E328">
        <f>SUMPRODUCT(MID(0&amp;feed!E328,LARGE(INDEX(ISNUMBER(--MID(feed!E328,ROW($1:$19),1))*
ROW($1:$19),0),ROW($1:$19))+1,1)*10^ROW($1:$19)/10)</f>
        <v>2</v>
      </c>
      <c r="F328" t="str">
        <f>feed!F328</f>
        <v>Second World War surplus</v>
      </c>
      <c r="G328" t="str">
        <f>feed!G328</f>
        <v>Nice</v>
      </c>
      <c r="H328">
        <f>SUMPRODUCT(MID(0&amp;feed!H328,LARGE(INDEX(ISNUMBER(--MID(feed!H328,ROW($1:$1),1))*
ROW($1:$1),0),ROW($1:$1))+1,1)*10^ROW($1:$1)/10)</f>
        <v>2</v>
      </c>
      <c r="I328" t="str">
        <f>feed!I328</f>
        <v>Good</v>
      </c>
      <c r="J328">
        <f>SUMPRODUCT(MID(0&amp;feed!J328,LARGE(INDEX(ISNUMBER(--MID(feed!J328,ROW($1:$19),1))*
ROW($1:$19),0),ROW($1:$19))+1,1)*10^ROW($1:$19)/10)</f>
        <v>1</v>
      </c>
      <c r="K328">
        <f>SUMPRODUCT(MID(0&amp;feed!K328,LARGE(INDEX(ISNUMBER(--MID(feed!K328,ROW($1:$19),1))*
ROW($1:$19),0),ROW($1:$19))+1,1)*10^ROW($1:$19)/10)</f>
        <v>13</v>
      </c>
      <c r="L328">
        <f>SUMPRODUCT(MID(0&amp;feed!L328,LARGE(INDEX(ISNUMBER(--MID(feed!L328,ROW($1:$19),1))*
ROW($1:$19),0),ROW($1:$19))+1,1)*10^ROW($1:$19)/10)</f>
        <v>7</v>
      </c>
      <c r="M328" t="str">
        <f>feed!M328</f>
        <v>Mixed Economy</v>
      </c>
      <c r="N328">
        <f>SUMPRODUCT(MID(0&amp;feed!N328,LARGE(INDEX(ISNUMBER(--MID(feed!N328,ROW($1:$5),1))*
ROW($1:$5),0),ROW($1:$5))+1,1)*10^ROW($1:$5)/10)</f>
        <v>1190</v>
      </c>
      <c r="O328">
        <f>SUMPRODUCT(MID(0&amp;feed!O328,LARGE(INDEX(ISNUMBER(--MID(feed!O328,ROW($1:$5),1))*
ROW($1:$5),0),ROW($1:$5))+1,1)*10^ROW($1:$5)/10)</f>
        <v>6070</v>
      </c>
      <c r="P328" t="str">
        <f>feed!P328</f>
        <v>Untapped</v>
      </c>
      <c r="Q328" t="str">
        <f>feed!Q328</f>
        <v>Mediocre</v>
      </c>
      <c r="R328" t="str">
        <f>feed!R328</f>
        <v>Atlas</v>
      </c>
      <c r="S328" t="str">
        <f>feed!S328</f>
        <v>Soviet Union</v>
      </c>
      <c r="T328" s="4">
        <f>SUMPRODUCT(MID(0&amp;feed!T328,LARGE(INDEX(ISNUMBER(--MID(feed!T328,ROW($1:$5),1))*
ROW($1:$5),0),ROW($1:$5))+1,1)*10^ROW($1:$5)/10)</f>
        <v>28836</v>
      </c>
      <c r="U328" t="str">
        <f>feed!U328</f>
        <v>http://blocgame.com/stats.php?id=63407</v>
      </c>
      <c r="V328" s="4">
        <f>SUMPRODUCT(MID(0&amp;feed!V328,LARGE(INDEX(ISNUMBER(--MID(feed!V328,ROW($1:$5),1))*
ROW($1:$5),0),ROW($1:$5))+1,1)*10^ROW($1:$5)/10)</f>
        <v>0</v>
      </c>
      <c r="W328">
        <f>feed!W328</f>
        <v>0</v>
      </c>
      <c r="X328" s="4">
        <f>T328-H328*750-K328*375-L328*375</f>
        <v>19836</v>
      </c>
      <c r="Y328" s="9">
        <f>T328/N328</f>
        <v>24.231932773109243</v>
      </c>
    </row>
    <row r="329" spans="1:25" x14ac:dyDescent="0.25">
      <c r="A329" t="str">
        <f>feed!A329</f>
        <v>Novi Sad</v>
      </c>
      <c r="B329" t="str">
        <f>feed!B329</f>
        <v>Serbian Gamer</v>
      </c>
      <c r="C329" t="str">
        <f>feed!C329</f>
        <v>The Divine Council</v>
      </c>
      <c r="D329">
        <f>SUMPRODUCT(MID(0&amp;feed!D329,LARGE(INDEX(ISNUMBER(--MID(feed!D329,ROW($1:$19),1))*
ROW($1:$19),0),ROW($1:$19))+1,1)*10^ROW($1:$19)/10)</f>
        <v>59</v>
      </c>
      <c r="E329">
        <f>SUMPRODUCT(MID(0&amp;feed!E329,LARGE(INDEX(ISNUMBER(--MID(feed!E329,ROW($1:$19),1))*
ROW($1:$19),0),ROW($1:$19))+1,1)*10^ROW($1:$19)/10)</f>
        <v>2</v>
      </c>
      <c r="F329" t="str">
        <f>feed!F329</f>
        <v>First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2</v>
      </c>
      <c r="I329" t="str">
        <f>feed!I329</f>
        <v>Poor</v>
      </c>
      <c r="J329">
        <f>SUMPRODUCT(MID(0&amp;feed!J329,LARGE(INDEX(ISNUMBER(--MID(feed!J329,ROW($1:$19),1))*
ROW($1:$19),0),ROW($1:$19))+1,1)*10^ROW($1:$19)/10)</f>
        <v>41</v>
      </c>
      <c r="K329">
        <f>SUMPRODUCT(MID(0&amp;feed!K329,LARGE(INDEX(ISNUMBER(--MID(feed!K329,ROW($1:$19),1))*
ROW($1:$19),0),ROW($1:$19))+1,1)*10^ROW($1:$19)/10)</f>
        <v>9</v>
      </c>
      <c r="L329">
        <f>SUMPRODUCT(MID(0&amp;feed!L329,LARGE(INDEX(ISNUMBER(--MID(feed!L329,ROW($1:$19),1))*
ROW($1:$19),0),ROW($1:$19))+1,1)*10^ROW($1:$19)/10)</f>
        <v>6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1189</v>
      </c>
      <c r="O329">
        <f>SUMPRODUCT(MID(0&amp;feed!O329,LARGE(INDEX(ISNUMBER(--MID(feed!O329,ROW($1:$5),1))*
ROW($1:$5),0),ROW($1:$5))+1,1)*10^ROW($1:$5)/10)</f>
        <v>3814</v>
      </c>
      <c r="P329" t="str">
        <f>feed!P329</f>
        <v>Untapped</v>
      </c>
      <c r="Q329" t="str">
        <f>feed!Q329</f>
        <v>Mediocre</v>
      </c>
      <c r="R329" t="str">
        <f>feed!R329</f>
        <v>Egypt</v>
      </c>
      <c r="S329" t="str">
        <f>feed!S329</f>
        <v>Soviet Union</v>
      </c>
      <c r="T329" s="4">
        <f>SUMPRODUCT(MID(0&amp;feed!T329,LARGE(INDEX(ISNUMBER(--MID(feed!T329,ROW($1:$5),1))*
ROW($1:$5),0),ROW($1:$5))+1,1)*10^ROW($1:$5)/10)</f>
        <v>34207</v>
      </c>
      <c r="U329" t="str">
        <f>feed!U329</f>
        <v>http://blocgame.com/stats.php?id=60752</v>
      </c>
      <c r="V329" s="4">
        <f>SUMPRODUCT(MID(0&amp;feed!V329,LARGE(INDEX(ISNUMBER(--MID(feed!V329,ROW($1:$5),1))*
ROW($1:$5),0),ROW($1:$5))+1,1)*10^ROW($1:$5)/10)</f>
        <v>0</v>
      </c>
      <c r="W329">
        <f>feed!W329</f>
        <v>0</v>
      </c>
      <c r="X329" s="4">
        <f>T329-H329*750-K329*375-L329*375</f>
        <v>27082</v>
      </c>
      <c r="Y329" s="9">
        <f>T329/N329</f>
        <v>28.769554247266612</v>
      </c>
    </row>
    <row r="330" spans="1:25" x14ac:dyDescent="0.25">
      <c r="A330" t="str">
        <f>feed!A331</f>
        <v>Ilumina</v>
      </c>
      <c r="B330" t="str">
        <f>feed!B331</f>
        <v>Hadrian</v>
      </c>
      <c r="C330">
        <f>feed!C331</f>
        <v>0</v>
      </c>
      <c r="D330">
        <f>SUMPRODUCT(MID(0&amp;feed!D331,LARGE(INDEX(ISNUMBER(--MID(feed!D331,ROW($1:$19),1))*
ROW($1:$19),0),ROW($1:$19))+1,1)*10^ROW($1:$19)/10)</f>
        <v>5</v>
      </c>
      <c r="E330">
        <f>SUMPRODUCT(MID(0&amp;feed!E331,LARGE(INDEX(ISNUMBER(--MID(feed!E331,ROW($1:$19),1))*
ROW($1:$19),0),ROW($1:$19))+1,1)*10^ROW($1:$19)/10)</f>
        <v>0</v>
      </c>
      <c r="F330" t="str">
        <f>feed!F331</f>
        <v>Finest of the 19th century</v>
      </c>
      <c r="G330" t="str">
        <f>feed!G331</f>
        <v>Gandhi-like</v>
      </c>
      <c r="H330">
        <f>SUMPRODUCT(MID(0&amp;feed!H331,LARGE(INDEX(ISNUMBER(--MID(feed!H331,ROW($1:$1),1))*
ROW($1:$1),0),ROW($1:$1))+1,1)*10^ROW($1:$1)/10)</f>
        <v>0</v>
      </c>
      <c r="I330" t="str">
        <f>feed!I331</f>
        <v>Undisciplined Rabble</v>
      </c>
      <c r="J330">
        <f>SUMPRODUCT(MID(0&amp;feed!J331,LARGE(INDEX(ISNUMBER(--MID(feed!J331,ROW($1:$19),1))*
ROW($1:$19),0),ROW($1:$19))+1,1)*10^ROW($1:$19)/10)</f>
        <v>74</v>
      </c>
      <c r="K330">
        <f>SUMPRODUCT(MID(0&amp;feed!K331,LARGE(INDEX(ISNUMBER(--MID(feed!K331,ROW($1:$19),1))*
ROW($1:$19),0),ROW($1:$19))+1,1)*10^ROW($1:$19)/10)</f>
        <v>4</v>
      </c>
      <c r="L330">
        <f>SUMPRODUCT(MID(0&amp;feed!L331,LARGE(INDEX(ISNUMBER(--MID(feed!L331,ROW($1:$19),1))*
ROW($1:$19),0),ROW($1:$19))+1,1)*10^ROW($1:$19)/10)</f>
        <v>4</v>
      </c>
      <c r="M330" t="str">
        <f>feed!M331</f>
        <v>Central Planning</v>
      </c>
      <c r="N330">
        <f>SUMPRODUCT(MID(0&amp;feed!N331,LARGE(INDEX(ISNUMBER(--MID(feed!N331,ROW($1:$5),1))*
ROW($1:$5),0),ROW($1:$5))+1,1)*10^ROW($1:$5)/10)</f>
        <v>1185</v>
      </c>
      <c r="O330">
        <f>SUMPRODUCT(MID(0&amp;feed!O331,LARGE(INDEX(ISNUMBER(--MID(feed!O331,ROW($1:$5),1))*
ROW($1:$5),0),ROW($1:$5))+1,1)*10^ROW($1:$5)/10)</f>
        <v>617</v>
      </c>
      <c r="P330" t="str">
        <f>feed!P331</f>
        <v>Untapped</v>
      </c>
      <c r="Q330" t="str">
        <f>feed!Q331</f>
        <v>Meagre</v>
      </c>
      <c r="R330" t="str">
        <f>feed!R331</f>
        <v>Egypt</v>
      </c>
      <c r="S330" t="str">
        <f>feed!S331</f>
        <v>Soviet Union</v>
      </c>
      <c r="T330" s="4">
        <f>SUMPRODUCT(MID(0&amp;feed!T331,LARGE(INDEX(ISNUMBER(--MID(feed!T331,ROW($1:$5),1))*
ROW($1:$5),0),ROW($1:$5))+1,1)*10^ROW($1:$5)/10)</f>
        <v>5310</v>
      </c>
      <c r="U330" t="str">
        <f>feed!U331</f>
        <v>http://blocgame.com/stats.php?id=64094</v>
      </c>
      <c r="V330" s="4">
        <f>SUMPRODUCT(MID(0&amp;feed!V331,LARGE(INDEX(ISNUMBER(--MID(feed!V331,ROW($1:$5),1))*
ROW($1:$5),0),ROW($1:$5))+1,1)*10^ROW($1:$5)/10)</f>
        <v>0</v>
      </c>
      <c r="W330">
        <f>feed!W331</f>
        <v>0</v>
      </c>
      <c r="X330" s="4">
        <f>T330-H330*750-K330*375-L330*375</f>
        <v>2310</v>
      </c>
      <c r="Y330" s="9">
        <f>T330/N330</f>
        <v>4.481012658227848</v>
      </c>
    </row>
    <row r="331" spans="1:25" x14ac:dyDescent="0.25">
      <c r="A331" t="str">
        <f>feed!A330</f>
        <v>Labuair</v>
      </c>
      <c r="B331" t="str">
        <f>feed!B330</f>
        <v>Kultur mayor</v>
      </c>
      <c r="C331" t="str">
        <f>feed!C330</f>
        <v>PIRATES</v>
      </c>
      <c r="D331">
        <f>SUMPRODUCT(MID(0&amp;feed!D330,LARGE(INDEX(ISNUMBER(--MID(feed!D330,ROW($1:$19),1))*
ROW($1:$19),0),ROW($1:$19))+1,1)*10^ROW($1:$19)/10)</f>
        <v>9</v>
      </c>
      <c r="E331">
        <f>SUMPRODUCT(MID(0&amp;feed!E330,LARGE(INDEX(ISNUMBER(--MID(feed!E330,ROW($1:$19),1))*
ROW($1:$19),0),ROW($1:$19))+1,1)*10^ROW($1:$19)/10)</f>
        <v>0</v>
      </c>
      <c r="F331" t="str">
        <f>feed!F330</f>
        <v>First World War surplus</v>
      </c>
      <c r="G331" t="str">
        <f>feed!G330</f>
        <v>Gandhi-like</v>
      </c>
      <c r="H331">
        <f>SUMPRODUCT(MID(0&amp;feed!H330,LARGE(INDEX(ISNUMBER(--MID(feed!H330,ROW($1:$1),1))*
ROW($1:$1),0),ROW($1:$1))+1,1)*10^ROW($1:$1)/10)</f>
        <v>0</v>
      </c>
      <c r="I331" t="str">
        <f>feed!I330</f>
        <v>Undisciplined Rabble</v>
      </c>
      <c r="J331">
        <f>SUMPRODUCT(MID(0&amp;feed!J330,LARGE(INDEX(ISNUMBER(--MID(feed!J330,ROW($1:$19),1))*
ROW($1:$19),0),ROW($1:$19))+1,1)*10^ROW($1:$19)/10)</f>
        <v>10</v>
      </c>
      <c r="K331">
        <f>SUMPRODUCT(MID(0&amp;feed!K330,LARGE(INDEX(ISNUMBER(--MID(feed!K330,ROW($1:$19),1))*
ROW($1:$19),0),ROW($1:$19))+1,1)*10^ROW($1:$19)/10)</f>
        <v>5</v>
      </c>
      <c r="L331">
        <f>SUMPRODUCT(MID(0&amp;feed!L330,LARGE(INDEX(ISNUMBER(--MID(feed!L330,ROW($1:$19),1))*
ROW($1:$19),0),ROW($1:$19))+1,1)*10^ROW($1:$19)/10)</f>
        <v>3</v>
      </c>
      <c r="M331" t="str">
        <f>feed!M330</f>
        <v>Central Planning</v>
      </c>
      <c r="N331">
        <f>SUMPRODUCT(MID(0&amp;feed!N330,LARGE(INDEX(ISNUMBER(--MID(feed!N330,ROW($1:$5),1))*
ROW($1:$5),0),ROW($1:$5))+1,1)*10^ROW($1:$5)/10)</f>
        <v>1185</v>
      </c>
      <c r="O331">
        <f>SUMPRODUCT(MID(0&amp;feed!O330,LARGE(INDEX(ISNUMBER(--MID(feed!O330,ROW($1:$5),1))*
ROW($1:$5),0),ROW($1:$5))+1,1)*10^ROW($1:$5)/10)</f>
        <v>483</v>
      </c>
      <c r="P331" t="str">
        <f>feed!P330</f>
        <v>Untapped</v>
      </c>
      <c r="Q331" t="str">
        <f>feed!Q330</f>
        <v>Meagre</v>
      </c>
      <c r="R331" t="str">
        <f>feed!R330</f>
        <v>Indochina</v>
      </c>
      <c r="S331" t="str">
        <f>feed!S330</f>
        <v>Soviet Union</v>
      </c>
      <c r="T331" s="4">
        <f>SUMPRODUCT(MID(0&amp;feed!T330,LARGE(INDEX(ISNUMBER(--MID(feed!T330,ROW($1:$5),1))*
ROW($1:$5),0),ROW($1:$5))+1,1)*10^ROW($1:$5)/10)</f>
        <v>3474</v>
      </c>
      <c r="U331" t="str">
        <f>feed!U330</f>
        <v>http://blocgame.com/stats.php?id=62573</v>
      </c>
      <c r="V331" s="4">
        <f>SUMPRODUCT(MID(0&amp;feed!V330,LARGE(INDEX(ISNUMBER(--MID(feed!V330,ROW($1:$5),1))*
ROW($1:$5),0),ROW($1:$5))+1,1)*10^ROW($1:$5)/10)</f>
        <v>0</v>
      </c>
      <c r="W331">
        <f>feed!W330</f>
        <v>0</v>
      </c>
      <c r="X331" s="4">
        <f>T331-H331*750-K331*375-L331*375</f>
        <v>474</v>
      </c>
      <c r="Y331" s="9">
        <f>T331/N331</f>
        <v>2.9316455696202532</v>
      </c>
    </row>
    <row r="332" spans="1:25" x14ac:dyDescent="0.25">
      <c r="A332" t="str">
        <f>feed!A332</f>
        <v>FORECASTLE</v>
      </c>
      <c r="B332" t="str">
        <f>feed!B332</f>
        <v>syafiq88sudin</v>
      </c>
      <c r="C332">
        <f>feed!C332</f>
        <v>0</v>
      </c>
      <c r="D332">
        <f>SUMPRODUCT(MID(0&amp;feed!D332,LARGE(INDEX(ISNUMBER(--MID(feed!D332,ROW($1:$19),1))*
ROW($1:$19),0),ROW($1:$19))+1,1)*10^ROW($1:$19)/10)</f>
        <v>18</v>
      </c>
      <c r="E332">
        <f>SUMPRODUCT(MID(0&amp;feed!E332,LARGE(INDEX(ISNUMBER(--MID(feed!E332,ROW($1:$19),1))*
ROW($1:$19),0),ROW($1:$19))+1,1)*10^ROW($1:$19)/10)</f>
        <v>0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2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</v>
      </c>
      <c r="K332">
        <f>SUMPRODUCT(MID(0&amp;feed!K332,LARGE(INDEX(ISNUMBER(--MID(feed!K332,ROW($1:$19),1))*
ROW($1:$19),0),ROW($1:$19))+1,1)*10^ROW($1:$19)/10)</f>
        <v>15</v>
      </c>
      <c r="L332">
        <f>SUMPRODUCT(MID(0&amp;feed!L332,LARGE(INDEX(ISNUMBER(--MID(feed!L332,ROW($1:$19),1))*
ROW($1:$19),0),ROW($1:$19))+1,1)*10^ROW($1:$19)/10)</f>
        <v>6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1182</v>
      </c>
      <c r="O332">
        <f>SUMPRODUCT(MID(0&amp;feed!O332,LARGE(INDEX(ISNUMBER(--MID(feed!O332,ROW($1:$5),1))*
ROW($1:$5),0),ROW($1:$5))+1,1)*10^ROW($1:$5)/10)</f>
        <v>101</v>
      </c>
      <c r="P332">
        <f>feed!P332</f>
        <v>0</v>
      </c>
      <c r="Q332" t="str">
        <f>feed!Q332</f>
        <v>Large</v>
      </c>
      <c r="R332" t="str">
        <f>feed!R332</f>
        <v>Pacific Rim</v>
      </c>
      <c r="S332" t="str">
        <f>feed!S332</f>
        <v>Soviet Union</v>
      </c>
      <c r="T332" s="4">
        <f>SUMPRODUCT(MID(0&amp;feed!T332,LARGE(INDEX(ISNUMBER(--MID(feed!T332,ROW($1:$5),1))*
ROW($1:$5),0),ROW($1:$5))+1,1)*10^ROW($1:$5)/10)</f>
        <v>25882</v>
      </c>
      <c r="U332" t="str">
        <f>feed!U332</f>
        <v>http://blocgame.com/stats.php?id=62894</v>
      </c>
      <c r="V332" s="4">
        <f>SUMPRODUCT(MID(0&amp;feed!V332,LARGE(INDEX(ISNUMBER(--MID(feed!V332,ROW($1:$5),1))*
ROW($1:$5),0),ROW($1:$5))+1,1)*10^ROW($1:$5)/10)</f>
        <v>0</v>
      </c>
      <c r="W332">
        <f>feed!W332</f>
        <v>0</v>
      </c>
      <c r="X332" s="4">
        <f>T332-H332*750-K332*375-L332*375</f>
        <v>16507</v>
      </c>
      <c r="Y332" s="9">
        <f>T332/N332</f>
        <v>21.896785109983078</v>
      </c>
    </row>
    <row r="333" spans="1:25" x14ac:dyDescent="0.25">
      <c r="A333" t="str">
        <f>feed!A333</f>
        <v>Iwo Jima</v>
      </c>
      <c r="B333" t="str">
        <f>feed!B333</f>
        <v>Tadamichi Kuribayashi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107</v>
      </c>
      <c r="E333">
        <f>SUMPRODUCT(MID(0&amp;feed!E333,LARGE(INDEX(ISNUMBER(--MID(feed!E333,ROW($1:$19),1))*
ROW($1:$19),0),ROW($1:$19))+1,1)*10^ROW($1:$19)/10)</f>
        <v>3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3</v>
      </c>
      <c r="I333" t="str">
        <f>feed!I333</f>
        <v>Elite</v>
      </c>
      <c r="J333">
        <f>SUMPRODUCT(MID(0&amp;feed!J333,LARGE(INDEX(ISNUMBER(--MID(feed!J333,ROW($1:$19),1))*
ROW($1:$19),0),ROW($1:$19))+1,1)*10^ROW($1:$19)/10)</f>
        <v>5</v>
      </c>
      <c r="K333">
        <f>SUMPRODUCT(MID(0&amp;feed!K333,LARGE(INDEX(ISNUMBER(--MID(feed!K333,ROW($1:$19),1))*
ROW($1:$19),0),ROW($1:$19))+1,1)*10^ROW($1:$19)/10)</f>
        <v>28</v>
      </c>
      <c r="L333">
        <f>SUMPRODUCT(MID(0&amp;feed!L333,LARGE(INDEX(ISNUMBER(--MID(feed!L333,ROW($1:$19),1))*
ROW($1:$19),0),ROW($1:$19))+1,1)*10^ROW($1:$19)/10)</f>
        <v>11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1178</v>
      </c>
      <c r="O333">
        <f>SUMPRODUCT(MID(0&amp;feed!O333,LARGE(INDEX(ISNUMBER(--MID(feed!O333,ROW($1:$5),1))*
ROW($1:$5),0),ROW($1:$5))+1,1)*10^ROW($1:$5)/10)</f>
        <v>483</v>
      </c>
      <c r="P333" t="str">
        <f>feed!P333</f>
        <v>Untapped</v>
      </c>
      <c r="Q333" t="str">
        <f>feed!Q333</f>
        <v>Powerful</v>
      </c>
      <c r="R333" t="str">
        <f>feed!R333</f>
        <v>Pacific Rim</v>
      </c>
      <c r="S333" t="str">
        <f>feed!S333</f>
        <v>Soviet Union</v>
      </c>
      <c r="T333" s="4">
        <f>SUMPRODUCT(MID(0&amp;feed!T333,LARGE(INDEX(ISNUMBER(--MID(feed!T333,ROW($1:$5),1))*
ROW($1:$5),0),ROW($1:$5))+1,1)*10^ROW($1:$5)/10)</f>
        <v>47055</v>
      </c>
      <c r="U333" t="str">
        <f>feed!U333</f>
        <v>http://blocgame.com/stats.php?id=63259</v>
      </c>
      <c r="V333" s="4">
        <f>SUMPRODUCT(MID(0&amp;feed!V333,LARGE(INDEX(ISNUMBER(--MID(feed!V333,ROW($1:$5),1))*
ROW($1:$5),0),ROW($1:$5))+1,1)*10^ROW($1:$5)/10)</f>
        <v>0</v>
      </c>
      <c r="W333">
        <f>feed!W333</f>
        <v>0</v>
      </c>
      <c r="X333" s="4">
        <f>T333-H333*750-K333*375-L333*375</f>
        <v>30180</v>
      </c>
      <c r="Y333" s="9">
        <f>T333/N333</f>
        <v>39.944821731748725</v>
      </c>
    </row>
    <row r="334" spans="1:25" x14ac:dyDescent="0.25">
      <c r="A334" t="str">
        <f>feed!A334</f>
        <v>Idaho</v>
      </c>
      <c r="B334" t="str">
        <f>feed!B334</f>
        <v>John Adams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61</v>
      </c>
      <c r="E334">
        <f>SUMPRODUCT(MID(0&amp;feed!E334,LARGE(INDEX(ISNUMBER(--MID(feed!E334,ROW($1:$19),1))*
ROW($1:$19),0),ROW($1:$19))+1,1)*10^ROW($1:$19)/10)</f>
        <v>1</v>
      </c>
      <c r="F334" t="str">
        <f>feed!F334</f>
        <v>Second World War surplus</v>
      </c>
      <c r="G334" t="str">
        <f>feed!G334</f>
        <v>Angelic</v>
      </c>
      <c r="H334">
        <f>SUMPRODUCT(MID(0&amp;feed!H334,LARGE(INDEX(ISNUMBER(--MID(feed!H334,ROW($1:$1),1))*
ROW($1:$1),0),ROW($1:$1))+1,1)*10^ROW($1:$1)/10)</f>
        <v>2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0</v>
      </c>
      <c r="K334">
        <f>SUMPRODUCT(MID(0&amp;feed!K334,LARGE(INDEX(ISNUMBER(--MID(feed!K334,ROW($1:$19),1))*
ROW($1:$19),0),ROW($1:$19))+1,1)*10^ROW($1:$19)/10)</f>
        <v>13</v>
      </c>
      <c r="L334">
        <f>SUMPRODUCT(MID(0&amp;feed!L334,LARGE(INDEX(ISNUMBER(--MID(feed!L334,ROW($1:$19),1))*
ROW($1:$19),0),ROW($1:$19))+1,1)*10^ROW($1:$19)/10)</f>
        <v>7</v>
      </c>
      <c r="M334" t="str">
        <f>feed!M334</f>
        <v>Free Market</v>
      </c>
      <c r="N334">
        <f>SUMPRODUCT(MID(0&amp;feed!N334,LARGE(INDEX(ISNUMBER(--MID(feed!N334,ROW($1:$5),1))*
ROW($1:$5),0),ROW($1:$5))+1,1)*10^ROW($1:$5)/10)</f>
        <v>1174</v>
      </c>
      <c r="O334">
        <f>SUMPRODUCT(MID(0&amp;feed!O334,LARGE(INDEX(ISNUMBER(--MID(feed!O334,ROW($1:$5),1))*
ROW($1:$5),0),ROW($1:$5))+1,1)*10^ROW($1:$5)/10)</f>
        <v>701</v>
      </c>
      <c r="P334" t="str">
        <f>feed!P334</f>
        <v>Untapped</v>
      </c>
      <c r="Q334" t="str">
        <f>feed!Q334</f>
        <v>Somewhat Large</v>
      </c>
      <c r="R334" t="str">
        <f>feed!R334</f>
        <v>Pacific Rim</v>
      </c>
      <c r="S334" t="str">
        <f>feed!S334</f>
        <v>United States</v>
      </c>
      <c r="T334" s="4">
        <f>SUMPRODUCT(MID(0&amp;feed!T334,LARGE(INDEX(ISNUMBER(--MID(feed!T334,ROW($1:$5),1))*
ROW($1:$5),0),ROW($1:$5))+1,1)*10^ROW($1:$5)/10)</f>
        <v>47214</v>
      </c>
      <c r="U334" t="str">
        <f>feed!U334</f>
        <v>http://blocgame.com/stats.php?id=63484</v>
      </c>
      <c r="V334" s="4">
        <f>SUMPRODUCT(MID(0&amp;feed!V334,LARGE(INDEX(ISNUMBER(--MID(feed!V334,ROW($1:$5),1))*
ROW($1:$5),0),ROW($1:$5))+1,1)*10^ROW($1:$5)/10)</f>
        <v>0</v>
      </c>
      <c r="W334">
        <f>feed!W334</f>
        <v>0</v>
      </c>
      <c r="X334" s="4">
        <f>T334-H334*750-K334*375-L334*375</f>
        <v>38214</v>
      </c>
      <c r="Y334" s="9">
        <f>T334/N334</f>
        <v>40.216354344122657</v>
      </c>
    </row>
    <row r="335" spans="1:25" x14ac:dyDescent="0.25">
      <c r="A335" t="str">
        <f>feed!A335</f>
        <v>Lepkonia</v>
      </c>
      <c r="B335" t="str">
        <f>feed!B335</f>
        <v>Raguixxx</v>
      </c>
      <c r="C335" t="str">
        <f>feed!C335</f>
        <v>Interpol</v>
      </c>
      <c r="D335">
        <f>SUMPRODUCT(MID(0&amp;feed!D335,LARGE(INDEX(ISNUMBER(--MID(feed!D335,ROW($1:$19),1))*
ROW($1:$19),0),ROW($1:$19))+1,1)*10^ROW($1:$19)/10)</f>
        <v>79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3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0</v>
      </c>
      <c r="K335">
        <f>SUMPRODUCT(MID(0&amp;feed!K335,LARGE(INDEX(ISNUMBER(--MID(feed!K335,ROW($1:$19),1))*
ROW($1:$19),0),ROW($1:$19))+1,1)*10^ROW($1:$19)/10)</f>
        <v>37</v>
      </c>
      <c r="L335">
        <f>SUMPRODUCT(MID(0&amp;feed!L335,LARGE(INDEX(ISNUMBER(--MID(feed!L335,ROW($1:$19),1))*
ROW($1:$19),0),ROW($1:$19))+1,1)*10^ROW($1:$19)/10)</f>
        <v>11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1173</v>
      </c>
      <c r="O335">
        <f>SUMPRODUCT(MID(0&amp;feed!O335,LARGE(INDEX(ISNUMBER(--MID(feed!O335,ROW($1:$5),1))*
ROW($1:$5),0),ROW($1:$5))+1,1)*10^ROW($1:$5)/10)</f>
        <v>217</v>
      </c>
      <c r="P335" t="str">
        <f>feed!P335</f>
        <v>Untapped</v>
      </c>
      <c r="Q335" t="str">
        <f>feed!Q335</f>
        <v>Large</v>
      </c>
      <c r="R335" t="str">
        <f>feed!R335</f>
        <v>Southern Cone</v>
      </c>
      <c r="S335" t="str">
        <f>feed!S335</f>
        <v>Soviet Union</v>
      </c>
      <c r="T335" s="4">
        <f>SUMPRODUCT(MID(0&amp;feed!T335,LARGE(INDEX(ISNUMBER(--MID(feed!T335,ROW($1:$5),1))*
ROW($1:$5),0),ROW($1:$5))+1,1)*10^ROW($1:$5)/10)</f>
        <v>42720</v>
      </c>
      <c r="U335" t="str">
        <f>feed!U335</f>
        <v>http://blocgame.com/stats.php?id=55854</v>
      </c>
      <c r="V335" s="4">
        <f>SUMPRODUCT(MID(0&amp;feed!V335,LARGE(INDEX(ISNUMBER(--MID(feed!V335,ROW($1:$5),1))*
ROW($1:$5),0),ROW($1:$5))+1,1)*10^ROW($1:$5)/10)</f>
        <v>0</v>
      </c>
      <c r="W335">
        <f>feed!W335</f>
        <v>0</v>
      </c>
      <c r="X335" s="4">
        <f>T335-H335*750-K335*375-L335*375</f>
        <v>22470</v>
      </c>
      <c r="Y335" s="9">
        <f>T335/N335</f>
        <v>36.419437340153451</v>
      </c>
    </row>
    <row r="336" spans="1:25" x14ac:dyDescent="0.25">
      <c r="A336" t="str">
        <f>feed!A336</f>
        <v>Middlewest</v>
      </c>
      <c r="B336" t="str">
        <f>feed!B336</f>
        <v>BigBross</v>
      </c>
      <c r="C336" t="str">
        <f>feed!C336</f>
        <v>The Khilafah</v>
      </c>
      <c r="D336">
        <f>SUMPRODUCT(MID(0&amp;feed!D336,LARGE(INDEX(ISNUMBER(--MID(feed!D336,ROW($1:$19),1))*
ROW($1:$19),0),ROW($1:$19))+1,1)*10^ROW($1:$19)/10)</f>
        <v>48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Good</v>
      </c>
      <c r="H336">
        <f>SUMPRODUCT(MID(0&amp;feed!H336,LARGE(INDEX(ISNUMBER(--MID(feed!H336,ROW($1:$1),1))*
ROW($1:$1),0),ROW($1:$1))+1,1)*10^ROW($1:$1)/10)</f>
        <v>1</v>
      </c>
      <c r="I336" t="str">
        <f>feed!I336</f>
        <v>Standard</v>
      </c>
      <c r="J336">
        <f>SUMPRODUCT(MID(0&amp;feed!J336,LARGE(INDEX(ISNUMBER(--MID(feed!J336,ROW($1:$19),1))*
ROW($1:$19),0),ROW($1:$19))+1,1)*10^ROW($1:$19)/10)</f>
        <v>0</v>
      </c>
      <c r="K336">
        <f>SUMPRODUCT(MID(0&amp;feed!K336,LARGE(INDEX(ISNUMBER(--MID(feed!K336,ROW($1:$19),1))*
ROW($1:$19),0),ROW($1:$19))+1,1)*10^ROW($1:$19)/10)</f>
        <v>15</v>
      </c>
      <c r="L336">
        <f>SUMPRODUCT(MID(0&amp;feed!L336,LARGE(INDEX(ISNUMBER(--MID(feed!L336,ROW($1:$19),1))*
ROW($1:$19),0),ROW($1:$19))+1,1)*10^ROW($1:$19)/10)</f>
        <v>2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1171</v>
      </c>
      <c r="O336">
        <f>SUMPRODUCT(MID(0&amp;feed!O336,LARGE(INDEX(ISNUMBER(--MID(feed!O336,ROW($1:$5),1))*
ROW($1:$5),0),ROW($1:$5))+1,1)*10^ROW($1:$5)/10)</f>
        <v>2804</v>
      </c>
      <c r="P336" t="str">
        <f>feed!P336</f>
        <v>Plentiful</v>
      </c>
      <c r="Q336" t="str">
        <f>feed!Q336</f>
        <v>Large</v>
      </c>
      <c r="R336" t="str">
        <f>feed!R336</f>
        <v>Mesopotamia</v>
      </c>
      <c r="S336" t="str">
        <f>feed!S336</f>
        <v>Neutral</v>
      </c>
      <c r="T336" s="4">
        <f>SUMPRODUCT(MID(0&amp;feed!T336,LARGE(INDEX(ISNUMBER(--MID(feed!T336,ROW($1:$5),1))*
ROW($1:$5),0),ROW($1:$5))+1,1)*10^ROW($1:$5)/10)</f>
        <v>14235</v>
      </c>
      <c r="U336" t="str">
        <f>feed!U336</f>
        <v>http://blocgame.com/stats.php?id=63635</v>
      </c>
      <c r="V336" s="4">
        <f>SUMPRODUCT(MID(0&amp;feed!V336,LARGE(INDEX(ISNUMBER(--MID(feed!V336,ROW($1:$5),1))*
ROW($1:$5),0),ROW($1:$5))+1,1)*10^ROW($1:$5)/10)</f>
        <v>0</v>
      </c>
      <c r="W336">
        <f>feed!W336</f>
        <v>0</v>
      </c>
      <c r="X336" s="4">
        <f>T336-H336*750-K336*375-L336*375</f>
        <v>7110</v>
      </c>
      <c r="Y336" s="9">
        <f>T336/N336</f>
        <v>12.156276686592657</v>
      </c>
    </row>
    <row r="337" spans="1:25" x14ac:dyDescent="0.25">
      <c r="A337" t="str">
        <f>feed!A337</f>
        <v>The Deserted</v>
      </c>
      <c r="B337" t="str">
        <f>feed!B337</f>
        <v>Kamakazi Sunshine</v>
      </c>
      <c r="C337" t="str">
        <f>feed!C337</f>
        <v>Steel Brotherhood</v>
      </c>
      <c r="D337">
        <f>SUMPRODUCT(MID(0&amp;feed!D337,LARGE(INDEX(ISNUMBER(--MID(feed!D337,ROW($1:$19),1))*
ROW($1:$19),0),ROW($1:$19))+1,1)*10^ROW($1:$19)/10)</f>
        <v>62</v>
      </c>
      <c r="E337">
        <f>SUMPRODUCT(MID(0&amp;feed!E337,LARGE(INDEX(ISNUMBER(--MID(feed!E337,ROW($1:$19),1))*
ROW($1:$19),0),ROW($1:$19))+1,1)*10^ROW($1:$19)/10)</f>
        <v>1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Good</v>
      </c>
      <c r="J337">
        <f>SUMPRODUCT(MID(0&amp;feed!J337,LARGE(INDEX(ISNUMBER(--MID(feed!J337,ROW($1:$19),1))*
ROW($1:$19),0),ROW($1:$19))+1,1)*10^ROW($1:$19)/10)</f>
        <v>1</v>
      </c>
      <c r="K337">
        <f>SUMPRODUCT(MID(0&amp;feed!K337,LARGE(INDEX(ISNUMBER(--MID(feed!K337,ROW($1:$19),1))*
ROW($1:$19),0),ROW($1:$19))+1,1)*10^ROW($1:$19)/10)</f>
        <v>17</v>
      </c>
      <c r="L337">
        <f>SUMPRODUCT(MID(0&amp;feed!L337,LARGE(INDEX(ISNUMBER(--MID(feed!L337,ROW($1:$19),1))*
ROW($1:$19),0),ROW($1:$19))+1,1)*10^ROW($1:$19)/10)</f>
        <v>3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1170</v>
      </c>
      <c r="O337">
        <f>SUMPRODUCT(MID(0&amp;feed!O337,LARGE(INDEX(ISNUMBER(--MID(feed!O337,ROW($1:$5),1))*
ROW($1:$5),0),ROW($1:$5))+1,1)*10^ROW($1:$5)/10)</f>
        <v>150</v>
      </c>
      <c r="P337">
        <f>feed!P337</f>
        <v>0</v>
      </c>
      <c r="Q337" t="str">
        <f>feed!Q337</f>
        <v>Powerful</v>
      </c>
      <c r="R337" t="str">
        <f>feed!R337</f>
        <v>Pacific Rim</v>
      </c>
      <c r="S337" t="str">
        <f>feed!S337</f>
        <v>Soviet Union</v>
      </c>
      <c r="T337" s="4">
        <f>SUMPRODUCT(MID(0&amp;feed!T337,LARGE(INDEX(ISNUMBER(--MID(feed!T337,ROW($1:$5),1))*
ROW($1:$5),0),ROW($1:$5))+1,1)*10^ROW($1:$5)/10)</f>
        <v>16986</v>
      </c>
      <c r="U337" t="str">
        <f>feed!U337</f>
        <v>http://blocgame.com/stats.php?id=40459</v>
      </c>
      <c r="V337" s="4">
        <f>SUMPRODUCT(MID(0&amp;feed!V337,LARGE(INDEX(ISNUMBER(--MID(feed!V337,ROW($1:$5),1))*
ROW($1:$5),0),ROW($1:$5))+1,1)*10^ROW($1:$5)/10)</f>
        <v>0</v>
      </c>
      <c r="W337">
        <f>feed!W337</f>
        <v>0</v>
      </c>
      <c r="X337" s="4">
        <f>T337-H337*750-K337*375-L337*375</f>
        <v>7986</v>
      </c>
      <c r="Y337" s="9">
        <f>T337/N337</f>
        <v>14.517948717948718</v>
      </c>
    </row>
    <row r="338" spans="1:25" x14ac:dyDescent="0.25">
      <c r="A338" t="str">
        <f>feed!A338</f>
        <v>Wladimiria</v>
      </c>
      <c r="B338" t="str">
        <f>feed!B338</f>
        <v>Estagon</v>
      </c>
      <c r="C338" t="str">
        <f>feed!C338</f>
        <v>The Divine Council</v>
      </c>
      <c r="D338">
        <f>SUMPRODUCT(MID(0&amp;feed!D338,LARGE(INDEX(ISNUMBER(--MID(feed!D338,ROW($1:$19),1))*
ROW($1:$19),0),ROW($1:$19))+1,1)*10^ROW($1:$19)/10)</f>
        <v>65</v>
      </c>
      <c r="E338">
        <f>SUMPRODUCT(MID(0&amp;feed!E338,LARGE(INDEX(ISNUMBER(--MID(feed!E338,ROW($1:$19),1))*
ROW($1:$19),0),ROW($1:$19))+1,1)*10^ROW($1:$19)/10)</f>
        <v>6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2</v>
      </c>
      <c r="I338" t="str">
        <f>feed!I338</f>
        <v>Standard</v>
      </c>
      <c r="J338">
        <f>SUMPRODUCT(MID(0&amp;feed!J338,LARGE(INDEX(ISNUMBER(--MID(feed!J338,ROW($1:$19),1))*
ROW($1:$19),0),ROW($1:$19))+1,1)*10^ROW($1:$19)/10)</f>
        <v>4</v>
      </c>
      <c r="K338">
        <f>SUMPRODUCT(MID(0&amp;feed!K338,LARGE(INDEX(ISNUMBER(--MID(feed!K338,ROW($1:$19),1))*
ROW($1:$19),0),ROW($1:$19))+1,1)*10^ROW($1:$19)/10)</f>
        <v>11</v>
      </c>
      <c r="L338">
        <f>SUMPRODUCT(MID(0&amp;feed!L338,LARGE(INDEX(ISNUMBER(--MID(feed!L338,ROW($1:$19),1))*
ROW($1:$19),0),ROW($1:$19))+1,1)*10^ROW($1:$19)/10)</f>
        <v>11</v>
      </c>
      <c r="M338" t="str">
        <f>feed!M338</f>
        <v>Central Planning</v>
      </c>
      <c r="N338">
        <f>SUMPRODUCT(MID(0&amp;feed!N338,LARGE(INDEX(ISNUMBER(--MID(feed!N338,ROW($1:$5),1))*
ROW($1:$5),0),ROW($1:$5))+1,1)*10^ROW($1:$5)/10)</f>
        <v>1168</v>
      </c>
      <c r="O338">
        <f>SUMPRODUCT(MID(0&amp;feed!O338,LARGE(INDEX(ISNUMBER(--MID(feed!O338,ROW($1:$5),1))*
ROW($1:$5),0),ROW($1:$5))+1,1)*10^ROW($1:$5)/10)</f>
        <v>4486</v>
      </c>
      <c r="P338" t="str">
        <f>feed!P338</f>
        <v>Untapped</v>
      </c>
      <c r="Q338" t="str">
        <f>feed!Q338</f>
        <v>Very Powerful</v>
      </c>
      <c r="R338" t="str">
        <f>feed!R338</f>
        <v>Mesopotamia</v>
      </c>
      <c r="S338" t="str">
        <f>feed!S338</f>
        <v>Soviet Union</v>
      </c>
      <c r="T338" s="4">
        <f>SUMPRODUCT(MID(0&amp;feed!T338,LARGE(INDEX(ISNUMBER(--MID(feed!T338,ROW($1:$5),1))*
ROW($1:$5),0),ROW($1:$5))+1,1)*10^ROW($1:$5)/10)</f>
        <v>37314</v>
      </c>
      <c r="U338" t="str">
        <f>feed!U338</f>
        <v>http://blocgame.com/stats.php?id=52318</v>
      </c>
      <c r="V338" s="4">
        <f>SUMPRODUCT(MID(0&amp;feed!V338,LARGE(INDEX(ISNUMBER(--MID(feed!V338,ROW($1:$5),1))*
ROW($1:$5),0),ROW($1:$5))+1,1)*10^ROW($1:$5)/10)</f>
        <v>0</v>
      </c>
      <c r="W338">
        <f>feed!W338</f>
        <v>0</v>
      </c>
      <c r="X338" s="4">
        <f>T338-H338*750-K338*375-L338*375</f>
        <v>27564</v>
      </c>
      <c r="Y338" s="9">
        <f>T338/N338</f>
        <v>31.94691780821918</v>
      </c>
    </row>
    <row r="339" spans="1:25" x14ac:dyDescent="0.25">
      <c r="A339" t="str">
        <f>feed!A340</f>
        <v>Nimei</v>
      </c>
      <c r="B339" t="str">
        <f>feed!B340</f>
        <v>Xitler</v>
      </c>
      <c r="C339" t="str">
        <f>feed!C340</f>
        <v>Illuminati</v>
      </c>
      <c r="D339">
        <f>SUMPRODUCT(MID(0&amp;feed!D340,LARGE(INDEX(ISNUMBER(--MID(feed!D340,ROW($1:$19),1))*
ROW($1:$19),0),ROW($1:$19))+1,1)*10^ROW($1:$19)/10)</f>
        <v>9</v>
      </c>
      <c r="E339">
        <f>SUMPRODUCT(MID(0&amp;feed!E340,LARGE(INDEX(ISNUMBER(--MID(feed!E340,ROW($1:$19),1))*
ROW($1:$19),0),ROW($1:$19))+1,1)*10^ROW($1:$19)/10)</f>
        <v>0</v>
      </c>
      <c r="F339" t="str">
        <f>feed!F340</f>
        <v>First World War surplus</v>
      </c>
      <c r="G339" t="str">
        <f>feed!G340</f>
        <v>Good</v>
      </c>
      <c r="H339">
        <f>SUMPRODUCT(MID(0&amp;feed!H340,LARGE(INDEX(ISNUMBER(--MID(feed!H340,ROW($1:$1),1))*
ROW($1:$1),0),ROW($1:$1))+1,1)*10^ROW($1:$1)/10)</f>
        <v>1</v>
      </c>
      <c r="I339" t="str">
        <f>feed!I340</f>
        <v>Elite</v>
      </c>
      <c r="J339">
        <f>SUMPRODUCT(MID(0&amp;feed!J340,LARGE(INDEX(ISNUMBER(--MID(feed!J340,ROW($1:$19),1))*
ROW($1:$19),0),ROW($1:$19))+1,1)*10^ROW($1:$19)/10)</f>
        <v>4</v>
      </c>
      <c r="K339">
        <f>SUMPRODUCT(MID(0&amp;feed!K340,LARGE(INDEX(ISNUMBER(--MID(feed!K340,ROW($1:$19),1))*
ROW($1:$19),0),ROW($1:$19))+1,1)*10^ROW($1:$19)/10)</f>
        <v>17</v>
      </c>
      <c r="L339">
        <f>SUMPRODUCT(MID(0&amp;feed!L340,LARGE(INDEX(ISNUMBER(--MID(feed!L340,ROW($1:$19),1))*
ROW($1:$19),0),ROW($1:$19))+1,1)*10^ROW($1:$19)/10)</f>
        <v>10</v>
      </c>
      <c r="M339" t="str">
        <f>feed!M340</f>
        <v>Mixed Economy</v>
      </c>
      <c r="N339">
        <f>SUMPRODUCT(MID(0&amp;feed!N340,LARGE(INDEX(ISNUMBER(--MID(feed!N340,ROW($1:$5),1))*
ROW($1:$5),0),ROW($1:$5))+1,1)*10^ROW($1:$5)/10)</f>
        <v>1168</v>
      </c>
      <c r="O339">
        <f>SUMPRODUCT(MID(0&amp;feed!O340,LARGE(INDEX(ISNUMBER(--MID(feed!O340,ROW($1:$5),1))*
ROW($1:$5),0),ROW($1:$5))+1,1)*10^ROW($1:$5)/10)</f>
        <v>230</v>
      </c>
      <c r="P339" t="str">
        <f>feed!P340</f>
        <v>Untapped</v>
      </c>
      <c r="Q339" t="str">
        <f>feed!Q340</f>
        <v>Mediocre</v>
      </c>
      <c r="R339" t="str">
        <f>feed!R340</f>
        <v>China</v>
      </c>
      <c r="S339" t="str">
        <f>feed!S340</f>
        <v>Neutral</v>
      </c>
      <c r="T339" s="4">
        <f>SUMPRODUCT(MID(0&amp;feed!T340,LARGE(INDEX(ISNUMBER(--MID(feed!T340,ROW($1:$5),1))*
ROW($1:$5),0),ROW($1:$5))+1,1)*10^ROW($1:$5)/10)</f>
        <v>11144</v>
      </c>
      <c r="U339" t="str">
        <f>feed!U340</f>
        <v>http://blocgame.com/stats.php?id=64022</v>
      </c>
      <c r="V339" s="4">
        <f>SUMPRODUCT(MID(0&amp;feed!V340,LARGE(INDEX(ISNUMBER(--MID(feed!V340,ROW($1:$5),1))*
ROW($1:$5),0),ROW($1:$5))+1,1)*10^ROW($1:$5)/10)</f>
        <v>0</v>
      </c>
      <c r="W339">
        <f>feed!W340</f>
        <v>0</v>
      </c>
      <c r="X339" s="4">
        <f>T339-H339*750-K339*375-L339*375</f>
        <v>269</v>
      </c>
      <c r="Y339" s="9">
        <f>T339/N339</f>
        <v>9.5410958904109595</v>
      </c>
    </row>
    <row r="340" spans="1:25" x14ac:dyDescent="0.25">
      <c r="A340" t="str">
        <f>feed!A339</f>
        <v>Kek Slovakia</v>
      </c>
      <c r="B340" t="str">
        <f>feed!B339</f>
        <v>Fidel Kekstro</v>
      </c>
      <c r="C340" t="str">
        <f>feed!C339</f>
        <v>The Order</v>
      </c>
      <c r="D340">
        <f>SUMPRODUCT(MID(0&amp;feed!D339,LARGE(INDEX(ISNUMBER(--MID(feed!D339,ROW($1:$19),1))*
ROW($1:$19),0),ROW($1:$19))+1,1)*10^ROW($1:$19)/10)</f>
        <v>100</v>
      </c>
      <c r="E340">
        <f>SUMPRODUCT(MID(0&amp;feed!E339,LARGE(INDEX(ISNUMBER(--MID(feed!E339,ROW($1:$19),1))*
ROW($1:$19),0),ROW($1:$19))+1,1)*10^ROW($1:$19)/10)</f>
        <v>4</v>
      </c>
      <c r="F340" t="str">
        <f>feed!F339</f>
        <v>Second World War surplus</v>
      </c>
      <c r="G340" t="str">
        <f>feed!G339</f>
        <v>Gandhi-like</v>
      </c>
      <c r="H340">
        <f>SUMPRODUCT(MID(0&amp;feed!H339,LARGE(INDEX(ISNUMBER(--MID(feed!H339,ROW($1:$1),1))*
ROW($1:$1),0),ROW($1:$1))+1,1)*10^ROW($1:$1)/10)</f>
        <v>3</v>
      </c>
      <c r="I340" t="str">
        <f>feed!I339</f>
        <v>Elite</v>
      </c>
      <c r="J340">
        <f>SUMPRODUCT(MID(0&amp;feed!J339,LARGE(INDEX(ISNUMBER(--MID(feed!J339,ROW($1:$19),1))*
ROW($1:$19),0),ROW($1:$19))+1,1)*10^ROW($1:$19)/10)</f>
        <v>0</v>
      </c>
      <c r="K340">
        <f>SUMPRODUCT(MID(0&amp;feed!K339,LARGE(INDEX(ISNUMBER(--MID(feed!K339,ROW($1:$19),1))*
ROW($1:$19),0),ROW($1:$19))+1,1)*10^ROW($1:$19)/10)</f>
        <v>23</v>
      </c>
      <c r="L340">
        <f>SUMPRODUCT(MID(0&amp;feed!L339,LARGE(INDEX(ISNUMBER(--MID(feed!L339,ROW($1:$19),1))*
ROW($1:$19),0),ROW($1:$19))+1,1)*10^ROW($1:$19)/10)</f>
        <v>20</v>
      </c>
      <c r="M340" t="str">
        <f>feed!M339</f>
        <v>Central Planning</v>
      </c>
      <c r="N340">
        <f>SUMPRODUCT(MID(0&amp;feed!N339,LARGE(INDEX(ISNUMBER(--MID(feed!N339,ROW($1:$5),1))*
ROW($1:$5),0),ROW($1:$5))+1,1)*10^ROW($1:$5)/10)</f>
        <v>1168</v>
      </c>
      <c r="O340">
        <f>SUMPRODUCT(MID(0&amp;feed!O339,LARGE(INDEX(ISNUMBER(--MID(feed!O339,ROW($1:$5),1))*
ROW($1:$5),0),ROW($1:$5))+1,1)*10^ROW($1:$5)/10)</f>
        <v>465</v>
      </c>
      <c r="P340" t="str">
        <f>feed!P339</f>
        <v>Untapped</v>
      </c>
      <c r="Q340" t="str">
        <f>feed!Q339</f>
        <v>Large</v>
      </c>
      <c r="R340" t="str">
        <f>feed!R339</f>
        <v>Pacific Rim</v>
      </c>
      <c r="S340" t="str">
        <f>feed!S339</f>
        <v>Soviet Union</v>
      </c>
      <c r="T340" s="4">
        <f>SUMPRODUCT(MID(0&amp;feed!T339,LARGE(INDEX(ISNUMBER(--MID(feed!T339,ROW($1:$5),1))*
ROW($1:$5),0),ROW($1:$5))+1,1)*10^ROW($1:$5)/10)</f>
        <v>37748</v>
      </c>
      <c r="U340" t="str">
        <f>feed!U339</f>
        <v>http://blocgame.com/stats.php?id=63462</v>
      </c>
      <c r="V340" s="4">
        <f>SUMPRODUCT(MID(0&amp;feed!V339,LARGE(INDEX(ISNUMBER(--MID(feed!V339,ROW($1:$5),1))*
ROW($1:$5),0),ROW($1:$5))+1,1)*10^ROW($1:$5)/10)</f>
        <v>0</v>
      </c>
      <c r="W340">
        <f>feed!W339</f>
        <v>0</v>
      </c>
      <c r="X340" s="4">
        <f>T340-H340*750-K340*375-L340*375</f>
        <v>19373</v>
      </c>
      <c r="Y340" s="9">
        <f>T340/N340</f>
        <v>32.31849315068493</v>
      </c>
    </row>
    <row r="341" spans="1:25" x14ac:dyDescent="0.25">
      <c r="A341" t="str">
        <f>feed!A342</f>
        <v>Moneymaking</v>
      </c>
      <c r="B341" t="str">
        <f>feed!B342</f>
        <v>Bill Gates</v>
      </c>
      <c r="C341" t="str">
        <f>feed!C342</f>
        <v>Steel Brotherhood</v>
      </c>
      <c r="D341">
        <f>SUMPRODUCT(MID(0&amp;feed!D342,LARGE(INDEX(ISNUMBER(--MID(feed!D342,ROW($1:$19),1))*
ROW($1:$19),0),ROW($1:$19))+1,1)*10^ROW($1:$19)/10)</f>
        <v>22</v>
      </c>
      <c r="E341">
        <f>SUMPRODUCT(MID(0&amp;feed!E342,LARGE(INDEX(ISNUMBER(--MID(feed!E342,ROW($1:$19),1))*
ROW($1:$19),0),ROW($1:$19))+1,1)*10^ROW($1:$19)/10)</f>
        <v>0</v>
      </c>
      <c r="F341" t="str">
        <f>feed!F342</f>
        <v>First World War surplus</v>
      </c>
      <c r="G341" t="str">
        <f>feed!G342</f>
        <v>Gandhi-like</v>
      </c>
      <c r="H341">
        <f>SUMPRODUCT(MID(0&amp;feed!H342,LARGE(INDEX(ISNUMBER(--MID(feed!H342,ROW($1:$1),1))*
ROW($1:$1),0),ROW($1:$1))+1,1)*10^ROW($1:$1)/10)</f>
        <v>1</v>
      </c>
      <c r="I341" t="str">
        <f>feed!I342</f>
        <v>Good</v>
      </c>
      <c r="J341">
        <f>SUMPRODUCT(MID(0&amp;feed!J342,LARGE(INDEX(ISNUMBER(--MID(feed!J342,ROW($1:$19),1))*
ROW($1:$19),0),ROW($1:$19))+1,1)*10^ROW($1:$19)/10)</f>
        <v>2</v>
      </c>
      <c r="K341">
        <f>SUMPRODUCT(MID(0&amp;feed!K342,LARGE(INDEX(ISNUMBER(--MID(feed!K342,ROW($1:$19),1))*
ROW($1:$19),0),ROW($1:$19))+1,1)*10^ROW($1:$19)/10)</f>
        <v>11</v>
      </c>
      <c r="L341">
        <f>SUMPRODUCT(MID(0&amp;feed!L342,LARGE(INDEX(ISNUMBER(--MID(feed!L342,ROW($1:$19),1))*
ROW($1:$19),0),ROW($1:$19))+1,1)*10^ROW($1:$19)/10)</f>
        <v>11</v>
      </c>
      <c r="M341" t="str">
        <f>feed!M342</f>
        <v>Free Market</v>
      </c>
      <c r="N341">
        <f>SUMPRODUCT(MID(0&amp;feed!N342,LARGE(INDEX(ISNUMBER(--MID(feed!N342,ROW($1:$5),1))*
ROW($1:$5),0),ROW($1:$5))+1,1)*10^ROW($1:$5)/10)</f>
        <v>1166</v>
      </c>
      <c r="O341">
        <f>SUMPRODUCT(MID(0&amp;feed!O342,LARGE(INDEX(ISNUMBER(--MID(feed!O342,ROW($1:$5),1))*
ROW($1:$5),0),ROW($1:$5))+1,1)*10^ROW($1:$5)/10)</f>
        <v>2064</v>
      </c>
      <c r="P341" t="str">
        <f>feed!P342</f>
        <v>Plentiful</v>
      </c>
      <c r="Q341" t="str">
        <f>feed!Q342</f>
        <v>None</v>
      </c>
      <c r="R341" t="str">
        <f>feed!R342</f>
        <v>Arabia</v>
      </c>
      <c r="S341" t="str">
        <f>feed!S342</f>
        <v>United States</v>
      </c>
      <c r="T341" s="4">
        <f>SUMPRODUCT(MID(0&amp;feed!T342,LARGE(INDEX(ISNUMBER(--MID(feed!T342,ROW($1:$5),1))*
ROW($1:$5),0),ROW($1:$5))+1,1)*10^ROW($1:$5)/10)</f>
        <v>9360</v>
      </c>
      <c r="U341" t="str">
        <f>feed!U342</f>
        <v>http://blocgame.com/stats.php?id=64271</v>
      </c>
      <c r="V341" s="4">
        <f>SUMPRODUCT(MID(0&amp;feed!V342,LARGE(INDEX(ISNUMBER(--MID(feed!V342,ROW($1:$5),1))*
ROW($1:$5),0),ROW($1:$5))+1,1)*10^ROW($1:$5)/10)</f>
        <v>0</v>
      </c>
      <c r="W341">
        <f>feed!W342</f>
        <v>0</v>
      </c>
      <c r="X341" s="4">
        <f>T341-H341*750-K341*375-L341*375</f>
        <v>360</v>
      </c>
      <c r="Y341" s="9">
        <f>T341/N341</f>
        <v>8.0274442538593487</v>
      </c>
    </row>
    <row r="342" spans="1:25" x14ac:dyDescent="0.25">
      <c r="A342" t="str">
        <f>feed!A341</f>
        <v>Lyon</v>
      </c>
      <c r="B342" t="str">
        <f>feed!B341</f>
        <v>Corpsegrinder</v>
      </c>
      <c r="C342" t="str">
        <f>feed!C341</f>
        <v>The Order</v>
      </c>
      <c r="D342">
        <f>SUMPRODUCT(MID(0&amp;feed!D341,LARGE(INDEX(ISNUMBER(--MID(feed!D341,ROW($1:$19),1))*
ROW($1:$19),0),ROW($1:$19))+1,1)*10^ROW($1:$19)/10)</f>
        <v>50</v>
      </c>
      <c r="E342">
        <f>SUMPRODUCT(MID(0&amp;feed!E341,LARGE(INDEX(ISNUMBER(--MID(feed!E341,ROW($1:$19),1))*
ROW($1:$19),0),ROW($1:$19))+1,1)*10^ROW($1:$19)/10)</f>
        <v>0</v>
      </c>
      <c r="F342" t="str">
        <f>feed!F341</f>
        <v>Second World War surplus</v>
      </c>
      <c r="G342" t="str">
        <f>feed!G341</f>
        <v>Gandhi-like</v>
      </c>
      <c r="H342">
        <f>SUMPRODUCT(MID(0&amp;feed!H341,LARGE(INDEX(ISNUMBER(--MID(feed!H341,ROW($1:$1),1))*
ROW($1:$1),0),ROW($1:$1))+1,1)*10^ROW($1:$1)/10)</f>
        <v>0</v>
      </c>
      <c r="I342" t="str">
        <f>feed!I341</f>
        <v>Good</v>
      </c>
      <c r="J342">
        <f>SUMPRODUCT(MID(0&amp;feed!J341,LARGE(INDEX(ISNUMBER(--MID(feed!J341,ROW($1:$19),1))*
ROW($1:$19),0),ROW($1:$19))+1,1)*10^ROW($1:$19)/10)</f>
        <v>30</v>
      </c>
      <c r="K342">
        <f>SUMPRODUCT(MID(0&amp;feed!K341,LARGE(INDEX(ISNUMBER(--MID(feed!K341,ROW($1:$19),1))*
ROW($1:$19),0),ROW($1:$19))+1,1)*10^ROW($1:$19)/10)</f>
        <v>6</v>
      </c>
      <c r="L342">
        <f>SUMPRODUCT(MID(0&amp;feed!L341,LARGE(INDEX(ISNUMBER(--MID(feed!L341,ROW($1:$19),1))*
ROW($1:$19),0),ROW($1:$19))+1,1)*10^ROW($1:$19)/10)</f>
        <v>3</v>
      </c>
      <c r="M342" t="str">
        <f>feed!M341</f>
        <v>Central Planning</v>
      </c>
      <c r="N342">
        <f>SUMPRODUCT(MID(0&amp;feed!N341,LARGE(INDEX(ISNUMBER(--MID(feed!N341,ROW($1:$5),1))*
ROW($1:$5),0),ROW($1:$5))+1,1)*10^ROW($1:$5)/10)</f>
        <v>1166</v>
      </c>
      <c r="O342">
        <f>SUMPRODUCT(MID(0&amp;feed!O341,LARGE(INDEX(ISNUMBER(--MID(feed!O341,ROW($1:$5),1))*
ROW($1:$5),0),ROW($1:$5))+1,1)*10^ROW($1:$5)/10)</f>
        <v>162</v>
      </c>
      <c r="P342" t="str">
        <f>feed!P341</f>
        <v>Untapped</v>
      </c>
      <c r="Q342" t="str">
        <f>feed!Q341</f>
        <v>Mediocre</v>
      </c>
      <c r="R342" t="str">
        <f>feed!R341</f>
        <v>Gran Colombia</v>
      </c>
      <c r="S342" t="str">
        <f>feed!S341</f>
        <v>Soviet Union</v>
      </c>
      <c r="T342" s="4">
        <f>SUMPRODUCT(MID(0&amp;feed!T341,LARGE(INDEX(ISNUMBER(--MID(feed!T341,ROW($1:$5),1))*
ROW($1:$5),0),ROW($1:$5))+1,1)*10^ROW($1:$5)/10)</f>
        <v>15535</v>
      </c>
      <c r="U342" t="str">
        <f>feed!U341</f>
        <v>http://blocgame.com/stats.php?id=57382</v>
      </c>
      <c r="V342" s="4">
        <f>SUMPRODUCT(MID(0&amp;feed!V341,LARGE(INDEX(ISNUMBER(--MID(feed!V341,ROW($1:$5),1))*
ROW($1:$5),0),ROW($1:$5))+1,1)*10^ROW($1:$5)/10)</f>
        <v>0</v>
      </c>
      <c r="W342">
        <f>feed!W341</f>
        <v>0</v>
      </c>
      <c r="X342" s="4">
        <f>T342-H342*750-K342*375-L342*375</f>
        <v>12160</v>
      </c>
      <c r="Y342" s="9">
        <f>T342/N342</f>
        <v>13.323327615780446</v>
      </c>
    </row>
    <row r="343" spans="1:25" x14ac:dyDescent="0.25">
      <c r="A343" t="str">
        <f>feed!A343</f>
        <v>sandakania</v>
      </c>
      <c r="B343" t="str">
        <f>feed!B343</f>
        <v>Ryan Kentang</v>
      </c>
      <c r="C343" t="str">
        <f>feed!C343</f>
        <v>The Order</v>
      </c>
      <c r="D343">
        <f>SUMPRODUCT(MID(0&amp;feed!D343,LARGE(INDEX(ISNUMBER(--MID(feed!D343,ROW($1:$19),1))*
ROW($1:$19),0),ROW($1:$19))+1,1)*10^ROW($1:$19)/10)</f>
        <v>110</v>
      </c>
      <c r="E343">
        <f>SUMPRODUCT(MID(0&amp;feed!E343,LARGE(INDEX(ISNUMBER(--MID(feed!E343,ROW($1:$19),1))*
ROW($1:$19),0),ROW($1:$19))+1,1)*10^ROW($1:$19)/10)</f>
        <v>6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4</v>
      </c>
      <c r="I343" t="str">
        <f>feed!I343</f>
        <v>Standard</v>
      </c>
      <c r="J343">
        <f>SUMPRODUCT(MID(0&amp;feed!J343,LARGE(INDEX(ISNUMBER(--MID(feed!J343,ROW($1:$19),1))*
ROW($1:$19),0),ROW($1:$19))+1,1)*10^ROW($1:$19)/10)</f>
        <v>3</v>
      </c>
      <c r="K343">
        <f>SUMPRODUCT(MID(0&amp;feed!K343,LARGE(INDEX(ISNUMBER(--MID(feed!K343,ROW($1:$19),1))*
ROW($1:$19),0),ROW($1:$19))+1,1)*10^ROW($1:$19)/10)</f>
        <v>15</v>
      </c>
      <c r="L343">
        <f>SUMPRODUCT(MID(0&amp;feed!L343,LARGE(INDEX(ISNUMBER(--MID(feed!L343,ROW($1:$19),1))*
ROW($1:$19),0),ROW($1:$19))+1,1)*10^ROW($1:$19)/10)</f>
        <v>8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1164</v>
      </c>
      <c r="O343">
        <f>SUMPRODUCT(MID(0&amp;feed!O343,LARGE(INDEX(ISNUMBER(--MID(feed!O343,ROW($1:$5),1))*
ROW($1:$5),0),ROW($1:$5))+1,1)*10^ROW($1:$5)/10)</f>
        <v>264</v>
      </c>
      <c r="P343" t="str">
        <f>feed!P343</f>
        <v>Untapped</v>
      </c>
      <c r="Q343" t="str">
        <f>feed!Q343</f>
        <v>Very Powerful</v>
      </c>
      <c r="R343" t="str">
        <f>feed!R343</f>
        <v>East Indies</v>
      </c>
      <c r="S343" t="str">
        <f>feed!S343</f>
        <v>United States</v>
      </c>
      <c r="T343" s="4">
        <f>SUMPRODUCT(MID(0&amp;feed!T343,LARGE(INDEX(ISNUMBER(--MID(feed!T343,ROW($1:$5),1))*
ROW($1:$5),0),ROW($1:$5))+1,1)*10^ROW($1:$5)/10)</f>
        <v>38333</v>
      </c>
      <c r="U343" t="str">
        <f>feed!U343</f>
        <v>http://blocgame.com/stats.php?id=60600</v>
      </c>
      <c r="V343" s="4">
        <f>SUMPRODUCT(MID(0&amp;feed!V343,LARGE(INDEX(ISNUMBER(--MID(feed!V343,ROW($1:$5),1))*
ROW($1:$5),0),ROW($1:$5))+1,1)*10^ROW($1:$5)/10)</f>
        <v>0</v>
      </c>
      <c r="W343">
        <f>feed!W343</f>
        <v>0</v>
      </c>
      <c r="X343" s="4">
        <f>T343-H343*750-K343*375-L343*375</f>
        <v>26708</v>
      </c>
      <c r="Y343" s="9">
        <f>T343/N343</f>
        <v>32.932130584192443</v>
      </c>
    </row>
    <row r="344" spans="1:25" x14ac:dyDescent="0.25">
      <c r="A344" t="str">
        <f>feed!A344</f>
        <v>raja_png</v>
      </c>
      <c r="B344" t="str">
        <f>feed!B344</f>
        <v>DiDi27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6</v>
      </c>
      <c r="E344">
        <f>SUMPRODUCT(MID(0&amp;feed!E344,LARGE(INDEX(ISNUMBER(--MID(feed!E344,ROW($1:$19),1))*
ROW($1:$19),0),ROW($1:$19))+1,1)*10^ROW($1:$19)/10)</f>
        <v>0</v>
      </c>
      <c r="F344" t="str">
        <f>feed!F344</f>
        <v>First World War surplus</v>
      </c>
      <c r="G344" t="str">
        <f>feed!G344</f>
        <v>Nice</v>
      </c>
      <c r="H344">
        <f>SUMPRODUCT(MID(0&amp;feed!H344,LARGE(INDEX(ISNUMBER(--MID(feed!H344,ROW($1:$1),1))*
ROW($1:$1),0),ROW($1:$1))+1,1)*10^ROW($1:$1)/10)</f>
        <v>1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66</v>
      </c>
      <c r="K344">
        <f>SUMPRODUCT(MID(0&amp;feed!K344,LARGE(INDEX(ISNUMBER(--MID(feed!K344,ROW($1:$19),1))*
ROW($1:$19),0),ROW($1:$19))+1,1)*10^ROW($1:$19)/10)</f>
        <v>4</v>
      </c>
      <c r="L344">
        <f>SUMPRODUCT(MID(0&amp;feed!L344,LARGE(INDEX(ISNUMBER(--MID(feed!L344,ROW($1:$19),1))*
ROW($1:$19),0),ROW($1:$19))+1,1)*10^ROW($1:$19)/10)</f>
        <v>4</v>
      </c>
      <c r="M344" t="str">
        <f>feed!M344</f>
        <v>Mixed Economy</v>
      </c>
      <c r="N344">
        <f>SUMPRODUCT(MID(0&amp;feed!N344,LARGE(INDEX(ISNUMBER(--MID(feed!N344,ROW($1:$5),1))*
ROW($1:$5),0),ROW($1:$5))+1,1)*10^ROW($1:$5)/10)</f>
        <v>1163</v>
      </c>
      <c r="O344">
        <f>SUMPRODUCT(MID(0&amp;feed!O344,LARGE(INDEX(ISNUMBER(--MID(feed!O344,ROW($1:$5),1))*
ROW($1:$5),0),ROW($1:$5))+1,1)*10^ROW($1:$5)/10)</f>
        <v>141</v>
      </c>
      <c r="P344">
        <f>feed!P344</f>
        <v>0</v>
      </c>
      <c r="Q344" t="str">
        <f>feed!Q344</f>
        <v>None</v>
      </c>
      <c r="R344" t="str">
        <f>feed!R344</f>
        <v>Pacific Rim</v>
      </c>
      <c r="S344" t="str">
        <f>feed!S344</f>
        <v>Neutral</v>
      </c>
      <c r="T344" s="4">
        <f>SUMPRODUCT(MID(0&amp;feed!T344,LARGE(INDEX(ISNUMBER(--MID(feed!T344,ROW($1:$5),1))*
ROW($1:$5),0),ROW($1:$5))+1,1)*10^ROW($1:$5)/10)</f>
        <v>3338</v>
      </c>
      <c r="U344" t="str">
        <f>feed!U344</f>
        <v>http://blocgame.com/stats.php?id=62000</v>
      </c>
      <c r="V344" s="4">
        <f>SUMPRODUCT(MID(0&amp;feed!V344,LARGE(INDEX(ISNUMBER(--MID(feed!V344,ROW($1:$5),1))*
ROW($1:$5),0),ROW($1:$5))+1,1)*10^ROW($1:$5)/10)</f>
        <v>0</v>
      </c>
      <c r="W344">
        <f>feed!W344</f>
        <v>0</v>
      </c>
      <c r="X344" s="4">
        <f>T344-H344*750-K344*375-L344*375</f>
        <v>-412</v>
      </c>
      <c r="Y344" s="9">
        <f>T344/N344</f>
        <v>2.8701633705932932</v>
      </c>
    </row>
    <row r="345" spans="1:25" x14ac:dyDescent="0.25">
      <c r="A345" t="str">
        <f>feed!A345</f>
        <v>Sarnath</v>
      </c>
      <c r="B345" t="str">
        <f>feed!B345</f>
        <v>Gnai-Kah</v>
      </c>
      <c r="C345" t="str">
        <f>feed!C345</f>
        <v>The Federal Colonies</v>
      </c>
      <c r="D345">
        <f>SUMPRODUCT(MID(0&amp;feed!D345,LARGE(INDEX(ISNUMBER(--MID(feed!D345,ROW($1:$19),1))*
ROW($1:$19),0),ROW($1:$19))+1,1)*10^ROW($1:$19)/10)</f>
        <v>53</v>
      </c>
      <c r="E345">
        <f>SUMPRODUCT(MID(0&amp;feed!E345,LARGE(INDEX(ISNUMBER(--MID(feed!E345,ROW($1:$19),1))*
ROW($1:$19),0),ROW($1:$19))+1,1)*10^ROW($1:$19)/10)</f>
        <v>0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1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7</v>
      </c>
      <c r="K345">
        <f>SUMPRODUCT(MID(0&amp;feed!K345,LARGE(INDEX(ISNUMBER(--MID(feed!K345,ROW($1:$19),1))*
ROW($1:$19),0),ROW($1:$19))+1,1)*10^ROW($1:$19)/10)</f>
        <v>18</v>
      </c>
      <c r="L345">
        <f>SUMPRODUCT(MID(0&amp;feed!L345,LARGE(INDEX(ISNUMBER(--MID(feed!L345,ROW($1:$19),1))*
ROW($1:$19),0),ROW($1:$19))+1,1)*10^ROW($1:$19)/10)</f>
        <v>9</v>
      </c>
      <c r="M345" t="str">
        <f>feed!M345</f>
        <v>Free Market</v>
      </c>
      <c r="N345">
        <f>SUMPRODUCT(MID(0&amp;feed!N345,LARGE(INDEX(ISNUMBER(--MID(feed!N345,ROW($1:$5),1))*
ROW($1:$5),0),ROW($1:$5))+1,1)*10^ROW($1:$5)/10)</f>
        <v>1160</v>
      </c>
      <c r="O345">
        <f>SUMPRODUCT(MID(0&amp;feed!O345,LARGE(INDEX(ISNUMBER(--MID(feed!O345,ROW($1:$5),1))*
ROW($1:$5),0),ROW($1:$5))+1,1)*10^ROW($1:$5)/10)</f>
        <v>1391</v>
      </c>
      <c r="P345">
        <f>feed!P345</f>
        <v>0</v>
      </c>
      <c r="Q345" t="str">
        <f>feed!Q345</f>
        <v>Mediocre</v>
      </c>
      <c r="R345" t="str">
        <f>feed!R345</f>
        <v>Arabia</v>
      </c>
      <c r="S345" t="str">
        <f>feed!S345</f>
        <v>United States</v>
      </c>
      <c r="T345" s="4">
        <f>SUMPRODUCT(MID(0&amp;feed!T345,LARGE(INDEX(ISNUMBER(--MID(feed!T345,ROW($1:$5),1))*
ROW($1:$5),0),ROW($1:$5))+1,1)*10^ROW($1:$5)/10)</f>
        <v>16159</v>
      </c>
      <c r="U345" t="str">
        <f>feed!U345</f>
        <v>http://blocgame.com/stats.php?id=62981</v>
      </c>
      <c r="V345" s="4">
        <f>SUMPRODUCT(MID(0&amp;feed!V345,LARGE(INDEX(ISNUMBER(--MID(feed!V345,ROW($1:$5),1))*
ROW($1:$5),0),ROW($1:$5))+1,1)*10^ROW($1:$5)/10)</f>
        <v>0</v>
      </c>
      <c r="W345">
        <f>feed!W345</f>
        <v>0</v>
      </c>
      <c r="X345" s="4">
        <f>T345-H345*750-K345*375-L345*375</f>
        <v>5284</v>
      </c>
      <c r="Y345" s="9">
        <f>T345/N345</f>
        <v>13.930172413793104</v>
      </c>
    </row>
    <row r="346" spans="1:25" x14ac:dyDescent="0.25">
      <c r="A346" t="str">
        <f>feed!A346</f>
        <v>Boomtown</v>
      </c>
      <c r="B346" t="str">
        <f>feed!B346</f>
        <v>Rataca1000</v>
      </c>
      <c r="C346" t="str">
        <f>feed!C346</f>
        <v>The Divine Council</v>
      </c>
      <c r="D346">
        <f>SUMPRODUCT(MID(0&amp;feed!D346,LARGE(INDEX(ISNUMBER(--MID(feed!D346,ROW($1:$19),1))*
ROW($1:$19),0),ROW($1:$19))+1,1)*10^ROW($1:$19)/10)</f>
        <v>63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1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13</v>
      </c>
      <c r="K346">
        <f>SUMPRODUCT(MID(0&amp;feed!K346,LARGE(INDEX(ISNUMBER(--MID(feed!K346,ROW($1:$19),1))*
ROW($1:$19),0),ROW($1:$19))+1,1)*10^ROW($1:$19)/10)</f>
        <v>8</v>
      </c>
      <c r="L346">
        <f>SUMPRODUCT(MID(0&amp;feed!L346,LARGE(INDEX(ISNUMBER(--MID(feed!L346,ROW($1:$19),1))*
ROW($1:$19),0),ROW($1:$19))+1,1)*10^ROW($1:$19)/10)</f>
        <v>3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1159</v>
      </c>
      <c r="O346">
        <f>SUMPRODUCT(MID(0&amp;feed!O346,LARGE(INDEX(ISNUMBER(--MID(feed!O346,ROW($1:$5),1))*
ROW($1:$5),0),ROW($1:$5))+1,1)*10^ROW($1:$5)/10)</f>
        <v>277</v>
      </c>
      <c r="P346" t="str">
        <f>feed!P346</f>
        <v>Untapped</v>
      </c>
      <c r="Q346" t="str">
        <f>feed!Q346</f>
        <v>Very Powerful</v>
      </c>
      <c r="R346" t="str">
        <f>feed!R346</f>
        <v>China</v>
      </c>
      <c r="S346" t="str">
        <f>feed!S346</f>
        <v>Soviet Union</v>
      </c>
      <c r="T346" s="4">
        <f>SUMPRODUCT(MID(0&amp;feed!T346,LARGE(INDEX(ISNUMBER(--MID(feed!T346,ROW($1:$5),1))*
ROW($1:$5),0),ROW($1:$5))+1,1)*10^ROW($1:$5)/10)</f>
        <v>32331</v>
      </c>
      <c r="U346" t="str">
        <f>feed!U346</f>
        <v>http://blocgame.com/stats.php?id=50054</v>
      </c>
      <c r="V346" s="4">
        <f>SUMPRODUCT(MID(0&amp;feed!V346,LARGE(INDEX(ISNUMBER(--MID(feed!V346,ROW($1:$5),1))*
ROW($1:$5),0),ROW($1:$5))+1,1)*10^ROW($1:$5)/10)</f>
        <v>0</v>
      </c>
      <c r="W346">
        <f>feed!W346</f>
        <v>0</v>
      </c>
      <c r="X346" s="4">
        <f>T346-H346*750-K346*375-L346*375</f>
        <v>27456</v>
      </c>
      <c r="Y346" s="9">
        <f>T346/N346</f>
        <v>27.895599654874893</v>
      </c>
    </row>
    <row r="347" spans="1:25" x14ac:dyDescent="0.25">
      <c r="A347" t="str">
        <f>feed!A347</f>
        <v>kufr conquerors</v>
      </c>
      <c r="B347" t="str">
        <f>feed!B347</f>
        <v>SilversLegend</v>
      </c>
      <c r="C347" t="str">
        <f>feed!C347</f>
        <v>Brotherhood of Nod</v>
      </c>
      <c r="D347">
        <f>SUMPRODUCT(MID(0&amp;feed!D347,LARGE(INDEX(ISNUMBER(--MID(feed!D347,ROW($1:$19),1))*
ROW($1:$19),0),ROW($1:$19))+1,1)*10^ROW($1:$19)/10)</f>
        <v>66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0</v>
      </c>
      <c r="I347" t="str">
        <f>feed!I347</f>
        <v>Elite</v>
      </c>
      <c r="J347">
        <f>SUMPRODUCT(MID(0&amp;feed!J347,LARGE(INDEX(ISNUMBER(--MID(feed!J347,ROW($1:$19),1))*
ROW($1:$19),0),ROW($1:$19))+1,1)*10^ROW($1:$19)/10)</f>
        <v>56</v>
      </c>
      <c r="K347">
        <f>SUMPRODUCT(MID(0&amp;feed!K347,LARGE(INDEX(ISNUMBER(--MID(feed!K347,ROW($1:$19),1))*
ROW($1:$19),0),ROW($1:$19))+1,1)*10^ROW($1:$19)/10)</f>
        <v>4</v>
      </c>
      <c r="L347">
        <f>SUMPRODUCT(MID(0&amp;feed!L347,LARGE(INDEX(ISNUMBER(--MID(feed!L347,ROW($1:$19),1))*
ROW($1:$19),0),ROW($1:$19))+1,1)*10^ROW($1:$19)/10)</f>
        <v>1</v>
      </c>
      <c r="M347" t="str">
        <f>feed!M347</f>
        <v>Central Planning</v>
      </c>
      <c r="N347">
        <f>SUMPRODUCT(MID(0&amp;feed!N347,LARGE(INDEX(ISNUMBER(--MID(feed!N347,ROW($1:$5),1))*
ROW($1:$5),0),ROW($1:$5))+1,1)*10^ROW($1:$5)/10)</f>
        <v>1157</v>
      </c>
      <c r="O347">
        <f>SUMPRODUCT(MID(0&amp;feed!O347,LARGE(INDEX(ISNUMBER(--MID(feed!O347,ROW($1:$5),1))*
ROW($1:$5),0),ROW($1:$5))+1,1)*10^ROW($1:$5)/10)</f>
        <v>97</v>
      </c>
      <c r="P347" t="str">
        <f>feed!P347</f>
        <v>Untapped</v>
      </c>
      <c r="Q347" t="str">
        <f>feed!Q347</f>
        <v>Large</v>
      </c>
      <c r="R347" t="str">
        <f>feed!R347</f>
        <v>Southern Africa</v>
      </c>
      <c r="S347" t="str">
        <f>feed!S347</f>
        <v>Soviet Union</v>
      </c>
      <c r="T347" s="4">
        <f>SUMPRODUCT(MID(0&amp;feed!T347,LARGE(INDEX(ISNUMBER(--MID(feed!T347,ROW($1:$5),1))*
ROW($1:$5),0),ROW($1:$5))+1,1)*10^ROW($1:$5)/10)</f>
        <v>19063</v>
      </c>
      <c r="U347" t="str">
        <f>feed!U347</f>
        <v>http://blocgame.com/stats.php?id=59579</v>
      </c>
      <c r="V347" s="4">
        <f>SUMPRODUCT(MID(0&amp;feed!V347,LARGE(INDEX(ISNUMBER(--MID(feed!V347,ROW($1:$5),1))*
ROW($1:$5),0),ROW($1:$5))+1,1)*10^ROW($1:$5)/10)</f>
        <v>0</v>
      </c>
      <c r="W347">
        <f>feed!W347</f>
        <v>0</v>
      </c>
      <c r="X347" s="4">
        <f>T347-H347*750-K347*375-L347*375</f>
        <v>17188</v>
      </c>
      <c r="Y347" s="9">
        <f>T347/N347</f>
        <v>16.476231633535004</v>
      </c>
    </row>
    <row r="348" spans="1:25" x14ac:dyDescent="0.25">
      <c r="A348" t="str">
        <f>feed!A348</f>
        <v>Terengganu</v>
      </c>
      <c r="B348" t="str">
        <f>feed!B348</f>
        <v>Farysa</v>
      </c>
      <c r="C348" t="str">
        <f>feed!C348</f>
        <v>The Divine Council</v>
      </c>
      <c r="D348">
        <f>SUMPRODUCT(MID(0&amp;feed!D348,LARGE(INDEX(ISNUMBER(--MID(feed!D348,ROW($1:$19),1))*
ROW($1:$19),0),ROW($1:$19))+1,1)*10^ROW($1:$19)/10)</f>
        <v>75</v>
      </c>
      <c r="E348">
        <f>SUMPRODUCT(MID(0&amp;feed!E348,LARGE(INDEX(ISNUMBER(--MID(feed!E348,ROW($1:$19),1))*
ROW($1:$19),0),ROW($1:$19))+1,1)*10^ROW($1:$19)/10)</f>
        <v>4</v>
      </c>
      <c r="F348" t="str">
        <f>feed!F348</f>
        <v>Second World War surplus</v>
      </c>
      <c r="G348" t="str">
        <f>feed!G348</f>
        <v>Angelic</v>
      </c>
      <c r="H348">
        <f>SUMPRODUCT(MID(0&amp;feed!H348,LARGE(INDEX(ISNUMBER(--MID(feed!H348,ROW($1:$1),1))*
ROW($1:$1),0),ROW($1:$1))+1,1)*10^ROW($1:$1)/10)</f>
        <v>2</v>
      </c>
      <c r="I348" t="str">
        <f>feed!I348</f>
        <v>Elite</v>
      </c>
      <c r="J348">
        <f>SUMPRODUCT(MID(0&amp;feed!J348,LARGE(INDEX(ISNUMBER(--MID(feed!J348,ROW($1:$19),1))*
ROW($1:$19),0),ROW($1:$19))+1,1)*10^ROW($1:$19)/10)</f>
        <v>0</v>
      </c>
      <c r="K348">
        <f>SUMPRODUCT(MID(0&amp;feed!K348,LARGE(INDEX(ISNUMBER(--MID(feed!K348,ROW($1:$19),1))*
ROW($1:$19),0),ROW($1:$19))+1,1)*10^ROW($1:$19)/10)</f>
        <v>6</v>
      </c>
      <c r="L348">
        <f>SUMPRODUCT(MID(0&amp;feed!L348,LARGE(INDEX(ISNUMBER(--MID(feed!L348,ROW($1:$19),1))*
ROW($1:$19),0),ROW($1:$19))+1,1)*10^ROW($1:$19)/10)</f>
        <v>5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1157</v>
      </c>
      <c r="O348">
        <f>SUMPRODUCT(MID(0&amp;feed!O348,LARGE(INDEX(ISNUMBER(--MID(feed!O348,ROW($1:$5),1))*
ROW($1:$5),0),ROW($1:$5))+1,1)*10^ROW($1:$5)/10)</f>
        <v>185</v>
      </c>
      <c r="P348" t="str">
        <f>feed!P348</f>
        <v>Untapped</v>
      </c>
      <c r="Q348" t="str">
        <f>feed!Q348</f>
        <v>Large</v>
      </c>
      <c r="R348" t="str">
        <f>feed!R348</f>
        <v>East Indies</v>
      </c>
      <c r="S348" t="str">
        <f>feed!S348</f>
        <v>Soviet Union</v>
      </c>
      <c r="T348" s="4">
        <f>SUMPRODUCT(MID(0&amp;feed!T348,LARGE(INDEX(ISNUMBER(--MID(feed!T348,ROW($1:$5),1))*
ROW($1:$5),0),ROW($1:$5))+1,1)*10^ROW($1:$5)/10)</f>
        <v>34992</v>
      </c>
      <c r="U348" t="str">
        <f>feed!U348</f>
        <v>http://blocgame.com/stats.php?id=60615</v>
      </c>
      <c r="V348" s="4">
        <f>SUMPRODUCT(MID(0&amp;feed!V348,LARGE(INDEX(ISNUMBER(--MID(feed!V348,ROW($1:$5),1))*
ROW($1:$5),0),ROW($1:$5))+1,1)*10^ROW($1:$5)/10)</f>
        <v>0</v>
      </c>
      <c r="W348">
        <f>feed!W348</f>
        <v>0</v>
      </c>
      <c r="X348" s="4">
        <f>T348-H348*750-K348*375-L348*375</f>
        <v>29367</v>
      </c>
      <c r="Y348" s="9">
        <f>T348/N348</f>
        <v>30.243733794295593</v>
      </c>
    </row>
    <row r="349" spans="1:25" x14ac:dyDescent="0.25">
      <c r="A349" t="str">
        <f>feed!A349</f>
        <v>Khebabistan</v>
      </c>
      <c r="B349" t="str">
        <f>feed!B349</f>
        <v>Khebab</v>
      </c>
      <c r="C349" t="str">
        <f>feed!C349</f>
        <v>Steel Brotherhood</v>
      </c>
      <c r="D349">
        <f>SUMPRODUCT(MID(0&amp;feed!D349,LARGE(INDEX(ISNUMBER(--MID(feed!D349,ROW($1:$19),1))*
ROW($1:$19),0),ROW($1:$19))+1,1)*10^ROW($1:$19)/10)</f>
        <v>61</v>
      </c>
      <c r="E349">
        <f>SUMPRODUCT(MID(0&amp;feed!E349,LARGE(INDEX(ISNUMBER(--MID(feed!E349,ROW($1:$19),1))*
ROW($1:$19),0),ROW($1:$19))+1,1)*10^ROW($1:$19)/10)</f>
        <v>0</v>
      </c>
      <c r="F349" t="str">
        <f>feed!F349</f>
        <v>First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1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9</v>
      </c>
      <c r="K349">
        <f>SUMPRODUCT(MID(0&amp;feed!K349,LARGE(INDEX(ISNUMBER(--MID(feed!K349,ROW($1:$19),1))*
ROW($1:$19),0),ROW($1:$19))+1,1)*10^ROW($1:$19)/10)</f>
        <v>15</v>
      </c>
      <c r="L349">
        <f>SUMPRODUCT(MID(0&amp;feed!L349,LARGE(INDEX(ISNUMBER(--MID(feed!L349,ROW($1:$19),1))*
ROW($1:$19),0),ROW($1:$19))+1,1)*10^ROW($1:$19)/10)</f>
        <v>15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1155</v>
      </c>
      <c r="O349">
        <f>SUMPRODUCT(MID(0&amp;feed!O349,LARGE(INDEX(ISNUMBER(--MID(feed!O349,ROW($1:$5),1))*
ROW($1:$5),0),ROW($1:$5))+1,1)*10^ROW($1:$5)/10)</f>
        <v>2506</v>
      </c>
      <c r="P349" t="str">
        <f>feed!P349</f>
        <v>Untapped</v>
      </c>
      <c r="Q349" t="str">
        <f>feed!Q349</f>
        <v>Small</v>
      </c>
      <c r="R349" t="str">
        <f>feed!R349</f>
        <v>Arabia</v>
      </c>
      <c r="S349" t="str">
        <f>feed!S349</f>
        <v>Neutral</v>
      </c>
      <c r="T349" s="4">
        <f>SUMPRODUCT(MID(0&amp;feed!T349,LARGE(INDEX(ISNUMBER(--MID(feed!T349,ROW($1:$5),1))*
ROW($1:$5),0),ROW($1:$5))+1,1)*10^ROW($1:$5)/10)</f>
        <v>18495</v>
      </c>
      <c r="U349" t="str">
        <f>feed!U349</f>
        <v>http://blocgame.com/stats.php?id=51401</v>
      </c>
      <c r="V349" s="4">
        <f>SUMPRODUCT(MID(0&amp;feed!V349,LARGE(INDEX(ISNUMBER(--MID(feed!V349,ROW($1:$5),1))*
ROW($1:$5),0),ROW($1:$5))+1,1)*10^ROW($1:$5)/10)</f>
        <v>0</v>
      </c>
      <c r="W349">
        <f>feed!W349</f>
        <v>0</v>
      </c>
      <c r="X349" s="4">
        <f>T349-H349*750-K349*375-L349*375</f>
        <v>6495</v>
      </c>
      <c r="Y349" s="9">
        <f>T349/N349</f>
        <v>16.012987012987011</v>
      </c>
    </row>
    <row r="350" spans="1:25" x14ac:dyDescent="0.25">
      <c r="A350" t="str">
        <f>feed!A350</f>
        <v>Bahamat</v>
      </c>
      <c r="B350" t="str">
        <f>feed!B350</f>
        <v>Gamersauce</v>
      </c>
      <c r="C350" t="str">
        <f>feed!C350</f>
        <v>The Khilafah</v>
      </c>
      <c r="D350">
        <f>SUMPRODUCT(MID(0&amp;feed!D350,LARGE(INDEX(ISNUMBER(--MID(feed!D350,ROW($1:$19),1))*
ROW($1:$19),0),ROW($1:$19))+1,1)*10^ROW($1:$19)/10)</f>
        <v>67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1</v>
      </c>
      <c r="I350" t="str">
        <f>feed!I350</f>
        <v>Standard</v>
      </c>
      <c r="J350">
        <f>SUMPRODUCT(MID(0&amp;feed!J350,LARGE(INDEX(ISNUMBER(--MID(feed!J350,ROW($1:$19),1))*
ROW($1:$19),0),ROW($1:$19))+1,1)*10^ROW($1:$19)/10)</f>
        <v>7</v>
      </c>
      <c r="K350">
        <f>SUMPRODUCT(MID(0&amp;feed!K350,LARGE(INDEX(ISNUMBER(--MID(feed!K350,ROW($1:$19),1))*
ROW($1:$19),0),ROW($1:$19))+1,1)*10^ROW($1:$19)/10)</f>
        <v>21</v>
      </c>
      <c r="L350">
        <f>SUMPRODUCT(MID(0&amp;feed!L350,LARGE(INDEX(ISNUMBER(--MID(feed!L350,ROW($1:$19),1))*
ROW($1:$19),0),ROW($1:$19))+1,1)*10^ROW($1:$19)/10)</f>
        <v>8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1154</v>
      </c>
      <c r="O350">
        <f>SUMPRODUCT(MID(0&amp;feed!O350,LARGE(INDEX(ISNUMBER(--MID(feed!O350,ROW($1:$5),1))*
ROW($1:$5),0),ROW($1:$5))+1,1)*10^ROW($1:$5)/10)</f>
        <v>185</v>
      </c>
      <c r="P350" t="str">
        <f>feed!P350</f>
        <v>Near Depletion</v>
      </c>
      <c r="Q350" t="str">
        <f>feed!Q350</f>
        <v>Mediocre</v>
      </c>
      <c r="R350" t="str">
        <f>feed!R350</f>
        <v>The Subcontinent</v>
      </c>
      <c r="S350" t="str">
        <f>feed!S350</f>
        <v>United States</v>
      </c>
      <c r="T350" s="4">
        <f>SUMPRODUCT(MID(0&amp;feed!T350,LARGE(INDEX(ISNUMBER(--MID(feed!T350,ROW($1:$5),1))*
ROW($1:$5),0),ROW($1:$5))+1,1)*10^ROW($1:$5)/10)</f>
        <v>24805</v>
      </c>
      <c r="U350" t="str">
        <f>feed!U350</f>
        <v>http://blocgame.com/stats.php?id=64061</v>
      </c>
      <c r="V350" s="4">
        <f>SUMPRODUCT(MID(0&amp;feed!V350,LARGE(INDEX(ISNUMBER(--MID(feed!V350,ROW($1:$5),1))*
ROW($1:$5),0),ROW($1:$5))+1,1)*10^ROW($1:$5)/10)</f>
        <v>0</v>
      </c>
      <c r="W350">
        <f>feed!W350</f>
        <v>0</v>
      </c>
      <c r="X350" s="4">
        <f>T350-H350*750-K350*375-L350*375</f>
        <v>13180</v>
      </c>
      <c r="Y350" s="9">
        <f>T350/N350</f>
        <v>21.494800693240901</v>
      </c>
    </row>
    <row r="351" spans="1:25" x14ac:dyDescent="0.25">
      <c r="A351" t="str">
        <f>feed!A351</f>
        <v>sandshark</v>
      </c>
      <c r="B351" t="str">
        <f>feed!B351</f>
        <v>sandshark</v>
      </c>
      <c r="C351" t="str">
        <f>feed!C351</f>
        <v>The Order</v>
      </c>
      <c r="D351">
        <f>SUMPRODUCT(MID(0&amp;feed!D351,LARGE(INDEX(ISNUMBER(--MID(feed!D351,ROW($1:$19),1))*
ROW($1:$19),0),ROW($1:$19))+1,1)*10^ROW($1:$19)/10)</f>
        <v>111</v>
      </c>
      <c r="E351">
        <f>SUMPRODUCT(MID(0&amp;feed!E351,LARGE(INDEX(ISNUMBER(--MID(feed!E351,ROW($1:$19),1))*
ROW($1:$19),0),ROW($1:$19))+1,1)*10^ROW($1:$19)/10)</f>
        <v>1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4</v>
      </c>
      <c r="I351" t="str">
        <f>feed!I351</f>
        <v>Standard</v>
      </c>
      <c r="J351">
        <f>SUMPRODUCT(MID(0&amp;feed!J351,LARGE(INDEX(ISNUMBER(--MID(feed!J351,ROW($1:$19),1))*
ROW($1:$19),0),ROW($1:$19))+1,1)*10^ROW($1:$19)/10)</f>
        <v>7</v>
      </c>
      <c r="K351">
        <f>SUMPRODUCT(MID(0&amp;feed!K351,LARGE(INDEX(ISNUMBER(--MID(feed!K351,ROW($1:$19),1))*
ROW($1:$19),0),ROW($1:$19))+1,1)*10^ROW($1:$19)/10)</f>
        <v>36</v>
      </c>
      <c r="L351">
        <f>SUMPRODUCT(MID(0&amp;feed!L351,LARGE(INDEX(ISNUMBER(--MID(feed!L351,ROW($1:$19),1))*
ROW($1:$19),0),ROW($1:$19))+1,1)*10^ROW($1:$19)/10)</f>
        <v>7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1152</v>
      </c>
      <c r="O351">
        <f>SUMPRODUCT(MID(0&amp;feed!O351,LARGE(INDEX(ISNUMBER(--MID(feed!O351,ROW($1:$5),1))*
ROW($1:$5),0),ROW($1:$5))+1,1)*10^ROW($1:$5)/10)</f>
        <v>266</v>
      </c>
      <c r="P351" t="str">
        <f>feed!P351</f>
        <v>Untapped</v>
      </c>
      <c r="Q351" t="str">
        <f>feed!Q351</f>
        <v>Very Powerful</v>
      </c>
      <c r="R351" t="str">
        <f>feed!R351</f>
        <v>Gran Colombia</v>
      </c>
      <c r="S351" t="str">
        <f>feed!S351</f>
        <v>Soviet Union</v>
      </c>
      <c r="T351" s="4">
        <f>SUMPRODUCT(MID(0&amp;feed!T351,LARGE(INDEX(ISNUMBER(--MID(feed!T351,ROW($1:$5),1))*
ROW($1:$5),0),ROW($1:$5))+1,1)*10^ROW($1:$5)/10)</f>
        <v>36842</v>
      </c>
      <c r="U351" t="str">
        <f>feed!U351</f>
        <v>http://blocgame.com/stats.php?id=62581</v>
      </c>
      <c r="V351" s="4">
        <f>SUMPRODUCT(MID(0&amp;feed!V351,LARGE(INDEX(ISNUMBER(--MID(feed!V351,ROW($1:$5),1))*
ROW($1:$5),0),ROW($1:$5))+1,1)*10^ROW($1:$5)/10)</f>
        <v>0</v>
      </c>
      <c r="W351">
        <f>feed!W351</f>
        <v>0</v>
      </c>
      <c r="X351" s="4">
        <f>T351-H351*750-K351*375-L351*375</f>
        <v>17717</v>
      </c>
      <c r="Y351" s="9">
        <f>T351/N351</f>
        <v>31.980902777777779</v>
      </c>
    </row>
    <row r="352" spans="1:25" x14ac:dyDescent="0.25">
      <c r="A352" t="str">
        <f>feed!A352</f>
        <v>Olympia</v>
      </c>
      <c r="B352" t="str">
        <f>feed!B352</f>
        <v>Xasthur</v>
      </c>
      <c r="C352" t="str">
        <f>feed!C352</f>
        <v>Brotherhood of Nod</v>
      </c>
      <c r="D352">
        <f>SUMPRODUCT(MID(0&amp;feed!D352,LARGE(INDEX(ISNUMBER(--MID(feed!D352,ROW($1:$19),1))*
ROW($1:$19),0),ROW($1:$19))+1,1)*10^ROW($1:$19)/10)</f>
        <v>58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3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11</v>
      </c>
      <c r="K352">
        <f>SUMPRODUCT(MID(0&amp;feed!K352,LARGE(INDEX(ISNUMBER(--MID(feed!K352,ROW($1:$19),1))*
ROW($1:$19),0),ROW($1:$19))+1,1)*10^ROW($1:$19)/10)</f>
        <v>20</v>
      </c>
      <c r="L352">
        <f>SUMPRODUCT(MID(0&amp;feed!L352,LARGE(INDEX(ISNUMBER(--MID(feed!L352,ROW($1:$19),1))*
ROW($1:$19),0),ROW($1:$19))+1,1)*10^ROW($1:$19)/10)</f>
        <v>5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1150</v>
      </c>
      <c r="O352">
        <f>SUMPRODUCT(MID(0&amp;feed!O352,LARGE(INDEX(ISNUMBER(--MID(feed!O352,ROW($1:$5),1))*
ROW($1:$5),0),ROW($1:$5))+1,1)*10^ROW($1:$5)/10)</f>
        <v>59</v>
      </c>
      <c r="P352" t="str">
        <f>feed!P352</f>
        <v>Plentiful</v>
      </c>
      <c r="Q352" t="str">
        <f>feed!Q352</f>
        <v>Very Powerful</v>
      </c>
      <c r="R352" t="str">
        <f>feed!R352</f>
        <v>China</v>
      </c>
      <c r="S352" t="str">
        <f>feed!S352</f>
        <v>Soviet Union</v>
      </c>
      <c r="T352" s="4">
        <f>SUMPRODUCT(MID(0&amp;feed!T352,LARGE(INDEX(ISNUMBER(--MID(feed!T352,ROW($1:$5),1))*
ROW($1:$5),0),ROW($1:$5))+1,1)*10^ROW($1:$5)/10)</f>
        <v>37652</v>
      </c>
      <c r="U352" t="str">
        <f>feed!U352</f>
        <v>http://blocgame.com/stats.php?id=51354</v>
      </c>
      <c r="V352" s="4">
        <f>SUMPRODUCT(MID(0&amp;feed!V352,LARGE(INDEX(ISNUMBER(--MID(feed!V352,ROW($1:$5),1))*
ROW($1:$5),0),ROW($1:$5))+1,1)*10^ROW($1:$5)/10)</f>
        <v>0</v>
      </c>
      <c r="W352">
        <f>feed!W352</f>
        <v>0</v>
      </c>
      <c r="X352" s="4">
        <f>T352-H352*750-K352*375-L352*375</f>
        <v>26027</v>
      </c>
      <c r="Y352" s="9">
        <f>T352/N352</f>
        <v>32.740869565217395</v>
      </c>
    </row>
    <row r="353" spans="1:25" x14ac:dyDescent="0.25">
      <c r="A353" t="str">
        <f>feed!A353</f>
        <v>Thinkpad</v>
      </c>
      <c r="B353" t="str">
        <f>feed!B353</f>
        <v>maskedplacebo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82</v>
      </c>
      <c r="E353">
        <f>SUMPRODUCT(MID(0&amp;feed!E353,LARGE(INDEX(ISNUMBER(--MID(feed!E353,ROW($1:$19),1))*
ROW($1:$19),0),ROW($1:$19))+1,1)*10^ROW($1:$19)/10)</f>
        <v>3</v>
      </c>
      <c r="F353" t="str">
        <f>feed!F353</f>
        <v>Second World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2</v>
      </c>
      <c r="I353" t="str">
        <f>feed!I353</f>
        <v>Standard</v>
      </c>
      <c r="J353">
        <f>SUMPRODUCT(MID(0&amp;feed!J353,LARGE(INDEX(ISNUMBER(--MID(feed!J353,ROW($1:$19),1))*
ROW($1:$19),0),ROW($1:$19))+1,1)*10^ROW($1:$19)/10)</f>
        <v>3</v>
      </c>
      <c r="K353">
        <f>SUMPRODUCT(MID(0&amp;feed!K353,LARGE(INDEX(ISNUMBER(--MID(feed!K353,ROW($1:$19),1))*
ROW($1:$19),0),ROW($1:$19))+1,1)*10^ROW($1:$19)/10)</f>
        <v>16</v>
      </c>
      <c r="L353">
        <f>SUMPRODUCT(MID(0&amp;feed!L353,LARGE(INDEX(ISNUMBER(--MID(feed!L353,ROW($1:$19),1))*
ROW($1:$19),0),ROW($1:$19))+1,1)*10^ROW($1:$19)/10)</f>
        <v>5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1145</v>
      </c>
      <c r="O353">
        <f>SUMPRODUCT(MID(0&amp;feed!O353,LARGE(INDEX(ISNUMBER(--MID(feed!O353,ROW($1:$5),1))*
ROW($1:$5),0),ROW($1:$5))+1,1)*10^ROW($1:$5)/10)</f>
        <v>63</v>
      </c>
      <c r="P353" t="str">
        <f>feed!P353</f>
        <v>Untapped</v>
      </c>
      <c r="Q353" t="str">
        <f>feed!Q353</f>
        <v>Mediocre</v>
      </c>
      <c r="R353" t="str">
        <f>feed!R353</f>
        <v>Indochina</v>
      </c>
      <c r="S353" t="str">
        <f>feed!S353</f>
        <v>Soviet Union</v>
      </c>
      <c r="T353" s="4">
        <f>SUMPRODUCT(MID(0&amp;feed!T353,LARGE(INDEX(ISNUMBER(--MID(feed!T353,ROW($1:$5),1))*
ROW($1:$5),0),ROW($1:$5))+1,1)*10^ROW($1:$5)/10)</f>
        <v>34415</v>
      </c>
      <c r="U353" t="str">
        <f>feed!U353</f>
        <v>http://blocgame.com/stats.php?id=63332</v>
      </c>
      <c r="V353" s="4">
        <f>SUMPRODUCT(MID(0&amp;feed!V353,LARGE(INDEX(ISNUMBER(--MID(feed!V353,ROW($1:$5),1))*
ROW($1:$5),0),ROW($1:$5))+1,1)*10^ROW($1:$5)/10)</f>
        <v>0</v>
      </c>
      <c r="W353">
        <f>feed!W353</f>
        <v>0</v>
      </c>
      <c r="X353" s="4">
        <f>T353-H353*750-K353*375-L353*375</f>
        <v>25040</v>
      </c>
      <c r="Y353" s="9">
        <f>T353/N353</f>
        <v>30.056768558951966</v>
      </c>
    </row>
    <row r="354" spans="1:25" x14ac:dyDescent="0.25">
      <c r="A354" t="str">
        <f>feed!A354</f>
        <v>The Sound</v>
      </c>
      <c r="B354" t="str">
        <f>feed!B354</f>
        <v>Lord Orochimaru</v>
      </c>
      <c r="C354" t="str">
        <f>feed!C354</f>
        <v>The Divine Council</v>
      </c>
      <c r="D354">
        <f>SUMPRODUCT(MID(0&amp;feed!D354,LARGE(INDEX(ISNUMBER(--MID(feed!D354,ROW($1:$19),1))*
ROW($1:$19),0),ROW($1:$19))+1,1)*10^ROW($1:$19)/10)</f>
        <v>82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1</v>
      </c>
      <c r="I354" t="str">
        <f>feed!I354</f>
        <v>Poor</v>
      </c>
      <c r="J354">
        <f>SUMPRODUCT(MID(0&amp;feed!J354,LARGE(INDEX(ISNUMBER(--MID(feed!J354,ROW($1:$19),1))*
ROW($1:$19),0),ROW($1:$19))+1,1)*10^ROW($1:$19)/10)</f>
        <v>64</v>
      </c>
      <c r="K354">
        <f>SUMPRODUCT(MID(0&amp;feed!K354,LARGE(INDEX(ISNUMBER(--MID(feed!K354,ROW($1:$19),1))*
ROW($1:$19),0),ROW($1:$19))+1,1)*10^ROW($1:$19)/10)</f>
        <v>4</v>
      </c>
      <c r="L354">
        <f>SUMPRODUCT(MID(0&amp;feed!L354,LARGE(INDEX(ISNUMBER(--MID(feed!L354,ROW($1:$19),1))*
ROW($1:$19),0),ROW($1:$19))+1,1)*10^ROW($1:$19)/10)</f>
        <v>2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1137</v>
      </c>
      <c r="O354">
        <f>SUMPRODUCT(MID(0&amp;feed!O354,LARGE(INDEX(ISNUMBER(--MID(feed!O354,ROW($1:$5),1))*
ROW($1:$5),0),ROW($1:$5))+1,1)*10^ROW($1:$5)/10)</f>
        <v>362</v>
      </c>
      <c r="P354" t="str">
        <f>feed!P354</f>
        <v>Near Depletion</v>
      </c>
      <c r="Q354" t="str">
        <f>feed!Q354</f>
        <v>Meagre</v>
      </c>
      <c r="R354" t="str">
        <f>feed!R354</f>
        <v>East Indies</v>
      </c>
      <c r="S354" t="str">
        <f>feed!S354</f>
        <v>Soviet Union</v>
      </c>
      <c r="T354" s="4">
        <f>SUMPRODUCT(MID(0&amp;feed!T354,LARGE(INDEX(ISNUMBER(--MID(feed!T354,ROW($1:$5),1))*
ROW($1:$5),0),ROW($1:$5))+1,1)*10^ROW($1:$5)/10)</f>
        <v>20911</v>
      </c>
      <c r="U354" t="str">
        <f>feed!U354</f>
        <v>http://blocgame.com/stats.php?id=55197</v>
      </c>
      <c r="V354" s="4">
        <f>SUMPRODUCT(MID(0&amp;feed!V354,LARGE(INDEX(ISNUMBER(--MID(feed!V354,ROW($1:$5),1))*
ROW($1:$5),0),ROW($1:$5))+1,1)*10^ROW($1:$5)/10)</f>
        <v>0</v>
      </c>
      <c r="W354">
        <f>feed!W354</f>
        <v>0</v>
      </c>
      <c r="X354" s="4">
        <f>T354-H354*750-K354*375-L354*375</f>
        <v>17911</v>
      </c>
      <c r="Y354" s="9">
        <f>T354/N354</f>
        <v>18.391380826737027</v>
      </c>
    </row>
    <row r="355" spans="1:25" x14ac:dyDescent="0.25">
      <c r="A355" t="str">
        <f>feed!A355</f>
        <v>epf</v>
      </c>
      <c r="B355" t="str">
        <f>feed!B355</f>
        <v>kwsp</v>
      </c>
      <c r="C355" t="str">
        <f>feed!C355</f>
        <v>The Federal Colonies</v>
      </c>
      <c r="D355">
        <f>SUMPRODUCT(MID(0&amp;feed!D355,LARGE(INDEX(ISNUMBER(--MID(feed!D355,ROW($1:$19),1))*
ROW($1:$19),0),ROW($1:$19))+1,1)*10^ROW($1:$19)/10)</f>
        <v>127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4</v>
      </c>
      <c r="I355" t="str">
        <f>feed!I355</f>
        <v>Good</v>
      </c>
      <c r="J355">
        <f>SUMPRODUCT(MID(0&amp;feed!J355,LARGE(INDEX(ISNUMBER(--MID(feed!J355,ROW($1:$19),1))*
ROW($1:$19),0),ROW($1:$19))+1,1)*10^ROW($1:$19)/10)</f>
        <v>1</v>
      </c>
      <c r="K355">
        <f>SUMPRODUCT(MID(0&amp;feed!K355,LARGE(INDEX(ISNUMBER(--MID(feed!K355,ROW($1:$19),1))*
ROW($1:$19),0),ROW($1:$19))+1,1)*10^ROW($1:$19)/10)</f>
        <v>45</v>
      </c>
      <c r="L355">
        <f>SUMPRODUCT(MID(0&amp;feed!L355,LARGE(INDEX(ISNUMBER(--MID(feed!L355,ROW($1:$19),1))*
ROW($1:$19),0),ROW($1:$19))+1,1)*10^ROW($1:$19)/10)</f>
        <v>10</v>
      </c>
      <c r="M355" t="str">
        <f>feed!M355</f>
        <v>Free Market</v>
      </c>
      <c r="N355">
        <f>SUMPRODUCT(MID(0&amp;feed!N355,LARGE(INDEX(ISNUMBER(--MID(feed!N355,ROW($1:$5),1))*
ROW($1:$5),0),ROW($1:$5))+1,1)*10^ROW($1:$5)/10)</f>
        <v>1137</v>
      </c>
      <c r="O355">
        <f>SUMPRODUCT(MID(0&amp;feed!O355,LARGE(INDEX(ISNUMBER(--MID(feed!O355,ROW($1:$5),1))*
ROW($1:$5),0),ROW($1:$5))+1,1)*10^ROW($1:$5)/10)</f>
        <v>173</v>
      </c>
      <c r="P355">
        <f>feed!P355</f>
        <v>0</v>
      </c>
      <c r="Q355" t="str">
        <f>feed!Q355</f>
        <v>Large</v>
      </c>
      <c r="R355" t="str">
        <f>feed!R355</f>
        <v>East Indies</v>
      </c>
      <c r="S355" t="str">
        <f>feed!S355</f>
        <v>United States</v>
      </c>
      <c r="T355" s="4">
        <f>SUMPRODUCT(MID(0&amp;feed!T355,LARGE(INDEX(ISNUMBER(--MID(feed!T355,ROW($1:$5),1))*
ROW($1:$5),0),ROW($1:$5))+1,1)*10^ROW($1:$5)/10)</f>
        <v>45275</v>
      </c>
      <c r="U355" t="str">
        <f>feed!U355</f>
        <v>http://blocgame.com/stats.php?id=63191</v>
      </c>
      <c r="V355" s="4">
        <f>SUMPRODUCT(MID(0&amp;feed!V355,LARGE(INDEX(ISNUMBER(--MID(feed!V355,ROW($1:$5),1))*
ROW($1:$5),0),ROW($1:$5))+1,1)*10^ROW($1:$5)/10)</f>
        <v>0</v>
      </c>
      <c r="W355">
        <f>feed!W355</f>
        <v>0</v>
      </c>
      <c r="X355" s="4">
        <f>T355-H355*750-K355*375-L355*375</f>
        <v>21650</v>
      </c>
      <c r="Y355" s="9">
        <f>T355/N355</f>
        <v>39.819700967458225</v>
      </c>
    </row>
    <row r="356" spans="1:25" x14ac:dyDescent="0.25">
      <c r="A356" t="str">
        <f>feed!A356</f>
        <v>fjortonattio8</v>
      </c>
      <c r="B356" t="str">
        <f>feed!B356</f>
        <v>fiveonesix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79</v>
      </c>
      <c r="E356">
        <f>SUMPRODUCT(MID(0&amp;feed!E356,LARGE(INDEX(ISNUMBER(--MID(feed!E356,ROW($1:$19),1))*
ROW($1:$19),0),ROW($1:$19))+1,1)*10^ROW($1:$19)/10)</f>
        <v>1</v>
      </c>
      <c r="F356" t="str">
        <f>feed!F356</f>
        <v>Second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3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1</v>
      </c>
      <c r="K356">
        <f>SUMPRODUCT(MID(0&amp;feed!K356,LARGE(INDEX(ISNUMBER(--MID(feed!K356,ROW($1:$19),1))*
ROW($1:$19),0),ROW($1:$19))+1,1)*10^ROW($1:$19)/10)</f>
        <v>22</v>
      </c>
      <c r="L356">
        <f>SUMPRODUCT(MID(0&amp;feed!L356,LARGE(INDEX(ISNUMBER(--MID(feed!L356,ROW($1:$19),1))*
ROW($1:$19),0),ROW($1:$19))+1,1)*10^ROW($1:$19)/10)</f>
        <v>5</v>
      </c>
      <c r="M356" t="str">
        <f>feed!M356</f>
        <v>Free Market</v>
      </c>
      <c r="N356">
        <f>SUMPRODUCT(MID(0&amp;feed!N356,LARGE(INDEX(ISNUMBER(--MID(feed!N356,ROW($1:$5),1))*
ROW($1:$5),0),ROW($1:$5))+1,1)*10^ROW($1:$5)/10)</f>
        <v>1135</v>
      </c>
      <c r="O356">
        <f>SUMPRODUCT(MID(0&amp;feed!O356,LARGE(INDEX(ISNUMBER(--MID(feed!O356,ROW($1:$5),1))*
ROW($1:$5),0),ROW($1:$5))+1,1)*10^ROW($1:$5)/10)</f>
        <v>90</v>
      </c>
      <c r="P356" t="str">
        <f>feed!P356</f>
        <v>Untapped</v>
      </c>
      <c r="Q356" t="str">
        <f>feed!Q356</f>
        <v>Large</v>
      </c>
      <c r="R356" t="str">
        <f>feed!R356</f>
        <v>Gran Colombia</v>
      </c>
      <c r="S356" t="str">
        <f>feed!S356</f>
        <v>United States</v>
      </c>
      <c r="T356" s="4">
        <f>SUMPRODUCT(MID(0&amp;feed!T356,LARGE(INDEX(ISNUMBER(--MID(feed!T356,ROW($1:$5),1))*
ROW($1:$5),0),ROW($1:$5))+1,1)*10^ROW($1:$5)/10)</f>
        <v>29191</v>
      </c>
      <c r="U356" t="str">
        <f>feed!U356</f>
        <v>http://blocgame.com/stats.php?id=63413</v>
      </c>
      <c r="V356" s="4">
        <f>SUMPRODUCT(MID(0&amp;feed!V356,LARGE(INDEX(ISNUMBER(--MID(feed!V356,ROW($1:$5),1))*
ROW($1:$5),0),ROW($1:$5))+1,1)*10^ROW($1:$5)/10)</f>
        <v>0</v>
      </c>
      <c r="W356">
        <f>feed!W356</f>
        <v>0</v>
      </c>
      <c r="X356" s="4">
        <f>T356-H356*750-K356*375-L356*375</f>
        <v>16816</v>
      </c>
      <c r="Y356" s="9">
        <f>T356/N356</f>
        <v>25.718942731277533</v>
      </c>
    </row>
    <row r="357" spans="1:25" x14ac:dyDescent="0.25">
      <c r="A357" t="str">
        <f>feed!A357</f>
        <v>Briggs</v>
      </c>
      <c r="B357" t="str">
        <f>feed!B357</f>
        <v>General Armstrong</v>
      </c>
      <c r="C357" t="str">
        <f>feed!C357</f>
        <v>SPQR</v>
      </c>
      <c r="D357">
        <f>SUMPRODUCT(MID(0&amp;feed!D357,LARGE(INDEX(ISNUMBER(--MID(feed!D357,ROW($1:$19),1))*
ROW($1:$19),0),ROW($1:$19))+1,1)*10^ROW($1:$19)/10)</f>
        <v>63</v>
      </c>
      <c r="E357">
        <f>SUMPRODUCT(MID(0&amp;feed!E357,LARGE(INDEX(ISNUMBER(--MID(feed!E357,ROW($1:$19),1))*
ROW($1:$19),0),ROW($1:$19))+1,1)*10^ROW($1:$19)/10)</f>
        <v>0</v>
      </c>
      <c r="F357" t="str">
        <f>feed!F357</f>
        <v>Second World War surplus</v>
      </c>
      <c r="G357" t="str">
        <f>feed!G357</f>
        <v>Angelic</v>
      </c>
      <c r="H357">
        <f>SUMPRODUCT(MID(0&amp;feed!H357,LARGE(INDEX(ISNUMBER(--MID(feed!H357,ROW($1:$1),1))*
ROW($1:$1),0),ROW($1:$1))+1,1)*10^ROW($1:$1)/10)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3</v>
      </c>
      <c r="K357">
        <f>SUMPRODUCT(MID(0&amp;feed!K357,LARGE(INDEX(ISNUMBER(--MID(feed!K357,ROW($1:$19),1))*
ROW($1:$19),0),ROW($1:$19))+1,1)*10^ROW($1:$19)/10)</f>
        <v>28</v>
      </c>
      <c r="L357">
        <f>SUMPRODUCT(MID(0&amp;feed!L357,LARGE(INDEX(ISNUMBER(--MID(feed!L357,ROW($1:$19),1))*
ROW($1:$19),0),ROW($1:$19))+1,1)*10^ROW($1:$19)/10)</f>
        <v>4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1134</v>
      </c>
      <c r="O357">
        <f>SUMPRODUCT(MID(0&amp;feed!O357,LARGE(INDEX(ISNUMBER(--MID(feed!O357,ROW($1:$5),1))*
ROW($1:$5),0),ROW($1:$5))+1,1)*10^ROW($1:$5)/10)</f>
        <v>325</v>
      </c>
      <c r="P357" t="str">
        <f>feed!P357</f>
        <v>Untapped</v>
      </c>
      <c r="Q357" t="str">
        <f>feed!Q357</f>
        <v>Very Powerful</v>
      </c>
      <c r="R357" t="str">
        <f>feed!R357</f>
        <v>Southern Cone</v>
      </c>
      <c r="S357" t="str">
        <f>feed!S357</f>
        <v>Soviet Union</v>
      </c>
      <c r="T357" s="4">
        <f>SUMPRODUCT(MID(0&amp;feed!T357,LARGE(INDEX(ISNUMBER(--MID(feed!T357,ROW($1:$5),1))*
ROW($1:$5),0),ROW($1:$5))+1,1)*10^ROW($1:$5)/10)</f>
        <v>39889</v>
      </c>
      <c r="U357" t="str">
        <f>feed!U357</f>
        <v>http://blocgame.com/stats.php?id=53442</v>
      </c>
      <c r="V357" s="4">
        <f>SUMPRODUCT(MID(0&amp;feed!V357,LARGE(INDEX(ISNUMBER(--MID(feed!V357,ROW($1:$5),1))*
ROW($1:$5),0),ROW($1:$5))+1,1)*10^ROW($1:$5)/10)</f>
        <v>0</v>
      </c>
      <c r="W357">
        <f>feed!W357</f>
        <v>0</v>
      </c>
      <c r="X357" s="4">
        <f>T357-H357*750-K357*375-L357*375</f>
        <v>26389</v>
      </c>
      <c r="Y357" s="9">
        <f>T357/N357</f>
        <v>35.175485008818342</v>
      </c>
    </row>
    <row r="358" spans="1:25" x14ac:dyDescent="0.25">
      <c r="A358" t="str">
        <f>feed!A358</f>
        <v>Shiba</v>
      </c>
      <c r="B358" t="str">
        <f>feed!B358</f>
        <v>Dogtown33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80</v>
      </c>
      <c r="E358">
        <f>SUMPRODUCT(MID(0&amp;feed!E358,LARGE(INDEX(ISNUMBER(--MID(feed!E358,ROW($1:$19),1))*
ROW($1:$19),0),ROW($1:$19))+1,1)*10^ROW($1:$19)/10)</f>
        <v>0</v>
      </c>
      <c r="F358" t="str">
        <f>feed!F358</f>
        <v>Korean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2</v>
      </c>
      <c r="I358" t="str">
        <f>feed!I358</f>
        <v>Standard</v>
      </c>
      <c r="J358">
        <f>SUMPRODUCT(MID(0&amp;feed!J358,LARGE(INDEX(ISNUMBER(--MID(feed!J358,ROW($1:$19),1))*
ROW($1:$19),0),ROW($1:$19))+1,1)*10^ROW($1:$19)/10)</f>
        <v>13</v>
      </c>
      <c r="K358">
        <f>SUMPRODUCT(MID(0&amp;feed!K358,LARGE(INDEX(ISNUMBER(--MID(feed!K358,ROW($1:$19),1))*
ROW($1:$19),0),ROW($1:$19))+1,1)*10^ROW($1:$19)/10)</f>
        <v>18</v>
      </c>
      <c r="L358">
        <f>SUMPRODUCT(MID(0&amp;feed!L358,LARGE(INDEX(ISNUMBER(--MID(feed!L358,ROW($1:$19),1))*
ROW($1:$19),0),ROW($1:$19))+1,1)*10^ROW($1:$19)/10)</f>
        <v>15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1133</v>
      </c>
      <c r="O358">
        <f>SUMPRODUCT(MID(0&amp;feed!O358,LARGE(INDEX(ISNUMBER(--MID(feed!O358,ROW($1:$5),1))*
ROW($1:$5),0),ROW($1:$5))+1,1)*10^ROW($1:$5)/10)</f>
        <v>257</v>
      </c>
      <c r="P358" t="str">
        <f>feed!P358</f>
        <v>Untapped</v>
      </c>
      <c r="Q358" t="str">
        <f>feed!Q358</f>
        <v>Mediocre</v>
      </c>
      <c r="R358" t="str">
        <f>feed!R358</f>
        <v>Pacific Rim</v>
      </c>
      <c r="S358" t="str">
        <f>feed!S358</f>
        <v>Soviet Union</v>
      </c>
      <c r="T358" s="4">
        <f>SUMPRODUCT(MID(0&amp;feed!T358,LARGE(INDEX(ISNUMBER(--MID(feed!T358,ROW($1:$5),1))*
ROW($1:$5),0),ROW($1:$5))+1,1)*10^ROW($1:$5)/10)</f>
        <v>25258</v>
      </c>
      <c r="U358" t="str">
        <f>feed!U358</f>
        <v>http://blocgame.com/stats.php?id=56250</v>
      </c>
      <c r="V358" s="4">
        <f>SUMPRODUCT(MID(0&amp;feed!V358,LARGE(INDEX(ISNUMBER(--MID(feed!V358,ROW($1:$5),1))*
ROW($1:$5),0),ROW($1:$5))+1,1)*10^ROW($1:$5)/10)</f>
        <v>0</v>
      </c>
      <c r="W358">
        <f>feed!W358</f>
        <v>0</v>
      </c>
      <c r="X358" s="4">
        <f>T358-H358*750-K358*375-L358*375</f>
        <v>11383</v>
      </c>
      <c r="Y358" s="9">
        <f>T358/N358</f>
        <v>22.293027360988525</v>
      </c>
    </row>
    <row r="359" spans="1:25" x14ac:dyDescent="0.25">
      <c r="A359" t="str">
        <f>feed!A359</f>
        <v>Wankmuffin</v>
      </c>
      <c r="B359" t="str">
        <f>feed!B359</f>
        <v>tempcunt</v>
      </c>
      <c r="C359">
        <f>feed!C359</f>
        <v>0</v>
      </c>
      <c r="D359">
        <f>SUMPRODUCT(MID(0&amp;feed!D359,LARGE(INDEX(ISNUMBER(--MID(feed!D359,ROW($1:$19),1))*
ROW($1:$19),0),ROW($1:$19))+1,1)*10^ROW($1:$19)/10)</f>
        <v>7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2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1</v>
      </c>
      <c r="K359">
        <f>SUMPRODUCT(MID(0&amp;feed!K359,LARGE(INDEX(ISNUMBER(--MID(feed!K359,ROW($1:$19),1))*
ROW($1:$19),0),ROW($1:$19))+1,1)*10^ROW($1:$19)/10)</f>
        <v>12</v>
      </c>
      <c r="L359">
        <f>SUMPRODUCT(MID(0&amp;feed!L359,LARGE(INDEX(ISNUMBER(--MID(feed!L359,ROW($1:$19),1))*
ROW($1:$19),0),ROW($1:$19))+1,1)*10^ROW($1:$19)/10)</f>
        <v>4</v>
      </c>
      <c r="M359" t="str">
        <f>feed!M359</f>
        <v>Mixed Economy</v>
      </c>
      <c r="N359">
        <f>SUMPRODUCT(MID(0&amp;feed!N359,LARGE(INDEX(ISNUMBER(--MID(feed!N359,ROW($1:$5),1))*
ROW($1:$5),0),ROW($1:$5))+1,1)*10^ROW($1:$5)/10)</f>
        <v>1133</v>
      </c>
      <c r="O359">
        <f>SUMPRODUCT(MID(0&amp;feed!O359,LARGE(INDEX(ISNUMBER(--MID(feed!O359,ROW($1:$5),1))*
ROW($1:$5),0),ROW($1:$5))+1,1)*10^ROW($1:$5)/10)</f>
        <v>526</v>
      </c>
      <c r="P359">
        <f>feed!P359</f>
        <v>0</v>
      </c>
      <c r="Q359" t="str">
        <f>feed!Q359</f>
        <v>Small</v>
      </c>
      <c r="R359" t="str">
        <f>feed!R359</f>
        <v>Mesoamerica</v>
      </c>
      <c r="S359" t="str">
        <f>feed!S359</f>
        <v>Neutral</v>
      </c>
      <c r="T359" s="4">
        <f>SUMPRODUCT(MID(0&amp;feed!T359,LARGE(INDEX(ISNUMBER(--MID(feed!T359,ROW($1:$5),1))*
ROW($1:$5),0),ROW($1:$5))+1,1)*10^ROW($1:$5)/10)</f>
        <v>8527</v>
      </c>
      <c r="U359" t="str">
        <f>feed!U359</f>
        <v>http://blocgame.com/stats.php?id=63325</v>
      </c>
      <c r="V359" s="4">
        <f>SUMPRODUCT(MID(0&amp;feed!V359,LARGE(INDEX(ISNUMBER(--MID(feed!V359,ROW($1:$5),1))*
ROW($1:$5),0),ROW($1:$5))+1,1)*10^ROW($1:$5)/10)</f>
        <v>0</v>
      </c>
      <c r="W359">
        <f>feed!W359</f>
        <v>0</v>
      </c>
      <c r="X359" s="4">
        <f>T359-H359*750-K359*375-L359*375</f>
        <v>1027</v>
      </c>
      <c r="Y359" s="9">
        <f>T359/N359</f>
        <v>7.5260370697263905</v>
      </c>
    </row>
    <row r="360" spans="1:25" x14ac:dyDescent="0.25">
      <c r="A360" t="str">
        <f>feed!A360</f>
        <v>SPNR</v>
      </c>
      <c r="B360" t="str">
        <f>feed!B360</f>
        <v>Stefan Stamenkovic</v>
      </c>
      <c r="C360" t="str">
        <f>feed!C360</f>
        <v>Comintern</v>
      </c>
      <c r="D360">
        <f>SUMPRODUCT(MID(0&amp;feed!D360,LARGE(INDEX(ISNUMBER(--MID(feed!D360,ROW($1:$19),1))*
ROW($1:$19),0),ROW($1:$19))+1,1)*10^ROW($1:$19)/10)</f>
        <v>29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1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11</v>
      </c>
      <c r="K360">
        <f>SUMPRODUCT(MID(0&amp;feed!K360,LARGE(INDEX(ISNUMBER(--MID(feed!K360,ROW($1:$19),1))*
ROW($1:$19),0),ROW($1:$19))+1,1)*10^ROW($1:$19)/10)</f>
        <v>10</v>
      </c>
      <c r="L360">
        <f>SUMPRODUCT(MID(0&amp;feed!L360,LARGE(INDEX(ISNUMBER(--MID(feed!L360,ROW($1:$19),1))*
ROW($1:$19),0),ROW($1:$19))+1,1)*10^ROW($1:$19)/10)</f>
        <v>4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1131</v>
      </c>
      <c r="O360">
        <f>SUMPRODUCT(MID(0&amp;feed!O360,LARGE(INDEX(ISNUMBER(--MID(feed!O360,ROW($1:$5),1))*
ROW($1:$5),0),ROW($1:$5))+1,1)*10^ROW($1:$5)/10)</f>
        <v>134</v>
      </c>
      <c r="P360" t="str">
        <f>feed!P360</f>
        <v>Near Depletion</v>
      </c>
      <c r="Q360" t="str">
        <f>feed!Q360</f>
        <v>None</v>
      </c>
      <c r="R360" t="str">
        <f>feed!R360</f>
        <v>Indochina</v>
      </c>
      <c r="S360" t="str">
        <f>feed!S360</f>
        <v>Soviet Union</v>
      </c>
      <c r="T360" s="4">
        <f>SUMPRODUCT(MID(0&amp;feed!T360,LARGE(INDEX(ISNUMBER(--MID(feed!T360,ROW($1:$5),1))*
ROW($1:$5),0),ROW($1:$5))+1,1)*10^ROW($1:$5)/10)</f>
        <v>12209</v>
      </c>
      <c r="U360" t="str">
        <f>feed!U360</f>
        <v>http://blocgame.com/stats.php?id=51722</v>
      </c>
      <c r="V360" s="4">
        <f>SUMPRODUCT(MID(0&amp;feed!V360,LARGE(INDEX(ISNUMBER(--MID(feed!V360,ROW($1:$5),1))*
ROW($1:$5),0),ROW($1:$5))+1,1)*10^ROW($1:$5)/10)</f>
        <v>0</v>
      </c>
      <c r="W360">
        <f>feed!W360</f>
        <v>0</v>
      </c>
      <c r="X360" s="4">
        <f>T360-H360*750-K360*375-L360*375</f>
        <v>6209</v>
      </c>
      <c r="Y360" s="9">
        <f>T360/N360</f>
        <v>10.794871794871796</v>
      </c>
    </row>
    <row r="361" spans="1:25" x14ac:dyDescent="0.25">
      <c r="A361" t="str">
        <f>feed!A361</f>
        <v>UNIland</v>
      </c>
      <c r="B361" t="str">
        <f>feed!B361</f>
        <v>Anna5</v>
      </c>
      <c r="C361" t="str">
        <f>feed!C361</f>
        <v>SPQR</v>
      </c>
      <c r="D361">
        <f>SUMPRODUCT(MID(0&amp;feed!D361,LARGE(INDEX(ISNUMBER(--MID(feed!D361,ROW($1:$19),1))*
ROW($1:$19),0),ROW($1:$19))+1,1)*10^ROW($1:$19)/10)</f>
        <v>6</v>
      </c>
      <c r="E361">
        <f>SUMPRODUCT(MID(0&amp;feed!E361,LARGE(INDEX(ISNUMBER(--MID(feed!E361,ROW($1:$19),1))*
ROW($1:$19),0),ROW($1:$19))+1,1)*10^ROW($1:$19)/10)</f>
        <v>0</v>
      </c>
      <c r="F361" t="str">
        <f>feed!F361</f>
        <v>Finest of the 19th century</v>
      </c>
      <c r="G361" t="str">
        <f>feed!G361</f>
        <v>Questionable</v>
      </c>
      <c r="H361">
        <f>SUMPRODUCT(MID(0&amp;feed!H361,LARGE(INDEX(ISNUMBER(--MID(feed!H361,ROW($1:$1),1))*
ROW($1:$1),0),ROW($1:$1))+1,1)*10^ROW($1:$1)/10)</f>
        <v>1</v>
      </c>
      <c r="I361" t="str">
        <f>feed!I361</f>
        <v>Undisciplined Rabble</v>
      </c>
      <c r="J361">
        <f>SUMPRODUCT(MID(0&amp;feed!J361,LARGE(INDEX(ISNUMBER(--MID(feed!J361,ROW($1:$19),1))*
ROW($1:$19),0),ROW($1:$19))+1,1)*10^ROW($1:$19)/10)</f>
        <v>5</v>
      </c>
      <c r="K361">
        <f>SUMPRODUCT(MID(0&amp;feed!K361,LARGE(INDEX(ISNUMBER(--MID(feed!K361,ROW($1:$19),1))*
ROW($1:$19),0),ROW($1:$19))+1,1)*10^ROW($1:$19)/10)</f>
        <v>10</v>
      </c>
      <c r="L361">
        <f>SUMPRODUCT(MID(0&amp;feed!L361,LARGE(INDEX(ISNUMBER(--MID(feed!L361,ROW($1:$19),1))*
ROW($1:$19),0),ROW($1:$19))+1,1)*10^ROW($1:$19)/10)</f>
        <v>0</v>
      </c>
      <c r="M361" t="str">
        <f>feed!M361</f>
        <v>Mixed Economy</v>
      </c>
      <c r="N361">
        <f>SUMPRODUCT(MID(0&amp;feed!N361,LARGE(INDEX(ISNUMBER(--MID(feed!N361,ROW($1:$5),1))*
ROW($1:$5),0),ROW($1:$5))+1,1)*10^ROW($1:$5)/10)</f>
        <v>1128</v>
      </c>
      <c r="O361">
        <f>SUMPRODUCT(MID(0&amp;feed!O361,LARGE(INDEX(ISNUMBER(--MID(feed!O361,ROW($1:$5),1))*
ROW($1:$5),0),ROW($1:$5))+1,1)*10^ROW($1:$5)/10)</f>
        <v>0</v>
      </c>
      <c r="P361" t="str">
        <f>feed!P361</f>
        <v>Untapped</v>
      </c>
      <c r="Q361" t="str">
        <f>feed!Q361</f>
        <v>None</v>
      </c>
      <c r="R361" t="str">
        <f>feed!R361</f>
        <v>Persia</v>
      </c>
      <c r="S361" t="str">
        <f>feed!S361</f>
        <v>United States</v>
      </c>
      <c r="T361" s="4">
        <f>SUMPRODUCT(MID(0&amp;feed!T361,LARGE(INDEX(ISNUMBER(--MID(feed!T361,ROW($1:$5),1))*
ROW($1:$5),0),ROW($1:$5))+1,1)*10^ROW($1:$5)/10)</f>
        <v>11008</v>
      </c>
      <c r="U361" t="str">
        <f>feed!U361</f>
        <v>http://blocgame.com/stats.php?id=62192</v>
      </c>
      <c r="V361" s="4">
        <f>SUMPRODUCT(MID(0&amp;feed!V361,LARGE(INDEX(ISNUMBER(--MID(feed!V361,ROW($1:$5),1))*
ROW($1:$5),0),ROW($1:$5))+1,1)*10^ROW($1:$5)/10)</f>
        <v>0</v>
      </c>
      <c r="W361">
        <f>feed!W361</f>
        <v>0</v>
      </c>
      <c r="X361" s="4">
        <f>T361-H361*750-K361*375-L361*375</f>
        <v>6508</v>
      </c>
      <c r="Y361" s="9">
        <f>T361/N361</f>
        <v>9.7588652482269502</v>
      </c>
    </row>
    <row r="362" spans="1:25" x14ac:dyDescent="0.25">
      <c r="A362" t="str">
        <f>feed!A362</f>
        <v>Pembunuh</v>
      </c>
      <c r="B362" t="str">
        <f>feed!B362</f>
        <v>Kepek</v>
      </c>
      <c r="C362" t="str">
        <f>feed!C362</f>
        <v>PIRATES</v>
      </c>
      <c r="D362">
        <f>SUMPRODUCT(MID(0&amp;feed!D362,LARGE(INDEX(ISNUMBER(--MID(feed!D362,ROW($1:$19),1))*
ROW($1:$19),0),ROW($1:$19))+1,1)*10^ROW($1:$19)/10)</f>
        <v>51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Nice</v>
      </c>
      <c r="H362">
        <f>SUMPRODUCT(MID(0&amp;feed!H362,LARGE(INDEX(ISNUMBER(--MID(feed!H362,ROW($1:$1),1))*
ROW($1:$1),0),ROW($1:$1))+1,1)*10^ROW($1:$1)/10)</f>
        <v>1</v>
      </c>
      <c r="I362" t="str">
        <f>feed!I362</f>
        <v>Standard</v>
      </c>
      <c r="J362">
        <f>SUMPRODUCT(MID(0&amp;feed!J362,LARGE(INDEX(ISNUMBER(--MID(feed!J362,ROW($1:$19),1))*
ROW($1:$19),0),ROW($1:$19))+1,1)*10^ROW($1:$19)/10)</f>
        <v>3</v>
      </c>
      <c r="K362">
        <f>SUMPRODUCT(MID(0&amp;feed!K362,LARGE(INDEX(ISNUMBER(--MID(feed!K362,ROW($1:$19),1))*
ROW($1:$19),0),ROW($1:$19))+1,1)*10^ROW($1:$19)/10)</f>
        <v>9</v>
      </c>
      <c r="L362">
        <f>SUMPRODUCT(MID(0&amp;feed!L362,LARGE(INDEX(ISNUMBER(--MID(feed!L362,ROW($1:$19),1))*
ROW($1:$19),0),ROW($1:$19))+1,1)*10^ROW($1:$19)/10)</f>
        <v>7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1128</v>
      </c>
      <c r="O362">
        <f>SUMPRODUCT(MID(0&amp;feed!O362,LARGE(INDEX(ISNUMBER(--MID(feed!O362,ROW($1:$5),1))*
ROW($1:$5),0),ROW($1:$5))+1,1)*10^ROW($1:$5)/10)</f>
        <v>2698</v>
      </c>
      <c r="P362" t="str">
        <f>feed!P362</f>
        <v>Untapped</v>
      </c>
      <c r="Q362" t="str">
        <f>feed!Q362</f>
        <v>Mediocre</v>
      </c>
      <c r="R362" t="str">
        <f>feed!R362</f>
        <v>Atlas</v>
      </c>
      <c r="S362" t="str">
        <f>feed!S362</f>
        <v>Soviet Union</v>
      </c>
      <c r="T362" s="4">
        <f>SUMPRODUCT(MID(0&amp;feed!T362,LARGE(INDEX(ISNUMBER(--MID(feed!T362,ROW($1:$5),1))*
ROW($1:$5),0),ROW($1:$5))+1,1)*10^ROW($1:$5)/10)</f>
        <v>10576</v>
      </c>
      <c r="U362" t="str">
        <f>feed!U362</f>
        <v>http://blocgame.com/stats.php?id=63737</v>
      </c>
      <c r="V362" s="4">
        <f>SUMPRODUCT(MID(0&amp;feed!V362,LARGE(INDEX(ISNUMBER(--MID(feed!V362,ROW($1:$5),1))*
ROW($1:$5),0),ROW($1:$5))+1,1)*10^ROW($1:$5)/10)</f>
        <v>0</v>
      </c>
      <c r="W362">
        <f>feed!W362</f>
        <v>0</v>
      </c>
      <c r="X362" s="4">
        <f>T362-H362*750-K362*375-L362*375</f>
        <v>3826</v>
      </c>
      <c r="Y362" s="9">
        <f>T362/N362</f>
        <v>9.375886524822695</v>
      </c>
    </row>
    <row r="363" spans="1:25" x14ac:dyDescent="0.25">
      <c r="A363" t="str">
        <f>feed!A363</f>
        <v>Rogue Nation</v>
      </c>
      <c r="B363" t="str">
        <f>feed!B363</f>
        <v>MR.Fernandez</v>
      </c>
      <c r="C363" t="str">
        <f>feed!C363</f>
        <v>PIRATES</v>
      </c>
      <c r="D363">
        <f>SUMPRODUCT(MID(0&amp;feed!D363,LARGE(INDEX(ISNUMBER(--MID(feed!D363,ROW($1:$19),1))*
ROW($1:$19),0),ROW($1:$19))+1,1)*10^ROW($1:$19)/10)</f>
        <v>39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1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0</v>
      </c>
      <c r="K363">
        <f>SUMPRODUCT(MID(0&amp;feed!K363,LARGE(INDEX(ISNUMBER(--MID(feed!K363,ROW($1:$19),1))*
ROW($1:$19),0),ROW($1:$19))+1,1)*10^ROW($1:$19)/10)</f>
        <v>10</v>
      </c>
      <c r="L363">
        <f>SUMPRODUCT(MID(0&amp;feed!L363,LARGE(INDEX(ISNUMBER(--MID(feed!L363,ROW($1:$19),1))*
ROW($1:$19),0),ROW($1:$19))+1,1)*10^ROW($1:$19)/10)</f>
        <v>6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1128</v>
      </c>
      <c r="O363">
        <f>SUMPRODUCT(MID(0&amp;feed!O363,LARGE(INDEX(ISNUMBER(--MID(feed!O363,ROW($1:$5),1))*
ROW($1:$5),0),ROW($1:$5))+1,1)*10^ROW($1:$5)/10)</f>
        <v>0</v>
      </c>
      <c r="P363" t="str">
        <f>feed!P363</f>
        <v>Untapped</v>
      </c>
      <c r="Q363" t="str">
        <f>feed!Q363</f>
        <v>Somewhat Large</v>
      </c>
      <c r="R363" t="str">
        <f>feed!R363</f>
        <v>China</v>
      </c>
      <c r="S363" t="str">
        <f>feed!S363</f>
        <v>Soviet Union</v>
      </c>
      <c r="T363" s="4">
        <f>SUMPRODUCT(MID(0&amp;feed!T363,LARGE(INDEX(ISNUMBER(--MID(feed!T363,ROW($1:$5),1))*
ROW($1:$5),0),ROW($1:$5))+1,1)*10^ROW($1:$5)/10)</f>
        <v>18484</v>
      </c>
      <c r="U363" t="str">
        <f>feed!U363</f>
        <v>http://blocgame.com/stats.php?id=64135</v>
      </c>
      <c r="V363" s="4">
        <f>SUMPRODUCT(MID(0&amp;feed!V363,LARGE(INDEX(ISNUMBER(--MID(feed!V363,ROW($1:$5),1))*
ROW($1:$5),0),ROW($1:$5))+1,1)*10^ROW($1:$5)/10)</f>
        <v>0</v>
      </c>
      <c r="W363">
        <f>feed!W363</f>
        <v>0</v>
      </c>
      <c r="X363" s="4">
        <f>T363-H363*750-K363*375-L363*375</f>
        <v>11734</v>
      </c>
      <c r="Y363" s="9">
        <f>T363/N363</f>
        <v>16.386524822695037</v>
      </c>
    </row>
    <row r="364" spans="1:25" x14ac:dyDescent="0.25">
      <c r="A364" t="str">
        <f>feed!A364</f>
        <v>Alor Janggus</v>
      </c>
      <c r="B364" t="str">
        <f>feed!B364</f>
        <v>bobit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51</v>
      </c>
      <c r="E364">
        <f>SUMPRODUCT(MID(0&amp;feed!E364,LARGE(INDEX(ISNUMBER(--MID(feed!E364,ROW($1:$19),1))*
ROW($1:$19),0),ROW($1:$19))+1,1)*10^ROW($1:$19)/10)</f>
        <v>2</v>
      </c>
      <c r="F364" t="str">
        <f>feed!F364</f>
        <v>Second World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Elite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3</v>
      </c>
      <c r="L364">
        <f>SUMPRODUCT(MID(0&amp;feed!L364,LARGE(INDEX(ISNUMBER(--MID(feed!L364,ROW($1:$19),1))*
ROW($1:$19),0),ROW($1:$19))+1,1)*10^ROW($1:$19)/10)</f>
        <v>22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1125</v>
      </c>
      <c r="O364">
        <f>SUMPRODUCT(MID(0&amp;feed!O364,LARGE(INDEX(ISNUMBER(--MID(feed!O364,ROW($1:$5),1))*
ROW($1:$5),0),ROW($1:$5))+1,1)*10^ROW($1:$5)/10)</f>
        <v>2271</v>
      </c>
      <c r="P364" t="str">
        <f>feed!P364</f>
        <v>Near Depletion</v>
      </c>
      <c r="Q364" t="str">
        <f>feed!Q364</f>
        <v>Large</v>
      </c>
      <c r="R364" t="str">
        <f>feed!R364</f>
        <v>Arabia</v>
      </c>
      <c r="S364" t="str">
        <f>feed!S364</f>
        <v>Soviet Union</v>
      </c>
      <c r="T364" s="4">
        <f>SUMPRODUCT(MID(0&amp;feed!T364,LARGE(INDEX(ISNUMBER(--MID(feed!T364,ROW($1:$5),1))*
ROW($1:$5),0),ROW($1:$5))+1,1)*10^ROW($1:$5)/10)</f>
        <v>20116</v>
      </c>
      <c r="U364" t="str">
        <f>feed!U364</f>
        <v>http://blocgame.com/stats.php?id=63141</v>
      </c>
      <c r="V364" s="4">
        <f>SUMPRODUCT(MID(0&amp;feed!V364,LARGE(INDEX(ISNUMBER(--MID(feed!V364,ROW($1:$5),1))*
ROW($1:$5),0),ROW($1:$5))+1,1)*10^ROW($1:$5)/10)</f>
        <v>0</v>
      </c>
      <c r="W364">
        <f>feed!W364</f>
        <v>0</v>
      </c>
      <c r="X364" s="4">
        <f>T364-H364*750-K364*375-L364*375</f>
        <v>9241</v>
      </c>
      <c r="Y364" s="9">
        <f>T364/N364</f>
        <v>17.88088888888889</v>
      </c>
    </row>
    <row r="365" spans="1:25" x14ac:dyDescent="0.25">
      <c r="A365" t="str">
        <f>feed!A365</f>
        <v>Black Swamp</v>
      </c>
      <c r="B365" t="str">
        <f>feed!B365</f>
        <v>dopes</v>
      </c>
      <c r="C365" t="str">
        <f>feed!C365</f>
        <v>The United Nations</v>
      </c>
      <c r="D365">
        <f>SUMPRODUCT(MID(0&amp;feed!D365,LARGE(INDEX(ISNUMBER(--MID(feed!D365,ROW($1:$19),1))*
ROW($1:$19),0),ROW($1:$19))+1,1)*10^ROW($1:$19)/10)</f>
        <v>10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Standard</v>
      </c>
      <c r="J365">
        <f>SUMPRODUCT(MID(0&amp;feed!J365,LARGE(INDEX(ISNUMBER(--MID(feed!J365,ROW($1:$19),1))*
ROW($1:$19),0),ROW($1:$19))+1,1)*10^ROW($1:$19)/10)</f>
        <v>13</v>
      </c>
      <c r="K365">
        <f>SUMPRODUCT(MID(0&amp;feed!K365,LARGE(INDEX(ISNUMBER(--MID(feed!K365,ROW($1:$19),1))*
ROW($1:$19),0),ROW($1:$19))+1,1)*10^ROW($1:$19)/10)</f>
        <v>8</v>
      </c>
      <c r="L365">
        <f>SUMPRODUCT(MID(0&amp;feed!L365,LARGE(INDEX(ISNUMBER(--MID(feed!L365,ROW($1:$19),1))*
ROW($1:$19),0),ROW($1:$19))+1,1)*10^ROW($1:$19)/10)</f>
        <v>0</v>
      </c>
      <c r="M365" t="str">
        <f>feed!M365</f>
        <v>Free Market</v>
      </c>
      <c r="N365">
        <f>SUMPRODUCT(MID(0&amp;feed!N365,LARGE(INDEX(ISNUMBER(--MID(feed!N365,ROW($1:$5),1))*
ROW($1:$5),0),ROW($1:$5))+1,1)*10^ROW($1:$5)/10)</f>
        <v>1123</v>
      </c>
      <c r="O365">
        <f>SUMPRODUCT(MID(0&amp;feed!O365,LARGE(INDEX(ISNUMBER(--MID(feed!O365,ROW($1:$5),1))*
ROW($1:$5),0),ROW($1:$5))+1,1)*10^ROW($1:$5)/10)</f>
        <v>0</v>
      </c>
      <c r="P365" t="str">
        <f>feed!P365</f>
        <v>Untapped</v>
      </c>
      <c r="Q365" t="str">
        <f>feed!Q365</f>
        <v>Meagre</v>
      </c>
      <c r="R365" t="str">
        <f>feed!R365</f>
        <v>East Indies</v>
      </c>
      <c r="S365" t="str">
        <f>feed!S365</f>
        <v>Neutral</v>
      </c>
      <c r="T365" s="4">
        <f>SUMPRODUCT(MID(0&amp;feed!T365,LARGE(INDEX(ISNUMBER(--MID(feed!T365,ROW($1:$5),1))*
ROW($1:$5),0),ROW($1:$5))+1,1)*10^ROW($1:$5)/10)</f>
        <v>16531</v>
      </c>
      <c r="U365" t="str">
        <f>feed!U365</f>
        <v>http://blocgame.com/stats.php?id=51451</v>
      </c>
      <c r="V365" s="4">
        <f>SUMPRODUCT(MID(0&amp;feed!V365,LARGE(INDEX(ISNUMBER(--MID(feed!V365,ROW($1:$5),1))*
ROW($1:$5),0),ROW($1:$5))+1,1)*10^ROW($1:$5)/10)</f>
        <v>0</v>
      </c>
      <c r="W365">
        <f>feed!W365</f>
        <v>0</v>
      </c>
      <c r="X365" s="4">
        <f>T365-H365*750-K365*375-L365*375</f>
        <v>12781</v>
      </c>
      <c r="Y365" s="9">
        <f>T365/N365</f>
        <v>14.720391807658059</v>
      </c>
    </row>
    <row r="366" spans="1:25" x14ac:dyDescent="0.25">
      <c r="A366" t="str">
        <f>feed!A366</f>
        <v>Ceannesburg</v>
      </c>
      <c r="B366" t="str">
        <f>feed!B366</f>
        <v>theorange0</v>
      </c>
      <c r="C366" t="str">
        <f>feed!C366</f>
        <v>The Order</v>
      </c>
      <c r="D366">
        <f>SUMPRODUCT(MID(0&amp;feed!D366,LARGE(INDEX(ISNUMBER(--MID(feed!D366,ROW($1:$19),1))*
ROW($1:$19),0),ROW($1:$19))+1,1)*10^ROW($1:$19)/10)</f>
        <v>157</v>
      </c>
      <c r="E366">
        <f>SUMPRODUCT(MID(0&amp;feed!E366,LARGE(INDEX(ISNUMBER(--MID(feed!E366,ROW($1:$19),1))*
ROW($1:$19),0),ROW($1:$19))+1,1)*10^ROW($1:$19)/10)</f>
        <v>7</v>
      </c>
      <c r="F366" t="str">
        <f>feed!F366</f>
        <v>Second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3</v>
      </c>
      <c r="I366" t="str">
        <f>feed!I366</f>
        <v>Standard</v>
      </c>
      <c r="J366">
        <f>SUMPRODUCT(MID(0&amp;feed!J366,LARGE(INDEX(ISNUMBER(--MID(feed!J366,ROW($1:$19),1))*
ROW($1:$19),0),ROW($1:$19))+1,1)*10^ROW($1:$19)/10)</f>
        <v>10</v>
      </c>
      <c r="K366">
        <f>SUMPRODUCT(MID(0&amp;feed!K366,LARGE(INDEX(ISNUMBER(--MID(feed!K366,ROW($1:$19),1))*
ROW($1:$19),0),ROW($1:$19))+1,1)*10^ROW($1:$19)/10)</f>
        <v>23</v>
      </c>
      <c r="L366">
        <f>SUMPRODUCT(MID(0&amp;feed!L366,LARGE(INDEX(ISNUMBER(--MID(feed!L366,ROW($1:$19),1))*
ROW($1:$19),0),ROW($1:$19))+1,1)*10^ROW($1:$19)/10)</f>
        <v>6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1122</v>
      </c>
      <c r="O366">
        <f>SUMPRODUCT(MID(0&amp;feed!O366,LARGE(INDEX(ISNUMBER(--MID(feed!O366,ROW($1:$5),1))*
ROW($1:$5),0),ROW($1:$5))+1,1)*10^ROW($1:$5)/10)</f>
        <v>0</v>
      </c>
      <c r="P366" t="str">
        <f>feed!P366</f>
        <v>Untapped</v>
      </c>
      <c r="Q366" t="str">
        <f>feed!Q366</f>
        <v>Powerful</v>
      </c>
      <c r="R366" t="str">
        <f>feed!R366</f>
        <v>Mesoamerica</v>
      </c>
      <c r="S366" t="str">
        <f>feed!S366</f>
        <v>United States</v>
      </c>
      <c r="T366" s="4">
        <f>SUMPRODUCT(MID(0&amp;feed!T366,LARGE(INDEX(ISNUMBER(--MID(feed!T366,ROW($1:$5),1))*
ROW($1:$5),0),ROW($1:$5))+1,1)*10^ROW($1:$5)/10)</f>
        <v>29895</v>
      </c>
      <c r="U366" t="str">
        <f>feed!U366</f>
        <v>http://blocgame.com/stats.php?id=56500</v>
      </c>
      <c r="V366" s="4">
        <f>SUMPRODUCT(MID(0&amp;feed!V366,LARGE(INDEX(ISNUMBER(--MID(feed!V366,ROW($1:$5),1))*
ROW($1:$5),0),ROW($1:$5))+1,1)*10^ROW($1:$5)/10)</f>
        <v>0</v>
      </c>
      <c r="W366">
        <f>feed!W366</f>
        <v>0</v>
      </c>
      <c r="X366" s="4">
        <f>T366-H366*750-K366*375-L366*375</f>
        <v>16770</v>
      </c>
      <c r="Y366" s="9">
        <f>T366/N366</f>
        <v>26.644385026737968</v>
      </c>
    </row>
    <row r="367" spans="1:25" x14ac:dyDescent="0.25">
      <c r="A367" t="str">
        <f>feed!A367</f>
        <v>Zorin</v>
      </c>
      <c r="B367" t="str">
        <f>feed!B367</f>
        <v>NeroRPG</v>
      </c>
      <c r="C367" t="str">
        <f>feed!C367</f>
        <v>The Divine Council</v>
      </c>
      <c r="D367">
        <f>SUMPRODUCT(MID(0&amp;feed!D367,LARGE(INDEX(ISNUMBER(--MID(feed!D367,ROW($1:$19),1))*
ROW($1:$19),0),ROW($1:$19))+1,1)*10^ROW($1:$19)/10)</f>
        <v>18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Good</v>
      </c>
      <c r="H367">
        <f>SUMPRODUCT(MID(0&amp;feed!H367,LARGE(INDEX(ISNUMBER(--MID(feed!H367,ROW($1:$1),1))*
ROW($1:$1),0),ROW($1:$1))+1,1)*10^ROW($1:$1)/10)</f>
        <v>1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4</v>
      </c>
      <c r="K367">
        <f>SUMPRODUCT(MID(0&amp;feed!K367,LARGE(INDEX(ISNUMBER(--MID(feed!K367,ROW($1:$19),1))*
ROW($1:$19),0),ROW($1:$19))+1,1)*10^ROW($1:$19)/10)</f>
        <v>7</v>
      </c>
      <c r="L367">
        <f>SUMPRODUCT(MID(0&amp;feed!L367,LARGE(INDEX(ISNUMBER(--MID(feed!L367,ROW($1:$19),1))*
ROW($1:$19),0),ROW($1:$19))+1,1)*10^ROW($1:$19)/10)</f>
        <v>5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1118</v>
      </c>
      <c r="O367">
        <f>SUMPRODUCT(MID(0&amp;feed!O367,LARGE(INDEX(ISNUMBER(--MID(feed!O367,ROW($1:$5),1))*
ROW($1:$5),0),ROW($1:$5))+1,1)*10^ROW($1:$5)/10)</f>
        <v>135</v>
      </c>
      <c r="P367" t="str">
        <f>feed!P367</f>
        <v>Untapped</v>
      </c>
      <c r="Q367" t="str">
        <f>feed!Q367</f>
        <v>Mediocre</v>
      </c>
      <c r="R367" t="str">
        <f>feed!R367</f>
        <v>Pacific Rim</v>
      </c>
      <c r="S367" t="str">
        <f>feed!S367</f>
        <v>Soviet Union</v>
      </c>
      <c r="T367" s="4">
        <f>SUMPRODUCT(MID(0&amp;feed!T367,LARGE(INDEX(ISNUMBER(--MID(feed!T367,ROW($1:$5),1))*
ROW($1:$5),0),ROW($1:$5))+1,1)*10^ROW($1:$5)/10)</f>
        <v>13708</v>
      </c>
      <c r="U367" t="str">
        <f>feed!U367</f>
        <v>http://blocgame.com/stats.php?id=59970</v>
      </c>
      <c r="V367" s="4">
        <f>SUMPRODUCT(MID(0&amp;feed!V367,LARGE(INDEX(ISNUMBER(--MID(feed!V367,ROW($1:$5),1))*
ROW($1:$5),0),ROW($1:$5))+1,1)*10^ROW($1:$5)/10)</f>
        <v>0</v>
      </c>
      <c r="W367">
        <f>feed!W367</f>
        <v>0</v>
      </c>
      <c r="X367" s="4">
        <f>T367-H367*750-K367*375-L367*375</f>
        <v>8458</v>
      </c>
      <c r="Y367" s="9">
        <f>T367/N367</f>
        <v>12.261180679785332</v>
      </c>
    </row>
    <row r="368" spans="1:25" x14ac:dyDescent="0.25">
      <c r="A368" t="str">
        <f>feed!A368</f>
        <v>Ladina</v>
      </c>
      <c r="B368" t="str">
        <f>feed!B368</f>
        <v>MightyBjï¿½rn</v>
      </c>
      <c r="C368" t="str">
        <f>feed!C368</f>
        <v>Steel Brotherhood</v>
      </c>
      <c r="D368">
        <f>SUMPRODUCT(MID(0&amp;feed!D368,LARGE(INDEX(ISNUMBER(--MID(feed!D368,ROW($1:$19),1))*
ROW($1:$19),0),ROW($1:$19))+1,1)*10^ROW($1:$19)/10)</f>
        <v>64</v>
      </c>
      <c r="E368">
        <f>SUMPRODUCT(MID(0&amp;feed!E368,LARGE(INDEX(ISNUMBER(--MID(feed!E368,ROW($1:$19),1))*
ROW($1:$19),0),ROW($1:$19))+1,1)*10^ROW($1:$19)/10)</f>
        <v>2</v>
      </c>
      <c r="F368" t="str">
        <f>feed!F368</f>
        <v>Second World War surplus</v>
      </c>
      <c r="G368" t="str">
        <f>feed!G368</f>
        <v>Angelic</v>
      </c>
      <c r="H368">
        <f>SUMPRODUCT(MID(0&amp;feed!H368,LARGE(INDEX(ISNUMBER(--MID(feed!H368,ROW($1:$1),1))*
ROW($1:$1),0),ROW($1:$1))+1,1)*10^ROW($1:$1)/10)</f>
        <v>2</v>
      </c>
      <c r="I368" t="str">
        <f>feed!I368</f>
        <v>Poor</v>
      </c>
      <c r="J368">
        <f>SUMPRODUCT(MID(0&amp;feed!J368,LARGE(INDEX(ISNUMBER(--MID(feed!J368,ROW($1:$19),1))*
ROW($1:$19),0),ROW($1:$19))+1,1)*10^ROW($1:$19)/10)</f>
        <v>4</v>
      </c>
      <c r="K368">
        <f>SUMPRODUCT(MID(0&amp;feed!K368,LARGE(INDEX(ISNUMBER(--MID(feed!K368,ROW($1:$19),1))*
ROW($1:$19),0),ROW($1:$19))+1,1)*10^ROW($1:$19)/10)</f>
        <v>26</v>
      </c>
      <c r="L368">
        <f>SUMPRODUCT(MID(0&amp;feed!L368,LARGE(INDEX(ISNUMBER(--MID(feed!L368,ROW($1:$19),1))*
ROW($1:$19),0),ROW($1:$19))+1,1)*10^ROW($1:$19)/10)</f>
        <v>2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1113</v>
      </c>
      <c r="O368">
        <f>SUMPRODUCT(MID(0&amp;feed!O368,LARGE(INDEX(ISNUMBER(--MID(feed!O368,ROW($1:$5),1))*
ROW($1:$5),0),ROW($1:$5))+1,1)*10^ROW($1:$5)/10)</f>
        <v>37</v>
      </c>
      <c r="P368" t="str">
        <f>feed!P368</f>
        <v>Plentiful</v>
      </c>
      <c r="Q368" t="str">
        <f>feed!Q368</f>
        <v>Large</v>
      </c>
      <c r="R368" t="str">
        <f>feed!R368</f>
        <v>Caribbean</v>
      </c>
      <c r="S368" t="str">
        <f>feed!S368</f>
        <v>Soviet Union</v>
      </c>
      <c r="T368" s="4">
        <f>SUMPRODUCT(MID(0&amp;feed!T368,LARGE(INDEX(ISNUMBER(--MID(feed!T368,ROW($1:$5),1))*
ROW($1:$5),0),ROW($1:$5))+1,1)*10^ROW($1:$5)/10)</f>
        <v>43898</v>
      </c>
      <c r="U368" t="str">
        <f>feed!U368</f>
        <v>http://blocgame.com/stats.php?id=62936</v>
      </c>
      <c r="V368" s="4">
        <f>SUMPRODUCT(MID(0&amp;feed!V368,LARGE(INDEX(ISNUMBER(--MID(feed!V368,ROW($1:$5),1))*
ROW($1:$5),0),ROW($1:$5))+1,1)*10^ROW($1:$5)/10)</f>
        <v>0</v>
      </c>
      <c r="W368">
        <f>feed!W368</f>
        <v>0</v>
      </c>
      <c r="X368" s="4">
        <f>T368-H368*750-K368*375-L368*375</f>
        <v>31898</v>
      </c>
      <c r="Y368" s="9">
        <f>T368/N368</f>
        <v>39.441150044923631</v>
      </c>
    </row>
    <row r="369" spans="1:25" x14ac:dyDescent="0.25">
      <c r="A369" t="str">
        <f>feed!A369</f>
        <v>Freedom Treaty</v>
      </c>
      <c r="B369" t="str">
        <f>feed!B369</f>
        <v>Ursa Majoris</v>
      </c>
      <c r="C369" t="str">
        <f>feed!C369</f>
        <v>The United Nations</v>
      </c>
      <c r="D369">
        <f>SUMPRODUCT(MID(0&amp;feed!D369,LARGE(INDEX(ISNUMBER(--MID(feed!D369,ROW($1:$19),1))*
ROW($1:$19),0),ROW($1:$19))+1,1)*10^ROW($1:$19)/10)</f>
        <v>8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1</v>
      </c>
      <c r="I369" t="str">
        <f>feed!I369</f>
        <v>Undisciplined Rabble</v>
      </c>
      <c r="J369">
        <f>SUMPRODUCT(MID(0&amp;feed!J369,LARGE(INDEX(ISNUMBER(--MID(feed!J369,ROW($1:$19),1))*
ROW($1:$19),0),ROW($1:$19))+1,1)*10^ROW($1:$19)/10)</f>
        <v>50</v>
      </c>
      <c r="K369">
        <f>SUMPRODUCT(MID(0&amp;feed!K369,LARGE(INDEX(ISNUMBER(--MID(feed!K369,ROW($1:$19),1))*
ROW($1:$19),0),ROW($1:$19))+1,1)*10^ROW($1:$19)/10)</f>
        <v>5</v>
      </c>
      <c r="L369">
        <f>SUMPRODUCT(MID(0&amp;feed!L369,LARGE(INDEX(ISNUMBER(--MID(feed!L369,ROW($1:$19),1))*
ROW($1:$19),0),ROW($1:$19))+1,1)*10^ROW($1:$19)/10)</f>
        <v>5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1108</v>
      </c>
      <c r="O369">
        <f>SUMPRODUCT(MID(0&amp;feed!O369,LARGE(INDEX(ISNUMBER(--MID(feed!O369,ROW($1:$5),1))*
ROW($1:$5),0),ROW($1:$5))+1,1)*10^ROW($1:$5)/10)</f>
        <v>186</v>
      </c>
      <c r="P369" t="str">
        <f>feed!P369</f>
        <v>Untapped</v>
      </c>
      <c r="Q369" t="str">
        <f>feed!Q369</f>
        <v>Meagre</v>
      </c>
      <c r="R369" t="str">
        <f>feed!R369</f>
        <v>China</v>
      </c>
      <c r="S369" t="str">
        <f>feed!S369</f>
        <v>Soviet Union</v>
      </c>
      <c r="T369" s="4">
        <f>SUMPRODUCT(MID(0&amp;feed!T369,LARGE(INDEX(ISNUMBER(--MID(feed!T369,ROW($1:$5),1))*
ROW($1:$5),0),ROW($1:$5))+1,1)*10^ROW($1:$5)/10)</f>
        <v>22674</v>
      </c>
      <c r="U369" t="str">
        <f>feed!U369</f>
        <v>http://blocgame.com/stats.php?id=57690</v>
      </c>
      <c r="V369" s="4">
        <f>SUMPRODUCT(MID(0&amp;feed!V369,LARGE(INDEX(ISNUMBER(--MID(feed!V369,ROW($1:$5),1))*
ROW($1:$5),0),ROW($1:$5))+1,1)*10^ROW($1:$5)/10)</f>
        <v>0</v>
      </c>
      <c r="W369">
        <f>feed!W369</f>
        <v>0</v>
      </c>
      <c r="X369" s="4">
        <f>T369-H369*750-K369*375-L369*375</f>
        <v>18174</v>
      </c>
      <c r="Y369" s="9">
        <f>T369/N369</f>
        <v>20.463898916967509</v>
      </c>
    </row>
    <row r="370" spans="1:25" x14ac:dyDescent="0.25">
      <c r="A370" t="str">
        <f>feed!A370</f>
        <v>DevilsAndDemons</v>
      </c>
      <c r="B370" t="str">
        <f>feed!B370</f>
        <v>Andrew666</v>
      </c>
      <c r="C370" t="str">
        <f>feed!C370</f>
        <v>Steel Brotherhood</v>
      </c>
      <c r="D370">
        <f>SUMPRODUCT(MID(0&amp;feed!D370,LARGE(INDEX(ISNUMBER(--MID(feed!D370,ROW($1:$19),1))*
ROW($1:$19),0),ROW($1:$19))+1,1)*10^ROW($1:$19)/10)</f>
        <v>7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Finest of the 19th century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Elite</v>
      </c>
      <c r="J370">
        <f>SUMPRODUCT(MID(0&amp;feed!J370,LARGE(INDEX(ISNUMBER(--MID(feed!J370,ROW($1:$19),1))*
ROW($1:$19),0),ROW($1:$19))+1,1)*10^ROW($1:$19)/10)</f>
        <v>5</v>
      </c>
      <c r="K370">
        <f>SUMPRODUCT(MID(0&amp;feed!K370,LARGE(INDEX(ISNUMBER(--MID(feed!K370,ROW($1:$19),1))*
ROW($1:$19),0),ROW($1:$19))+1,1)*10^ROW($1:$19)/10)</f>
        <v>10</v>
      </c>
      <c r="L370">
        <f>SUMPRODUCT(MID(0&amp;feed!L370,LARGE(INDEX(ISNUMBER(--MID(feed!L370,ROW($1:$19),1))*
ROW($1:$19),0),ROW($1:$19))+1,1)*10^ROW($1:$19)/10)</f>
        <v>1</v>
      </c>
      <c r="M370" t="str">
        <f>feed!M370</f>
        <v>Free Market</v>
      </c>
      <c r="N370">
        <f>SUMPRODUCT(MID(0&amp;feed!N370,LARGE(INDEX(ISNUMBER(--MID(feed!N370,ROW($1:$5),1))*
ROW($1:$5),0),ROW($1:$5))+1,1)*10^ROW($1:$5)/10)</f>
        <v>1107</v>
      </c>
      <c r="O370">
        <f>SUMPRODUCT(MID(0&amp;feed!O370,LARGE(INDEX(ISNUMBER(--MID(feed!O370,ROW($1:$5),1))*
ROW($1:$5),0),ROW($1:$5))+1,1)*10^ROW($1:$5)/10)</f>
        <v>0</v>
      </c>
      <c r="P370" t="str">
        <f>feed!P370</f>
        <v>Untapped</v>
      </c>
      <c r="Q370" t="str">
        <f>feed!Q370</f>
        <v>None</v>
      </c>
      <c r="R370" t="str">
        <f>feed!R370</f>
        <v>Arabia</v>
      </c>
      <c r="S370" t="str">
        <f>feed!S370</f>
        <v>United States</v>
      </c>
      <c r="T370" s="4">
        <f>SUMPRODUCT(MID(0&amp;feed!T370,LARGE(INDEX(ISNUMBER(--MID(feed!T370,ROW($1:$5),1))*
ROW($1:$5),0),ROW($1:$5))+1,1)*10^ROW($1:$5)/10)</f>
        <v>6013</v>
      </c>
      <c r="U370" t="str">
        <f>feed!U370</f>
        <v>http://blocgame.com/stats.php?id=64116</v>
      </c>
      <c r="V370" s="4">
        <f>SUMPRODUCT(MID(0&amp;feed!V370,LARGE(INDEX(ISNUMBER(--MID(feed!V370,ROW($1:$5),1))*
ROW($1:$5),0),ROW($1:$5))+1,1)*10^ROW($1:$5)/10)</f>
        <v>0</v>
      </c>
      <c r="W370">
        <f>feed!W370</f>
        <v>0</v>
      </c>
      <c r="X370" s="4">
        <f>T370-H370*750-K370*375-L370*375</f>
        <v>1138</v>
      </c>
      <c r="Y370" s="9">
        <f>T370/N370</f>
        <v>5.4317976513098465</v>
      </c>
    </row>
    <row r="371" spans="1:25" x14ac:dyDescent="0.25">
      <c r="A371" t="str">
        <f>feed!A371</f>
        <v>Panzer</v>
      </c>
      <c r="B371" t="str">
        <f>feed!B371</f>
        <v>Pak43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57</v>
      </c>
      <c r="E371">
        <f>SUMPRODUCT(MID(0&amp;feed!E371,LARGE(INDEX(ISNUMBER(--MID(feed!E371,ROW($1:$19),1))*
ROW($1:$19),0),ROW($1:$19))+1,1)*10^ROW($1:$19)/10)</f>
        <v>0</v>
      </c>
      <c r="F371" t="str">
        <f>feed!F371</f>
        <v>Korean War surplus</v>
      </c>
      <c r="G371" t="str">
        <f>feed!G371</f>
        <v>Angelic</v>
      </c>
      <c r="H371">
        <f>SUMPRODUCT(MID(0&amp;feed!H371,LARGE(INDEX(ISNUMBER(--MID(feed!H371,ROW($1:$1),1))*
ROW($1:$1),0),ROW($1:$1))+1,1)*10^ROW($1:$1)/10)</f>
        <v>1</v>
      </c>
      <c r="I371" t="str">
        <f>feed!I371</f>
        <v>Elite</v>
      </c>
      <c r="J371">
        <f>SUMPRODUCT(MID(0&amp;feed!J371,LARGE(INDEX(ISNUMBER(--MID(feed!J371,ROW($1:$19),1))*
ROW($1:$19),0),ROW($1:$19))+1,1)*10^ROW($1:$19)/10)</f>
        <v>5</v>
      </c>
      <c r="K371">
        <f>SUMPRODUCT(MID(0&amp;feed!K371,LARGE(INDEX(ISNUMBER(--MID(feed!K371,ROW($1:$19),1))*
ROW($1:$19),0),ROW($1:$19))+1,1)*10^ROW($1:$19)/10)</f>
        <v>5</v>
      </c>
      <c r="L371">
        <f>SUMPRODUCT(MID(0&amp;feed!L371,LARGE(INDEX(ISNUMBER(--MID(feed!L371,ROW($1:$19),1))*
ROW($1:$19),0),ROW($1:$19))+1,1)*10^ROW($1:$19)/10)</f>
        <v>3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1104</v>
      </c>
      <c r="O371">
        <f>SUMPRODUCT(MID(0&amp;feed!O371,LARGE(INDEX(ISNUMBER(--MID(feed!O371,ROW($1:$5),1))*
ROW($1:$5),0),ROW($1:$5))+1,1)*10^ROW($1:$5)/10)</f>
        <v>280</v>
      </c>
      <c r="P371" t="str">
        <f>feed!P371</f>
        <v>Untapped</v>
      </c>
      <c r="Q371" t="str">
        <f>feed!Q371</f>
        <v>Mediocre</v>
      </c>
      <c r="R371" t="str">
        <f>feed!R371</f>
        <v>China</v>
      </c>
      <c r="S371" t="str">
        <f>feed!S371</f>
        <v>Soviet Union</v>
      </c>
      <c r="T371" s="4">
        <f>SUMPRODUCT(MID(0&amp;feed!T371,LARGE(INDEX(ISNUMBER(--MID(feed!T371,ROW($1:$5),1))*
ROW($1:$5),0),ROW($1:$5))+1,1)*10^ROW($1:$5)/10)</f>
        <v>35390</v>
      </c>
      <c r="U371" t="str">
        <f>feed!U371</f>
        <v>http://blocgame.com/stats.php?id=63748</v>
      </c>
      <c r="V371" s="4">
        <f>SUMPRODUCT(MID(0&amp;feed!V371,LARGE(INDEX(ISNUMBER(--MID(feed!V371,ROW($1:$5),1))*
ROW($1:$5),0),ROW($1:$5))+1,1)*10^ROW($1:$5)/10)</f>
        <v>0</v>
      </c>
      <c r="W371">
        <f>feed!W371</f>
        <v>0</v>
      </c>
      <c r="X371" s="4">
        <f>T371-H371*750-K371*375-L371*375</f>
        <v>31640</v>
      </c>
      <c r="Y371" s="9">
        <f>T371/N371</f>
        <v>32.056159420289852</v>
      </c>
    </row>
    <row r="372" spans="1:25" x14ac:dyDescent="0.25">
      <c r="A372" t="str">
        <f>feed!A373</f>
        <v>Baloq</v>
      </c>
      <c r="B372" t="str">
        <f>feed!B373</f>
        <v>Baloq Liat</v>
      </c>
      <c r="C372">
        <f>feed!C373</f>
        <v>0</v>
      </c>
      <c r="D372">
        <f>SUMPRODUCT(MID(0&amp;feed!D373,LARGE(INDEX(ISNUMBER(--MID(feed!D373,ROW($1:$19),1))*
ROW($1:$19),0),ROW($1:$19))+1,1)*10^ROW($1:$19)/10)</f>
        <v>7</v>
      </c>
      <c r="E372">
        <f>SUMPRODUCT(MID(0&amp;feed!E373,LARGE(INDEX(ISNUMBER(--MID(feed!E373,ROW($1:$19),1))*
ROW($1:$19),0),ROW($1:$19))+1,1)*10^ROW($1:$19)/10)</f>
        <v>0</v>
      </c>
      <c r="F372" t="str">
        <f>feed!F373</f>
        <v>Second World War surplus</v>
      </c>
      <c r="G372" t="str">
        <f>feed!G373</f>
        <v>Gandhi-like</v>
      </c>
      <c r="H372">
        <f>SUMPRODUCT(MID(0&amp;feed!H373,LARGE(INDEX(ISNUMBER(--MID(feed!H373,ROW($1:$1),1))*
ROW($1:$1),0),ROW($1:$1))+1,1)*10^ROW($1:$1)/10)</f>
        <v>1</v>
      </c>
      <c r="I372" t="str">
        <f>feed!I373</f>
        <v>Good</v>
      </c>
      <c r="J372">
        <f>SUMPRODUCT(MID(0&amp;feed!J373,LARGE(INDEX(ISNUMBER(--MID(feed!J373,ROW($1:$19),1))*
ROW($1:$19),0),ROW($1:$19))+1,1)*10^ROW($1:$19)/10)</f>
        <v>62</v>
      </c>
      <c r="K372">
        <f>SUMPRODUCT(MID(0&amp;feed!K373,LARGE(INDEX(ISNUMBER(--MID(feed!K373,ROW($1:$19),1))*
ROW($1:$19),0),ROW($1:$19))+1,1)*10^ROW($1:$19)/10)</f>
        <v>2</v>
      </c>
      <c r="L372">
        <f>SUMPRODUCT(MID(0&amp;feed!L373,LARGE(INDEX(ISNUMBER(--MID(feed!L373,ROW($1:$19),1))*
ROW($1:$19),0),ROW($1:$19))+1,1)*10^ROW($1:$19)/10)</f>
        <v>2</v>
      </c>
      <c r="M372" t="str">
        <f>feed!M373</f>
        <v>Central Planning</v>
      </c>
      <c r="N372">
        <f>SUMPRODUCT(MID(0&amp;feed!N373,LARGE(INDEX(ISNUMBER(--MID(feed!N373,ROW($1:$5),1))*
ROW($1:$5),0),ROW($1:$5))+1,1)*10^ROW($1:$5)/10)</f>
        <v>1102</v>
      </c>
      <c r="O372">
        <f>SUMPRODUCT(MID(0&amp;feed!O373,LARGE(INDEX(ISNUMBER(--MID(feed!O373,ROW($1:$5),1))*
ROW($1:$5),0),ROW($1:$5))+1,1)*10^ROW($1:$5)/10)</f>
        <v>25</v>
      </c>
      <c r="P372" t="str">
        <f>feed!P373</f>
        <v>Untapped</v>
      </c>
      <c r="Q372" t="str">
        <f>feed!Q373</f>
        <v>Small</v>
      </c>
      <c r="R372" t="str">
        <f>feed!R373</f>
        <v>Indochina</v>
      </c>
      <c r="S372" t="str">
        <f>feed!S373</f>
        <v>Soviet Union</v>
      </c>
      <c r="T372" s="4">
        <f>SUMPRODUCT(MID(0&amp;feed!T373,LARGE(INDEX(ISNUMBER(--MID(feed!T373,ROW($1:$5),1))*
ROW($1:$5),0),ROW($1:$5))+1,1)*10^ROW($1:$5)/10)</f>
        <v>3440</v>
      </c>
      <c r="U372" t="str">
        <f>feed!U373</f>
        <v>http://blocgame.com/stats.php?id=61900</v>
      </c>
      <c r="V372" s="4">
        <f>SUMPRODUCT(MID(0&amp;feed!V373,LARGE(INDEX(ISNUMBER(--MID(feed!V373,ROW($1:$5),1))*
ROW($1:$5),0),ROW($1:$5))+1,1)*10^ROW($1:$5)/10)</f>
        <v>0</v>
      </c>
      <c r="W372">
        <f>feed!W373</f>
        <v>0</v>
      </c>
      <c r="X372" s="4">
        <f>T372-H372*750-K372*375-L372*375</f>
        <v>1190</v>
      </c>
      <c r="Y372" s="9">
        <f>T372/N372</f>
        <v>3.1215970961887476</v>
      </c>
    </row>
    <row r="373" spans="1:25" x14ac:dyDescent="0.25">
      <c r="A373" t="str">
        <f>feed!A372</f>
        <v>Baden</v>
      </c>
      <c r="B373" t="str">
        <f>feed!B372</f>
        <v>Spectral.Knight</v>
      </c>
      <c r="C373" t="str">
        <f>feed!C372</f>
        <v>The Divine Council</v>
      </c>
      <c r="D373">
        <f>SUMPRODUCT(MID(0&amp;feed!D372,LARGE(INDEX(ISNUMBER(--MID(feed!D372,ROW($1:$19),1))*
ROW($1:$19),0),ROW($1:$19))+1,1)*10^ROW($1:$19)/10)</f>
        <v>79</v>
      </c>
      <c r="E373">
        <f>SUMPRODUCT(MID(0&amp;feed!E372,LARGE(INDEX(ISNUMBER(--MID(feed!E372,ROW($1:$19),1))*
ROW($1:$19),0),ROW($1:$19))+1,1)*10^ROW($1:$19)/10)</f>
        <v>0</v>
      </c>
      <c r="F373" t="str">
        <f>feed!F372</f>
        <v>Second World War surplus</v>
      </c>
      <c r="G373" t="str">
        <f>feed!G372</f>
        <v>Gandhi-like</v>
      </c>
      <c r="H373">
        <f>SUMPRODUCT(MID(0&amp;feed!H372,LARGE(INDEX(ISNUMBER(--MID(feed!H372,ROW($1:$1),1))*
ROW($1:$1),0),ROW($1:$1))+1,1)*10^ROW($1:$1)/10)</f>
        <v>2</v>
      </c>
      <c r="I373" t="str">
        <f>feed!I372</f>
        <v>Good</v>
      </c>
      <c r="J373">
        <f>SUMPRODUCT(MID(0&amp;feed!J372,LARGE(INDEX(ISNUMBER(--MID(feed!J372,ROW($1:$19),1))*
ROW($1:$19),0),ROW($1:$19))+1,1)*10^ROW($1:$19)/10)</f>
        <v>8</v>
      </c>
      <c r="K373">
        <f>SUMPRODUCT(MID(0&amp;feed!K372,LARGE(INDEX(ISNUMBER(--MID(feed!K372,ROW($1:$19),1))*
ROW($1:$19),0),ROW($1:$19))+1,1)*10^ROW($1:$19)/10)</f>
        <v>11</v>
      </c>
      <c r="L373">
        <f>SUMPRODUCT(MID(0&amp;feed!L372,LARGE(INDEX(ISNUMBER(--MID(feed!L372,ROW($1:$19),1))*
ROW($1:$19),0),ROW($1:$19))+1,1)*10^ROW($1:$19)/10)</f>
        <v>3</v>
      </c>
      <c r="M373" t="str">
        <f>feed!M372</f>
        <v>Central Planning</v>
      </c>
      <c r="N373">
        <f>SUMPRODUCT(MID(0&amp;feed!N372,LARGE(INDEX(ISNUMBER(--MID(feed!N372,ROW($1:$5),1))*
ROW($1:$5),0),ROW($1:$5))+1,1)*10^ROW($1:$5)/10)</f>
        <v>1102</v>
      </c>
      <c r="O373">
        <f>SUMPRODUCT(MID(0&amp;feed!O372,LARGE(INDEX(ISNUMBER(--MID(feed!O372,ROW($1:$5),1))*
ROW($1:$5),0),ROW($1:$5))+1,1)*10^ROW($1:$5)/10)</f>
        <v>142</v>
      </c>
      <c r="P373" t="str">
        <f>feed!P372</f>
        <v>Untapped</v>
      </c>
      <c r="Q373" t="str">
        <f>feed!Q372</f>
        <v>Meagre</v>
      </c>
      <c r="R373" t="str">
        <f>feed!R372</f>
        <v>East Indies</v>
      </c>
      <c r="S373" t="str">
        <f>feed!S372</f>
        <v>Soviet Union</v>
      </c>
      <c r="T373" s="4">
        <f>SUMPRODUCT(MID(0&amp;feed!T372,LARGE(INDEX(ISNUMBER(--MID(feed!T372,ROW($1:$5),1))*
ROW($1:$5),0),ROW($1:$5))+1,1)*10^ROW($1:$5)/10)</f>
        <v>32210</v>
      </c>
      <c r="U373" t="str">
        <f>feed!U372</f>
        <v>http://blocgame.com/stats.php?id=48684</v>
      </c>
      <c r="V373" s="4">
        <f>SUMPRODUCT(MID(0&amp;feed!V372,LARGE(INDEX(ISNUMBER(--MID(feed!V372,ROW($1:$5),1))*
ROW($1:$5),0),ROW($1:$5))+1,1)*10^ROW($1:$5)/10)</f>
        <v>0</v>
      </c>
      <c r="W373">
        <f>feed!W372</f>
        <v>0</v>
      </c>
      <c r="X373" s="4">
        <f>T373-H373*750-K373*375-L373*375</f>
        <v>25460</v>
      </c>
      <c r="Y373" s="9">
        <f>T373/N373</f>
        <v>29.228675136116152</v>
      </c>
    </row>
    <row r="374" spans="1:25" x14ac:dyDescent="0.25">
      <c r="A374" t="str">
        <f>feed!A374</f>
        <v>San Palomino</v>
      </c>
      <c r="B374" t="str">
        <f>feed!B374</f>
        <v>Akiravo</v>
      </c>
      <c r="C374" t="str">
        <f>feed!C374</f>
        <v>The Order</v>
      </c>
      <c r="D374">
        <f>SUMPRODUCT(MID(0&amp;feed!D374,LARGE(INDEX(ISNUMBER(--MID(feed!D374,ROW($1:$19),1))*
ROW($1:$19),0),ROW($1:$19))+1,1)*10^ROW($1:$19)/10)</f>
        <v>97</v>
      </c>
      <c r="E374">
        <f>SUMPRODUCT(MID(0&amp;feed!E374,LARGE(INDEX(ISNUMBER(--MID(feed!E374,ROW($1:$19),1))*
ROW($1:$19),0),ROW($1:$19))+1,1)*10^ROW($1:$19)/10)</f>
        <v>4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4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7</v>
      </c>
      <c r="K374">
        <f>SUMPRODUCT(MID(0&amp;feed!K374,LARGE(INDEX(ISNUMBER(--MID(feed!K374,ROW($1:$19),1))*
ROW($1:$19),0),ROW($1:$19))+1,1)*10^ROW($1:$19)/10)</f>
        <v>32</v>
      </c>
      <c r="L374">
        <f>SUMPRODUCT(MID(0&amp;feed!L374,LARGE(INDEX(ISNUMBER(--MID(feed!L374,ROW($1:$19),1))*
ROW($1:$19),0),ROW($1:$19))+1,1)*10^ROW($1:$19)/10)</f>
        <v>37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1099</v>
      </c>
      <c r="O374">
        <f>SUMPRODUCT(MID(0&amp;feed!O374,LARGE(INDEX(ISNUMBER(--MID(feed!O374,ROW($1:$5),1))*
ROW($1:$5),0),ROW($1:$5))+1,1)*10^ROW($1:$5)/10)</f>
        <v>8219</v>
      </c>
      <c r="P374" t="str">
        <f>feed!P374</f>
        <v>Plentiful</v>
      </c>
      <c r="Q374" t="str">
        <f>feed!Q374</f>
        <v>Large</v>
      </c>
      <c r="R374" t="str">
        <f>feed!R374</f>
        <v>Persia</v>
      </c>
      <c r="S374" t="str">
        <f>feed!S374</f>
        <v>United States</v>
      </c>
      <c r="T374" s="4">
        <f>SUMPRODUCT(MID(0&amp;feed!T374,LARGE(INDEX(ISNUMBER(--MID(feed!T374,ROW($1:$5),1))*
ROW($1:$5),0),ROW($1:$5))+1,1)*10^ROW($1:$5)/10)</f>
        <v>50060</v>
      </c>
      <c r="U374" t="str">
        <f>feed!U374</f>
        <v>http://blocgame.com/stats.php?id=51103</v>
      </c>
      <c r="V374" s="4">
        <f>SUMPRODUCT(MID(0&amp;feed!V374,LARGE(INDEX(ISNUMBER(--MID(feed!V374,ROW($1:$5),1))*
ROW($1:$5),0),ROW($1:$5))+1,1)*10^ROW($1:$5)/10)</f>
        <v>0</v>
      </c>
      <c r="W374">
        <f>feed!W374</f>
        <v>0</v>
      </c>
      <c r="X374" s="4">
        <f>T374-H374*750-K374*375-L374*375</f>
        <v>21185</v>
      </c>
      <c r="Y374" s="9">
        <f>T374/N374</f>
        <v>45.550500454959057</v>
      </c>
    </row>
    <row r="375" spans="1:25" x14ac:dyDescent="0.25">
      <c r="A375" t="str">
        <f>feed!A375</f>
        <v>Bango</v>
      </c>
      <c r="B375" t="str">
        <f>feed!B375</f>
        <v>MrTangoMango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58</v>
      </c>
      <c r="E375">
        <f>SUMPRODUCT(MID(0&amp;feed!E375,LARGE(INDEX(ISNUMBER(--MID(feed!E375,ROW($1:$19),1))*
ROW($1:$19),0),ROW($1:$19))+1,1)*10^ROW($1:$19)/10)</f>
        <v>0</v>
      </c>
      <c r="F375" t="str">
        <f>feed!F375</f>
        <v>Korean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2</v>
      </c>
      <c r="I375" t="str">
        <f>feed!I375</f>
        <v>Undisciplined Rabble</v>
      </c>
      <c r="J375">
        <f>SUMPRODUCT(MID(0&amp;feed!J375,LARGE(INDEX(ISNUMBER(--MID(feed!J375,ROW($1:$19),1))*
ROW($1:$19),0),ROW($1:$19))+1,1)*10^ROW($1:$19)/10)</f>
        <v>5</v>
      </c>
      <c r="K375">
        <f>SUMPRODUCT(MID(0&amp;feed!K375,LARGE(INDEX(ISNUMBER(--MID(feed!K375,ROW($1:$19),1))*
ROW($1:$19),0),ROW($1:$19))+1,1)*10^ROW($1:$19)/10)</f>
        <v>32</v>
      </c>
      <c r="L375">
        <f>SUMPRODUCT(MID(0&amp;feed!L375,LARGE(INDEX(ISNUMBER(--MID(feed!L375,ROW($1:$19),1))*
ROW($1:$19),0),ROW($1:$19))+1,1)*10^ROW($1:$19)/10)</f>
        <v>2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1099</v>
      </c>
      <c r="O375">
        <f>SUMPRODUCT(MID(0&amp;feed!O375,LARGE(INDEX(ISNUMBER(--MID(feed!O375,ROW($1:$5),1))*
ROW($1:$5),0),ROW($1:$5))+1,1)*10^ROW($1:$5)/10)</f>
        <v>77</v>
      </c>
      <c r="P375" t="str">
        <f>feed!P375</f>
        <v>Plentiful</v>
      </c>
      <c r="Q375" t="str">
        <f>feed!Q375</f>
        <v>Large</v>
      </c>
      <c r="R375" t="str">
        <f>feed!R375</f>
        <v>Southern Africa</v>
      </c>
      <c r="S375" t="str">
        <f>feed!S375</f>
        <v>Soviet Union</v>
      </c>
      <c r="T375" s="4">
        <f>SUMPRODUCT(MID(0&amp;feed!T375,LARGE(INDEX(ISNUMBER(--MID(feed!T375,ROW($1:$5),1))*
ROW($1:$5),0),ROW($1:$5))+1,1)*10^ROW($1:$5)/10)</f>
        <v>24495</v>
      </c>
      <c r="U375" t="str">
        <f>feed!U375</f>
        <v>http://blocgame.com/stats.php?id=59337</v>
      </c>
      <c r="V375" s="4">
        <f>SUMPRODUCT(MID(0&amp;feed!V375,LARGE(INDEX(ISNUMBER(--MID(feed!V375,ROW($1:$5),1))*
ROW($1:$5),0),ROW($1:$5))+1,1)*10^ROW($1:$5)/10)</f>
        <v>0</v>
      </c>
      <c r="W375">
        <f>feed!W375</f>
        <v>0</v>
      </c>
      <c r="X375" s="4">
        <f>T375-H375*750-K375*375-L375*375</f>
        <v>10245</v>
      </c>
      <c r="Y375" s="9">
        <f>T375/N375</f>
        <v>22.288444040036396</v>
      </c>
    </row>
    <row r="376" spans="1:25" x14ac:dyDescent="0.25">
      <c r="A376" t="str">
        <f>feed!A376</f>
        <v>Ballz</v>
      </c>
      <c r="B376" t="str">
        <f>feed!B376</f>
        <v>mango__82</v>
      </c>
      <c r="C376" t="str">
        <f>feed!C376</f>
        <v>The Khilafah</v>
      </c>
      <c r="D376">
        <f>SUMPRODUCT(MID(0&amp;feed!D376,LARGE(INDEX(ISNUMBER(--MID(feed!D376,ROW($1:$19),1))*
ROW($1:$19),0),ROW($1:$19))+1,1)*10^ROW($1:$19)/10)</f>
        <v>58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0</v>
      </c>
      <c r="I376" t="str">
        <f>feed!I376</f>
        <v>Standard</v>
      </c>
      <c r="J376">
        <f>SUMPRODUCT(MID(0&amp;feed!J376,LARGE(INDEX(ISNUMBER(--MID(feed!J376,ROW($1:$19),1))*
ROW($1:$19),0),ROW($1:$19))+1,1)*10^ROW($1:$19)/10)</f>
        <v>18</v>
      </c>
      <c r="K376">
        <f>SUMPRODUCT(MID(0&amp;feed!K376,LARGE(INDEX(ISNUMBER(--MID(feed!K376,ROW($1:$19),1))*
ROW($1:$19),0),ROW($1:$19))+1,1)*10^ROW($1:$19)/10)</f>
        <v>7</v>
      </c>
      <c r="L376">
        <f>SUMPRODUCT(MID(0&amp;feed!L376,LARGE(INDEX(ISNUMBER(--MID(feed!L376,ROW($1:$19),1))*
ROW($1:$19),0),ROW($1:$19))+1,1)*10^ROW($1:$19)/10)</f>
        <v>5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1096</v>
      </c>
      <c r="O376">
        <f>SUMPRODUCT(MID(0&amp;feed!O376,LARGE(INDEX(ISNUMBER(--MID(feed!O376,ROW($1:$5),1))*
ROW($1:$5),0),ROW($1:$5))+1,1)*10^ROW($1:$5)/10)</f>
        <v>1774</v>
      </c>
      <c r="P376">
        <f>feed!P376</f>
        <v>0</v>
      </c>
      <c r="Q376" t="str">
        <f>feed!Q376</f>
        <v>Mediocre</v>
      </c>
      <c r="R376" t="str">
        <f>feed!R376</f>
        <v>Arabia</v>
      </c>
      <c r="S376" t="str">
        <f>feed!S376</f>
        <v>Soviet Union</v>
      </c>
      <c r="T376" s="4">
        <f>SUMPRODUCT(MID(0&amp;feed!T376,LARGE(INDEX(ISNUMBER(--MID(feed!T376,ROW($1:$5),1))*
ROW($1:$5),0),ROW($1:$5))+1,1)*10^ROW($1:$5)/10)</f>
        <v>7645</v>
      </c>
      <c r="U376" t="str">
        <f>feed!U376</f>
        <v>http://blocgame.com/stats.php?id=64063</v>
      </c>
      <c r="V376" s="4">
        <f>SUMPRODUCT(MID(0&amp;feed!V376,LARGE(INDEX(ISNUMBER(--MID(feed!V376,ROW($1:$5),1))*
ROW($1:$5),0),ROW($1:$5))+1,1)*10^ROW($1:$5)/10)</f>
        <v>0</v>
      </c>
      <c r="W376">
        <f>feed!W376</f>
        <v>0</v>
      </c>
      <c r="X376" s="4">
        <f>T376-H376*750-K376*375-L376*375</f>
        <v>3145</v>
      </c>
      <c r="Y376" s="9">
        <f>T376/N376</f>
        <v>6.9753649635036492</v>
      </c>
    </row>
    <row r="377" spans="1:25" x14ac:dyDescent="0.25">
      <c r="A377" t="str">
        <f>feed!A377</f>
        <v>Free Phoenix</v>
      </c>
      <c r="B377" t="str">
        <f>feed!B377</f>
        <v>Captain Mandrake</v>
      </c>
      <c r="C377" t="str">
        <f>feed!C377</f>
        <v>The Divine Council</v>
      </c>
      <c r="D377">
        <f>SUMPRODUCT(MID(0&amp;feed!D377,LARGE(INDEX(ISNUMBER(--MID(feed!D377,ROW($1:$19),1))*
ROW($1:$19),0),ROW($1:$19))+1,1)*10^ROW($1:$19)/10)</f>
        <v>49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1</v>
      </c>
      <c r="I377" t="str">
        <f>feed!I377</f>
        <v>Good</v>
      </c>
      <c r="J377">
        <f>SUMPRODUCT(MID(0&amp;feed!J377,LARGE(INDEX(ISNUMBER(--MID(feed!J377,ROW($1:$19),1))*
ROW($1:$19),0),ROW($1:$19))+1,1)*10^ROW($1:$19)/10)</f>
        <v>174</v>
      </c>
      <c r="K377">
        <f>SUMPRODUCT(MID(0&amp;feed!K377,LARGE(INDEX(ISNUMBER(--MID(feed!K377,ROW($1:$19),1))*
ROW($1:$19),0),ROW($1:$19))+1,1)*10^ROW($1:$19)/10)</f>
        <v>6</v>
      </c>
      <c r="L377">
        <f>SUMPRODUCT(MID(0&amp;feed!L377,LARGE(INDEX(ISNUMBER(--MID(feed!L377,ROW($1:$19),1))*
ROW($1:$19),0),ROW($1:$19))+1,1)*10^ROW($1:$19)/10)</f>
        <v>4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1095</v>
      </c>
      <c r="O377">
        <f>SUMPRODUCT(MID(0&amp;feed!O377,LARGE(INDEX(ISNUMBER(--MID(feed!O377,ROW($1:$5),1))*
ROW($1:$5),0),ROW($1:$5))+1,1)*10^ROW($1:$5)/10)</f>
        <v>322</v>
      </c>
      <c r="P377" t="str">
        <f>feed!P377</f>
        <v>Untapped</v>
      </c>
      <c r="Q377" t="str">
        <f>feed!Q377</f>
        <v>Large</v>
      </c>
      <c r="R377" t="str">
        <f>feed!R377</f>
        <v>Caribbean</v>
      </c>
      <c r="S377" t="str">
        <f>feed!S377</f>
        <v>United States</v>
      </c>
      <c r="T377" s="4">
        <f>SUMPRODUCT(MID(0&amp;feed!T377,LARGE(INDEX(ISNUMBER(--MID(feed!T377,ROW($1:$5),1))*
ROW($1:$5),0),ROW($1:$5))+1,1)*10^ROW($1:$5)/10)</f>
        <v>27493</v>
      </c>
      <c r="U377" t="str">
        <f>feed!U377</f>
        <v>http://blocgame.com/stats.php?id=58198</v>
      </c>
      <c r="V377" s="4">
        <f>SUMPRODUCT(MID(0&amp;feed!V377,LARGE(INDEX(ISNUMBER(--MID(feed!V377,ROW($1:$5),1))*
ROW($1:$5),0),ROW($1:$5))+1,1)*10^ROW($1:$5)/10)</f>
        <v>0</v>
      </c>
      <c r="W377">
        <f>feed!W377</f>
        <v>0</v>
      </c>
      <c r="X377" s="4">
        <f>T377-H377*750-K377*375-L377*375</f>
        <v>22993</v>
      </c>
      <c r="Y377" s="9">
        <f>T377/N377</f>
        <v>25.107762557077624</v>
      </c>
    </row>
    <row r="378" spans="1:25" x14ac:dyDescent="0.25">
      <c r="A378" t="str">
        <f>feed!A381</f>
        <v>P00P</v>
      </c>
      <c r="B378" t="str">
        <f>feed!B381</f>
        <v>Poop is Taken</v>
      </c>
      <c r="C378">
        <f>feed!C381</f>
        <v>0</v>
      </c>
      <c r="D378">
        <f>SUMPRODUCT(MID(0&amp;feed!D381,LARGE(INDEX(ISNUMBER(--MID(feed!D381,ROW($1:$19),1))*
ROW($1:$19),0),ROW($1:$19))+1,1)*10^ROW($1:$19)/10)</f>
        <v>9</v>
      </c>
      <c r="E378">
        <f>SUMPRODUCT(MID(0&amp;feed!E381,LARGE(INDEX(ISNUMBER(--MID(feed!E381,ROW($1:$19),1))*
ROW($1:$19),0),ROW($1:$19))+1,1)*10^ROW($1:$19)/10)</f>
        <v>0</v>
      </c>
      <c r="F378" t="str">
        <f>feed!F381</f>
        <v>First World War surplus</v>
      </c>
      <c r="G378" t="str">
        <f>feed!G381</f>
        <v>Gandhi-like</v>
      </c>
      <c r="H378">
        <f>SUMPRODUCT(MID(0&amp;feed!H381,LARGE(INDEX(ISNUMBER(--MID(feed!H381,ROW($1:$1),1))*
ROW($1:$1),0),ROW($1:$1))+1,1)*10^ROW($1:$1)/10)</f>
        <v>0</v>
      </c>
      <c r="I378" t="str">
        <f>feed!I381</f>
        <v>Undisciplined Rabble</v>
      </c>
      <c r="J378">
        <f>SUMPRODUCT(MID(0&amp;feed!J381,LARGE(INDEX(ISNUMBER(--MID(feed!J381,ROW($1:$19),1))*
ROW($1:$19),0),ROW($1:$19))+1,1)*10^ROW($1:$19)/10)</f>
        <v>151</v>
      </c>
      <c r="K378">
        <f>SUMPRODUCT(MID(0&amp;feed!K381,LARGE(INDEX(ISNUMBER(--MID(feed!K381,ROW($1:$19),1))*
ROW($1:$19),0),ROW($1:$19))+1,1)*10^ROW($1:$19)/10)</f>
        <v>4</v>
      </c>
      <c r="L378">
        <f>SUMPRODUCT(MID(0&amp;feed!L381,LARGE(INDEX(ISNUMBER(--MID(feed!L381,ROW($1:$19),1))*
ROW($1:$19),0),ROW($1:$19))+1,1)*10^ROW($1:$19)/10)</f>
        <v>1</v>
      </c>
      <c r="M378" t="str">
        <f>feed!M381</f>
        <v>Mixed Economy</v>
      </c>
      <c r="N378">
        <f>SUMPRODUCT(MID(0&amp;feed!N381,LARGE(INDEX(ISNUMBER(--MID(feed!N381,ROW($1:$5),1))*
ROW($1:$5),0),ROW($1:$5))+1,1)*10^ROW($1:$5)/10)</f>
        <v>1093</v>
      </c>
      <c r="O378">
        <f>SUMPRODUCT(MID(0&amp;feed!O381,LARGE(INDEX(ISNUMBER(--MID(feed!O381,ROW($1:$5),1))*
ROW($1:$5),0),ROW($1:$5))+1,1)*10^ROW($1:$5)/10)</f>
        <v>102</v>
      </c>
      <c r="P378" t="str">
        <f>feed!P381</f>
        <v>Untapped</v>
      </c>
      <c r="Q378" t="str">
        <f>feed!Q381</f>
        <v>None</v>
      </c>
      <c r="R378" t="str">
        <f>feed!R381</f>
        <v>East Indies</v>
      </c>
      <c r="S378" t="str">
        <f>feed!S381</f>
        <v>Soviet Union</v>
      </c>
      <c r="T378" s="4">
        <f>SUMPRODUCT(MID(0&amp;feed!T381,LARGE(INDEX(ISNUMBER(--MID(feed!T381,ROW($1:$5),1))*
ROW($1:$5),0),ROW($1:$5))+1,1)*10^ROW($1:$5)/10)</f>
        <v>9550</v>
      </c>
      <c r="U378" t="str">
        <f>feed!U381</f>
        <v>http://blocgame.com/stats.php?id=62993</v>
      </c>
      <c r="V378" s="4">
        <f>SUMPRODUCT(MID(0&amp;feed!V381,LARGE(INDEX(ISNUMBER(--MID(feed!V381,ROW($1:$5),1))*
ROW($1:$5),0),ROW($1:$5))+1,1)*10^ROW($1:$5)/10)</f>
        <v>0</v>
      </c>
      <c r="W378">
        <f>feed!W381</f>
        <v>0</v>
      </c>
      <c r="X378" s="4">
        <f>T378-H378*750-K378*375-L378*375</f>
        <v>7675</v>
      </c>
      <c r="Y378" s="9">
        <f>T378/N378</f>
        <v>8.7374199451052146</v>
      </c>
    </row>
    <row r="379" spans="1:25" x14ac:dyDescent="0.25">
      <c r="A379" t="str">
        <f>feed!A379</f>
        <v>Ralu</v>
      </c>
      <c r="B379" t="str">
        <f>feed!B379</f>
        <v>Ramar</v>
      </c>
      <c r="C379" t="str">
        <f>feed!C379</f>
        <v>The Divine Council</v>
      </c>
      <c r="D379">
        <f>SUMPRODUCT(MID(0&amp;feed!D379,LARGE(INDEX(ISNUMBER(--MID(feed!D379,ROW($1:$19),1))*
ROW($1:$19),0),ROW($1:$19))+1,1)*10^ROW($1:$19)/10)</f>
        <v>53</v>
      </c>
      <c r="E379">
        <f>SUMPRODUCT(MID(0&amp;feed!E379,LARGE(INDEX(ISNUMBER(--MID(feed!E379,ROW($1:$19),1))*
ROW($1:$19),0),ROW($1:$19))+1,1)*10^ROW($1:$19)/10)</f>
        <v>0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0</v>
      </c>
      <c r="I379" t="str">
        <f>feed!I379</f>
        <v>Good</v>
      </c>
      <c r="J379">
        <f>SUMPRODUCT(MID(0&amp;feed!J379,LARGE(INDEX(ISNUMBER(--MID(feed!J379,ROW($1:$19),1))*
ROW($1:$19),0),ROW($1:$19))+1,1)*10^ROW($1:$19)/10)</f>
        <v>24</v>
      </c>
      <c r="K379">
        <f>SUMPRODUCT(MID(0&amp;feed!K379,LARGE(INDEX(ISNUMBER(--MID(feed!K379,ROW($1:$19),1))*
ROW($1:$19),0),ROW($1:$19))+1,1)*10^ROW($1:$19)/10)</f>
        <v>8</v>
      </c>
      <c r="L379">
        <f>SUMPRODUCT(MID(0&amp;feed!L379,LARGE(INDEX(ISNUMBER(--MID(feed!L379,ROW($1:$19),1))*
ROW($1:$19),0),ROW($1:$19))+1,1)*10^ROW($1:$19)/10)</f>
        <v>7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1093</v>
      </c>
      <c r="O379">
        <f>SUMPRODUCT(MID(0&amp;feed!O379,LARGE(INDEX(ISNUMBER(--MID(feed!O379,ROW($1:$5),1))*
ROW($1:$5),0),ROW($1:$5))+1,1)*10^ROW($1:$5)/10)</f>
        <v>192</v>
      </c>
      <c r="P379" t="str">
        <f>feed!P379</f>
        <v>Untapped</v>
      </c>
      <c r="Q379" t="str">
        <f>feed!Q379</f>
        <v>Large</v>
      </c>
      <c r="R379" t="str">
        <f>feed!R379</f>
        <v>Amazonia</v>
      </c>
      <c r="S379" t="str">
        <f>feed!S379</f>
        <v>United States</v>
      </c>
      <c r="T379" s="4">
        <f>SUMPRODUCT(MID(0&amp;feed!T379,LARGE(INDEX(ISNUMBER(--MID(feed!T379,ROW($1:$5),1))*
ROW($1:$5),0),ROW($1:$5))+1,1)*10^ROW($1:$5)/10)</f>
        <v>19120</v>
      </c>
      <c r="U379" t="str">
        <f>feed!U379</f>
        <v>http://blocgame.com/stats.php?id=59527</v>
      </c>
      <c r="V379" s="4">
        <f>SUMPRODUCT(MID(0&amp;feed!V379,LARGE(INDEX(ISNUMBER(--MID(feed!V379,ROW($1:$5),1))*
ROW($1:$5),0),ROW($1:$5))+1,1)*10^ROW($1:$5)/10)</f>
        <v>0</v>
      </c>
      <c r="W379">
        <f>feed!W379</f>
        <v>0</v>
      </c>
      <c r="X379" s="4">
        <f>T379-H379*750-K379*375-L379*375</f>
        <v>13495</v>
      </c>
      <c r="Y379" s="9">
        <f>T379/N379</f>
        <v>17.493138151875574</v>
      </c>
    </row>
    <row r="380" spans="1:25" x14ac:dyDescent="0.25">
      <c r="A380" t="str">
        <f>feed!A380</f>
        <v>Tron</v>
      </c>
      <c r="B380" t="str">
        <f>feed!B380</f>
        <v>Tron5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78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Nice</v>
      </c>
      <c r="H380">
        <f>SUMPRODUCT(MID(0&amp;feed!H380,LARGE(INDEX(ISNUMBER(--MID(feed!H380,ROW($1:$1),1))*
ROW($1:$1),0),ROW($1:$1))+1,1)*10^ROW($1:$1)/10)</f>
        <v>2</v>
      </c>
      <c r="I380" t="str">
        <f>feed!I380</f>
        <v>Poor</v>
      </c>
      <c r="J380">
        <f>SUMPRODUCT(MID(0&amp;feed!J380,LARGE(INDEX(ISNUMBER(--MID(feed!J380,ROW($1:$19),1))*
ROW($1:$19),0),ROW($1:$19))+1,1)*10^ROW($1:$19)/10)</f>
        <v>4</v>
      </c>
      <c r="K380">
        <f>SUMPRODUCT(MID(0&amp;feed!K380,LARGE(INDEX(ISNUMBER(--MID(feed!K380,ROW($1:$19),1))*
ROW($1:$19),0),ROW($1:$19))+1,1)*10^ROW($1:$19)/10)</f>
        <v>14</v>
      </c>
      <c r="L380">
        <f>SUMPRODUCT(MID(0&amp;feed!L380,LARGE(INDEX(ISNUMBER(--MID(feed!L380,ROW($1:$19),1))*
ROW($1:$19),0),ROW($1:$19))+1,1)*10^ROW($1:$19)/10)</f>
        <v>5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1093</v>
      </c>
      <c r="O380">
        <f>SUMPRODUCT(MID(0&amp;feed!O380,LARGE(INDEX(ISNUMBER(--MID(feed!O380,ROW($1:$5),1))*
ROW($1:$5),0),ROW($1:$5))+1,1)*10^ROW($1:$5)/10)</f>
        <v>271</v>
      </c>
      <c r="P380" t="str">
        <f>feed!P380</f>
        <v>Plentiful</v>
      </c>
      <c r="Q380" t="str">
        <f>feed!Q380</f>
        <v>Mediocre</v>
      </c>
      <c r="R380" t="str">
        <f>feed!R380</f>
        <v>Congo</v>
      </c>
      <c r="S380" t="str">
        <f>feed!S380</f>
        <v>Soviet Union</v>
      </c>
      <c r="T380" s="4">
        <f>SUMPRODUCT(MID(0&amp;feed!T380,LARGE(INDEX(ISNUMBER(--MID(feed!T380,ROW($1:$5),1))*
ROW($1:$5),0),ROW($1:$5))+1,1)*10^ROW($1:$5)/10)</f>
        <v>40897</v>
      </c>
      <c r="U380" t="str">
        <f>feed!U380</f>
        <v>http://blocgame.com/stats.php?id=62967</v>
      </c>
      <c r="V380" s="4">
        <f>SUMPRODUCT(MID(0&amp;feed!V380,LARGE(INDEX(ISNUMBER(--MID(feed!V380,ROW($1:$5),1))*
ROW($1:$5),0),ROW($1:$5))+1,1)*10^ROW($1:$5)/10)</f>
        <v>2</v>
      </c>
      <c r="W380">
        <f>feed!W380</f>
        <v>0</v>
      </c>
      <c r="X380" s="4">
        <f>T380-H380*750-K380*375-L380*375</f>
        <v>32272</v>
      </c>
      <c r="Y380" s="9">
        <f>T380/N380</f>
        <v>37.417200365965236</v>
      </c>
    </row>
    <row r="381" spans="1:25" x14ac:dyDescent="0.25">
      <c r="A381" t="str">
        <f>feed!A378</f>
        <v>Spaolia</v>
      </c>
      <c r="B381" t="str">
        <f>feed!B378</f>
        <v>PyroPal</v>
      </c>
      <c r="C381" t="str">
        <f>feed!C378</f>
        <v>The Federal Colonies</v>
      </c>
      <c r="D381">
        <f>SUMPRODUCT(MID(0&amp;feed!D378,LARGE(INDEX(ISNUMBER(--MID(feed!D378,ROW($1:$19),1))*
ROW($1:$19),0),ROW($1:$19))+1,1)*10^ROW($1:$19)/10)</f>
        <v>53</v>
      </c>
      <c r="E381">
        <f>SUMPRODUCT(MID(0&amp;feed!E378,LARGE(INDEX(ISNUMBER(--MID(feed!E378,ROW($1:$19),1))*
ROW($1:$19),0),ROW($1:$19))+1,1)*10^ROW($1:$19)/10)</f>
        <v>0</v>
      </c>
      <c r="F381" t="str">
        <f>feed!F378</f>
        <v>Second World War surplus</v>
      </c>
      <c r="G381" t="str">
        <f>feed!G378</f>
        <v>Nice</v>
      </c>
      <c r="H381">
        <f>SUMPRODUCT(MID(0&amp;feed!H378,LARGE(INDEX(ISNUMBER(--MID(feed!H378,ROW($1:$1),1))*
ROW($1:$1),0),ROW($1:$1))+1,1)*10^ROW($1:$1)/10)</f>
        <v>2</v>
      </c>
      <c r="I381" t="str">
        <f>feed!I378</f>
        <v>Elite</v>
      </c>
      <c r="J381">
        <f>SUMPRODUCT(MID(0&amp;feed!J378,LARGE(INDEX(ISNUMBER(--MID(feed!J378,ROW($1:$19),1))*
ROW($1:$19),0),ROW($1:$19))+1,1)*10^ROW($1:$19)/10)</f>
        <v>0</v>
      </c>
      <c r="K381">
        <f>SUMPRODUCT(MID(0&amp;feed!K378,LARGE(INDEX(ISNUMBER(--MID(feed!K378,ROW($1:$19),1))*
ROW($1:$19),0),ROW($1:$19))+1,1)*10^ROW($1:$19)/10)</f>
        <v>16</v>
      </c>
      <c r="L381">
        <f>SUMPRODUCT(MID(0&amp;feed!L378,LARGE(INDEX(ISNUMBER(--MID(feed!L378,ROW($1:$19),1))*
ROW($1:$19),0),ROW($1:$19))+1,1)*10^ROW($1:$19)/10)</f>
        <v>4</v>
      </c>
      <c r="M381" t="str">
        <f>feed!M378</f>
        <v>Mixed Economy</v>
      </c>
      <c r="N381">
        <f>SUMPRODUCT(MID(0&amp;feed!N378,LARGE(INDEX(ISNUMBER(--MID(feed!N378,ROW($1:$5),1))*
ROW($1:$5),0),ROW($1:$5))+1,1)*10^ROW($1:$5)/10)</f>
        <v>1093</v>
      </c>
      <c r="O381">
        <f>SUMPRODUCT(MID(0&amp;feed!O378,LARGE(INDEX(ISNUMBER(--MID(feed!O378,ROW($1:$5),1))*
ROW($1:$5),0),ROW($1:$5))+1,1)*10^ROW($1:$5)/10)</f>
        <v>53</v>
      </c>
      <c r="P381" t="str">
        <f>feed!P378</f>
        <v>Untapped</v>
      </c>
      <c r="Q381" t="str">
        <f>feed!Q378</f>
        <v>Somewhat Large</v>
      </c>
      <c r="R381" t="str">
        <f>feed!R378</f>
        <v>Caribbean</v>
      </c>
      <c r="S381" t="str">
        <f>feed!S378</f>
        <v>United States</v>
      </c>
      <c r="T381" s="4">
        <f>SUMPRODUCT(MID(0&amp;feed!T378,LARGE(INDEX(ISNUMBER(--MID(feed!T378,ROW($1:$5),1))*
ROW($1:$5),0),ROW($1:$5))+1,1)*10^ROW($1:$5)/10)</f>
        <v>32116</v>
      </c>
      <c r="U381" t="str">
        <f>feed!U378</f>
        <v>http://blocgame.com/stats.php?id=56845</v>
      </c>
      <c r="V381" s="4">
        <f>SUMPRODUCT(MID(0&amp;feed!V378,LARGE(INDEX(ISNUMBER(--MID(feed!V378,ROW($1:$5),1))*
ROW($1:$5),0),ROW($1:$5))+1,1)*10^ROW($1:$5)/10)</f>
        <v>0</v>
      </c>
      <c r="W381">
        <f>feed!W378</f>
        <v>0</v>
      </c>
      <c r="X381" s="4">
        <f>T381-H381*750-K381*375-L381*375</f>
        <v>23116</v>
      </c>
      <c r="Y381" s="9">
        <f>T381/N381</f>
        <v>29.383348581884722</v>
      </c>
    </row>
    <row r="382" spans="1:25" x14ac:dyDescent="0.25">
      <c r="A382" t="str">
        <f>feed!A382</f>
        <v>honk honk</v>
      </c>
      <c r="B382" t="str">
        <f>feed!B382</f>
        <v>Space Hitler</v>
      </c>
      <c r="C382" t="str">
        <f>feed!C382</f>
        <v>The Khilafah</v>
      </c>
      <c r="D382">
        <f>SUMPRODUCT(MID(0&amp;feed!D382,LARGE(INDEX(ISNUMBER(--MID(feed!D382,ROW($1:$19),1))*
ROW($1:$19),0),ROW($1:$19))+1,1)*10^ROW($1:$19)/10)</f>
        <v>9</v>
      </c>
      <c r="E382">
        <f>SUMPRODUCT(MID(0&amp;feed!E382,LARGE(INDEX(ISNUMBER(--MID(feed!E382,ROW($1:$19),1))*
ROW($1:$19),0),ROW($1:$19))+1,1)*10^ROW($1:$19)/10)</f>
        <v>2</v>
      </c>
      <c r="F382" t="str">
        <f>feed!F382</f>
        <v>Second World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2</v>
      </c>
      <c r="I382" t="str">
        <f>feed!I382</f>
        <v>Elite</v>
      </c>
      <c r="J382">
        <f>SUMPRODUCT(MID(0&amp;feed!J382,LARGE(INDEX(ISNUMBER(--MID(feed!J382,ROW($1:$19),1))*
ROW($1:$19),0),ROW($1:$19))+1,1)*10^ROW($1:$19)/10)</f>
        <v>4</v>
      </c>
      <c r="K382">
        <f>SUMPRODUCT(MID(0&amp;feed!K382,LARGE(INDEX(ISNUMBER(--MID(feed!K382,ROW($1:$19),1))*
ROW($1:$19),0),ROW($1:$19))+1,1)*10^ROW($1:$19)/10)</f>
        <v>15</v>
      </c>
      <c r="L382">
        <f>SUMPRODUCT(MID(0&amp;feed!L382,LARGE(INDEX(ISNUMBER(--MID(feed!L382,ROW($1:$19),1))*
ROW($1:$19),0),ROW($1:$19))+1,1)*10^ROW($1:$19)/10)</f>
        <v>9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1092</v>
      </c>
      <c r="O382">
        <f>SUMPRODUCT(MID(0&amp;feed!O382,LARGE(INDEX(ISNUMBER(--MID(feed!O382,ROW($1:$5),1))*
ROW($1:$5),0),ROW($1:$5))+1,1)*10^ROW($1:$5)/10)</f>
        <v>4511</v>
      </c>
      <c r="P382" t="str">
        <f>feed!P382</f>
        <v>Plentiful</v>
      </c>
      <c r="Q382" t="str">
        <f>feed!Q382</f>
        <v>Somewhat Large</v>
      </c>
      <c r="R382" t="str">
        <f>feed!R382</f>
        <v>Mesopotamia</v>
      </c>
      <c r="S382" t="str">
        <f>feed!S382</f>
        <v>United States</v>
      </c>
      <c r="T382" s="4">
        <f>SUMPRODUCT(MID(0&amp;feed!T382,LARGE(INDEX(ISNUMBER(--MID(feed!T382,ROW($1:$5),1))*
ROW($1:$5),0),ROW($1:$5))+1,1)*10^ROW($1:$5)/10)</f>
        <v>35562</v>
      </c>
      <c r="U382" t="str">
        <f>feed!U382</f>
        <v>http://blocgame.com/stats.php?id=63623</v>
      </c>
      <c r="V382" s="4">
        <f>SUMPRODUCT(MID(0&amp;feed!V382,LARGE(INDEX(ISNUMBER(--MID(feed!V382,ROW($1:$5),1))*
ROW($1:$5),0),ROW($1:$5))+1,1)*10^ROW($1:$5)/10)</f>
        <v>0</v>
      </c>
      <c r="W382">
        <f>feed!W382</f>
        <v>0</v>
      </c>
      <c r="X382" s="4">
        <f>T382-H382*750-K382*375-L382*375</f>
        <v>25062</v>
      </c>
      <c r="Y382" s="9">
        <f>T382/N382</f>
        <v>32.565934065934066</v>
      </c>
    </row>
    <row r="383" spans="1:25" x14ac:dyDescent="0.25">
      <c r="A383" t="str">
        <f>feed!A384</f>
        <v>Sulon Grande</v>
      </c>
      <c r="B383" t="str">
        <f>feed!B384</f>
        <v>Sulon the Defiler</v>
      </c>
      <c r="C383" t="str">
        <f>feed!C384</f>
        <v>Brotherhood of Nod</v>
      </c>
      <c r="D383">
        <f>SUMPRODUCT(MID(0&amp;feed!D384,LARGE(INDEX(ISNUMBER(--MID(feed!D384,ROW($1:$19),1))*
ROW($1:$19),0),ROW($1:$19))+1,1)*10^ROW($1:$19)/10)</f>
        <v>19</v>
      </c>
      <c r="E383">
        <f>SUMPRODUCT(MID(0&amp;feed!E384,LARGE(INDEX(ISNUMBER(--MID(feed!E384,ROW($1:$19),1))*
ROW($1:$19),0),ROW($1:$19))+1,1)*10^ROW($1:$19)/10)</f>
        <v>0</v>
      </c>
      <c r="F383" t="str">
        <f>feed!F384</f>
        <v>First World War surplus</v>
      </c>
      <c r="G383" t="str">
        <f>feed!G384</f>
        <v>Nice</v>
      </c>
      <c r="H383">
        <f>SUMPRODUCT(MID(0&amp;feed!H384,LARGE(INDEX(ISNUMBER(--MID(feed!H384,ROW($1:$1),1))*
ROW($1:$1),0),ROW($1:$1))+1,1)*10^ROW($1:$1)/10)</f>
        <v>0</v>
      </c>
      <c r="I383" t="str">
        <f>feed!I384</f>
        <v>Good</v>
      </c>
      <c r="J383">
        <f>SUMPRODUCT(MID(0&amp;feed!J384,LARGE(INDEX(ISNUMBER(--MID(feed!J384,ROW($1:$19),1))*
ROW($1:$19),0),ROW($1:$19))+1,1)*10^ROW($1:$19)/10)</f>
        <v>50</v>
      </c>
      <c r="K383">
        <f>SUMPRODUCT(MID(0&amp;feed!K384,LARGE(INDEX(ISNUMBER(--MID(feed!K384,ROW($1:$19),1))*
ROW($1:$19),0),ROW($1:$19))+1,1)*10^ROW($1:$19)/10)</f>
        <v>4</v>
      </c>
      <c r="L383">
        <f>SUMPRODUCT(MID(0&amp;feed!L384,LARGE(INDEX(ISNUMBER(--MID(feed!L384,ROW($1:$19),1))*
ROW($1:$19),0),ROW($1:$19))+1,1)*10^ROW($1:$19)/10)</f>
        <v>2</v>
      </c>
      <c r="M383" t="str">
        <f>feed!M384</f>
        <v>Central Planning</v>
      </c>
      <c r="N383">
        <f>SUMPRODUCT(MID(0&amp;feed!N384,LARGE(INDEX(ISNUMBER(--MID(feed!N384,ROW($1:$5),1))*
ROW($1:$5),0),ROW($1:$5))+1,1)*10^ROW($1:$5)/10)</f>
        <v>1087</v>
      </c>
      <c r="O383">
        <f>SUMPRODUCT(MID(0&amp;feed!O384,LARGE(INDEX(ISNUMBER(--MID(feed!O384,ROW($1:$5),1))*
ROW($1:$5),0),ROW($1:$5))+1,1)*10^ROW($1:$5)/10)</f>
        <v>2739</v>
      </c>
      <c r="P383" t="str">
        <f>feed!P384</f>
        <v>Untapped</v>
      </c>
      <c r="Q383" t="str">
        <f>feed!Q384</f>
        <v>Somewhat Large</v>
      </c>
      <c r="R383" t="str">
        <f>feed!R384</f>
        <v>Atlas</v>
      </c>
      <c r="S383" t="str">
        <f>feed!S384</f>
        <v>Neutral</v>
      </c>
      <c r="T383" s="4">
        <f>SUMPRODUCT(MID(0&amp;feed!T384,LARGE(INDEX(ISNUMBER(--MID(feed!T384,ROW($1:$5),1))*
ROW($1:$5),0),ROW($1:$5))+1,1)*10^ROW($1:$5)/10)</f>
        <v>11231</v>
      </c>
      <c r="U383" t="str">
        <f>feed!U384</f>
        <v>http://blocgame.com/stats.php?id=61038</v>
      </c>
      <c r="V383" s="4">
        <f>SUMPRODUCT(MID(0&amp;feed!V384,LARGE(INDEX(ISNUMBER(--MID(feed!V384,ROW($1:$5),1))*
ROW($1:$5),0),ROW($1:$5))+1,1)*10^ROW($1:$5)/10)</f>
        <v>0</v>
      </c>
      <c r="W383">
        <f>feed!W384</f>
        <v>0</v>
      </c>
      <c r="X383" s="4">
        <f>T383-H383*750-K383*375-L383*375</f>
        <v>8981</v>
      </c>
      <c r="Y383" s="9">
        <f>T383/N383</f>
        <v>10.332106715731371</v>
      </c>
    </row>
    <row r="384" spans="1:25" x14ac:dyDescent="0.25">
      <c r="A384" t="str">
        <f>feed!A385</f>
        <v>DZ Djeich</v>
      </c>
      <c r="B384" t="str">
        <f>feed!B385</f>
        <v>StratoDZ</v>
      </c>
      <c r="C384" t="str">
        <f>feed!C385</f>
        <v>The Khilafah</v>
      </c>
      <c r="D384">
        <f>SUMPRODUCT(MID(0&amp;feed!D385,LARGE(INDEX(ISNUMBER(--MID(feed!D385,ROW($1:$19),1))*
ROW($1:$19),0),ROW($1:$19))+1,1)*10^ROW($1:$19)/10)</f>
        <v>15</v>
      </c>
      <c r="E384">
        <f>SUMPRODUCT(MID(0&amp;feed!E385,LARGE(INDEX(ISNUMBER(--MID(feed!E385,ROW($1:$19),1))*
ROW($1:$19),0),ROW($1:$19))+1,1)*10^ROW($1:$19)/10)</f>
        <v>0</v>
      </c>
      <c r="F384" t="str">
        <f>feed!F385</f>
        <v>First World War surplus</v>
      </c>
      <c r="G384" t="str">
        <f>feed!G385</f>
        <v>Nice</v>
      </c>
      <c r="H384">
        <f>SUMPRODUCT(MID(0&amp;feed!H385,LARGE(INDEX(ISNUMBER(--MID(feed!H385,ROW($1:$1),1))*
ROW($1:$1),0),ROW($1:$1))+1,1)*10^ROW($1:$1)/10)</f>
        <v>0</v>
      </c>
      <c r="I384" t="str">
        <f>feed!I385</f>
        <v>Elite</v>
      </c>
      <c r="J384">
        <f>SUMPRODUCT(MID(0&amp;feed!J385,LARGE(INDEX(ISNUMBER(--MID(feed!J385,ROW($1:$19),1))*
ROW($1:$19),0),ROW($1:$19))+1,1)*10^ROW($1:$19)/10)</f>
        <v>7</v>
      </c>
      <c r="K384">
        <f>SUMPRODUCT(MID(0&amp;feed!K385,LARGE(INDEX(ISNUMBER(--MID(feed!K385,ROW($1:$19),1))*
ROW($1:$19),0),ROW($1:$19))+1,1)*10^ROW($1:$19)/10)</f>
        <v>14</v>
      </c>
      <c r="L384">
        <f>SUMPRODUCT(MID(0&amp;feed!L385,LARGE(INDEX(ISNUMBER(--MID(feed!L385,ROW($1:$19),1))*
ROW($1:$19),0),ROW($1:$19))+1,1)*10^ROW($1:$19)/10)</f>
        <v>10</v>
      </c>
      <c r="M384" t="str">
        <f>feed!M385</f>
        <v>Mixed Economy</v>
      </c>
      <c r="N384">
        <f>SUMPRODUCT(MID(0&amp;feed!N385,LARGE(INDEX(ISNUMBER(--MID(feed!N385,ROW($1:$5),1))*
ROW($1:$5),0),ROW($1:$5))+1,1)*10^ROW($1:$5)/10)</f>
        <v>1087</v>
      </c>
      <c r="O384">
        <f>SUMPRODUCT(MID(0&amp;feed!O385,LARGE(INDEX(ISNUMBER(--MID(feed!O385,ROW($1:$5),1))*
ROW($1:$5),0),ROW($1:$5))+1,1)*10^ROW($1:$5)/10)</f>
        <v>1945</v>
      </c>
      <c r="P384">
        <f>feed!P385</f>
        <v>0</v>
      </c>
      <c r="Q384" t="str">
        <f>feed!Q385</f>
        <v>Mediocre</v>
      </c>
      <c r="R384" t="str">
        <f>feed!R385</f>
        <v>Atlas</v>
      </c>
      <c r="S384" t="str">
        <f>feed!S385</f>
        <v>Soviet Union</v>
      </c>
      <c r="T384" s="4">
        <f>SUMPRODUCT(MID(0&amp;feed!T385,LARGE(INDEX(ISNUMBER(--MID(feed!T385,ROW($1:$5),1))*
ROW($1:$5),0),ROW($1:$5))+1,1)*10^ROW($1:$5)/10)</f>
        <v>11060</v>
      </c>
      <c r="U384" t="str">
        <f>feed!U385</f>
        <v>http://blocgame.com/stats.php?id=61408</v>
      </c>
      <c r="V384" s="4">
        <f>SUMPRODUCT(MID(0&amp;feed!V385,LARGE(INDEX(ISNUMBER(--MID(feed!V385,ROW($1:$5),1))*
ROW($1:$5),0),ROW($1:$5))+1,1)*10^ROW($1:$5)/10)</f>
        <v>0</v>
      </c>
      <c r="W384">
        <f>feed!W385</f>
        <v>0</v>
      </c>
      <c r="X384" s="4">
        <f>T384-H384*750-K384*375-L384*375</f>
        <v>2060</v>
      </c>
      <c r="Y384" s="9">
        <f>T384/N384</f>
        <v>10.17479300827967</v>
      </c>
    </row>
    <row r="385" spans="1:25" x14ac:dyDescent="0.25">
      <c r="A385" t="str">
        <f>feed!A383</f>
        <v>ï¿½ï¿½ï¿½ï¿½ï¿½ï¿½ï¿½ï¿½ï¿½ï¿½</v>
      </c>
      <c r="B385" t="str">
        <f>feed!B383</f>
        <v>ï¿½ï¿½ï¿½ï¿½ï¿½ï¿½ ï¿½ï¿½ï¿½ï¿½ï¿½ï¿½ï¿½</v>
      </c>
      <c r="C385" t="str">
        <f>feed!C383</f>
        <v>The Divine Council</v>
      </c>
      <c r="D385">
        <f>SUMPRODUCT(MID(0&amp;feed!D383,LARGE(INDEX(ISNUMBER(--MID(feed!D383,ROW($1:$19),1))*
ROW($1:$19),0),ROW($1:$19))+1,1)*10^ROW($1:$19)/10)</f>
        <v>99</v>
      </c>
      <c r="E385">
        <f>SUMPRODUCT(MID(0&amp;feed!E383,LARGE(INDEX(ISNUMBER(--MID(feed!E383,ROW($1:$19),1))*
ROW($1:$19),0),ROW($1:$19))+1,1)*10^ROW($1:$19)/10)</f>
        <v>0</v>
      </c>
      <c r="F385" t="str">
        <f>feed!F383</f>
        <v>Second World War surplus</v>
      </c>
      <c r="G385" t="str">
        <f>feed!G383</f>
        <v>Gandhi-like</v>
      </c>
      <c r="H385">
        <f>SUMPRODUCT(MID(0&amp;feed!H383,LARGE(INDEX(ISNUMBER(--MID(feed!H383,ROW($1:$1),1))*
ROW($1:$1),0),ROW($1:$1))+1,1)*10^ROW($1:$1)/10)</f>
        <v>2</v>
      </c>
      <c r="I385" t="str">
        <f>feed!I383</f>
        <v>Standard</v>
      </c>
      <c r="J385">
        <f>SUMPRODUCT(MID(0&amp;feed!J383,LARGE(INDEX(ISNUMBER(--MID(feed!J383,ROW($1:$19),1))*
ROW($1:$19),0),ROW($1:$19))+1,1)*10^ROW($1:$19)/10)</f>
        <v>9</v>
      </c>
      <c r="K385">
        <f>SUMPRODUCT(MID(0&amp;feed!K383,LARGE(INDEX(ISNUMBER(--MID(feed!K383,ROW($1:$19),1))*
ROW($1:$19),0),ROW($1:$19))+1,1)*10^ROW($1:$19)/10)</f>
        <v>20</v>
      </c>
      <c r="L385">
        <f>SUMPRODUCT(MID(0&amp;feed!L383,LARGE(INDEX(ISNUMBER(--MID(feed!L383,ROW($1:$19),1))*
ROW($1:$19),0),ROW($1:$19))+1,1)*10^ROW($1:$19)/10)</f>
        <v>7</v>
      </c>
      <c r="M385" t="str">
        <f>feed!M383</f>
        <v>Central Planning</v>
      </c>
      <c r="N385">
        <f>SUMPRODUCT(MID(0&amp;feed!N383,LARGE(INDEX(ISNUMBER(--MID(feed!N383,ROW($1:$5),1))*
ROW($1:$5),0),ROW($1:$5))+1,1)*10^ROW($1:$5)/10)</f>
        <v>1087</v>
      </c>
      <c r="O385">
        <f>SUMPRODUCT(MID(0&amp;feed!O383,LARGE(INDEX(ISNUMBER(--MID(feed!O383,ROW($1:$5),1))*
ROW($1:$5),0),ROW($1:$5))+1,1)*10^ROW($1:$5)/10)</f>
        <v>142</v>
      </c>
      <c r="P385">
        <f>feed!P383</f>
        <v>0</v>
      </c>
      <c r="Q385" t="str">
        <f>feed!Q383</f>
        <v>Large</v>
      </c>
      <c r="R385" t="str">
        <f>feed!R383</f>
        <v>Gran Colombia</v>
      </c>
      <c r="S385" t="str">
        <f>feed!S383</f>
        <v>Soviet Union</v>
      </c>
      <c r="T385" s="4">
        <f>SUMPRODUCT(MID(0&amp;feed!T383,LARGE(INDEX(ISNUMBER(--MID(feed!T383,ROW($1:$5),1))*
ROW($1:$5),0),ROW($1:$5))+1,1)*10^ROW($1:$5)/10)</f>
        <v>33414</v>
      </c>
      <c r="U385" t="str">
        <f>feed!U383</f>
        <v>http://blocgame.com/stats.php?id=54626</v>
      </c>
      <c r="V385" s="4">
        <f>SUMPRODUCT(MID(0&amp;feed!V383,LARGE(INDEX(ISNUMBER(--MID(feed!V383,ROW($1:$5),1))*
ROW($1:$5),0),ROW($1:$5))+1,1)*10^ROW($1:$5)/10)</f>
        <v>0</v>
      </c>
      <c r="W385">
        <f>feed!W383</f>
        <v>0</v>
      </c>
      <c r="X385" s="4">
        <f>T385-H385*750-K385*375-L385*375</f>
        <v>21789</v>
      </c>
      <c r="Y385" s="9">
        <f>T385/N385</f>
        <v>30.739650413983441</v>
      </c>
    </row>
    <row r="386" spans="1:25" x14ac:dyDescent="0.25">
      <c r="A386" t="str">
        <f>feed!A386</f>
        <v>Based World</v>
      </c>
      <c r="B386" t="str">
        <f>feed!B386</f>
        <v>Lil B</v>
      </c>
      <c r="C386" t="str">
        <f>feed!C386</f>
        <v>SPQR</v>
      </c>
      <c r="D386">
        <f>SUMPRODUCT(MID(0&amp;feed!D386,LARGE(INDEX(ISNUMBER(--MID(feed!D386,ROW($1:$19),1))*
ROW($1:$19),0),ROW($1:$19))+1,1)*10^ROW($1:$19)/10)</f>
        <v>53</v>
      </c>
      <c r="E386">
        <f>SUMPRODUCT(MID(0&amp;feed!E386,LARGE(INDEX(ISNUMBER(--MID(feed!E386,ROW($1:$19),1))*
ROW($1:$19),0),ROW($1:$19))+1,1)*10^ROW($1:$19)/10)</f>
        <v>0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Standard</v>
      </c>
      <c r="J386">
        <f>SUMPRODUCT(MID(0&amp;feed!J386,LARGE(INDEX(ISNUMBER(--MID(feed!J386,ROW($1:$19),1))*
ROW($1:$19),0),ROW($1:$19))+1,1)*10^ROW($1:$19)/10)</f>
        <v>6</v>
      </c>
      <c r="K386">
        <f>SUMPRODUCT(MID(0&amp;feed!K386,LARGE(INDEX(ISNUMBER(--MID(feed!K386,ROW($1:$19),1))*
ROW($1:$19),0),ROW($1:$19))+1,1)*10^ROW($1:$19)/10)</f>
        <v>13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1083</v>
      </c>
      <c r="O386">
        <f>SUMPRODUCT(MID(0&amp;feed!O386,LARGE(INDEX(ISNUMBER(--MID(feed!O386,ROW($1:$5),1))*
ROW($1:$5),0),ROW($1:$5))+1,1)*10^ROW($1:$5)/10)</f>
        <v>504</v>
      </c>
      <c r="P386" t="str">
        <f>feed!P386</f>
        <v>Untapped</v>
      </c>
      <c r="Q386" t="str">
        <f>feed!Q386</f>
        <v>Meagre</v>
      </c>
      <c r="R386" t="str">
        <f>feed!R386</f>
        <v>The Subcontinent</v>
      </c>
      <c r="S386" t="str">
        <f>feed!S386</f>
        <v>Soviet Union</v>
      </c>
      <c r="T386" s="4">
        <f>SUMPRODUCT(MID(0&amp;feed!T386,LARGE(INDEX(ISNUMBER(--MID(feed!T386,ROW($1:$5),1))*
ROW($1:$5),0),ROW($1:$5))+1,1)*10^ROW($1:$5)/10)</f>
        <v>21345</v>
      </c>
      <c r="U386" t="str">
        <f>feed!U386</f>
        <v>http://blocgame.com/stats.php?id=58035</v>
      </c>
      <c r="V386" s="4">
        <f>SUMPRODUCT(MID(0&amp;feed!V386,LARGE(INDEX(ISNUMBER(--MID(feed!V386,ROW($1:$5),1))*
ROW($1:$5),0),ROW($1:$5))+1,1)*10^ROW($1:$5)/10)</f>
        <v>0</v>
      </c>
      <c r="W386">
        <f>feed!W386</f>
        <v>0</v>
      </c>
      <c r="X386" s="4">
        <f>T386-H386*750-K386*375-L386*375</f>
        <v>13095</v>
      </c>
      <c r="Y386" s="9">
        <f>T386/N386</f>
        <v>19.709141274238227</v>
      </c>
    </row>
    <row r="387" spans="1:25" x14ac:dyDescent="0.25">
      <c r="A387" t="str">
        <f>feed!A387</f>
        <v>Curonia</v>
      </c>
      <c r="B387" t="str">
        <f>feed!B387</f>
        <v>Luke-ms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74</v>
      </c>
      <c r="E387">
        <f>SUMPRODUCT(MID(0&amp;feed!E387,LARGE(INDEX(ISNUMBER(--MID(feed!E387,ROW($1:$19),1))*
ROW($1:$19),0),ROW($1:$19))+1,1)*10^ROW($1:$19)/10)</f>
        <v>2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4</v>
      </c>
      <c r="K387">
        <f>SUMPRODUCT(MID(0&amp;feed!K387,LARGE(INDEX(ISNUMBER(--MID(feed!K387,ROW($1:$19),1))*
ROW($1:$19),0),ROW($1:$19))+1,1)*10^ROW($1:$19)/10)</f>
        <v>11</v>
      </c>
      <c r="L387">
        <f>SUMPRODUCT(MID(0&amp;feed!L387,LARGE(INDEX(ISNUMBER(--MID(feed!L387,ROW($1:$19),1))*
ROW($1:$19),0),ROW($1:$19))+1,1)*10^ROW($1:$19)/10)</f>
        <v>6</v>
      </c>
      <c r="M387" t="str">
        <f>feed!M387</f>
        <v>Free Market</v>
      </c>
      <c r="N387">
        <f>SUMPRODUCT(MID(0&amp;feed!N387,LARGE(INDEX(ISNUMBER(--MID(feed!N387,ROW($1:$5),1))*
ROW($1:$5),0),ROW($1:$5))+1,1)*10^ROW($1:$5)/10)</f>
        <v>1083</v>
      </c>
      <c r="O387">
        <f>SUMPRODUCT(MID(0&amp;feed!O387,LARGE(INDEX(ISNUMBER(--MID(feed!O387,ROW($1:$5),1))*
ROW($1:$5),0),ROW($1:$5))+1,1)*10^ROW($1:$5)/10)</f>
        <v>362</v>
      </c>
      <c r="P387" t="str">
        <f>feed!P387</f>
        <v>Untapped</v>
      </c>
      <c r="Q387" t="str">
        <f>feed!Q387</f>
        <v>Very Powerful</v>
      </c>
      <c r="R387" t="str">
        <f>feed!R387</f>
        <v>Southern Cone</v>
      </c>
      <c r="S387" t="str">
        <f>feed!S387</f>
        <v>United States</v>
      </c>
      <c r="T387" s="4">
        <f>SUMPRODUCT(MID(0&amp;feed!T387,LARGE(INDEX(ISNUMBER(--MID(feed!T387,ROW($1:$5),1))*
ROW($1:$5),0),ROW($1:$5))+1,1)*10^ROW($1:$5)/10)</f>
        <v>38722</v>
      </c>
      <c r="U387" t="str">
        <f>feed!U387</f>
        <v>http://blocgame.com/stats.php?id=63639</v>
      </c>
      <c r="V387" s="4">
        <f>SUMPRODUCT(MID(0&amp;feed!V387,LARGE(INDEX(ISNUMBER(--MID(feed!V387,ROW($1:$5),1))*
ROW($1:$5),0),ROW($1:$5))+1,1)*10^ROW($1:$5)/10)</f>
        <v>0</v>
      </c>
      <c r="W387">
        <f>feed!W387</f>
        <v>0</v>
      </c>
      <c r="X387" s="4">
        <f>T387-H387*750-K387*375-L387*375</f>
        <v>30847</v>
      </c>
      <c r="Y387" s="9">
        <f>T387/N387</f>
        <v>35.754385964912281</v>
      </c>
    </row>
    <row r="388" spans="1:25" x14ac:dyDescent="0.25">
      <c r="A388" t="str">
        <f>feed!A388</f>
        <v>Black Widow</v>
      </c>
      <c r="B388" t="str">
        <f>feed!B388</f>
        <v>Protego</v>
      </c>
      <c r="C388" t="str">
        <f>feed!C388</f>
        <v>The Order</v>
      </c>
      <c r="D388">
        <f>SUMPRODUCT(MID(0&amp;feed!D388,LARGE(INDEX(ISNUMBER(--MID(feed!D388,ROW($1:$19),1))*
ROW($1:$19),0),ROW($1:$19))+1,1)*10^ROW($1:$19)/10)</f>
        <v>7</v>
      </c>
      <c r="E388">
        <f>SUMPRODUCT(MID(0&amp;feed!E388,LARGE(INDEX(ISNUMBER(--MID(feed!E388,ROW($1:$19),1))*
ROW($1:$19),0),ROW($1:$19))+1,1)*10^ROW($1:$19)/10)</f>
        <v>0</v>
      </c>
      <c r="F388" t="str">
        <f>feed!F388</f>
        <v>First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Standard</v>
      </c>
      <c r="J388">
        <f>SUMPRODUCT(MID(0&amp;feed!J388,LARGE(INDEX(ISNUMBER(--MID(feed!J388,ROW($1:$19),1))*
ROW($1:$19),0),ROW($1:$19))+1,1)*10^ROW($1:$19)/10)</f>
        <v>41</v>
      </c>
      <c r="K388">
        <f>SUMPRODUCT(MID(0&amp;feed!K388,LARGE(INDEX(ISNUMBER(--MID(feed!K388,ROW($1:$19),1))*
ROW($1:$19),0),ROW($1:$19))+1,1)*10^ROW($1:$19)/10)</f>
        <v>10</v>
      </c>
      <c r="L388">
        <f>SUMPRODUCT(MID(0&amp;feed!L388,LARGE(INDEX(ISNUMBER(--MID(feed!L388,ROW($1:$19),1))*
ROW($1:$19),0),ROW($1:$19))+1,1)*10^ROW($1:$19)/10)</f>
        <v>8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1081</v>
      </c>
      <c r="O388">
        <f>SUMPRODUCT(MID(0&amp;feed!O388,LARGE(INDEX(ISNUMBER(--MID(feed!O388,ROW($1:$5),1))*
ROW($1:$5),0),ROW($1:$5))+1,1)*10^ROW($1:$5)/10)</f>
        <v>3251</v>
      </c>
      <c r="P388" t="str">
        <f>feed!P388</f>
        <v>Untapped</v>
      </c>
      <c r="Q388" t="str">
        <f>feed!Q388</f>
        <v>Somewhat Large</v>
      </c>
      <c r="R388" t="str">
        <f>feed!R388</f>
        <v>Arabia</v>
      </c>
      <c r="S388" t="str">
        <f>feed!S388</f>
        <v>Soviet Union</v>
      </c>
      <c r="T388" s="4">
        <f>SUMPRODUCT(MID(0&amp;feed!T388,LARGE(INDEX(ISNUMBER(--MID(feed!T388,ROW($1:$5),1))*
ROW($1:$5),0),ROW($1:$5))+1,1)*10^ROW($1:$5)/10)</f>
        <v>24755</v>
      </c>
      <c r="U388" t="str">
        <f>feed!U388</f>
        <v>http://blocgame.com/stats.php?id=62290</v>
      </c>
      <c r="V388" s="4">
        <f>SUMPRODUCT(MID(0&amp;feed!V388,LARGE(INDEX(ISNUMBER(--MID(feed!V388,ROW($1:$5),1))*
ROW($1:$5),0),ROW($1:$5))+1,1)*10^ROW($1:$5)/10)</f>
        <v>0</v>
      </c>
      <c r="W388">
        <f>feed!W388</f>
        <v>0</v>
      </c>
      <c r="X388" s="4">
        <f>T388-H388*750-K388*375-L388*375</f>
        <v>16505</v>
      </c>
      <c r="Y388" s="9">
        <f>T388/N388</f>
        <v>22.900092506938019</v>
      </c>
    </row>
    <row r="389" spans="1:25" x14ac:dyDescent="0.25">
      <c r="A389" t="str">
        <f>feed!A389</f>
        <v>Inferia</v>
      </c>
      <c r="B389" t="str">
        <f>feed!B389</f>
        <v>Alexkovisk</v>
      </c>
      <c r="C389" t="str">
        <f>feed!C389</f>
        <v>Divine League</v>
      </c>
      <c r="D389">
        <f>SUMPRODUCT(MID(0&amp;feed!D389,LARGE(INDEX(ISNUMBER(--MID(feed!D389,ROW($1:$19),1))*
ROW($1:$19),0),ROW($1:$19))+1,1)*10^ROW($1:$19)/10)</f>
        <v>25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0</v>
      </c>
      <c r="I389" t="str">
        <f>feed!I389</f>
        <v>Good</v>
      </c>
      <c r="J389">
        <f>SUMPRODUCT(MID(0&amp;feed!J389,LARGE(INDEX(ISNUMBER(--MID(feed!J389,ROW($1:$19),1))*
ROW($1:$19),0),ROW($1:$19))+1,1)*10^ROW($1:$19)/10)</f>
        <v>10</v>
      </c>
      <c r="K389">
        <f>SUMPRODUCT(MID(0&amp;feed!K389,LARGE(INDEX(ISNUMBER(--MID(feed!K389,ROW($1:$19),1))*
ROW($1:$19),0),ROW($1:$19))+1,1)*10^ROW($1:$19)/10)</f>
        <v>4</v>
      </c>
      <c r="L389">
        <f>SUMPRODUCT(MID(0&amp;feed!L389,LARGE(INDEX(ISNUMBER(--MID(feed!L389,ROW($1:$19),1))*
ROW($1:$19),0),ROW($1:$19))+1,1)*10^ROW($1:$19)/10)</f>
        <v>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1080</v>
      </c>
      <c r="O389">
        <f>SUMPRODUCT(MID(0&amp;feed!O389,LARGE(INDEX(ISNUMBER(--MID(feed!O389,ROW($1:$5),1))*
ROW($1:$5),0),ROW($1:$5))+1,1)*10^ROW($1:$5)/10)</f>
        <v>118</v>
      </c>
      <c r="P389">
        <f>feed!P389</f>
        <v>0</v>
      </c>
      <c r="Q389" t="str">
        <f>feed!Q389</f>
        <v>Small</v>
      </c>
      <c r="R389" t="str">
        <f>feed!R389</f>
        <v>Mesoamerica</v>
      </c>
      <c r="S389" t="str">
        <f>feed!S389</f>
        <v>Neutral</v>
      </c>
      <c r="T389" s="4">
        <f>SUMPRODUCT(MID(0&amp;feed!T389,LARGE(INDEX(ISNUMBER(--MID(feed!T389,ROW($1:$5),1))*
ROW($1:$5),0),ROW($1:$5))+1,1)*10^ROW($1:$5)/10)</f>
        <v>12954</v>
      </c>
      <c r="U389" t="str">
        <f>feed!U389</f>
        <v>http://blocgame.com/stats.php?id=60789</v>
      </c>
      <c r="V389" s="4">
        <f>SUMPRODUCT(MID(0&amp;feed!V389,LARGE(INDEX(ISNUMBER(--MID(feed!V389,ROW($1:$5),1))*
ROW($1:$5),0),ROW($1:$5))+1,1)*10^ROW($1:$5)/10)</f>
        <v>0</v>
      </c>
      <c r="W389">
        <f>feed!W389</f>
        <v>0</v>
      </c>
      <c r="X389" s="4">
        <f>T389-H389*750-K389*375-L389*375</f>
        <v>10329</v>
      </c>
      <c r="Y389" s="9">
        <f>T389/N389</f>
        <v>11.994444444444444</v>
      </c>
    </row>
    <row r="390" spans="1:25" x14ac:dyDescent="0.25">
      <c r="A390" t="str">
        <f>feed!A390</f>
        <v>publika</v>
      </c>
      <c r="B390" t="str">
        <f>feed!B390</f>
        <v>Gladiator</v>
      </c>
      <c r="C390">
        <f>feed!C390</f>
        <v>0</v>
      </c>
      <c r="D390">
        <f>SUMPRODUCT(MID(0&amp;feed!D390,LARGE(INDEX(ISNUMBER(--MID(feed!D390,ROW($1:$19),1))*
ROW($1:$19),0),ROW($1:$19))+1,1)*10^ROW($1:$19)/10)</f>
        <v>9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Angelic</v>
      </c>
      <c r="H390">
        <f>SUMPRODUCT(MID(0&amp;feed!H390,LARGE(INDEX(ISNUMBER(--MID(feed!H390,ROW($1:$1),1))*
ROW($1:$1),0),ROW($1:$1))+1,1)*10^ROW($1:$1)/10)</f>
        <v>1</v>
      </c>
      <c r="I390" t="str">
        <f>feed!I390</f>
        <v>Undisciplined Rabble</v>
      </c>
      <c r="J390">
        <f>SUMPRODUCT(MID(0&amp;feed!J390,LARGE(INDEX(ISNUMBER(--MID(feed!J390,ROW($1:$19),1))*
ROW($1:$19),0),ROW($1:$19))+1,1)*10^ROW($1:$19)/10)</f>
        <v>91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3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1078</v>
      </c>
      <c r="O390">
        <f>SUMPRODUCT(MID(0&amp;feed!O390,LARGE(INDEX(ISNUMBER(--MID(feed!O390,ROW($1:$5),1))*
ROW($1:$5),0),ROW($1:$5))+1,1)*10^ROW($1:$5)/10)</f>
        <v>3</v>
      </c>
      <c r="P390" t="str">
        <f>feed!P390</f>
        <v>Untapped</v>
      </c>
      <c r="Q390" t="str">
        <f>feed!Q390</f>
        <v>Meagre</v>
      </c>
      <c r="R390" t="str">
        <f>feed!R390</f>
        <v>Pacific Rim</v>
      </c>
      <c r="S390" t="str">
        <f>feed!S390</f>
        <v>Neutral</v>
      </c>
      <c r="T390" s="4">
        <f>SUMPRODUCT(MID(0&amp;feed!T390,LARGE(INDEX(ISNUMBER(--MID(feed!T390,ROW($1:$5),1))*
ROW($1:$5),0),ROW($1:$5))+1,1)*10^ROW($1:$5)/10)</f>
        <v>5364</v>
      </c>
      <c r="U390" t="str">
        <f>feed!U390</f>
        <v>http://blocgame.com/stats.php?id=62345</v>
      </c>
      <c r="V390" s="4">
        <f>SUMPRODUCT(MID(0&amp;feed!V390,LARGE(INDEX(ISNUMBER(--MID(feed!V390,ROW($1:$5),1))*
ROW($1:$5),0),ROW($1:$5))+1,1)*10^ROW($1:$5)/10)</f>
        <v>0</v>
      </c>
      <c r="W390">
        <f>feed!W390</f>
        <v>0</v>
      </c>
      <c r="X390" s="4">
        <f>T390-H390*750-K390*375-L390*375</f>
        <v>1989</v>
      </c>
      <c r="Y390" s="9">
        <f>T390/N390</f>
        <v>4.9758812615955472</v>
      </c>
    </row>
    <row r="391" spans="1:25" x14ac:dyDescent="0.25">
      <c r="A391" t="str">
        <f>feed!A391</f>
        <v>ZumbaZumbi</v>
      </c>
      <c r="B391" t="str">
        <f>feed!B391</f>
        <v>PakuPakis</v>
      </c>
      <c r="C391">
        <f>feed!C391</f>
        <v>0</v>
      </c>
      <c r="D391">
        <f>SUMPRODUCT(MID(0&amp;feed!D391,LARGE(INDEX(ISNUMBER(--MID(feed!D391,ROW($1:$19),1))*
ROW($1:$19),0),ROW($1:$19))+1,1)*10^ROW($1:$19)/10)</f>
        <v>8</v>
      </c>
      <c r="E391">
        <f>SUMPRODUCT(MID(0&amp;feed!E391,LARGE(INDEX(ISNUMBER(--MID(feed!E391,ROW($1:$19),1))*
ROW($1:$19),0),ROW($1:$19))+1,1)*10^ROW($1:$19)/10)</f>
        <v>0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0</v>
      </c>
      <c r="I391" t="str">
        <f>feed!I391</f>
        <v>Undisciplined Rabble</v>
      </c>
      <c r="J391">
        <f>SUMPRODUCT(MID(0&amp;feed!J391,LARGE(INDEX(ISNUMBER(--MID(feed!J391,ROW($1:$19),1))*
ROW($1:$19),0),ROW($1:$19))+1,1)*10^ROW($1:$19)/10)</f>
        <v>37</v>
      </c>
      <c r="K391">
        <f>SUMPRODUCT(MID(0&amp;feed!K391,LARGE(INDEX(ISNUMBER(--MID(feed!K391,ROW($1:$19),1))*
ROW($1:$19),0),ROW($1:$19))+1,1)*10^ROW($1:$19)/10)</f>
        <v>7</v>
      </c>
      <c r="L391">
        <f>SUMPRODUCT(MID(0&amp;feed!L391,LARGE(INDEX(ISNUMBER(--MID(feed!L391,ROW($1:$19),1))*
ROW($1:$19),0),ROW($1:$19))+1,1)*10^ROW($1:$19)/10)</f>
        <v>2</v>
      </c>
      <c r="M391" t="str">
        <f>feed!M391</f>
        <v>Free Market</v>
      </c>
      <c r="N391">
        <f>SUMPRODUCT(MID(0&amp;feed!N391,LARGE(INDEX(ISNUMBER(--MID(feed!N391,ROW($1:$5),1))*
ROW($1:$5),0),ROW($1:$5))+1,1)*10^ROW($1:$5)/10)</f>
        <v>1077</v>
      </c>
      <c r="O391">
        <f>SUMPRODUCT(MID(0&amp;feed!O391,LARGE(INDEX(ISNUMBER(--MID(feed!O391,ROW($1:$5),1))*
ROW($1:$5),0),ROW($1:$5))+1,1)*10^ROW($1:$5)/10)</f>
        <v>27</v>
      </c>
      <c r="P391">
        <f>feed!P391</f>
        <v>0</v>
      </c>
      <c r="Q391" t="str">
        <f>feed!Q391</f>
        <v>Large</v>
      </c>
      <c r="R391" t="str">
        <f>feed!R391</f>
        <v>Southern Africa</v>
      </c>
      <c r="S391" t="str">
        <f>feed!S391</f>
        <v>United States</v>
      </c>
      <c r="T391" s="4">
        <f>SUMPRODUCT(MID(0&amp;feed!T391,LARGE(INDEX(ISNUMBER(--MID(feed!T391,ROW($1:$5),1))*
ROW($1:$5),0),ROW($1:$5))+1,1)*10^ROW($1:$5)/10)</f>
        <v>2867</v>
      </c>
      <c r="U391" t="str">
        <f>feed!U391</f>
        <v>http://blocgame.com/stats.php?id=61482</v>
      </c>
      <c r="V391" s="4">
        <f>SUMPRODUCT(MID(0&amp;feed!V391,LARGE(INDEX(ISNUMBER(--MID(feed!V391,ROW($1:$5),1))*
ROW($1:$5),0),ROW($1:$5))+1,1)*10^ROW($1:$5)/10)</f>
        <v>0</v>
      </c>
      <c r="W391">
        <f>feed!W391</f>
        <v>0</v>
      </c>
      <c r="X391" s="4">
        <f>T391-H391*750-K391*375-L391*375</f>
        <v>-508</v>
      </c>
      <c r="Y391" s="9">
        <f>T391/N391</f>
        <v>2.6620241411327763</v>
      </c>
    </row>
    <row r="392" spans="1:25" x14ac:dyDescent="0.25">
      <c r="A392" t="str">
        <f>feed!A392</f>
        <v>Cascoia</v>
      </c>
      <c r="B392" t="str">
        <f>feed!B392</f>
        <v>unioncomic</v>
      </c>
      <c r="C392" t="str">
        <f>feed!C392</f>
        <v>Steel Brotherhood</v>
      </c>
      <c r="D392">
        <f>SUMPRODUCT(MID(0&amp;feed!D392,LARGE(INDEX(ISNUMBER(--MID(feed!D392,ROW($1:$19),1))*
ROW($1:$19),0),ROW($1:$19))+1,1)*10^ROW($1:$19)/10)</f>
        <v>75</v>
      </c>
      <c r="E392">
        <f>SUMPRODUCT(MID(0&amp;feed!E392,LARGE(INDEX(ISNUMBER(--MID(feed!E392,ROW($1:$19),1))*
ROW($1:$19),0),ROW($1:$19))+1,1)*10^ROW($1:$19)/10)</f>
        <v>3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3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2</v>
      </c>
      <c r="K392">
        <f>SUMPRODUCT(MID(0&amp;feed!K392,LARGE(INDEX(ISNUMBER(--MID(feed!K392,ROW($1:$19),1))*
ROW($1:$19),0),ROW($1:$19))+1,1)*10^ROW($1:$19)/10)</f>
        <v>34</v>
      </c>
      <c r="L392">
        <f>SUMPRODUCT(MID(0&amp;feed!L392,LARGE(INDEX(ISNUMBER(--MID(feed!L392,ROW($1:$19),1))*
ROW($1:$19),0),ROW($1:$19))+1,1)*10^ROW($1:$19)/10)</f>
        <v>15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1076</v>
      </c>
      <c r="O392">
        <f>SUMPRODUCT(MID(0&amp;feed!O392,LARGE(INDEX(ISNUMBER(--MID(feed!O392,ROW($1:$5),1))*
ROW($1:$5),0),ROW($1:$5))+1,1)*10^ROW($1:$5)/10)</f>
        <v>5883</v>
      </c>
      <c r="P392" t="str">
        <f>feed!P392</f>
        <v>Plentiful</v>
      </c>
      <c r="Q392" t="str">
        <f>feed!Q392</f>
        <v>Large</v>
      </c>
      <c r="R392" t="str">
        <f>feed!R392</f>
        <v>Arabia</v>
      </c>
      <c r="S392" t="str">
        <f>feed!S392</f>
        <v>United States</v>
      </c>
      <c r="T392" s="4">
        <f>SUMPRODUCT(MID(0&amp;feed!T392,LARGE(INDEX(ISNUMBER(--MID(feed!T392,ROW($1:$5),1))*
ROW($1:$5),0),ROW($1:$5))+1,1)*10^ROW($1:$5)/10)</f>
        <v>44213</v>
      </c>
      <c r="U392" t="str">
        <f>feed!U392</f>
        <v>http://blocgame.com/stats.php?id=54174</v>
      </c>
      <c r="V392" s="4">
        <f>SUMPRODUCT(MID(0&amp;feed!V392,LARGE(INDEX(ISNUMBER(--MID(feed!V392,ROW($1:$5),1))*
ROW($1:$5),0),ROW($1:$5))+1,1)*10^ROW($1:$5)/10)</f>
        <v>0</v>
      </c>
      <c r="W392">
        <f>feed!W392</f>
        <v>0</v>
      </c>
      <c r="X392" s="4">
        <f>T392-H392*750-K392*375-L392*375</f>
        <v>23588</v>
      </c>
      <c r="Y392" s="9">
        <f>T392/N392</f>
        <v>41.090148698884761</v>
      </c>
    </row>
    <row r="393" spans="1:25" x14ac:dyDescent="0.25">
      <c r="A393" t="str">
        <f>feed!A393</f>
        <v>Bantersciz</v>
      </c>
      <c r="B393" t="str">
        <f>feed!B393</f>
        <v>Banterscnizzle Cuperpatch</v>
      </c>
      <c r="C393" t="str">
        <f>feed!C393</f>
        <v>ISIS</v>
      </c>
      <c r="D393">
        <f>SUMPRODUCT(MID(0&amp;feed!D393,LARGE(INDEX(ISNUMBER(--MID(feed!D393,ROW($1:$19),1))*
ROW($1:$19),0),ROW($1:$19))+1,1)*10^ROW($1:$19)/10)</f>
        <v>4</v>
      </c>
      <c r="E393">
        <f>SUMPRODUCT(MID(0&amp;feed!E393,LARGE(INDEX(ISNUMBER(--MID(feed!E393,ROW($1:$19),1))*
ROW($1:$19),0),ROW($1:$19))+1,1)*10^ROW($1:$19)/10)</f>
        <v>0</v>
      </c>
      <c r="F393" t="str">
        <f>feed!F393</f>
        <v>First World War surplus</v>
      </c>
      <c r="G393" t="str">
        <f>feed!G393</f>
        <v>Normal</v>
      </c>
      <c r="H393">
        <f>SUMPRODUCT(MID(0&amp;feed!H393,LARGE(INDEX(ISNUMBER(--MID(feed!H393,ROW($1:$1),1))*
ROW($1:$1),0),ROW($1:$1))+1,1)*10^ROW($1:$1)/10)</f>
        <v>0</v>
      </c>
      <c r="I393" t="str">
        <f>feed!I393</f>
        <v>Undisciplined Rabble</v>
      </c>
      <c r="J393">
        <f>SUMPRODUCT(MID(0&amp;feed!J393,LARGE(INDEX(ISNUMBER(--MID(feed!J393,ROW($1:$19),1))*
ROW($1:$19),0),ROW($1:$19))+1,1)*10^ROW($1:$19)/10)</f>
        <v>3</v>
      </c>
      <c r="K393">
        <f>SUMPRODUCT(MID(0&amp;feed!K393,LARGE(INDEX(ISNUMBER(--MID(feed!K393,ROW($1:$19),1))*
ROW($1:$19),0),ROW($1:$19))+1,1)*10^ROW($1:$19)/10)</f>
        <v>4</v>
      </c>
      <c r="L393">
        <f>SUMPRODUCT(MID(0&amp;feed!L393,LARGE(INDEX(ISNUMBER(--MID(feed!L393,ROW($1:$19),1))*
ROW($1:$19),0),ROW($1:$19))+1,1)*10^ROW($1:$19)/10)</f>
        <v>3</v>
      </c>
      <c r="M393" t="str">
        <f>feed!M393</f>
        <v>Mixed Economy</v>
      </c>
      <c r="N393">
        <f>SUMPRODUCT(MID(0&amp;feed!N393,LARGE(INDEX(ISNUMBER(--MID(feed!N393,ROW($1:$5),1))*
ROW($1:$5),0),ROW($1:$5))+1,1)*10^ROW($1:$5)/10)</f>
        <v>1072</v>
      </c>
      <c r="O393">
        <f>SUMPRODUCT(MID(0&amp;feed!O393,LARGE(INDEX(ISNUMBER(--MID(feed!O393,ROW($1:$5),1))*
ROW($1:$5),0),ROW($1:$5))+1,1)*10^ROW($1:$5)/10)</f>
        <v>311</v>
      </c>
      <c r="P393">
        <f>feed!P393</f>
        <v>0</v>
      </c>
      <c r="Q393" t="str">
        <f>feed!Q393</f>
        <v>None</v>
      </c>
      <c r="R393" t="str">
        <f>feed!R393</f>
        <v>Southern Africa</v>
      </c>
      <c r="S393" t="str">
        <f>feed!S393</f>
        <v>Neutral</v>
      </c>
      <c r="T393" s="4">
        <f>SUMPRODUCT(MID(0&amp;feed!T393,LARGE(INDEX(ISNUMBER(--MID(feed!T393,ROW($1:$5),1))*
ROW($1:$5),0),ROW($1:$5))+1,1)*10^ROW($1:$5)/10)</f>
        <v>5430</v>
      </c>
      <c r="U393" t="str">
        <f>feed!U393</f>
        <v>http://blocgame.com/stats.php?id=63604</v>
      </c>
      <c r="V393" s="4">
        <f>SUMPRODUCT(MID(0&amp;feed!V393,LARGE(INDEX(ISNUMBER(--MID(feed!V393,ROW($1:$5),1))*
ROW($1:$5),0),ROW($1:$5))+1,1)*10^ROW($1:$5)/10)</f>
        <v>0</v>
      </c>
      <c r="W393">
        <f>feed!W393</f>
        <v>0</v>
      </c>
      <c r="X393" s="4">
        <f>T393-H393*750-K393*375-L393*375</f>
        <v>2805</v>
      </c>
      <c r="Y393" s="9">
        <f>T393/N393</f>
        <v>5.0652985074626864</v>
      </c>
    </row>
    <row r="394" spans="1:25" x14ac:dyDescent="0.25">
      <c r="A394" t="str">
        <f>feed!A394</f>
        <v>nation name</v>
      </c>
      <c r="B394" t="str">
        <f>feed!B394</f>
        <v>alysdexia</v>
      </c>
      <c r="C394" t="str">
        <f>feed!C394</f>
        <v>Interpol</v>
      </c>
      <c r="D394">
        <f>SUMPRODUCT(MID(0&amp;feed!D394,LARGE(INDEX(ISNUMBER(--MID(feed!D394,ROW($1:$19),1))*
ROW($1:$19),0),ROW($1:$19))+1,1)*10^ROW($1:$19)/10)</f>
        <v>59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Elite</v>
      </c>
      <c r="J394">
        <f>SUMPRODUCT(MID(0&amp;feed!J394,LARGE(INDEX(ISNUMBER(--MID(feed!J394,ROW($1:$19),1))*
ROW($1:$19),0),ROW($1:$19))+1,1)*10^ROW($1:$19)/10)</f>
        <v>21</v>
      </c>
      <c r="K394">
        <f>SUMPRODUCT(MID(0&amp;feed!K394,LARGE(INDEX(ISNUMBER(--MID(feed!K394,ROW($1:$19),1))*
ROW($1:$19),0),ROW($1:$19))+1,1)*10^ROW($1:$19)/10)</f>
        <v>27</v>
      </c>
      <c r="L394">
        <f>SUMPRODUCT(MID(0&amp;feed!L394,LARGE(INDEX(ISNUMBER(--MID(feed!L394,ROW($1:$19),1))*
ROW($1:$19),0),ROW($1:$19))+1,1)*10^ROW($1:$19)/10)</f>
        <v>11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1068</v>
      </c>
      <c r="O394">
        <f>SUMPRODUCT(MID(0&amp;feed!O394,LARGE(INDEX(ISNUMBER(--MID(feed!O394,ROW($1:$5),1))*
ROW($1:$5),0),ROW($1:$5))+1,1)*10^ROW($1:$5)/10)</f>
        <v>2675</v>
      </c>
      <c r="P394" t="str">
        <f>feed!P394</f>
        <v>Untapped</v>
      </c>
      <c r="Q394" t="str">
        <f>feed!Q394</f>
        <v>Mediocre</v>
      </c>
      <c r="R394" t="str">
        <f>feed!R394</f>
        <v>Mesopotamia</v>
      </c>
      <c r="S394" t="str">
        <f>feed!S394</f>
        <v>United States</v>
      </c>
      <c r="T394" s="4">
        <f>SUMPRODUCT(MID(0&amp;feed!T394,LARGE(INDEX(ISNUMBER(--MID(feed!T394,ROW($1:$5),1))*
ROW($1:$5),0),ROW($1:$5))+1,1)*10^ROW($1:$5)/10)</f>
        <v>33224</v>
      </c>
      <c r="U394" t="str">
        <f>feed!U394</f>
        <v>http://blocgame.com/stats.php?id=49652</v>
      </c>
      <c r="V394" s="4">
        <f>SUMPRODUCT(MID(0&amp;feed!V394,LARGE(INDEX(ISNUMBER(--MID(feed!V394,ROW($1:$5),1))*
ROW($1:$5),0),ROW($1:$5))+1,1)*10^ROW($1:$5)/10)</f>
        <v>1</v>
      </c>
      <c r="W394">
        <f>feed!W394</f>
        <v>0</v>
      </c>
      <c r="X394" s="4">
        <f>T394-H394*750-K394*375-L394*375</f>
        <v>17474</v>
      </c>
      <c r="Y394" s="9">
        <f>T394/N394</f>
        <v>31.108614232209739</v>
      </c>
    </row>
    <row r="395" spans="1:25" x14ac:dyDescent="0.25">
      <c r="A395" t="str">
        <f>feed!A395</f>
        <v>Nova Ikaki</v>
      </c>
      <c r="B395" t="str">
        <f>feed!B395</f>
        <v>Bisimbi</v>
      </c>
      <c r="C395" t="str">
        <f>feed!C395</f>
        <v>Brotherhood of Nod</v>
      </c>
      <c r="D395">
        <f>SUMPRODUCT(MID(0&amp;feed!D395,LARGE(INDEX(ISNUMBER(--MID(feed!D395,ROW($1:$19),1))*
ROW($1:$19),0),ROW($1:$19))+1,1)*10^ROW($1:$19)/10)</f>
        <v>58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0</v>
      </c>
      <c r="K395">
        <f>SUMPRODUCT(MID(0&amp;feed!K395,LARGE(INDEX(ISNUMBER(--MID(feed!K395,ROW($1:$19),1))*
ROW($1:$19),0),ROW($1:$19))+1,1)*10^ROW($1:$19)/10)</f>
        <v>11</v>
      </c>
      <c r="L395">
        <f>SUMPRODUCT(MID(0&amp;feed!L395,LARGE(INDEX(ISNUMBER(--MID(feed!L395,ROW($1:$19),1))*
ROW($1:$19),0),ROW($1:$19))+1,1)*10^ROW($1:$19)/10)</f>
        <v>14</v>
      </c>
      <c r="M395" t="str">
        <f>feed!M395</f>
        <v>Free Market</v>
      </c>
      <c r="N395">
        <f>SUMPRODUCT(MID(0&amp;feed!N395,LARGE(INDEX(ISNUMBER(--MID(feed!N395,ROW($1:$5),1))*
ROW($1:$5),0),ROW($1:$5))+1,1)*10^ROW($1:$5)/10)</f>
        <v>1067</v>
      </c>
      <c r="O395">
        <f>SUMPRODUCT(MID(0&amp;feed!O395,LARGE(INDEX(ISNUMBER(--MID(feed!O395,ROW($1:$5),1))*
ROW($1:$5),0),ROW($1:$5))+1,1)*10^ROW($1:$5)/10)</f>
        <v>7084</v>
      </c>
      <c r="P395" t="str">
        <f>feed!P395</f>
        <v>Untapped</v>
      </c>
      <c r="Q395" t="str">
        <f>feed!Q395</f>
        <v>Large</v>
      </c>
      <c r="R395" t="str">
        <f>feed!R395</f>
        <v>Arabia</v>
      </c>
      <c r="S395" t="str">
        <f>feed!S395</f>
        <v>United States</v>
      </c>
      <c r="T395" s="4">
        <f>SUMPRODUCT(MID(0&amp;feed!T395,LARGE(INDEX(ISNUMBER(--MID(feed!T395,ROW($1:$5),1))*
ROW($1:$5),0),ROW($1:$5))+1,1)*10^ROW($1:$5)/10)</f>
        <v>36704</v>
      </c>
      <c r="U395" t="str">
        <f>feed!U395</f>
        <v>http://blocgame.com/stats.php?id=55911</v>
      </c>
      <c r="V395" s="4">
        <f>SUMPRODUCT(MID(0&amp;feed!V395,LARGE(INDEX(ISNUMBER(--MID(feed!V395,ROW($1:$5),1))*
ROW($1:$5),0),ROW($1:$5))+1,1)*10^ROW($1:$5)/10)</f>
        <v>0</v>
      </c>
      <c r="W395">
        <f>feed!W395</f>
        <v>0</v>
      </c>
      <c r="X395" s="4">
        <f>T395-H395*750-K395*375-L395*375</f>
        <v>25829</v>
      </c>
      <c r="Y395" s="9">
        <f>T395/N395</f>
        <v>34.399250234301782</v>
      </c>
    </row>
    <row r="396" spans="1:25" x14ac:dyDescent="0.25">
      <c r="A396" t="str">
        <f>feed!A396</f>
        <v>kodiang</v>
      </c>
      <c r="B396" t="str">
        <f>feed!B396</f>
        <v>tester2</v>
      </c>
      <c r="C396" t="str">
        <f>feed!C396</f>
        <v>The United Nations</v>
      </c>
      <c r="D396">
        <f>SUMPRODUCT(MID(0&amp;feed!D396,LARGE(INDEX(ISNUMBER(--MID(feed!D396,ROW($1:$19),1))*
ROW($1:$19),0),ROW($1:$19))+1,1)*10^ROW($1:$19)/10)</f>
        <v>80</v>
      </c>
      <c r="E396">
        <f>SUMPRODUCT(MID(0&amp;feed!E396,LARGE(INDEX(ISNUMBER(--MID(feed!E396,ROW($1:$19),1))*
ROW($1:$19),0),ROW($1:$19))+1,1)*10^ROW($1:$19)/10)</f>
        <v>2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3</v>
      </c>
      <c r="I396" t="str">
        <f>feed!I396</f>
        <v>Standard</v>
      </c>
      <c r="J396">
        <f>SUMPRODUCT(MID(0&amp;feed!J396,LARGE(INDEX(ISNUMBER(--MID(feed!J396,ROW($1:$19),1))*
ROW($1:$19),0),ROW($1:$19))+1,1)*10^ROW($1:$19)/10)</f>
        <v>1</v>
      </c>
      <c r="K396">
        <f>SUMPRODUCT(MID(0&amp;feed!K396,LARGE(INDEX(ISNUMBER(--MID(feed!K396,ROW($1:$19),1))*
ROW($1:$19),0),ROW($1:$19))+1,1)*10^ROW($1:$19)/10)</f>
        <v>25</v>
      </c>
      <c r="L396">
        <f>SUMPRODUCT(MID(0&amp;feed!L396,LARGE(INDEX(ISNUMBER(--MID(feed!L396,ROW($1:$19),1))*
ROW($1:$19),0),ROW($1:$19))+1,1)*10^ROW($1:$19)/10)</f>
        <v>11</v>
      </c>
      <c r="M396" t="str">
        <f>feed!M396</f>
        <v>Free Market</v>
      </c>
      <c r="N396">
        <f>SUMPRODUCT(MID(0&amp;feed!N396,LARGE(INDEX(ISNUMBER(--MID(feed!N396,ROW($1:$5),1))*
ROW($1:$5),0),ROW($1:$5))+1,1)*10^ROW($1:$5)/10)</f>
        <v>1066</v>
      </c>
      <c r="O396">
        <f>SUMPRODUCT(MID(0&amp;feed!O396,LARGE(INDEX(ISNUMBER(--MID(feed!O396,ROW($1:$5),1))*
ROW($1:$5),0),ROW($1:$5))+1,1)*10^ROW($1:$5)/10)</f>
        <v>204</v>
      </c>
      <c r="P396" t="str">
        <f>feed!P396</f>
        <v>Plentiful</v>
      </c>
      <c r="Q396" t="str">
        <f>feed!Q396</f>
        <v>Somewhat Large</v>
      </c>
      <c r="R396" t="str">
        <f>feed!R396</f>
        <v>Pacific Rim</v>
      </c>
      <c r="S396" t="str">
        <f>feed!S396</f>
        <v>United States</v>
      </c>
      <c r="T396" s="4">
        <f>SUMPRODUCT(MID(0&amp;feed!T396,LARGE(INDEX(ISNUMBER(--MID(feed!T396,ROW($1:$5),1))*
ROW($1:$5),0),ROW($1:$5))+1,1)*10^ROW($1:$5)/10)</f>
        <v>31110</v>
      </c>
      <c r="U396" t="str">
        <f>feed!U396</f>
        <v>http://blocgame.com/stats.php?id=60531</v>
      </c>
      <c r="V396" s="4">
        <f>SUMPRODUCT(MID(0&amp;feed!V396,LARGE(INDEX(ISNUMBER(--MID(feed!V396,ROW($1:$5),1))*
ROW($1:$5),0),ROW($1:$5))+1,1)*10^ROW($1:$5)/10)</f>
        <v>0</v>
      </c>
      <c r="W396">
        <f>feed!W396</f>
        <v>0</v>
      </c>
      <c r="X396" s="4">
        <f>T396-H396*750-K396*375-L396*375</f>
        <v>15360</v>
      </c>
      <c r="Y396" s="9">
        <f>T396/N396</f>
        <v>29.183864915572233</v>
      </c>
    </row>
    <row r="397" spans="1:25" x14ac:dyDescent="0.25">
      <c r="A397" t="str">
        <f>feed!A397</f>
        <v>Neu-Berlin</v>
      </c>
      <c r="B397" t="str">
        <f>feed!B397</f>
        <v>JewWithCoins</v>
      </c>
      <c r="C397" t="str">
        <f>feed!C397</f>
        <v>The Order</v>
      </c>
      <c r="D397">
        <f>SUMPRODUCT(MID(0&amp;feed!D397,LARGE(INDEX(ISNUMBER(--MID(feed!D397,ROW($1:$19),1))*
ROW($1:$19),0),ROW($1:$19))+1,1)*10^ROW($1:$19)/10)</f>
        <v>49</v>
      </c>
      <c r="E397">
        <f>SUMPRODUCT(MID(0&amp;feed!E397,LARGE(INDEX(ISNUMBER(--MID(feed!E397,ROW($1:$19),1))*
ROW($1:$19),0),ROW($1:$19))+1,1)*10^ROW($1:$19)/10)</f>
        <v>6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Standard</v>
      </c>
      <c r="J397">
        <f>SUMPRODUCT(MID(0&amp;feed!J397,LARGE(INDEX(ISNUMBER(--MID(feed!J397,ROW($1:$19),1))*
ROW($1:$19),0),ROW($1:$19))+1,1)*10^ROW($1:$19)/10)</f>
        <v>13</v>
      </c>
      <c r="K397">
        <f>SUMPRODUCT(MID(0&amp;feed!K397,LARGE(INDEX(ISNUMBER(--MID(feed!K397,ROW($1:$19),1))*
ROW($1:$19),0),ROW($1:$19))+1,1)*10^ROW($1:$19)/10)</f>
        <v>18</v>
      </c>
      <c r="L397">
        <f>SUMPRODUCT(MID(0&amp;feed!L397,LARGE(INDEX(ISNUMBER(--MID(feed!L397,ROW($1:$19),1))*
ROW($1:$19),0),ROW($1:$19))+1,1)*10^ROW($1:$19)/10)</f>
        <v>11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1065</v>
      </c>
      <c r="O397">
        <f>SUMPRODUCT(MID(0&amp;feed!O397,LARGE(INDEX(ISNUMBER(--MID(feed!O397,ROW($1:$5),1))*
ROW($1:$5),0),ROW($1:$5))+1,1)*10^ROW($1:$5)/10)</f>
        <v>565</v>
      </c>
      <c r="P397" t="str">
        <f>feed!P397</f>
        <v>Untapped</v>
      </c>
      <c r="Q397" t="str">
        <f>feed!Q397</f>
        <v>Large</v>
      </c>
      <c r="R397" t="str">
        <f>feed!R397</f>
        <v>China</v>
      </c>
      <c r="S397" t="str">
        <f>feed!S397</f>
        <v>Soviet Union</v>
      </c>
      <c r="T397" s="4">
        <f>SUMPRODUCT(MID(0&amp;feed!T397,LARGE(INDEX(ISNUMBER(--MID(feed!T397,ROW($1:$5),1))*
ROW($1:$5),0),ROW($1:$5))+1,1)*10^ROW($1:$5)/10)</f>
        <v>30574</v>
      </c>
      <c r="U397" t="str">
        <f>feed!U397</f>
        <v>http://blocgame.com/stats.php?id=63504</v>
      </c>
      <c r="V397" s="4">
        <f>SUMPRODUCT(MID(0&amp;feed!V397,LARGE(INDEX(ISNUMBER(--MID(feed!V397,ROW($1:$5),1))*
ROW($1:$5),0),ROW($1:$5))+1,1)*10^ROW($1:$5)/10)</f>
        <v>0</v>
      </c>
      <c r="W397">
        <f>feed!W397</f>
        <v>0</v>
      </c>
      <c r="X397" s="4">
        <f>T397-H397*750-K397*375-L397*375</f>
        <v>18199</v>
      </c>
      <c r="Y397" s="9">
        <f>T397/N397</f>
        <v>28.707981220657278</v>
      </c>
    </row>
    <row r="398" spans="1:25" x14ac:dyDescent="0.25">
      <c r="A398" t="str">
        <f>feed!A398</f>
        <v>Selayang</v>
      </c>
      <c r="B398" t="str">
        <f>feed!B398</f>
        <v>mhmz89</v>
      </c>
      <c r="C398" t="str">
        <f>feed!C398</f>
        <v>PIRATES</v>
      </c>
      <c r="D398">
        <f>SUMPRODUCT(MID(0&amp;feed!D398,LARGE(INDEX(ISNUMBER(--MID(feed!D398,ROW($1:$19),1))*
ROW($1:$19),0),ROW($1:$19))+1,1)*10^ROW($1:$19)/10)</f>
        <v>36</v>
      </c>
      <c r="E398">
        <f>SUMPRODUCT(MID(0&amp;feed!E398,LARGE(INDEX(ISNUMBER(--MID(feed!E398,ROW($1:$19),1))*
ROW($1:$19),0),ROW($1:$19))+1,1)*10^ROW($1:$19)/10)</f>
        <v>0</v>
      </c>
      <c r="F398" t="str">
        <f>feed!F398</f>
        <v>Second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0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0</v>
      </c>
      <c r="K398">
        <f>SUMPRODUCT(MID(0&amp;feed!K398,LARGE(INDEX(ISNUMBER(--MID(feed!K398,ROW($1:$19),1))*
ROW($1:$19),0),ROW($1:$19))+1,1)*10^ROW($1:$19)/10)</f>
        <v>5</v>
      </c>
      <c r="L398">
        <f>SUMPRODUCT(MID(0&amp;feed!L398,LARGE(INDEX(ISNUMBER(--MID(feed!L398,ROW($1:$19),1))*
ROW($1:$19),0),ROW($1:$19))+1,1)*10^ROW($1:$19)/10)</f>
        <v>4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1063</v>
      </c>
      <c r="O398">
        <f>SUMPRODUCT(MID(0&amp;feed!O398,LARGE(INDEX(ISNUMBER(--MID(feed!O398,ROW($1:$5),1))*
ROW($1:$5),0),ROW($1:$5))+1,1)*10^ROW($1:$5)/10)</f>
        <v>334</v>
      </c>
      <c r="P398" t="str">
        <f>feed!P398</f>
        <v>Untapped</v>
      </c>
      <c r="Q398" t="str">
        <f>feed!Q398</f>
        <v>Very Powerful</v>
      </c>
      <c r="R398" t="str">
        <f>feed!R398</f>
        <v>East Indies</v>
      </c>
      <c r="S398" t="str">
        <f>feed!S398</f>
        <v>Neutral</v>
      </c>
      <c r="T398" s="4">
        <f>SUMPRODUCT(MID(0&amp;feed!T398,LARGE(INDEX(ISNUMBER(--MID(feed!T398,ROW($1:$5),1))*
ROW($1:$5),0),ROW($1:$5))+1,1)*10^ROW($1:$5)/10)</f>
        <v>19214</v>
      </c>
      <c r="U398" t="str">
        <f>feed!U398</f>
        <v>http://blocgame.com/stats.php?id=60642</v>
      </c>
      <c r="V398" s="4">
        <f>SUMPRODUCT(MID(0&amp;feed!V398,LARGE(INDEX(ISNUMBER(--MID(feed!V398,ROW($1:$5),1))*
ROW($1:$5),0),ROW($1:$5))+1,1)*10^ROW($1:$5)/10)</f>
        <v>0</v>
      </c>
      <c r="W398">
        <f>feed!W398</f>
        <v>0</v>
      </c>
      <c r="X398" s="4">
        <f>T398-H398*750-K398*375-L398*375</f>
        <v>15839</v>
      </c>
      <c r="Y398" s="9">
        <f>T398/N398</f>
        <v>18.075258701787394</v>
      </c>
    </row>
    <row r="399" spans="1:25" x14ac:dyDescent="0.25">
      <c r="A399" t="str">
        <f>feed!A399</f>
        <v>MalayaMMP</v>
      </c>
      <c r="B399" t="str">
        <f>feed!B399</f>
        <v>zazammu86</v>
      </c>
      <c r="C399" t="str">
        <f>feed!C399</f>
        <v>PIRATES</v>
      </c>
      <c r="D399">
        <f>SUMPRODUCT(MID(0&amp;feed!D399,LARGE(INDEX(ISNUMBER(--MID(feed!D399,ROW($1:$19),1))*
ROW($1:$19),0),ROW($1:$19))+1,1)*10^ROW($1:$19)/10)</f>
        <v>10</v>
      </c>
      <c r="E399">
        <f>SUMPRODUCT(MID(0&amp;feed!E399,LARGE(INDEX(ISNUMBER(--MID(feed!E399,ROW($1:$19),1))*
ROW($1:$19),0),ROW($1:$19))+1,1)*10^ROW($1:$19)/10)</f>
        <v>0</v>
      </c>
      <c r="F399" t="str">
        <f>feed!F399</f>
        <v>First World War surplus</v>
      </c>
      <c r="G399" t="str">
        <f>feed!G399</f>
        <v>Nice</v>
      </c>
      <c r="H399">
        <f>SUMPRODUCT(MID(0&amp;feed!H399,LARGE(INDEX(ISNUMBER(--MID(feed!H399,ROW($1:$1),1))*
ROW($1:$1),0),ROW($1:$1))+1,1)*10^ROW($1:$1)/10)</f>
        <v>0</v>
      </c>
      <c r="I399" t="str">
        <f>feed!I399</f>
        <v>Undisciplined Rabble</v>
      </c>
      <c r="J399">
        <f>SUMPRODUCT(MID(0&amp;feed!J399,LARGE(INDEX(ISNUMBER(--MID(feed!J399,ROW($1:$19),1))*
ROW($1:$19),0),ROW($1:$19))+1,1)*10^ROW($1:$19)/10)</f>
        <v>74</v>
      </c>
      <c r="K399">
        <f>SUMPRODUCT(MID(0&amp;feed!K399,LARGE(INDEX(ISNUMBER(--MID(feed!K399,ROW($1:$19),1))*
ROW($1:$19),0),ROW($1:$19))+1,1)*10^ROW($1:$19)/10)</f>
        <v>5</v>
      </c>
      <c r="L399">
        <f>SUMPRODUCT(MID(0&amp;feed!L399,LARGE(INDEX(ISNUMBER(--MID(feed!L399,ROW($1:$19),1))*
ROW($1:$19),0),ROW($1:$19))+1,1)*10^ROW($1:$19)/10)</f>
        <v>6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1059</v>
      </c>
      <c r="O399">
        <f>SUMPRODUCT(MID(0&amp;feed!O399,LARGE(INDEX(ISNUMBER(--MID(feed!O399,ROW($1:$5),1))*
ROW($1:$5),0),ROW($1:$5))+1,1)*10^ROW($1:$5)/10)</f>
        <v>6</v>
      </c>
      <c r="P399" t="str">
        <f>feed!P399</f>
        <v>Untapped</v>
      </c>
      <c r="Q399" t="str">
        <f>feed!Q399</f>
        <v>Meagre</v>
      </c>
      <c r="R399" t="str">
        <f>feed!R399</f>
        <v>Pacific Rim</v>
      </c>
      <c r="S399" t="str">
        <f>feed!S399</f>
        <v>Neutral</v>
      </c>
      <c r="T399" s="4">
        <f>SUMPRODUCT(MID(0&amp;feed!T399,LARGE(INDEX(ISNUMBER(--MID(feed!T399,ROW($1:$5),1))*
ROW($1:$5),0),ROW($1:$5))+1,1)*10^ROW($1:$5)/10)</f>
        <v>3438</v>
      </c>
      <c r="U399" t="str">
        <f>feed!U399</f>
        <v>http://blocgame.com/stats.php?id=62383</v>
      </c>
      <c r="V399" s="4">
        <f>SUMPRODUCT(MID(0&amp;feed!V399,LARGE(INDEX(ISNUMBER(--MID(feed!V399,ROW($1:$5),1))*
ROW($1:$5),0),ROW($1:$5))+1,1)*10^ROW($1:$5)/10)</f>
        <v>0</v>
      </c>
      <c r="W399">
        <f>feed!W399</f>
        <v>0</v>
      </c>
      <c r="X399" s="4">
        <f>T399-H399*750-K399*375-L399*375</f>
        <v>-687</v>
      </c>
      <c r="Y399" s="9">
        <f>T399/N399</f>
        <v>3.2464589235127477</v>
      </c>
    </row>
    <row r="400" spans="1:25" x14ac:dyDescent="0.25">
      <c r="A400" t="str">
        <f>feed!A400</f>
        <v>Senglia</v>
      </c>
      <c r="B400" t="str">
        <f>feed!B400</f>
        <v>mreid2112</v>
      </c>
      <c r="C400" t="str">
        <f>feed!C400</f>
        <v>Farmington Brigade</v>
      </c>
      <c r="D400">
        <f>SUMPRODUCT(MID(0&amp;feed!D400,LARGE(INDEX(ISNUMBER(--MID(feed!D400,ROW($1:$19),1))*
ROW($1:$19),0),ROW($1:$19))+1,1)*10^ROW($1:$19)/10)</f>
        <v>8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Good</v>
      </c>
      <c r="H400">
        <f>SUMPRODUCT(MID(0&amp;feed!H400,LARGE(INDEX(ISNUMBER(--MID(feed!H400,ROW($1:$1),1))*
ROW($1:$1),0),ROW($1:$1))+1,1)*10^ROW($1:$1)/10)</f>
        <v>1</v>
      </c>
      <c r="I400" t="str">
        <f>feed!I400</f>
        <v>Poor</v>
      </c>
      <c r="J400">
        <f>SUMPRODUCT(MID(0&amp;feed!J400,LARGE(INDEX(ISNUMBER(--MID(feed!J400,ROW($1:$19),1))*
ROW($1:$19),0),ROW($1:$19))+1,1)*10^ROW($1:$19)/10)</f>
        <v>154</v>
      </c>
      <c r="K400">
        <f>SUMPRODUCT(MID(0&amp;feed!K400,LARGE(INDEX(ISNUMBER(--MID(feed!K400,ROW($1:$19),1))*
ROW($1:$19),0),ROW($1:$19))+1,1)*10^ROW($1:$19)/10)</f>
        <v>4</v>
      </c>
      <c r="L400">
        <f>SUMPRODUCT(MID(0&amp;feed!L400,LARGE(INDEX(ISNUMBER(--MID(feed!L400,ROW($1:$19),1))*
ROW($1:$19),0),ROW($1:$19))+1,1)*10^ROW($1:$19)/10)</f>
        <v>2</v>
      </c>
      <c r="M400" t="str">
        <f>feed!M400</f>
        <v>Mixed Economy</v>
      </c>
      <c r="N400">
        <f>SUMPRODUCT(MID(0&amp;feed!N400,LARGE(INDEX(ISNUMBER(--MID(feed!N400,ROW($1:$5),1))*
ROW($1:$5),0),ROW($1:$5))+1,1)*10^ROW($1:$5)/10)</f>
        <v>1056</v>
      </c>
      <c r="O400">
        <f>SUMPRODUCT(MID(0&amp;feed!O400,LARGE(INDEX(ISNUMBER(--MID(feed!O400,ROW($1:$5),1))*
ROW($1:$5),0),ROW($1:$5))+1,1)*10^ROW($1:$5)/10)</f>
        <v>2</v>
      </c>
      <c r="P400" t="str">
        <f>feed!P400</f>
        <v>Untapped</v>
      </c>
      <c r="Q400" t="str">
        <f>feed!Q400</f>
        <v>Meagre</v>
      </c>
      <c r="R400" t="str">
        <f>feed!R400</f>
        <v>Indochina</v>
      </c>
      <c r="S400" t="str">
        <f>feed!S400</f>
        <v>Neutral</v>
      </c>
      <c r="T400" s="4">
        <f>SUMPRODUCT(MID(0&amp;feed!T400,LARGE(INDEX(ISNUMBER(--MID(feed!T400,ROW($1:$5),1))*
ROW($1:$5),0),ROW($1:$5))+1,1)*10^ROW($1:$5)/10)</f>
        <v>4227</v>
      </c>
      <c r="U400" t="str">
        <f>feed!U400</f>
        <v>http://blocgame.com/stats.php?id=62920</v>
      </c>
      <c r="V400" s="4">
        <f>SUMPRODUCT(MID(0&amp;feed!V400,LARGE(INDEX(ISNUMBER(--MID(feed!V400,ROW($1:$5),1))*
ROW($1:$5),0),ROW($1:$5))+1,1)*10^ROW($1:$5)/10)</f>
        <v>0</v>
      </c>
      <c r="W400">
        <f>feed!W400</f>
        <v>0</v>
      </c>
      <c r="X400" s="4">
        <f>T400-H400*750-K400*375-L400*375</f>
        <v>1227</v>
      </c>
      <c r="Y400" s="9">
        <f>T400/N400</f>
        <v>4.0028409090909092</v>
      </c>
    </row>
    <row r="401" spans="1:25" x14ac:dyDescent="0.25">
      <c r="A401" t="str">
        <f>feed!A401</f>
        <v>Nsntra</v>
      </c>
      <c r="B401" t="str">
        <f>feed!B401</f>
        <v>Ahmad Maselan</v>
      </c>
      <c r="C401" t="str">
        <f>feed!C401</f>
        <v>The Order</v>
      </c>
      <c r="D401">
        <f>SUMPRODUCT(MID(0&amp;feed!D401,LARGE(INDEX(ISNUMBER(--MID(feed!D401,ROW($1:$19),1))*
ROW($1:$19),0),ROW($1:$19))+1,1)*10^ROW($1:$19)/10)</f>
        <v>5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1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71</v>
      </c>
      <c r="K401">
        <f>SUMPRODUCT(MID(0&amp;feed!K401,LARGE(INDEX(ISNUMBER(--MID(feed!K401,ROW($1:$19),1))*
ROW($1:$19),0),ROW($1:$19))+1,1)*10^ROW($1:$19)/10)</f>
        <v>5</v>
      </c>
      <c r="L401">
        <f>SUMPRODUCT(MID(0&amp;feed!L401,LARGE(INDEX(ISNUMBER(--MID(feed!L401,ROW($1:$19),1))*
ROW($1:$19),0),ROW($1:$19))+1,1)*10^ROW($1:$19)/10)</f>
        <v>1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1051</v>
      </c>
      <c r="O401">
        <f>SUMPRODUCT(MID(0&amp;feed!O401,LARGE(INDEX(ISNUMBER(--MID(feed!O401,ROW($1:$5),1))*
ROW($1:$5),0),ROW($1:$5))+1,1)*10^ROW($1:$5)/10)</f>
        <v>48</v>
      </c>
      <c r="P401" t="str">
        <f>feed!P401</f>
        <v>Untapped</v>
      </c>
      <c r="Q401" t="str">
        <f>feed!Q401</f>
        <v>Meagre</v>
      </c>
      <c r="R401" t="str">
        <f>feed!R401</f>
        <v>Pacific Rim</v>
      </c>
      <c r="S401" t="str">
        <f>feed!S401</f>
        <v>United States</v>
      </c>
      <c r="T401" s="4">
        <f>SUMPRODUCT(MID(0&amp;feed!T401,LARGE(INDEX(ISNUMBER(--MID(feed!T401,ROW($1:$5),1))*
ROW($1:$5),0),ROW($1:$5))+1,1)*10^ROW($1:$5)/10)</f>
        <v>16011</v>
      </c>
      <c r="U401" t="str">
        <f>feed!U401</f>
        <v>http://blocgame.com/stats.php?id=61896</v>
      </c>
      <c r="V401" s="4">
        <f>SUMPRODUCT(MID(0&amp;feed!V401,LARGE(INDEX(ISNUMBER(--MID(feed!V401,ROW($1:$5),1))*
ROW($1:$5),0),ROW($1:$5))+1,1)*10^ROW($1:$5)/10)</f>
        <v>0</v>
      </c>
      <c r="W401">
        <f>feed!W401</f>
        <v>0</v>
      </c>
      <c r="X401" s="4">
        <f>T401-H401*750-K401*375-L401*375</f>
        <v>13011</v>
      </c>
      <c r="Y401" s="9">
        <f>T401/N401</f>
        <v>15.23406279733587</v>
      </c>
    </row>
    <row r="402" spans="1:25" x14ac:dyDescent="0.25">
      <c r="A402" t="str">
        <f>feed!A402</f>
        <v>Chaos county</v>
      </c>
      <c r="B402" t="str">
        <f>feed!B402</f>
        <v>Chavo</v>
      </c>
      <c r="C402" t="str">
        <f>feed!C402</f>
        <v>The United Nations</v>
      </c>
      <c r="D402">
        <f>SUMPRODUCT(MID(0&amp;feed!D402,LARGE(INDEX(ISNUMBER(--MID(feed!D402,ROW($1:$19),1))*
ROW($1:$19),0),ROW($1:$19))+1,1)*10^ROW($1:$19)/10)</f>
        <v>58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1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4</v>
      </c>
      <c r="K402">
        <f>SUMPRODUCT(MID(0&amp;feed!K402,LARGE(INDEX(ISNUMBER(--MID(feed!K402,ROW($1:$19),1))*
ROW($1:$19),0),ROW($1:$19))+1,1)*10^ROW($1:$19)/10)</f>
        <v>12</v>
      </c>
      <c r="L402">
        <f>SUMPRODUCT(MID(0&amp;feed!L402,LARGE(INDEX(ISNUMBER(--MID(feed!L402,ROW($1:$19),1))*
ROW($1:$19),0),ROW($1:$19))+1,1)*10^ROW($1:$19)/10)</f>
        <v>9</v>
      </c>
      <c r="M402" t="str">
        <f>feed!M402</f>
        <v>Mixed Economy</v>
      </c>
      <c r="N402">
        <f>SUMPRODUCT(MID(0&amp;feed!N402,LARGE(INDEX(ISNUMBER(--MID(feed!N402,ROW($1:$5),1))*
ROW($1:$5),0),ROW($1:$5))+1,1)*10^ROW($1:$5)/10)</f>
        <v>1045</v>
      </c>
      <c r="O402">
        <f>SUMPRODUCT(MID(0&amp;feed!O402,LARGE(INDEX(ISNUMBER(--MID(feed!O402,ROW($1:$5),1))*
ROW($1:$5),0),ROW($1:$5))+1,1)*10^ROW($1:$5)/10)</f>
        <v>7957</v>
      </c>
      <c r="P402" t="str">
        <f>feed!P402</f>
        <v>Untapped</v>
      </c>
      <c r="Q402" t="str">
        <f>feed!Q402</f>
        <v>Large</v>
      </c>
      <c r="R402" t="str">
        <f>feed!R402</f>
        <v>Atlas</v>
      </c>
      <c r="S402" t="str">
        <f>feed!S402</f>
        <v>United States</v>
      </c>
      <c r="T402" s="4">
        <f>SUMPRODUCT(MID(0&amp;feed!T402,LARGE(INDEX(ISNUMBER(--MID(feed!T402,ROW($1:$5),1))*
ROW($1:$5),0),ROW($1:$5))+1,1)*10^ROW($1:$5)/10)</f>
        <v>20000</v>
      </c>
      <c r="U402" t="str">
        <f>feed!U402</f>
        <v>http://blocgame.com/stats.php?id=49736</v>
      </c>
      <c r="V402" s="4">
        <f>SUMPRODUCT(MID(0&amp;feed!V402,LARGE(INDEX(ISNUMBER(--MID(feed!V402,ROW($1:$5),1))*
ROW($1:$5),0),ROW($1:$5))+1,1)*10^ROW($1:$5)/10)</f>
        <v>0</v>
      </c>
      <c r="W402">
        <f>feed!W402</f>
        <v>0</v>
      </c>
      <c r="X402" s="4">
        <f>T402-H402*750-K402*375-L402*375</f>
        <v>11375</v>
      </c>
      <c r="Y402" s="9">
        <f>T402/N402</f>
        <v>19.138755980861244</v>
      </c>
    </row>
    <row r="403" spans="1:25" x14ac:dyDescent="0.25">
      <c r="A403" t="str">
        <f>feed!A403</f>
        <v>Dromund Kaas</v>
      </c>
      <c r="B403" t="str">
        <f>feed!B403</f>
        <v>Arkahm</v>
      </c>
      <c r="C403">
        <f>feed!C403</f>
        <v>0</v>
      </c>
      <c r="D403">
        <f>SUMPRODUCT(MID(0&amp;feed!D403,LARGE(INDEX(ISNUMBER(--MID(feed!D403,ROW($1:$19),1))*
ROW($1:$19),0),ROW($1:$19))+1,1)*10^ROW($1:$19)/10)</f>
        <v>2</v>
      </c>
      <c r="E403">
        <f>SUMPRODUCT(MID(0&amp;feed!E403,LARGE(INDEX(ISNUMBER(--MID(feed!E403,ROW($1:$19),1))*
ROW($1:$19),0),ROW($1:$19))+1,1)*10^ROW($1:$19)/10)</f>
        <v>0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Undisciplined Rabble</v>
      </c>
      <c r="J403">
        <f>SUMPRODUCT(MID(0&amp;feed!J403,LARGE(INDEX(ISNUMBER(--MID(feed!J403,ROW($1:$19),1))*
ROW($1:$19),0),ROW($1:$19))+1,1)*10^ROW($1:$19)/10)</f>
        <v>61</v>
      </c>
      <c r="K403">
        <f>SUMPRODUCT(MID(0&amp;feed!K403,LARGE(INDEX(ISNUMBER(--MID(feed!K403,ROW($1:$19),1))*
ROW($1:$19),0),ROW($1:$19))+1,1)*10^ROW($1:$19)/10)</f>
        <v>5</v>
      </c>
      <c r="L403">
        <f>SUMPRODUCT(MID(0&amp;feed!L403,LARGE(INDEX(ISNUMBER(--MID(feed!L403,ROW($1:$19),1))*
ROW($1:$19),0),ROW($1:$19))+1,1)*10^ROW($1:$19)/10)</f>
        <v>3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1044</v>
      </c>
      <c r="O403">
        <f>SUMPRODUCT(MID(0&amp;feed!O403,LARGE(INDEX(ISNUMBER(--MID(feed!O403,ROW($1:$5),1))*
ROW($1:$5),0),ROW($1:$5))+1,1)*10^ROW($1:$5)/10)</f>
        <v>95</v>
      </c>
      <c r="P403" t="str">
        <f>feed!P403</f>
        <v>Plentiful</v>
      </c>
      <c r="Q403" t="str">
        <f>feed!Q403</f>
        <v>Mediocre</v>
      </c>
      <c r="R403" t="str">
        <f>feed!R403</f>
        <v>Congo</v>
      </c>
      <c r="S403" t="str">
        <f>feed!S403</f>
        <v>Neutral</v>
      </c>
      <c r="T403" s="4">
        <f>SUMPRODUCT(MID(0&amp;feed!T403,LARGE(INDEX(ISNUMBER(--MID(feed!T403,ROW($1:$5),1))*
ROW($1:$5),0),ROW($1:$5))+1,1)*10^ROW($1:$5)/10)</f>
        <v>6136</v>
      </c>
      <c r="U403" t="str">
        <f>feed!U403</f>
        <v>http://blocgame.com/stats.php?id=62191</v>
      </c>
      <c r="V403" s="4">
        <f>SUMPRODUCT(MID(0&amp;feed!V403,LARGE(INDEX(ISNUMBER(--MID(feed!V403,ROW($1:$5),1))*
ROW($1:$5),0),ROW($1:$5))+1,1)*10^ROW($1:$5)/10)</f>
        <v>0</v>
      </c>
      <c r="W403">
        <f>feed!W403</f>
        <v>0</v>
      </c>
      <c r="X403" s="4">
        <f>T403-H403*750-K403*375-L403*375</f>
        <v>3136</v>
      </c>
      <c r="Y403" s="9">
        <f>T403/N403</f>
        <v>5.8773946360153255</v>
      </c>
    </row>
    <row r="404" spans="1:25" x14ac:dyDescent="0.25">
      <c r="A404" t="str">
        <f>feed!A404</f>
        <v>Nhayat</v>
      </c>
      <c r="B404" t="str">
        <f>feed!B404</f>
        <v>Nhayat</v>
      </c>
      <c r="C404" t="str">
        <f>feed!C404</f>
        <v>The Order</v>
      </c>
      <c r="D404">
        <f>SUMPRODUCT(MID(0&amp;feed!D404,LARGE(INDEX(ISNUMBER(--MID(feed!D404,ROW($1:$19),1))*
ROW($1:$19),0),ROW($1:$19))+1,1)*10^ROW($1:$19)/10)</f>
        <v>64</v>
      </c>
      <c r="E404">
        <f>SUMPRODUCT(MID(0&amp;feed!E404,LARGE(INDEX(ISNUMBER(--MID(feed!E404,ROW($1:$19),1))*
ROW($1:$19),0),ROW($1:$19))+1,1)*10^ROW($1:$19)/10)</f>
        <v>1</v>
      </c>
      <c r="F404" t="str">
        <f>feed!F404</f>
        <v>First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3</v>
      </c>
      <c r="I404" t="str">
        <f>feed!I404</f>
        <v>Standard</v>
      </c>
      <c r="J404">
        <f>SUMPRODUCT(MID(0&amp;feed!J404,LARGE(INDEX(ISNUMBER(--MID(feed!J404,ROW($1:$19),1))*
ROW($1:$19),0),ROW($1:$19))+1,1)*10^ROW($1:$19)/10)</f>
        <v>7</v>
      </c>
      <c r="K404">
        <f>SUMPRODUCT(MID(0&amp;feed!K404,LARGE(INDEX(ISNUMBER(--MID(feed!K404,ROW($1:$19),1))*
ROW($1:$19),0),ROW($1:$19))+1,1)*10^ROW($1:$19)/10)</f>
        <v>30</v>
      </c>
      <c r="L404">
        <f>SUMPRODUCT(MID(0&amp;feed!L404,LARGE(INDEX(ISNUMBER(--MID(feed!L404,ROW($1:$19),1))*
ROW($1:$19),0),ROW($1:$19))+1,1)*10^ROW($1:$19)/10)</f>
        <v>5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1042</v>
      </c>
      <c r="O404">
        <f>SUMPRODUCT(MID(0&amp;feed!O404,LARGE(INDEX(ISNUMBER(--MID(feed!O404,ROW($1:$5),1))*
ROW($1:$5),0),ROW($1:$5))+1,1)*10^ROW($1:$5)/10)</f>
        <v>235</v>
      </c>
      <c r="P404" t="str">
        <f>feed!P404</f>
        <v>Untapped</v>
      </c>
      <c r="Q404" t="str">
        <f>feed!Q404</f>
        <v>Very Powerful</v>
      </c>
      <c r="R404" t="str">
        <f>feed!R404</f>
        <v>Caribbean</v>
      </c>
      <c r="S404" t="str">
        <f>feed!S404</f>
        <v>Soviet Union</v>
      </c>
      <c r="T404" s="4">
        <f>SUMPRODUCT(MID(0&amp;feed!T404,LARGE(INDEX(ISNUMBER(--MID(feed!T404,ROW($1:$5),1))*
ROW($1:$5),0),ROW($1:$5))+1,1)*10^ROW($1:$5)/10)</f>
        <v>48573</v>
      </c>
      <c r="U404" t="str">
        <f>feed!U404</f>
        <v>http://blocgame.com/stats.php?id=62666</v>
      </c>
      <c r="V404" s="4">
        <f>SUMPRODUCT(MID(0&amp;feed!V404,LARGE(INDEX(ISNUMBER(--MID(feed!V404,ROW($1:$5),1))*
ROW($1:$5),0),ROW($1:$5))+1,1)*10^ROW($1:$5)/10)</f>
        <v>0</v>
      </c>
      <c r="W404">
        <f>feed!W404</f>
        <v>0</v>
      </c>
      <c r="X404" s="4">
        <f>T404-H404*750-K404*375-L404*375</f>
        <v>33198</v>
      </c>
      <c r="Y404" s="9">
        <f>T404/N404</f>
        <v>46.615163147792707</v>
      </c>
    </row>
    <row r="405" spans="1:25" x14ac:dyDescent="0.25">
      <c r="A405" t="str">
        <f>feed!A405</f>
        <v>Sana</v>
      </c>
      <c r="B405" t="str">
        <f>feed!B405</f>
        <v>twiceleader</v>
      </c>
      <c r="C405" t="str">
        <f>feed!C405</f>
        <v>The Order</v>
      </c>
      <c r="D405">
        <f>SUMPRODUCT(MID(0&amp;feed!D405,LARGE(INDEX(ISNUMBER(--MID(feed!D405,ROW($1:$19),1))*
ROW($1:$19),0),ROW($1:$19))+1,1)*10^ROW($1:$19)/10)</f>
        <v>34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1</v>
      </c>
      <c r="I405" t="str">
        <f>feed!I405</f>
        <v>Good</v>
      </c>
      <c r="J405">
        <f>SUMPRODUCT(MID(0&amp;feed!J405,LARGE(INDEX(ISNUMBER(--MID(feed!J405,ROW($1:$19),1))*
ROW($1:$19),0),ROW($1:$19))+1,1)*10^ROW($1:$19)/10)</f>
        <v>5</v>
      </c>
      <c r="K405">
        <f>SUMPRODUCT(MID(0&amp;feed!K405,LARGE(INDEX(ISNUMBER(--MID(feed!K405,ROW($1:$19),1))*
ROW($1:$19),0),ROW($1:$19))+1,1)*10^ROW($1:$19)/10)</f>
        <v>4</v>
      </c>
      <c r="L405">
        <f>SUMPRODUCT(MID(0&amp;feed!L405,LARGE(INDEX(ISNUMBER(--MID(feed!L405,ROW($1:$19),1))*
ROW($1:$19),0),ROW($1:$19))+1,1)*10^ROW($1:$19)/10)</f>
        <v>2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1041</v>
      </c>
      <c r="O405">
        <f>SUMPRODUCT(MID(0&amp;feed!O405,LARGE(INDEX(ISNUMBER(--MID(feed!O405,ROW($1:$5),1))*
ROW($1:$5),0),ROW($1:$5))+1,1)*10^ROW($1:$5)/10)</f>
        <v>30</v>
      </c>
      <c r="P405" t="str">
        <f>feed!P405</f>
        <v>Untapped</v>
      </c>
      <c r="Q405" t="str">
        <f>feed!Q405</f>
        <v>Small</v>
      </c>
      <c r="R405" t="str">
        <f>feed!R405</f>
        <v>China</v>
      </c>
      <c r="S405" t="str">
        <f>feed!S405</f>
        <v>Neutral</v>
      </c>
      <c r="T405" s="4">
        <f>SUMPRODUCT(MID(0&amp;feed!T405,LARGE(INDEX(ISNUMBER(--MID(feed!T405,ROW($1:$5),1))*
ROW($1:$5),0),ROW($1:$5))+1,1)*10^ROW($1:$5)/10)</f>
        <v>22732</v>
      </c>
      <c r="U405" t="str">
        <f>feed!U405</f>
        <v>http://blocgame.com/stats.php?id=60262</v>
      </c>
      <c r="V405" s="4">
        <f>SUMPRODUCT(MID(0&amp;feed!V405,LARGE(INDEX(ISNUMBER(--MID(feed!V405,ROW($1:$5),1))*
ROW($1:$5),0),ROW($1:$5))+1,1)*10^ROW($1:$5)/10)</f>
        <v>0</v>
      </c>
      <c r="W405">
        <f>feed!W405</f>
        <v>0</v>
      </c>
      <c r="X405" s="4">
        <f>T405-H405*750-K405*375-L405*375</f>
        <v>19732</v>
      </c>
      <c r="Y405" s="9">
        <f>T405/N405</f>
        <v>21.836695485110472</v>
      </c>
    </row>
    <row r="406" spans="1:25" x14ac:dyDescent="0.25">
      <c r="A406" t="str">
        <f>feed!A406</f>
        <v>kuci</v>
      </c>
      <c r="B406" t="str">
        <f>feed!B406</f>
        <v>kiki</v>
      </c>
      <c r="C406">
        <f>feed!C406</f>
        <v>0</v>
      </c>
      <c r="D406">
        <f>SUMPRODUCT(MID(0&amp;feed!D406,LARGE(INDEX(ISNUMBER(--MID(feed!D406,ROW($1:$19),1))*
ROW($1:$19),0),ROW($1:$19))+1,1)*10^ROW($1:$19)/10)</f>
        <v>8</v>
      </c>
      <c r="E406">
        <f>SUMPRODUCT(MID(0&amp;feed!E406,LARGE(INDEX(ISNUMBER(--MID(feed!E406,ROW($1:$19),1))*
ROW($1:$19),0),ROW($1:$19))+1,1)*10^ROW($1:$19)/10)</f>
        <v>0</v>
      </c>
      <c r="F406" t="str">
        <f>feed!F406</f>
        <v>First World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1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1</v>
      </c>
      <c r="K406">
        <f>SUMPRODUCT(MID(0&amp;feed!K406,LARGE(INDEX(ISNUMBER(--MID(feed!K406,ROW($1:$19),1))*
ROW($1:$19),0),ROW($1:$19))+1,1)*10^ROW($1:$19)/10)</f>
        <v>4</v>
      </c>
      <c r="L406">
        <f>SUMPRODUCT(MID(0&amp;feed!L406,LARGE(INDEX(ISNUMBER(--MID(feed!L406,ROW($1:$19),1))*
ROW($1:$19),0),ROW($1:$19))+1,1)*10^ROW($1:$19)/10)</f>
        <v>2</v>
      </c>
      <c r="M406" t="str">
        <f>feed!M406</f>
        <v>Mixed Economy</v>
      </c>
      <c r="N406">
        <f>SUMPRODUCT(MID(0&amp;feed!N406,LARGE(INDEX(ISNUMBER(--MID(feed!N406,ROW($1:$5),1))*
ROW($1:$5),0),ROW($1:$5))+1,1)*10^ROW($1:$5)/10)</f>
        <v>1037</v>
      </c>
      <c r="O406">
        <f>SUMPRODUCT(MID(0&amp;feed!O406,LARGE(INDEX(ISNUMBER(--MID(feed!O406,ROW($1:$5),1))*
ROW($1:$5),0),ROW($1:$5))+1,1)*10^ROW($1:$5)/10)</f>
        <v>262</v>
      </c>
      <c r="P406" t="str">
        <f>feed!P406</f>
        <v>Untapped</v>
      </c>
      <c r="Q406" t="str">
        <f>feed!Q406</f>
        <v>None</v>
      </c>
      <c r="R406" t="str">
        <f>feed!R406</f>
        <v>East Indies</v>
      </c>
      <c r="S406" t="str">
        <f>feed!S406</f>
        <v>Neutral</v>
      </c>
      <c r="T406" s="4">
        <f>SUMPRODUCT(MID(0&amp;feed!T406,LARGE(INDEX(ISNUMBER(--MID(feed!T406,ROW($1:$5),1))*
ROW($1:$5),0),ROW($1:$5))+1,1)*10^ROW($1:$5)/10)</f>
        <v>3014</v>
      </c>
      <c r="U406" t="str">
        <f>feed!U406</f>
        <v>http://blocgame.com/stats.php?id=63755</v>
      </c>
      <c r="V406" s="4">
        <f>SUMPRODUCT(MID(0&amp;feed!V406,LARGE(INDEX(ISNUMBER(--MID(feed!V406,ROW($1:$5),1))*
ROW($1:$5),0),ROW($1:$5))+1,1)*10^ROW($1:$5)/10)</f>
        <v>0</v>
      </c>
      <c r="W406">
        <f>feed!W406</f>
        <v>0</v>
      </c>
      <c r="X406" s="4">
        <f>T406-H406*750-K406*375-L406*375</f>
        <v>14</v>
      </c>
      <c r="Y406" s="9">
        <f>T406/N406</f>
        <v>2.9064609450337513</v>
      </c>
    </row>
    <row r="407" spans="1:25" x14ac:dyDescent="0.25">
      <c r="A407" t="str">
        <f>feed!A407</f>
        <v>Bahai</v>
      </c>
      <c r="B407" t="str">
        <f>feed!B407</f>
        <v>Farquad</v>
      </c>
      <c r="C407" t="str">
        <f>feed!C407</f>
        <v>The Order</v>
      </c>
      <c r="D407">
        <f>SUMPRODUCT(MID(0&amp;feed!D407,LARGE(INDEX(ISNUMBER(--MID(feed!D407,ROW($1:$19),1))*
ROW($1:$19),0),ROW($1:$19))+1,1)*10^ROW($1:$19)/10)</f>
        <v>99</v>
      </c>
      <c r="E407">
        <f>SUMPRODUCT(MID(0&amp;feed!E407,LARGE(INDEX(ISNUMBER(--MID(feed!E407,ROW($1:$19),1))*
ROW($1:$19),0),ROW($1:$19))+1,1)*10^ROW($1:$19)/10)</f>
        <v>5</v>
      </c>
      <c r="F407" t="str">
        <f>feed!F407</f>
        <v>Second World War surplus</v>
      </c>
      <c r="G407" t="str">
        <f>feed!G407</f>
        <v>Angelic</v>
      </c>
      <c r="H407">
        <f>SUMPRODUCT(MID(0&amp;feed!H407,LARGE(INDEX(ISNUMBER(--MID(feed!H407,ROW($1:$1),1))*
ROW($1:$1),0),ROW($1:$1))+1,1)*10^ROW($1:$1)/10)</f>
        <v>2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9</v>
      </c>
      <c r="K407">
        <f>SUMPRODUCT(MID(0&amp;feed!K407,LARGE(INDEX(ISNUMBER(--MID(feed!K407,ROW($1:$19),1))*
ROW($1:$19),0),ROW($1:$19))+1,1)*10^ROW($1:$19)/10)</f>
        <v>20</v>
      </c>
      <c r="L407">
        <f>SUMPRODUCT(MID(0&amp;feed!L407,LARGE(INDEX(ISNUMBER(--MID(feed!L407,ROW($1:$19),1))*
ROW($1:$19),0),ROW($1:$19))+1,1)*10^ROW($1:$19)/10)</f>
        <v>8</v>
      </c>
      <c r="M407" t="str">
        <f>feed!M407</f>
        <v>Mixed Economy</v>
      </c>
      <c r="N407">
        <f>SUMPRODUCT(MID(0&amp;feed!N407,LARGE(INDEX(ISNUMBER(--MID(feed!N407,ROW($1:$5),1))*
ROW($1:$5),0),ROW($1:$5))+1,1)*10^ROW($1:$5)/10)</f>
        <v>1036</v>
      </c>
      <c r="O407">
        <f>SUMPRODUCT(MID(0&amp;feed!O407,LARGE(INDEX(ISNUMBER(--MID(feed!O407,ROW($1:$5),1))*
ROW($1:$5),0),ROW($1:$5))+1,1)*10^ROW($1:$5)/10)</f>
        <v>812</v>
      </c>
      <c r="P407" t="str">
        <f>feed!P407</f>
        <v>Untapped</v>
      </c>
      <c r="Q407" t="str">
        <f>feed!Q407</f>
        <v>Somewhat Large</v>
      </c>
      <c r="R407" t="str">
        <f>feed!R407</f>
        <v>Pacific Rim</v>
      </c>
      <c r="S407" t="str">
        <f>feed!S407</f>
        <v>United States</v>
      </c>
      <c r="T407" s="4">
        <f>SUMPRODUCT(MID(0&amp;feed!T407,LARGE(INDEX(ISNUMBER(--MID(feed!T407,ROW($1:$5),1))*
ROW($1:$5),0),ROW($1:$5))+1,1)*10^ROW($1:$5)/10)</f>
        <v>42859</v>
      </c>
      <c r="U407" t="str">
        <f>feed!U407</f>
        <v>http://blocgame.com/stats.php?id=64246</v>
      </c>
      <c r="V407" s="4">
        <f>SUMPRODUCT(MID(0&amp;feed!V407,LARGE(INDEX(ISNUMBER(--MID(feed!V407,ROW($1:$5),1))*
ROW($1:$5),0),ROW($1:$5))+1,1)*10^ROW($1:$5)/10)</f>
        <v>0</v>
      </c>
      <c r="W407">
        <f>feed!W407</f>
        <v>0</v>
      </c>
      <c r="X407" s="4">
        <f>T407-H407*750-K407*375-L407*375</f>
        <v>30859</v>
      </c>
      <c r="Y407" s="9">
        <f>T407/N407</f>
        <v>41.369691119691119</v>
      </c>
    </row>
    <row r="408" spans="1:25" x14ac:dyDescent="0.25">
      <c r="A408" t="str">
        <f>feed!A408</f>
        <v>Lemonstan</v>
      </c>
      <c r="B408" t="str">
        <f>feed!B408</f>
        <v>Lemon</v>
      </c>
      <c r="C408" t="str">
        <f>feed!C408</f>
        <v>Brotherhood of Nod</v>
      </c>
      <c r="D408">
        <f>SUMPRODUCT(MID(0&amp;feed!D408,LARGE(INDEX(ISNUMBER(--MID(feed!D408,ROW($1:$19),1))*
ROW($1:$19),0),ROW($1:$19))+1,1)*10^ROW($1:$19)/10)</f>
        <v>121</v>
      </c>
      <c r="E408">
        <f>SUMPRODUCT(MID(0&amp;feed!E408,LARGE(INDEX(ISNUMBER(--MID(feed!E408,ROW($1:$19),1))*
ROW($1:$19),0),ROW($1:$19))+1,1)*10^ROW($1:$19)/10)</f>
        <v>4</v>
      </c>
      <c r="F408" t="str">
        <f>feed!F408</f>
        <v>Korean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Standard</v>
      </c>
      <c r="J408">
        <f>SUMPRODUCT(MID(0&amp;feed!J408,LARGE(INDEX(ISNUMBER(--MID(feed!J408,ROW($1:$19),1))*
ROW($1:$19),0),ROW($1:$19))+1,1)*10^ROW($1:$19)/10)</f>
        <v>20</v>
      </c>
      <c r="K408">
        <f>SUMPRODUCT(MID(0&amp;feed!K408,LARGE(INDEX(ISNUMBER(--MID(feed!K408,ROW($1:$19),1))*
ROW($1:$19),0),ROW($1:$19))+1,1)*10^ROW($1:$19)/10)</f>
        <v>16</v>
      </c>
      <c r="L408">
        <f>SUMPRODUCT(MID(0&amp;feed!L408,LARGE(INDEX(ISNUMBER(--MID(feed!L408,ROW($1:$19),1))*
ROW($1:$19),0),ROW($1:$19))+1,1)*10^ROW($1:$19)/10)</f>
        <v>8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1035</v>
      </c>
      <c r="O408">
        <f>SUMPRODUCT(MID(0&amp;feed!O408,LARGE(INDEX(ISNUMBER(--MID(feed!O408,ROW($1:$5),1))*
ROW($1:$5),0),ROW($1:$5))+1,1)*10^ROW($1:$5)/10)</f>
        <v>5002</v>
      </c>
      <c r="P408" t="str">
        <f>feed!P408</f>
        <v>Untapped</v>
      </c>
      <c r="Q408" t="str">
        <f>feed!Q408</f>
        <v>Very Powerful</v>
      </c>
      <c r="R408" t="str">
        <f>feed!R408</f>
        <v>Persia</v>
      </c>
      <c r="S408" t="str">
        <f>feed!S408</f>
        <v>Soviet Union</v>
      </c>
      <c r="T408" s="4">
        <f>SUMPRODUCT(MID(0&amp;feed!T408,LARGE(INDEX(ISNUMBER(--MID(feed!T408,ROW($1:$5),1))*
ROW($1:$5),0),ROW($1:$5))+1,1)*10^ROW($1:$5)/10)</f>
        <v>37688</v>
      </c>
      <c r="U408" t="str">
        <f>feed!U408</f>
        <v>http://blocgame.com/stats.php?id=40048</v>
      </c>
      <c r="V408" s="4">
        <f>SUMPRODUCT(MID(0&amp;feed!V408,LARGE(INDEX(ISNUMBER(--MID(feed!V408,ROW($1:$5),1))*
ROW($1:$5),0),ROW($1:$5))+1,1)*10^ROW($1:$5)/10)</f>
        <v>4</v>
      </c>
      <c r="W408">
        <f>feed!W408</f>
        <v>0</v>
      </c>
      <c r="X408" s="4">
        <f>T408-H408*750-K408*375-L408*375</f>
        <v>27188</v>
      </c>
      <c r="Y408" s="9">
        <f>T408/N408</f>
        <v>36.413526570048312</v>
      </c>
    </row>
    <row r="409" spans="1:25" x14ac:dyDescent="0.25">
      <c r="A409" t="str">
        <f>feed!A410</f>
        <v>JIDF</v>
      </c>
      <c r="B409" t="str">
        <f>feed!B410</f>
        <v>Mort Goldstein</v>
      </c>
      <c r="C409">
        <f>feed!C410</f>
        <v>0</v>
      </c>
      <c r="D409">
        <f>SUMPRODUCT(MID(0&amp;feed!D410,LARGE(INDEX(ISNUMBER(--MID(feed!D410,ROW($1:$19),1))*
ROW($1:$19),0),ROW($1:$19))+1,1)*10^ROW($1:$19)/10)</f>
        <v>0</v>
      </c>
      <c r="E409">
        <f>SUMPRODUCT(MID(0&amp;feed!E410,LARGE(INDEX(ISNUMBER(--MID(feed!E410,ROW($1:$19),1))*
ROW($1:$19),0),ROW($1:$19))+1,1)*10^ROW($1:$19)/10)</f>
        <v>0</v>
      </c>
      <c r="F409" t="str">
        <f>feed!F410</f>
        <v>Second World War surplus</v>
      </c>
      <c r="G409" t="str">
        <f>feed!G410</f>
        <v>Gandhi-like</v>
      </c>
      <c r="H409">
        <f>SUMPRODUCT(MID(0&amp;feed!H410,LARGE(INDEX(ISNUMBER(--MID(feed!H410,ROW($1:$1),1))*
ROW($1:$1),0),ROW($1:$1))+1,1)*10^ROW($1:$1)/10)</f>
        <v>1</v>
      </c>
      <c r="I409" t="str">
        <f>feed!I410</f>
        <v>Elite</v>
      </c>
      <c r="J409">
        <f>SUMPRODUCT(MID(0&amp;feed!J410,LARGE(INDEX(ISNUMBER(--MID(feed!J410,ROW($1:$19),1))*
ROW($1:$19),0),ROW($1:$19))+1,1)*10^ROW($1:$19)/10)</f>
        <v>7</v>
      </c>
      <c r="K409">
        <f>SUMPRODUCT(MID(0&amp;feed!K410,LARGE(INDEX(ISNUMBER(--MID(feed!K410,ROW($1:$19),1))*
ROW($1:$19),0),ROW($1:$19))+1,1)*10^ROW($1:$19)/10)</f>
        <v>0</v>
      </c>
      <c r="L409">
        <f>SUMPRODUCT(MID(0&amp;feed!L410,LARGE(INDEX(ISNUMBER(--MID(feed!L410,ROW($1:$19),1))*
ROW($1:$19),0),ROW($1:$19))+1,1)*10^ROW($1:$19)/10)</f>
        <v>0</v>
      </c>
      <c r="M409" t="str">
        <f>feed!M410</f>
        <v>Mixed Economy</v>
      </c>
      <c r="N409">
        <f>SUMPRODUCT(MID(0&amp;feed!N410,LARGE(INDEX(ISNUMBER(--MID(feed!N410,ROW($1:$5),1))*
ROW($1:$5),0),ROW($1:$5))+1,1)*10^ROW($1:$5)/10)</f>
        <v>1033</v>
      </c>
      <c r="O409">
        <f>SUMPRODUCT(MID(0&amp;feed!O410,LARGE(INDEX(ISNUMBER(--MID(feed!O410,ROW($1:$5),1))*
ROW($1:$5),0),ROW($1:$5))+1,1)*10^ROW($1:$5)/10)</f>
        <v>40</v>
      </c>
      <c r="P409" t="str">
        <f>feed!P410</f>
        <v>Untapped</v>
      </c>
      <c r="Q409" t="str">
        <f>feed!Q410</f>
        <v>Mediocre</v>
      </c>
      <c r="R409" t="str">
        <f>feed!R410</f>
        <v>Pacific Rim</v>
      </c>
      <c r="S409" t="str">
        <f>feed!S410</f>
        <v>Soviet Union</v>
      </c>
      <c r="T409" s="4">
        <f>SUMPRODUCT(MID(0&amp;feed!T410,LARGE(INDEX(ISNUMBER(--MID(feed!T410,ROW($1:$5),1))*
ROW($1:$5),0),ROW($1:$5))+1,1)*10^ROW($1:$5)/10)</f>
        <v>6122</v>
      </c>
      <c r="U409" t="str">
        <f>feed!U410</f>
        <v>http://blocgame.com/stats.php?id=63700</v>
      </c>
      <c r="V409" s="4">
        <f>SUMPRODUCT(MID(0&amp;feed!V410,LARGE(INDEX(ISNUMBER(--MID(feed!V410,ROW($1:$5),1))*
ROW($1:$5),0),ROW($1:$5))+1,1)*10^ROW($1:$5)/10)</f>
        <v>0</v>
      </c>
      <c r="W409">
        <f>feed!W410</f>
        <v>0</v>
      </c>
      <c r="X409" s="4">
        <f>T409-H409*750-K409*375-L409*375</f>
        <v>5372</v>
      </c>
      <c r="Y409" s="9">
        <f>T409/N409</f>
        <v>5.9264278799612775</v>
      </c>
    </row>
    <row r="410" spans="1:25" x14ac:dyDescent="0.25">
      <c r="A410" t="str">
        <f>feed!A409</f>
        <v>Osia</v>
      </c>
      <c r="B410" t="str">
        <f>feed!B409</f>
        <v>Chairman Nippon</v>
      </c>
      <c r="C410" t="str">
        <f>feed!C409</f>
        <v>Brotherhood of Nod</v>
      </c>
      <c r="D410">
        <f>SUMPRODUCT(MID(0&amp;feed!D409,LARGE(INDEX(ISNUMBER(--MID(feed!D409,ROW($1:$19),1))*
ROW($1:$19),0),ROW($1:$19))+1,1)*10^ROW($1:$19)/10)</f>
        <v>60</v>
      </c>
      <c r="E410">
        <f>SUMPRODUCT(MID(0&amp;feed!E409,LARGE(INDEX(ISNUMBER(--MID(feed!E409,ROW($1:$19),1))*
ROW($1:$19),0),ROW($1:$19))+1,1)*10^ROW($1:$19)/10)</f>
        <v>0</v>
      </c>
      <c r="F410" t="str">
        <f>feed!F409</f>
        <v>Second World War surplus</v>
      </c>
      <c r="G410" t="str">
        <f>feed!G409</f>
        <v>Gandhi-like</v>
      </c>
      <c r="H410">
        <f>SUMPRODUCT(MID(0&amp;feed!H409,LARGE(INDEX(ISNUMBER(--MID(feed!H409,ROW($1:$1),1))*
ROW($1:$1),0),ROW($1:$1))+1,1)*10^ROW($1:$1)/10)</f>
        <v>3</v>
      </c>
      <c r="I410" t="str">
        <f>feed!I409</f>
        <v>Good</v>
      </c>
      <c r="J410">
        <f>SUMPRODUCT(MID(0&amp;feed!J409,LARGE(INDEX(ISNUMBER(--MID(feed!J409,ROW($1:$19),1))*
ROW($1:$19),0),ROW($1:$19))+1,1)*10^ROW($1:$19)/10)</f>
        <v>2</v>
      </c>
      <c r="K410">
        <f>SUMPRODUCT(MID(0&amp;feed!K409,LARGE(INDEX(ISNUMBER(--MID(feed!K409,ROW($1:$19),1))*
ROW($1:$19),0),ROW($1:$19))+1,1)*10^ROW($1:$19)/10)</f>
        <v>12</v>
      </c>
      <c r="L410">
        <f>SUMPRODUCT(MID(0&amp;feed!L409,LARGE(INDEX(ISNUMBER(--MID(feed!L409,ROW($1:$19),1))*
ROW($1:$19),0),ROW($1:$19))+1,1)*10^ROW($1:$19)/10)</f>
        <v>6</v>
      </c>
      <c r="M410" t="str">
        <f>feed!M409</f>
        <v>Central Planning</v>
      </c>
      <c r="N410">
        <f>SUMPRODUCT(MID(0&amp;feed!N409,LARGE(INDEX(ISNUMBER(--MID(feed!N409,ROW($1:$5),1))*
ROW($1:$5),0),ROW($1:$5))+1,1)*10^ROW($1:$5)/10)</f>
        <v>1033</v>
      </c>
      <c r="O410">
        <f>SUMPRODUCT(MID(0&amp;feed!O409,LARGE(INDEX(ISNUMBER(--MID(feed!O409,ROW($1:$5),1))*
ROW($1:$5),0),ROW($1:$5))+1,1)*10^ROW($1:$5)/10)</f>
        <v>315</v>
      </c>
      <c r="P410" t="str">
        <f>feed!P409</f>
        <v>Untapped</v>
      </c>
      <c r="Q410" t="str">
        <f>feed!Q409</f>
        <v>Large</v>
      </c>
      <c r="R410" t="str">
        <f>feed!R409</f>
        <v>China</v>
      </c>
      <c r="S410" t="str">
        <f>feed!S409</f>
        <v>Soviet Union</v>
      </c>
      <c r="T410" s="4">
        <f>SUMPRODUCT(MID(0&amp;feed!T409,LARGE(INDEX(ISNUMBER(--MID(feed!T409,ROW($1:$5),1))*
ROW($1:$5),0),ROW($1:$5))+1,1)*10^ROW($1:$5)/10)</f>
        <v>33770</v>
      </c>
      <c r="U410" t="str">
        <f>feed!U409</f>
        <v>http://blocgame.com/stats.php?id=40431</v>
      </c>
      <c r="V410" s="4">
        <f>SUMPRODUCT(MID(0&amp;feed!V409,LARGE(INDEX(ISNUMBER(--MID(feed!V409,ROW($1:$5),1))*
ROW($1:$5),0),ROW($1:$5))+1,1)*10^ROW($1:$5)/10)</f>
        <v>0</v>
      </c>
      <c r="W410">
        <f>feed!W409</f>
        <v>0</v>
      </c>
      <c r="X410" s="4">
        <f>T410-H410*750-K410*375-L410*375</f>
        <v>24770</v>
      </c>
      <c r="Y410" s="9">
        <f>T410/N410</f>
        <v>32.691190706679571</v>
      </c>
    </row>
    <row r="411" spans="1:25" x14ac:dyDescent="0.25">
      <c r="A411" t="str">
        <f>feed!A411</f>
        <v>Razgriskm</v>
      </c>
      <c r="B411" t="str">
        <f>feed!B411</f>
        <v>Tordus Stahl</v>
      </c>
      <c r="C411" t="str">
        <f>feed!C411</f>
        <v>The Divine Council</v>
      </c>
      <c r="D411">
        <f>SUMPRODUCT(MID(0&amp;feed!D411,LARGE(INDEX(ISNUMBER(--MID(feed!D411,ROW($1:$19),1))*
ROW($1:$19),0),ROW($1:$19))+1,1)*10^ROW($1:$19)/10)</f>
        <v>22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Normal</v>
      </c>
      <c r="H411">
        <f>SUMPRODUCT(MID(0&amp;feed!H411,LARGE(INDEX(ISNUMBER(--MID(feed!H411,ROW($1:$1),1))*
ROW($1:$1),0),ROW($1:$1))+1,1)*10^ROW($1:$1)/10)</f>
        <v>2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0</v>
      </c>
      <c r="K411">
        <f>SUMPRODUCT(MID(0&amp;feed!K411,LARGE(INDEX(ISNUMBER(--MID(feed!K411,ROW($1:$19),1))*
ROW($1:$19),0),ROW($1:$19))+1,1)*10^ROW($1:$19)/10)</f>
        <v>15</v>
      </c>
      <c r="L411">
        <f>SUMPRODUCT(MID(0&amp;feed!L411,LARGE(INDEX(ISNUMBER(--MID(feed!L411,ROW($1:$19),1))*
ROW($1:$19),0),ROW($1:$19))+1,1)*10^ROW($1:$19)/10)</f>
        <v>4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1032</v>
      </c>
      <c r="O411">
        <f>SUMPRODUCT(MID(0&amp;feed!O411,LARGE(INDEX(ISNUMBER(--MID(feed!O411,ROW($1:$5),1))*
ROW($1:$5),0),ROW($1:$5))+1,1)*10^ROW($1:$5)/10)</f>
        <v>131</v>
      </c>
      <c r="P411" t="str">
        <f>feed!P411</f>
        <v>Depleted</v>
      </c>
      <c r="Q411" t="str">
        <f>feed!Q411</f>
        <v>Mediocre</v>
      </c>
      <c r="R411" t="str">
        <f>feed!R411</f>
        <v>West Africa</v>
      </c>
      <c r="S411" t="str">
        <f>feed!S411</f>
        <v>Soviet Union</v>
      </c>
      <c r="T411" s="4">
        <f>SUMPRODUCT(MID(0&amp;feed!T411,LARGE(INDEX(ISNUMBER(--MID(feed!T411,ROW($1:$5),1))*
ROW($1:$5),0),ROW($1:$5))+1,1)*10^ROW($1:$5)/10)</f>
        <v>25077</v>
      </c>
      <c r="U411" t="str">
        <f>feed!U411</f>
        <v>http://blocgame.com/stats.php?id=63117</v>
      </c>
      <c r="V411" s="4">
        <f>SUMPRODUCT(MID(0&amp;feed!V411,LARGE(INDEX(ISNUMBER(--MID(feed!V411,ROW($1:$5),1))*
ROW($1:$5),0),ROW($1:$5))+1,1)*10^ROW($1:$5)/10)</f>
        <v>0</v>
      </c>
      <c r="W411">
        <f>feed!W411</f>
        <v>0</v>
      </c>
      <c r="X411" s="4">
        <f>T411-H411*750-K411*375-L411*375</f>
        <v>16452</v>
      </c>
      <c r="Y411" s="9">
        <f>T411/N411</f>
        <v>24.299418604651162</v>
      </c>
    </row>
    <row r="412" spans="1:25" x14ac:dyDescent="0.25">
      <c r="A412" t="str">
        <f>feed!A412</f>
        <v>Sumchakastan</v>
      </c>
      <c r="B412" t="str">
        <f>feed!B412</f>
        <v>eddik0lol</v>
      </c>
      <c r="C412" t="str">
        <f>feed!C412</f>
        <v>The Khilafah</v>
      </c>
      <c r="D412">
        <f>SUMPRODUCT(MID(0&amp;feed!D412,LARGE(INDEX(ISNUMBER(--MID(feed!D412,ROW($1:$19),1))*
ROW($1:$19),0),ROW($1:$19))+1,1)*10^ROW($1:$19)/10)</f>
        <v>8</v>
      </c>
      <c r="E412">
        <f>SUMPRODUCT(MID(0&amp;feed!E412,LARGE(INDEX(ISNUMBER(--MID(feed!E412,ROW($1:$19),1))*
ROW($1:$19),0),ROW($1:$19))+1,1)*10^ROW($1:$19)/10)</f>
        <v>0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1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26</v>
      </c>
      <c r="K412">
        <f>SUMPRODUCT(MID(0&amp;feed!K412,LARGE(INDEX(ISNUMBER(--MID(feed!K412,ROW($1:$19),1))*
ROW($1:$19),0),ROW($1:$19))+1,1)*10^ROW($1:$19)/10)</f>
        <v>12</v>
      </c>
      <c r="L412">
        <f>SUMPRODUCT(MID(0&amp;feed!L412,LARGE(INDEX(ISNUMBER(--MID(feed!L412,ROW($1:$19),1))*
ROW($1:$19),0),ROW($1:$19))+1,1)*10^ROW($1:$19)/10)</f>
        <v>6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1027</v>
      </c>
      <c r="O412">
        <f>SUMPRODUCT(MID(0&amp;feed!O412,LARGE(INDEX(ISNUMBER(--MID(feed!O412,ROW($1:$5),1))*
ROW($1:$5),0),ROW($1:$5))+1,1)*10^ROW($1:$5)/10)</f>
        <v>2858</v>
      </c>
      <c r="P412">
        <f>feed!P412</f>
        <v>0</v>
      </c>
      <c r="Q412" t="str">
        <f>feed!Q412</f>
        <v>Meagre</v>
      </c>
      <c r="R412" t="str">
        <f>feed!R412</f>
        <v>Arabia</v>
      </c>
      <c r="S412" t="str">
        <f>feed!S412</f>
        <v>Neutral</v>
      </c>
      <c r="T412" s="4">
        <f>SUMPRODUCT(MID(0&amp;feed!T412,LARGE(INDEX(ISNUMBER(--MID(feed!T412,ROW($1:$5),1))*
ROW($1:$5),0),ROW($1:$5))+1,1)*10^ROW($1:$5)/10)</f>
        <v>12947</v>
      </c>
      <c r="U412" t="str">
        <f>feed!U412</f>
        <v>http://blocgame.com/stats.php?id=41444</v>
      </c>
      <c r="V412" s="4">
        <f>SUMPRODUCT(MID(0&amp;feed!V412,LARGE(INDEX(ISNUMBER(--MID(feed!V412,ROW($1:$5),1))*
ROW($1:$5),0),ROW($1:$5))+1,1)*10^ROW($1:$5)/10)</f>
        <v>0</v>
      </c>
      <c r="W412">
        <f>feed!W412</f>
        <v>0</v>
      </c>
      <c r="X412" s="4">
        <f>T412-H412*750-K412*375-L412*375</f>
        <v>5447</v>
      </c>
      <c r="Y412" s="9">
        <f>T412/N412</f>
        <v>12.606621226874392</v>
      </c>
    </row>
    <row r="413" spans="1:25" x14ac:dyDescent="0.25">
      <c r="A413" t="str">
        <f>feed!A413</f>
        <v>Bolshevikistan</v>
      </c>
      <c r="B413" t="str">
        <f>feed!B413</f>
        <v>S.D.Plessken</v>
      </c>
      <c r="C413" t="str">
        <f>feed!C413</f>
        <v>Comintern</v>
      </c>
      <c r="D413">
        <f>SUMPRODUCT(MID(0&amp;feed!D413,LARGE(INDEX(ISNUMBER(--MID(feed!D413,ROW($1:$19),1))*
ROW($1:$19),0),ROW($1:$19))+1,1)*10^ROW($1:$19)/10)</f>
        <v>54</v>
      </c>
      <c r="E413">
        <f>SUMPRODUCT(MID(0&amp;feed!E413,LARGE(INDEX(ISNUMBER(--MID(feed!E413,ROW($1:$19),1))*
ROW($1:$19),0),ROW($1:$19))+1,1)*10^ROW($1:$19)/10)</f>
        <v>1</v>
      </c>
      <c r="F413" t="str">
        <f>feed!F413</f>
        <v>Finest of the 19th century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17</v>
      </c>
      <c r="K413">
        <f>SUMPRODUCT(MID(0&amp;feed!K413,LARGE(INDEX(ISNUMBER(--MID(feed!K413,ROW($1:$19),1))*
ROW($1:$19),0),ROW($1:$19))+1,1)*10^ROW($1:$19)/10)</f>
        <v>16</v>
      </c>
      <c r="L413">
        <f>SUMPRODUCT(MID(0&amp;feed!L413,LARGE(INDEX(ISNUMBER(--MID(feed!L413,ROW($1:$19),1))*
ROW($1:$19),0),ROW($1:$19))+1,1)*10^ROW($1:$19)/10)</f>
        <v>0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1026</v>
      </c>
      <c r="O413">
        <f>SUMPRODUCT(MID(0&amp;feed!O413,LARGE(INDEX(ISNUMBER(--MID(feed!O413,ROW($1:$5),1))*
ROW($1:$5),0),ROW($1:$5))+1,1)*10^ROW($1:$5)/10)</f>
        <v>0</v>
      </c>
      <c r="P413" t="str">
        <f>feed!P413</f>
        <v>Near Depletion</v>
      </c>
      <c r="Q413" t="str">
        <f>feed!Q413</f>
        <v>Large</v>
      </c>
      <c r="R413" t="str">
        <f>feed!R413</f>
        <v>Congo</v>
      </c>
      <c r="S413" t="str">
        <f>feed!S413</f>
        <v>Soviet Union</v>
      </c>
      <c r="T413" s="4">
        <f>SUMPRODUCT(MID(0&amp;feed!T413,LARGE(INDEX(ISNUMBER(--MID(feed!T413,ROW($1:$5),1))*
ROW($1:$5),0),ROW($1:$5))+1,1)*10^ROW($1:$5)/10)</f>
        <v>16172</v>
      </c>
      <c r="U413" t="str">
        <f>feed!U413</f>
        <v>http://blocgame.com/stats.php?id=60189</v>
      </c>
      <c r="V413" s="4">
        <f>SUMPRODUCT(MID(0&amp;feed!V413,LARGE(INDEX(ISNUMBER(--MID(feed!V413,ROW($1:$5),1))*
ROW($1:$5),0),ROW($1:$5))+1,1)*10^ROW($1:$5)/10)</f>
        <v>0</v>
      </c>
      <c r="W413">
        <f>feed!W413</f>
        <v>0</v>
      </c>
      <c r="X413" s="4">
        <f>T413-H413*750-K413*375-L413*375</f>
        <v>8672</v>
      </c>
      <c r="Y413" s="9">
        <f>T413/N413</f>
        <v>15.762183235867447</v>
      </c>
    </row>
    <row r="414" spans="1:25" x14ac:dyDescent="0.25">
      <c r="A414" t="str">
        <f>feed!A414</f>
        <v>Honesty</v>
      </c>
      <c r="B414" t="str">
        <f>feed!B414</f>
        <v>Fury</v>
      </c>
      <c r="C414">
        <f>feed!C414</f>
        <v>0</v>
      </c>
      <c r="D414">
        <f>SUMPRODUCT(MID(0&amp;feed!D414,LARGE(INDEX(ISNUMBER(--MID(feed!D414,ROW($1:$19),1))*
ROW($1:$19),0),ROW($1:$19))+1,1)*10^ROW($1:$19)/10)</f>
        <v>10</v>
      </c>
      <c r="E414">
        <f>SUMPRODUCT(MID(0&amp;feed!E414,LARGE(INDEX(ISNUMBER(--MID(feed!E414,ROW($1:$19),1))*
ROW($1:$19),0),ROW($1:$19))+1,1)*10^ROW($1:$19)/10)</f>
        <v>0</v>
      </c>
      <c r="F414" t="str">
        <f>feed!F414</f>
        <v>Finest of the 19th century</v>
      </c>
      <c r="G414" t="str">
        <f>feed!G414</f>
        <v>Normal</v>
      </c>
      <c r="H414">
        <f>SUMPRODUCT(MID(0&amp;feed!H414,LARGE(INDEX(ISNUMBER(--MID(feed!H414,ROW($1:$1),1))*
ROW($1:$1),0),ROW($1:$1))+1,1)*10^ROW($1:$1)/10)</f>
        <v>0</v>
      </c>
      <c r="I414" t="str">
        <f>feed!I414</f>
        <v>Undisciplined Rabble</v>
      </c>
      <c r="J414">
        <f>SUMPRODUCT(MID(0&amp;feed!J414,LARGE(INDEX(ISNUMBER(--MID(feed!J414,ROW($1:$19),1))*
ROW($1:$19),0),ROW($1:$19))+1,1)*10^ROW($1:$19)/10)</f>
        <v>6</v>
      </c>
      <c r="K414">
        <f>SUMPRODUCT(MID(0&amp;feed!K414,LARGE(INDEX(ISNUMBER(--MID(feed!K414,ROW($1:$19),1))*
ROW($1:$19),0),ROW($1:$19))+1,1)*10^ROW($1:$19)/10)</f>
        <v>9</v>
      </c>
      <c r="L414">
        <f>SUMPRODUCT(MID(0&amp;feed!L414,LARGE(INDEX(ISNUMBER(--MID(feed!L414,ROW($1:$19),1))*
ROW($1:$19),0),ROW($1:$19))+1,1)*10^ROW($1:$19)/10)</f>
        <v>0</v>
      </c>
      <c r="M414" t="str">
        <f>feed!M414</f>
        <v>Mixed Economy</v>
      </c>
      <c r="N414">
        <f>SUMPRODUCT(MID(0&amp;feed!N414,LARGE(INDEX(ISNUMBER(--MID(feed!N414,ROW($1:$5),1))*
ROW($1:$5),0),ROW($1:$5))+1,1)*10^ROW($1:$5)/10)</f>
        <v>1026</v>
      </c>
      <c r="O414">
        <f>SUMPRODUCT(MID(0&amp;feed!O414,LARGE(INDEX(ISNUMBER(--MID(feed!O414,ROW($1:$5),1))*
ROW($1:$5),0),ROW($1:$5))+1,1)*10^ROW($1:$5)/10)</f>
        <v>0</v>
      </c>
      <c r="P414" t="str">
        <f>feed!P414</f>
        <v>Untapped</v>
      </c>
      <c r="Q414" t="str">
        <f>feed!Q414</f>
        <v>None</v>
      </c>
      <c r="R414" t="str">
        <f>feed!R414</f>
        <v>Mesopotamia</v>
      </c>
      <c r="S414" t="str">
        <f>feed!S414</f>
        <v>Neutral</v>
      </c>
      <c r="T414" s="4">
        <f>SUMPRODUCT(MID(0&amp;feed!T414,LARGE(INDEX(ISNUMBER(--MID(feed!T414,ROW($1:$5),1))*
ROW($1:$5),0),ROW($1:$5))+1,1)*10^ROW($1:$5)/10)</f>
        <v>3651</v>
      </c>
      <c r="U414" t="str">
        <f>feed!U414</f>
        <v>http://blocgame.com/stats.php?id=62094</v>
      </c>
      <c r="V414" s="4">
        <f>SUMPRODUCT(MID(0&amp;feed!V414,LARGE(INDEX(ISNUMBER(--MID(feed!V414,ROW($1:$5),1))*
ROW($1:$5),0),ROW($1:$5))+1,1)*10^ROW($1:$5)/10)</f>
        <v>0</v>
      </c>
      <c r="W414">
        <f>feed!W414</f>
        <v>0</v>
      </c>
      <c r="X414" s="4">
        <f>T414-H414*750-K414*375-L414*375</f>
        <v>276</v>
      </c>
      <c r="Y414" s="9">
        <f>T414/N414</f>
        <v>3.5584795321637426</v>
      </c>
    </row>
    <row r="415" spans="1:25" x14ac:dyDescent="0.25">
      <c r="A415" t="str">
        <f>feed!A415</f>
        <v>Prometheus</v>
      </c>
      <c r="B415" t="str">
        <f>feed!B415</f>
        <v>Jefferson</v>
      </c>
      <c r="C415" t="str">
        <f>feed!C415</f>
        <v>The Divine Council</v>
      </c>
      <c r="D415">
        <f>SUMPRODUCT(MID(0&amp;feed!D415,LARGE(INDEX(ISNUMBER(--MID(feed!D415,ROW($1:$19),1))*
ROW($1:$19),0),ROW($1:$19))+1,1)*10^ROW($1:$19)/10)</f>
        <v>56</v>
      </c>
      <c r="E415">
        <f>SUMPRODUCT(MID(0&amp;feed!E415,LARGE(INDEX(ISNUMBER(--MID(feed!E415,ROW($1:$19),1))*
ROW($1:$19),0),ROW($1:$19))+1,1)*10^ROW($1:$19)/10)</f>
        <v>2</v>
      </c>
      <c r="F415" t="str">
        <f>feed!F415</f>
        <v>Second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2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0</v>
      </c>
      <c r="K415">
        <f>SUMPRODUCT(MID(0&amp;feed!K415,LARGE(INDEX(ISNUMBER(--MID(feed!K415,ROW($1:$19),1))*
ROW($1:$19),0),ROW($1:$19))+1,1)*10^ROW($1:$19)/10)</f>
        <v>23</v>
      </c>
      <c r="L415">
        <f>SUMPRODUCT(MID(0&amp;feed!L415,LARGE(INDEX(ISNUMBER(--MID(feed!L415,ROW($1:$19),1))*
ROW($1:$19),0),ROW($1:$19))+1,1)*10^ROW($1:$19)/10)</f>
        <v>3</v>
      </c>
      <c r="M415" t="str">
        <f>feed!M415</f>
        <v>Free Market</v>
      </c>
      <c r="N415">
        <f>SUMPRODUCT(MID(0&amp;feed!N415,LARGE(INDEX(ISNUMBER(--MID(feed!N415,ROW($1:$5),1))*
ROW($1:$5),0),ROW($1:$5))+1,1)*10^ROW($1:$5)/10)</f>
        <v>1023</v>
      </c>
      <c r="O415">
        <f>SUMPRODUCT(MID(0&amp;feed!O415,LARGE(INDEX(ISNUMBER(--MID(feed!O415,ROW($1:$5),1))*
ROW($1:$5),0),ROW($1:$5))+1,1)*10^ROW($1:$5)/10)</f>
        <v>304</v>
      </c>
      <c r="P415" t="str">
        <f>feed!P415</f>
        <v>Depleted</v>
      </c>
      <c r="Q415" t="str">
        <f>feed!Q415</f>
        <v>Mediocre</v>
      </c>
      <c r="R415" t="str">
        <f>feed!R415</f>
        <v>Caribbean</v>
      </c>
      <c r="S415" t="str">
        <f>feed!S415</f>
        <v>United States</v>
      </c>
      <c r="T415" s="4">
        <f>SUMPRODUCT(MID(0&amp;feed!T415,LARGE(INDEX(ISNUMBER(--MID(feed!T415,ROW($1:$5),1))*
ROW($1:$5),0),ROW($1:$5))+1,1)*10^ROW($1:$5)/10)</f>
        <v>30284</v>
      </c>
      <c r="U415" t="str">
        <f>feed!U415</f>
        <v>http://blocgame.com/stats.php?id=56022</v>
      </c>
      <c r="V415" s="4">
        <f>SUMPRODUCT(MID(0&amp;feed!V415,LARGE(INDEX(ISNUMBER(--MID(feed!V415,ROW($1:$5),1))*
ROW($1:$5),0),ROW($1:$5))+1,1)*10^ROW($1:$5)/10)</f>
        <v>0</v>
      </c>
      <c r="W415">
        <f>feed!W415</f>
        <v>0</v>
      </c>
      <c r="X415" s="4">
        <f>T415-H415*750-K415*375-L415*375</f>
        <v>19034</v>
      </c>
      <c r="Y415" s="9">
        <f>T415/N415</f>
        <v>29.603128054740957</v>
      </c>
    </row>
    <row r="416" spans="1:25" x14ac:dyDescent="0.25">
      <c r="A416" t="str">
        <f>feed!A416</f>
        <v>KaleCepo</v>
      </c>
      <c r="B416" t="str">
        <f>feed!B416</f>
        <v>sultan lee</v>
      </c>
      <c r="C416" t="str">
        <f>feed!C416</f>
        <v>PIRATES</v>
      </c>
      <c r="D416">
        <f>SUMPRODUCT(MID(0&amp;feed!D416,LARGE(INDEX(ISNUMBER(--MID(feed!D416,ROW($1:$19),1))*
ROW($1:$19),0),ROW($1:$19))+1,1)*10^ROW($1:$19)/10)</f>
        <v>182</v>
      </c>
      <c r="E416">
        <f>SUMPRODUCT(MID(0&amp;feed!E416,LARGE(INDEX(ISNUMBER(--MID(feed!E416,ROW($1:$19),1))*
ROW($1:$19),0),ROW($1:$19))+1,1)*10^ROW($1:$19)/10)</f>
        <v>11</v>
      </c>
      <c r="F416" t="str">
        <f>feed!F416</f>
        <v>Korean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7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85</v>
      </c>
      <c r="L416">
        <f>SUMPRODUCT(MID(0&amp;feed!L416,LARGE(INDEX(ISNUMBER(--MID(feed!L416,ROW($1:$19),1))*
ROW($1:$19),0),ROW($1:$19))+1,1)*10^ROW($1:$19)/10)</f>
        <v>15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1021</v>
      </c>
      <c r="O416">
        <f>SUMPRODUCT(MID(0&amp;feed!O416,LARGE(INDEX(ISNUMBER(--MID(feed!O416,ROW($1:$5),1))*
ROW($1:$5),0),ROW($1:$5))+1,1)*10^ROW($1:$5)/10)</f>
        <v>554</v>
      </c>
      <c r="P416" t="str">
        <f>feed!P416</f>
        <v>Untapped</v>
      </c>
      <c r="Q416" t="str">
        <f>feed!Q416</f>
        <v>Very Powerful</v>
      </c>
      <c r="R416" t="str">
        <f>feed!R416</f>
        <v>East Indies</v>
      </c>
      <c r="S416" t="str">
        <f>feed!S416</f>
        <v>United States</v>
      </c>
      <c r="T416" s="4">
        <f>SUMPRODUCT(MID(0&amp;feed!T416,LARGE(INDEX(ISNUMBER(--MID(feed!T416,ROW($1:$5),1))*
ROW($1:$5),0),ROW($1:$5))+1,1)*10^ROW($1:$5)/10)</f>
        <v>66086</v>
      </c>
      <c r="U416" t="str">
        <f>feed!U416</f>
        <v>http://blocgame.com/stats.php?id=60711</v>
      </c>
      <c r="V416" s="4">
        <f>SUMPRODUCT(MID(0&amp;feed!V416,LARGE(INDEX(ISNUMBER(--MID(feed!V416,ROW($1:$5),1))*
ROW($1:$5),0),ROW($1:$5))+1,1)*10^ROW($1:$5)/10)</f>
        <v>0</v>
      </c>
      <c r="W416">
        <f>feed!W416</f>
        <v>0</v>
      </c>
      <c r="X416" s="4">
        <f>T416-H416*750-K416*375-L416*375</f>
        <v>23336</v>
      </c>
      <c r="Y416" s="9">
        <f>T416/N416</f>
        <v>64.726738491674823</v>
      </c>
    </row>
    <row r="417" spans="1:25" x14ac:dyDescent="0.25">
      <c r="A417" t="str">
        <f>feed!A417</f>
        <v>Chagondowidi</v>
      </c>
      <c r="B417" t="str">
        <f>feed!B417</f>
        <v>Tom Spanks</v>
      </c>
      <c r="C417">
        <f>feed!C417</f>
        <v>0</v>
      </c>
      <c r="D417">
        <f>SUMPRODUCT(MID(0&amp;feed!D417,LARGE(INDEX(ISNUMBER(--MID(feed!D417,ROW($1:$19),1))*
ROW($1:$19),0),ROW($1:$19))+1,1)*10^ROW($1:$19)/10)</f>
        <v>9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0</v>
      </c>
      <c r="I417" t="str">
        <f>feed!I417</f>
        <v>Standard</v>
      </c>
      <c r="J417">
        <f>SUMPRODUCT(MID(0&amp;feed!J417,LARGE(INDEX(ISNUMBER(--MID(feed!J417,ROW($1:$19),1))*
ROW($1:$19),0),ROW($1:$19))+1,1)*10^ROW($1:$19)/10)</f>
        <v>59</v>
      </c>
      <c r="K417">
        <f>SUMPRODUCT(MID(0&amp;feed!K417,LARGE(INDEX(ISNUMBER(--MID(feed!K417,ROW($1:$19),1))*
ROW($1:$19),0),ROW($1:$19))+1,1)*10^ROW($1:$19)/10)</f>
        <v>5</v>
      </c>
      <c r="L417">
        <f>SUMPRODUCT(MID(0&amp;feed!L417,LARGE(INDEX(ISNUMBER(--MID(feed!L417,ROW($1:$19),1))*
ROW($1:$19),0),ROW($1:$19))+1,1)*10^ROW($1:$19)/10)</f>
        <v>0</v>
      </c>
      <c r="M417" t="str">
        <f>feed!M417</f>
        <v>Free Market</v>
      </c>
      <c r="N417">
        <f>SUMPRODUCT(MID(0&amp;feed!N417,LARGE(INDEX(ISNUMBER(--MID(feed!N417,ROW($1:$5),1))*
ROW($1:$5),0),ROW($1:$5))+1,1)*10^ROW($1:$5)/10)</f>
        <v>1020</v>
      </c>
      <c r="O417">
        <f>SUMPRODUCT(MID(0&amp;feed!O417,LARGE(INDEX(ISNUMBER(--MID(feed!O417,ROW($1:$5),1))*
ROW($1:$5),0),ROW($1:$5))+1,1)*10^ROW($1:$5)/10)</f>
        <v>130</v>
      </c>
      <c r="P417" t="str">
        <f>feed!P417</f>
        <v>Untapped</v>
      </c>
      <c r="Q417" t="str">
        <f>feed!Q417</f>
        <v>Meagre</v>
      </c>
      <c r="R417" t="str">
        <f>feed!R417</f>
        <v>Congo</v>
      </c>
      <c r="S417" t="str">
        <f>feed!S417</f>
        <v>United States</v>
      </c>
      <c r="T417" s="4">
        <f>SUMPRODUCT(MID(0&amp;feed!T417,LARGE(INDEX(ISNUMBER(--MID(feed!T417,ROW($1:$5),1))*
ROW($1:$5),0),ROW($1:$5))+1,1)*10^ROW($1:$5)/10)</f>
        <v>6372</v>
      </c>
      <c r="U417" t="str">
        <f>feed!U417</f>
        <v>http://blocgame.com/stats.php?id=64136</v>
      </c>
      <c r="V417" s="4">
        <f>SUMPRODUCT(MID(0&amp;feed!V417,LARGE(INDEX(ISNUMBER(--MID(feed!V417,ROW($1:$5),1))*
ROW($1:$5),0),ROW($1:$5))+1,1)*10^ROW($1:$5)/10)</f>
        <v>0</v>
      </c>
      <c r="W417">
        <f>feed!W417</f>
        <v>0</v>
      </c>
      <c r="X417" s="4">
        <f>T417-H417*750-K417*375-L417*375</f>
        <v>4497</v>
      </c>
      <c r="Y417" s="9">
        <f>T417/N417</f>
        <v>6.2470588235294118</v>
      </c>
    </row>
    <row r="418" spans="1:25" x14ac:dyDescent="0.25">
      <c r="A418" t="str">
        <f>feed!A418</f>
        <v>AtlasCorp</v>
      </c>
      <c r="B418" t="str">
        <f>feed!B418</f>
        <v>Sandreniner</v>
      </c>
      <c r="C418" t="str">
        <f>feed!C418</f>
        <v>Brotherhood of Nod</v>
      </c>
      <c r="D418">
        <f>SUMPRODUCT(MID(0&amp;feed!D418,LARGE(INDEX(ISNUMBER(--MID(feed!D418,ROW($1:$19),1))*
ROW($1:$19),0),ROW($1:$19))+1,1)*10^ROW($1:$19)/10)</f>
        <v>51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Good</v>
      </c>
      <c r="J418">
        <f>SUMPRODUCT(MID(0&amp;feed!J418,LARGE(INDEX(ISNUMBER(--MID(feed!J418,ROW($1:$19),1))*
ROW($1:$19),0),ROW($1:$19))+1,1)*10^ROW($1:$19)/10)</f>
        <v>0</v>
      </c>
      <c r="K418">
        <f>SUMPRODUCT(MID(0&amp;feed!K418,LARGE(INDEX(ISNUMBER(--MID(feed!K418,ROW($1:$19),1))*
ROW($1:$19),0),ROW($1:$19))+1,1)*10^ROW($1:$19)/10)</f>
        <v>16</v>
      </c>
      <c r="L418">
        <f>SUMPRODUCT(MID(0&amp;feed!L418,LARGE(INDEX(ISNUMBER(--MID(feed!L418,ROW($1:$19),1))*
ROW($1:$19),0),ROW($1:$19))+1,1)*10^ROW($1:$19)/10)</f>
        <v>9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1018</v>
      </c>
      <c r="O418">
        <f>SUMPRODUCT(MID(0&amp;feed!O418,LARGE(INDEX(ISNUMBER(--MID(feed!O418,ROW($1:$5),1))*
ROW($1:$5),0),ROW($1:$5))+1,1)*10^ROW($1:$5)/10)</f>
        <v>69</v>
      </c>
      <c r="P418" t="str">
        <f>feed!P418</f>
        <v>Untapped</v>
      </c>
      <c r="Q418" t="str">
        <f>feed!Q418</f>
        <v>Somewhat Large</v>
      </c>
      <c r="R418" t="str">
        <f>feed!R418</f>
        <v>Caribbean</v>
      </c>
      <c r="S418" t="str">
        <f>feed!S418</f>
        <v>Soviet Union</v>
      </c>
      <c r="T418" s="4">
        <f>SUMPRODUCT(MID(0&amp;feed!T418,LARGE(INDEX(ISNUMBER(--MID(feed!T418,ROW($1:$5),1))*
ROW($1:$5),0),ROW($1:$5))+1,1)*10^ROW($1:$5)/10)</f>
        <v>24020</v>
      </c>
      <c r="U418" t="str">
        <f>feed!U418</f>
        <v>http://blocgame.com/stats.php?id=63122</v>
      </c>
      <c r="V418" s="4">
        <f>SUMPRODUCT(MID(0&amp;feed!V418,LARGE(INDEX(ISNUMBER(--MID(feed!V418,ROW($1:$5),1))*
ROW($1:$5),0),ROW($1:$5))+1,1)*10^ROW($1:$5)/10)</f>
        <v>0</v>
      </c>
      <c r="W418">
        <f>feed!W418</f>
        <v>0</v>
      </c>
      <c r="X418" s="4">
        <f>T418-H418*750-K418*375-L418*375</f>
        <v>13145</v>
      </c>
      <c r="Y418" s="9">
        <f>T418/N418</f>
        <v>23.595284872298624</v>
      </c>
    </row>
    <row r="419" spans="1:25" x14ac:dyDescent="0.25">
      <c r="A419" t="str">
        <f>feed!A419</f>
        <v>Viktoria</v>
      </c>
      <c r="B419" t="str">
        <f>feed!B419</f>
        <v>gracious leader skylar</v>
      </c>
      <c r="C419" t="str">
        <f>feed!C419</f>
        <v>The Order</v>
      </c>
      <c r="D419">
        <f>SUMPRODUCT(MID(0&amp;feed!D419,LARGE(INDEX(ISNUMBER(--MID(feed!D419,ROW($1:$19),1))*
ROW($1:$19),0),ROW($1:$19))+1,1)*10^ROW($1:$19)/10)</f>
        <v>48</v>
      </c>
      <c r="E419">
        <f>SUMPRODUCT(MID(0&amp;feed!E419,LARGE(INDEX(ISNUMBER(--MID(feed!E419,ROW($1:$19),1))*
ROW($1:$19),0),ROW($1:$19))+1,1)*10^ROW($1:$19)/10)</f>
        <v>0</v>
      </c>
      <c r="F419" t="str">
        <f>feed!F419</f>
        <v>Korean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Good</v>
      </c>
      <c r="J419">
        <f>SUMPRODUCT(MID(0&amp;feed!J419,LARGE(INDEX(ISNUMBER(--MID(feed!J419,ROW($1:$19),1))*
ROW($1:$19),0),ROW($1:$19))+1,1)*10^ROW($1:$19)/10)</f>
        <v>5</v>
      </c>
      <c r="K419">
        <f>SUMPRODUCT(MID(0&amp;feed!K419,LARGE(INDEX(ISNUMBER(--MID(feed!K419,ROW($1:$19),1))*
ROW($1:$19),0),ROW($1:$19))+1,1)*10^ROW($1:$19)/10)</f>
        <v>10</v>
      </c>
      <c r="L419">
        <f>SUMPRODUCT(MID(0&amp;feed!L419,LARGE(INDEX(ISNUMBER(--MID(feed!L419,ROW($1:$19),1))*
ROW($1:$19),0),ROW($1:$19))+1,1)*10^ROW($1:$19)/10)</f>
        <v>4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1017</v>
      </c>
      <c r="O419">
        <f>SUMPRODUCT(MID(0&amp;feed!O419,LARGE(INDEX(ISNUMBER(--MID(feed!O419,ROW($1:$5),1))*
ROW($1:$5),0),ROW($1:$5))+1,1)*10^ROW($1:$5)/10)</f>
        <v>377</v>
      </c>
      <c r="P419" t="str">
        <f>feed!P419</f>
        <v>Untapped</v>
      </c>
      <c r="Q419" t="str">
        <f>feed!Q419</f>
        <v>Very Powerful</v>
      </c>
      <c r="R419" t="str">
        <f>feed!R419</f>
        <v>Pacific Rim</v>
      </c>
      <c r="S419" t="str">
        <f>feed!S419</f>
        <v>Soviet Union</v>
      </c>
      <c r="T419" s="4">
        <f>SUMPRODUCT(MID(0&amp;feed!T419,LARGE(INDEX(ISNUMBER(--MID(feed!T419,ROW($1:$5),1))*
ROW($1:$5),0),ROW($1:$5))+1,1)*10^ROW($1:$5)/10)</f>
        <v>26899</v>
      </c>
      <c r="U419" t="str">
        <f>feed!U419</f>
        <v>http://blocgame.com/stats.php?id=40188</v>
      </c>
      <c r="V419" s="4">
        <f>SUMPRODUCT(MID(0&amp;feed!V419,LARGE(INDEX(ISNUMBER(--MID(feed!V419,ROW($1:$5),1))*
ROW($1:$5),0),ROW($1:$5))+1,1)*10^ROW($1:$5)/10)</f>
        <v>0</v>
      </c>
      <c r="W419">
        <f>feed!W419</f>
        <v>0</v>
      </c>
      <c r="X419" s="4">
        <f>T419-H419*750-K419*375-L419*375</f>
        <v>21649</v>
      </c>
      <c r="Y419" s="9">
        <f>T419/N419</f>
        <v>26.449360865290068</v>
      </c>
    </row>
    <row r="420" spans="1:25" x14ac:dyDescent="0.25">
      <c r="A420" t="str">
        <f>feed!A420</f>
        <v>NationalFreedom</v>
      </c>
      <c r="B420" t="str">
        <f>feed!B420</f>
        <v>Muhammad Ali</v>
      </c>
      <c r="C420" t="str">
        <f>feed!C420</f>
        <v>Brotherhood of Nod</v>
      </c>
      <c r="D420">
        <f>SUMPRODUCT(MID(0&amp;feed!D420,LARGE(INDEX(ISNUMBER(--MID(feed!D420,ROW($1:$19),1))*
ROW($1:$19),0),ROW($1:$19))+1,1)*10^ROW($1:$19)/10)</f>
        <v>5</v>
      </c>
      <c r="E420">
        <f>SUMPRODUCT(MID(0&amp;feed!E420,LARGE(INDEX(ISNUMBER(--MID(feed!E420,ROW($1:$19),1))*
ROW($1:$19),0),ROW($1:$19))+1,1)*10^ROW($1:$19)/10)</f>
        <v>0</v>
      </c>
      <c r="F420" t="str">
        <f>feed!F420</f>
        <v>First World War surplus</v>
      </c>
      <c r="G420" t="str">
        <f>feed!G420</f>
        <v>Pariah</v>
      </c>
      <c r="H420">
        <f>SUMPRODUCT(MID(0&amp;feed!H420,LARGE(INDEX(ISNUMBER(--MID(feed!H420,ROW($1:$1),1))*
ROW($1:$1),0),ROW($1:$1))+1,1)*10^ROW($1:$1)/10)</f>
        <v>1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6</v>
      </c>
      <c r="K420">
        <f>SUMPRODUCT(MID(0&amp;feed!K420,LARGE(INDEX(ISNUMBER(--MID(feed!K420,ROW($1:$19),1))*
ROW($1:$19),0),ROW($1:$19))+1,1)*10^ROW($1:$19)/10)</f>
        <v>10</v>
      </c>
      <c r="L420">
        <f>SUMPRODUCT(MID(0&amp;feed!L420,LARGE(INDEX(ISNUMBER(--MID(feed!L420,ROW($1:$19),1))*
ROW($1:$19),0),ROW($1:$19))+1,1)*10^ROW($1:$19)/10)</f>
        <v>0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1013</v>
      </c>
      <c r="O420">
        <f>SUMPRODUCT(MID(0&amp;feed!O420,LARGE(INDEX(ISNUMBER(--MID(feed!O420,ROW($1:$5),1))*
ROW($1:$5),0),ROW($1:$5))+1,1)*10^ROW($1:$5)/10)</f>
        <v>205</v>
      </c>
      <c r="P420" t="str">
        <f>feed!P420</f>
        <v>Untapped</v>
      </c>
      <c r="Q420" t="str">
        <f>feed!Q420</f>
        <v>None</v>
      </c>
      <c r="R420" t="str">
        <f>feed!R420</f>
        <v>Mesopotamia</v>
      </c>
      <c r="S420" t="str">
        <f>feed!S420</f>
        <v>Neutral</v>
      </c>
      <c r="T420" s="4">
        <f>SUMPRODUCT(MID(0&amp;feed!T420,LARGE(INDEX(ISNUMBER(--MID(feed!T420,ROW($1:$5),1))*
ROW($1:$5),0),ROW($1:$5))+1,1)*10^ROW($1:$5)/10)</f>
        <v>10645</v>
      </c>
      <c r="U420" t="str">
        <f>feed!U420</f>
        <v>http://blocgame.com/stats.php?id=62085</v>
      </c>
      <c r="V420" s="4">
        <f>SUMPRODUCT(MID(0&amp;feed!V420,LARGE(INDEX(ISNUMBER(--MID(feed!V420,ROW($1:$5),1))*
ROW($1:$5),0),ROW($1:$5))+1,1)*10^ROW($1:$5)/10)</f>
        <v>0</v>
      </c>
      <c r="W420">
        <f>feed!W420</f>
        <v>0</v>
      </c>
      <c r="X420" s="4">
        <f>T420-H420*750-K420*375-L420*375</f>
        <v>6145</v>
      </c>
      <c r="Y420" s="9">
        <f>T420/N420</f>
        <v>10.508390918065153</v>
      </c>
    </row>
    <row r="421" spans="1:25" x14ac:dyDescent="0.25">
      <c r="A421" t="str">
        <f>feed!A422</f>
        <v>Nigiria</v>
      </c>
      <c r="B421" t="str">
        <f>feed!B422</f>
        <v>Tripster60</v>
      </c>
      <c r="C421" t="str">
        <f>feed!C422</f>
        <v>The United Nations</v>
      </c>
      <c r="D421">
        <f>SUMPRODUCT(MID(0&amp;feed!D422,LARGE(INDEX(ISNUMBER(--MID(feed!D422,ROW($1:$19),1))*
ROW($1:$19),0),ROW($1:$19))+1,1)*10^ROW($1:$19)/10)</f>
        <v>42</v>
      </c>
      <c r="E421">
        <f>SUMPRODUCT(MID(0&amp;feed!E422,LARGE(INDEX(ISNUMBER(--MID(feed!E422,ROW($1:$19),1))*
ROW($1:$19),0),ROW($1:$19))+1,1)*10^ROW($1:$19)/10)</f>
        <v>0</v>
      </c>
      <c r="F421" t="str">
        <f>feed!F422</f>
        <v>Second World War surplus</v>
      </c>
      <c r="G421" t="str">
        <f>feed!G422</f>
        <v>Gandhi-like</v>
      </c>
      <c r="H421">
        <f>SUMPRODUCT(MID(0&amp;feed!H422,LARGE(INDEX(ISNUMBER(--MID(feed!H422,ROW($1:$1),1))*
ROW($1:$1),0),ROW($1:$1))+1,1)*10^ROW($1:$1)/10)</f>
        <v>1</v>
      </c>
      <c r="I421" t="str">
        <f>feed!I422</f>
        <v>Good</v>
      </c>
      <c r="J421">
        <f>SUMPRODUCT(MID(0&amp;feed!J422,LARGE(INDEX(ISNUMBER(--MID(feed!J422,ROW($1:$19),1))*
ROW($1:$19),0),ROW($1:$19))+1,1)*10^ROW($1:$19)/10)</f>
        <v>49</v>
      </c>
      <c r="K421">
        <f>SUMPRODUCT(MID(0&amp;feed!K422,LARGE(INDEX(ISNUMBER(--MID(feed!K422,ROW($1:$19),1))*
ROW($1:$19),0),ROW($1:$19))+1,1)*10^ROW($1:$19)/10)</f>
        <v>12</v>
      </c>
      <c r="L421">
        <f>SUMPRODUCT(MID(0&amp;feed!L422,LARGE(INDEX(ISNUMBER(--MID(feed!L422,ROW($1:$19),1))*
ROW($1:$19),0),ROW($1:$19))+1,1)*10^ROW($1:$19)/10)</f>
        <v>5</v>
      </c>
      <c r="M421" t="str">
        <f>feed!M422</f>
        <v>Free Market</v>
      </c>
      <c r="N421">
        <f>SUMPRODUCT(MID(0&amp;feed!N422,LARGE(INDEX(ISNUMBER(--MID(feed!N422,ROW($1:$5),1))*
ROW($1:$5),0),ROW($1:$5))+1,1)*10^ROW($1:$5)/10)</f>
        <v>1012</v>
      </c>
      <c r="O421">
        <f>SUMPRODUCT(MID(0&amp;feed!O422,LARGE(INDEX(ISNUMBER(--MID(feed!O422,ROW($1:$5),1))*
ROW($1:$5),0),ROW($1:$5))+1,1)*10^ROW($1:$5)/10)</f>
        <v>224</v>
      </c>
      <c r="P421" t="str">
        <f>feed!P422</f>
        <v>Near Depletion</v>
      </c>
      <c r="Q421" t="str">
        <f>feed!Q422</f>
        <v>Mediocre</v>
      </c>
      <c r="R421" t="str">
        <f>feed!R422</f>
        <v>West Africa</v>
      </c>
      <c r="S421" t="str">
        <f>feed!S422</f>
        <v>United States</v>
      </c>
      <c r="T421" s="4">
        <f>SUMPRODUCT(MID(0&amp;feed!T422,LARGE(INDEX(ISNUMBER(--MID(feed!T422,ROW($1:$5),1))*
ROW($1:$5),0),ROW($1:$5))+1,1)*10^ROW($1:$5)/10)</f>
        <v>19066</v>
      </c>
      <c r="U421" t="str">
        <f>feed!U422</f>
        <v>http://blocgame.com/stats.php?id=46929</v>
      </c>
      <c r="V421" s="4">
        <f>SUMPRODUCT(MID(0&amp;feed!V422,LARGE(INDEX(ISNUMBER(--MID(feed!V422,ROW($1:$5),1))*
ROW($1:$5),0),ROW($1:$5))+1,1)*10^ROW($1:$5)/10)</f>
        <v>0</v>
      </c>
      <c r="W421">
        <f>feed!W422</f>
        <v>0</v>
      </c>
      <c r="X421" s="4">
        <f>T421-H421*750-K421*375-L421*375</f>
        <v>11941</v>
      </c>
      <c r="Y421" s="9">
        <f>T421/N421</f>
        <v>18.839920948616601</v>
      </c>
    </row>
    <row r="422" spans="1:25" x14ac:dyDescent="0.25">
      <c r="A422" t="str">
        <f>feed!A424</f>
        <v>SrpskaRepublika</v>
      </c>
      <c r="B422" t="str">
        <f>feed!B424</f>
        <v>Enoch Powell</v>
      </c>
      <c r="C422" t="str">
        <f>feed!C424</f>
        <v>The Order</v>
      </c>
      <c r="D422">
        <f>SUMPRODUCT(MID(0&amp;feed!D424,LARGE(INDEX(ISNUMBER(--MID(feed!D424,ROW($1:$19),1))*
ROW($1:$19),0),ROW($1:$19))+1,1)*10^ROW($1:$19)/10)</f>
        <v>58</v>
      </c>
      <c r="E422">
        <f>SUMPRODUCT(MID(0&amp;feed!E424,LARGE(INDEX(ISNUMBER(--MID(feed!E424,ROW($1:$19),1))*
ROW($1:$19),0),ROW($1:$19))+1,1)*10^ROW($1:$19)/10)</f>
        <v>0</v>
      </c>
      <c r="F422" t="str">
        <f>feed!F424</f>
        <v>Second World War surplus</v>
      </c>
      <c r="G422" t="str">
        <f>feed!G424</f>
        <v>Gandhi-like</v>
      </c>
      <c r="H422">
        <f>SUMPRODUCT(MID(0&amp;feed!H424,LARGE(INDEX(ISNUMBER(--MID(feed!H424,ROW($1:$1),1))*
ROW($1:$1),0),ROW($1:$1))+1,1)*10^ROW($1:$1)/10)</f>
        <v>2</v>
      </c>
      <c r="I422" t="str">
        <f>feed!I424</f>
        <v>Good</v>
      </c>
      <c r="J422">
        <f>SUMPRODUCT(MID(0&amp;feed!J424,LARGE(INDEX(ISNUMBER(--MID(feed!J424,ROW($1:$19),1))*
ROW($1:$19),0),ROW($1:$19))+1,1)*10^ROW($1:$19)/10)</f>
        <v>12</v>
      </c>
      <c r="K422">
        <f>SUMPRODUCT(MID(0&amp;feed!K424,LARGE(INDEX(ISNUMBER(--MID(feed!K424,ROW($1:$19),1))*
ROW($1:$19),0),ROW($1:$19))+1,1)*10^ROW($1:$19)/10)</f>
        <v>13</v>
      </c>
      <c r="L422">
        <f>SUMPRODUCT(MID(0&amp;feed!L424,LARGE(INDEX(ISNUMBER(--MID(feed!L424,ROW($1:$19),1))*
ROW($1:$19),0),ROW($1:$19))+1,1)*10^ROW($1:$19)/10)</f>
        <v>6</v>
      </c>
      <c r="M422" t="str">
        <f>feed!M424</f>
        <v>Mixed Economy</v>
      </c>
      <c r="N422">
        <f>SUMPRODUCT(MID(0&amp;feed!N424,LARGE(INDEX(ISNUMBER(--MID(feed!N424,ROW($1:$5),1))*
ROW($1:$5),0),ROW($1:$5))+1,1)*10^ROW($1:$5)/10)</f>
        <v>1012</v>
      </c>
      <c r="O422">
        <f>SUMPRODUCT(MID(0&amp;feed!O424,LARGE(INDEX(ISNUMBER(--MID(feed!O424,ROW($1:$5),1))*
ROW($1:$5),0),ROW($1:$5))+1,1)*10^ROW($1:$5)/10)</f>
        <v>193</v>
      </c>
      <c r="P422" t="str">
        <f>feed!P424</f>
        <v>Untapped</v>
      </c>
      <c r="Q422" t="str">
        <f>feed!Q424</f>
        <v>Mediocre</v>
      </c>
      <c r="R422" t="str">
        <f>feed!R424</f>
        <v>Southern Africa</v>
      </c>
      <c r="S422" t="str">
        <f>feed!S424</f>
        <v>Neutral</v>
      </c>
      <c r="T422" s="4">
        <f>SUMPRODUCT(MID(0&amp;feed!T424,LARGE(INDEX(ISNUMBER(--MID(feed!T424,ROW($1:$5),1))*
ROW($1:$5),0),ROW($1:$5))+1,1)*10^ROW($1:$5)/10)</f>
        <v>23436</v>
      </c>
      <c r="U422" t="str">
        <f>feed!U424</f>
        <v>http://blocgame.com/stats.php?id=63541</v>
      </c>
      <c r="V422" s="4">
        <f>SUMPRODUCT(MID(0&amp;feed!V424,LARGE(INDEX(ISNUMBER(--MID(feed!V424,ROW($1:$5),1))*
ROW($1:$5),0),ROW($1:$5))+1,1)*10^ROW($1:$5)/10)</f>
        <v>0</v>
      </c>
      <c r="W422">
        <f>feed!W424</f>
        <v>0</v>
      </c>
      <c r="X422" s="4">
        <f>T422-H422*750-K422*375-L422*375</f>
        <v>14811</v>
      </c>
      <c r="Y422" s="9">
        <f>T422/N422</f>
        <v>23.158102766798418</v>
      </c>
    </row>
    <row r="423" spans="1:25" x14ac:dyDescent="0.25">
      <c r="A423" t="str">
        <f>feed!A423</f>
        <v>Scrubistan</v>
      </c>
      <c r="B423" t="str">
        <f>feed!B423</f>
        <v>Fernando_Shiros</v>
      </c>
      <c r="C423" t="str">
        <f>feed!C423</f>
        <v>Brotherhood of Nod</v>
      </c>
      <c r="D423">
        <f>SUMPRODUCT(MID(0&amp;feed!D423,LARGE(INDEX(ISNUMBER(--MID(feed!D423,ROW($1:$19),1))*
ROW($1:$19),0),ROW($1:$19))+1,1)*10^ROW($1:$19)/10)</f>
        <v>61</v>
      </c>
      <c r="E423">
        <f>SUMPRODUCT(MID(0&amp;feed!E423,LARGE(INDEX(ISNUMBER(--MID(feed!E423,ROW($1:$19),1))*
ROW($1:$19),0),ROW($1:$19))+1,1)*10^ROW($1:$19)/10)</f>
        <v>2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3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4</v>
      </c>
      <c r="K423">
        <f>SUMPRODUCT(MID(0&amp;feed!K423,LARGE(INDEX(ISNUMBER(--MID(feed!K423,ROW($1:$19),1))*
ROW($1:$19),0),ROW($1:$19))+1,1)*10^ROW($1:$19)/10)</f>
        <v>38</v>
      </c>
      <c r="L423">
        <f>SUMPRODUCT(MID(0&amp;feed!L423,LARGE(INDEX(ISNUMBER(--MID(feed!L423,ROW($1:$19),1))*
ROW($1:$19),0),ROW($1:$19))+1,1)*10^ROW($1:$19)/10)</f>
        <v>21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1012</v>
      </c>
      <c r="O423">
        <f>SUMPRODUCT(MID(0&amp;feed!O423,LARGE(INDEX(ISNUMBER(--MID(feed!O423,ROW($1:$5),1))*
ROW($1:$5),0),ROW($1:$5))+1,1)*10^ROW($1:$5)/10)</f>
        <v>7083</v>
      </c>
      <c r="P423">
        <f>feed!P423</f>
        <v>0</v>
      </c>
      <c r="Q423" t="str">
        <f>feed!Q423</f>
        <v>Large</v>
      </c>
      <c r="R423" t="str">
        <f>feed!R423</f>
        <v>Persia</v>
      </c>
      <c r="S423" t="str">
        <f>feed!S423</f>
        <v>Soviet Union</v>
      </c>
      <c r="T423" s="4">
        <f>SUMPRODUCT(MID(0&amp;feed!T423,LARGE(INDEX(ISNUMBER(--MID(feed!T423,ROW($1:$5),1))*
ROW($1:$5),0),ROW($1:$5))+1,1)*10^ROW($1:$5)/10)</f>
        <v>50889</v>
      </c>
      <c r="U423" t="str">
        <f>feed!U423</f>
        <v>http://blocgame.com/stats.php?id=59122</v>
      </c>
      <c r="V423" s="4">
        <f>SUMPRODUCT(MID(0&amp;feed!V423,LARGE(INDEX(ISNUMBER(--MID(feed!V423,ROW($1:$5),1))*
ROW($1:$5),0),ROW($1:$5))+1,1)*10^ROW($1:$5)/10)</f>
        <v>0</v>
      </c>
      <c r="W423">
        <f>feed!W423</f>
        <v>0</v>
      </c>
      <c r="X423" s="4">
        <f>T423-H423*750-K423*375-L423*375</f>
        <v>26514</v>
      </c>
      <c r="Y423" s="9">
        <f>T423/N423</f>
        <v>50.285573122529641</v>
      </c>
    </row>
    <row r="424" spans="1:25" x14ac:dyDescent="0.25">
      <c r="A424" t="str">
        <f>feed!A421</f>
        <v>Caballos</v>
      </c>
      <c r="B424" t="str">
        <f>feed!B421</f>
        <v>Tï¿½mas</v>
      </c>
      <c r="C424" t="str">
        <f>feed!C421</f>
        <v>Steel Brotherhood</v>
      </c>
      <c r="D424">
        <f>SUMPRODUCT(MID(0&amp;feed!D421,LARGE(INDEX(ISNUMBER(--MID(feed!D421,ROW($1:$19),1))*
ROW($1:$19),0),ROW($1:$19))+1,1)*10^ROW($1:$19)/10)</f>
        <v>33</v>
      </c>
      <c r="E424">
        <f>SUMPRODUCT(MID(0&amp;feed!E421,LARGE(INDEX(ISNUMBER(--MID(feed!E421,ROW($1:$19),1))*
ROW($1:$19),0),ROW($1:$19))+1,1)*10^ROW($1:$19)/10)</f>
        <v>0</v>
      </c>
      <c r="F424" t="str">
        <f>feed!F421</f>
        <v>First World War surplus</v>
      </c>
      <c r="G424" t="str">
        <f>feed!G421</f>
        <v>Nice</v>
      </c>
      <c r="H424">
        <f>SUMPRODUCT(MID(0&amp;feed!H421,LARGE(INDEX(ISNUMBER(--MID(feed!H421,ROW($1:$1),1))*
ROW($1:$1),0),ROW($1:$1))+1,1)*10^ROW($1:$1)/10)</f>
        <v>2</v>
      </c>
      <c r="I424" t="str">
        <f>feed!I421</f>
        <v>Elite</v>
      </c>
      <c r="J424">
        <f>SUMPRODUCT(MID(0&amp;feed!J421,LARGE(INDEX(ISNUMBER(--MID(feed!J421,ROW($1:$19),1))*
ROW($1:$19),0),ROW($1:$19))+1,1)*10^ROW($1:$19)/10)</f>
        <v>3</v>
      </c>
      <c r="K424">
        <f>SUMPRODUCT(MID(0&amp;feed!K421,LARGE(INDEX(ISNUMBER(--MID(feed!K421,ROW($1:$19),1))*
ROW($1:$19),0),ROW($1:$19))+1,1)*10^ROW($1:$19)/10)</f>
        <v>6</v>
      </c>
      <c r="L424">
        <f>SUMPRODUCT(MID(0&amp;feed!L421,LARGE(INDEX(ISNUMBER(--MID(feed!L421,ROW($1:$19),1))*
ROW($1:$19),0),ROW($1:$19))+1,1)*10^ROW($1:$19)/10)</f>
        <v>5</v>
      </c>
      <c r="M424" t="str">
        <f>feed!M421</f>
        <v>Mixed Economy</v>
      </c>
      <c r="N424">
        <f>SUMPRODUCT(MID(0&amp;feed!N421,LARGE(INDEX(ISNUMBER(--MID(feed!N421,ROW($1:$5),1))*
ROW($1:$5),0),ROW($1:$5))+1,1)*10^ROW($1:$5)/10)</f>
        <v>1012</v>
      </c>
      <c r="O424">
        <f>SUMPRODUCT(MID(0&amp;feed!O421,LARGE(INDEX(ISNUMBER(--MID(feed!O421,ROW($1:$5),1))*
ROW($1:$5),0),ROW($1:$5))+1,1)*10^ROW($1:$5)/10)</f>
        <v>205</v>
      </c>
      <c r="P424" t="str">
        <f>feed!P421</f>
        <v>Near Depletion</v>
      </c>
      <c r="Q424" t="str">
        <f>feed!Q421</f>
        <v>Mediocre</v>
      </c>
      <c r="R424" t="str">
        <f>feed!R421</f>
        <v>The Subcontinent</v>
      </c>
      <c r="S424" t="str">
        <f>feed!S421</f>
        <v>United States</v>
      </c>
      <c r="T424" s="4">
        <f>SUMPRODUCT(MID(0&amp;feed!T421,LARGE(INDEX(ISNUMBER(--MID(feed!T421,ROW($1:$5),1))*
ROW($1:$5),0),ROW($1:$5))+1,1)*10^ROW($1:$5)/10)</f>
        <v>26280</v>
      </c>
      <c r="U424" t="str">
        <f>feed!U421</f>
        <v>http://blocgame.com/stats.php?id=5261</v>
      </c>
      <c r="V424" s="4">
        <f>SUMPRODUCT(MID(0&amp;feed!V421,LARGE(INDEX(ISNUMBER(--MID(feed!V421,ROW($1:$5),1))*
ROW($1:$5),0),ROW($1:$5))+1,1)*10^ROW($1:$5)/10)</f>
        <v>0</v>
      </c>
      <c r="W424">
        <f>feed!W421</f>
        <v>0</v>
      </c>
      <c r="X424" s="4">
        <f>T424-H424*750-K424*375-L424*375</f>
        <v>20655</v>
      </c>
      <c r="Y424" s="9">
        <f>T424/N424</f>
        <v>25.968379446640316</v>
      </c>
    </row>
    <row r="425" spans="1:25" x14ac:dyDescent="0.25">
      <c r="A425" t="str">
        <f>feed!A425</f>
        <v>Utopiastan</v>
      </c>
      <c r="B425" t="str">
        <f>feed!B425</f>
        <v>SilmAlpha</v>
      </c>
      <c r="C425" t="str">
        <f>feed!C425</f>
        <v>The Order</v>
      </c>
      <c r="D425">
        <f>SUMPRODUCT(MID(0&amp;feed!D425,LARGE(INDEX(ISNUMBER(--MID(feed!D425,ROW($1:$19),1))*
ROW($1:$19),0),ROW($1:$19))+1,1)*10^ROW($1:$19)/10)</f>
        <v>101</v>
      </c>
      <c r="E425">
        <f>SUMPRODUCT(MID(0&amp;feed!E425,LARGE(INDEX(ISNUMBER(--MID(feed!E425,ROW($1:$19),1))*
ROW($1:$19),0),ROW($1:$19))+1,1)*10^ROW($1:$19)/10)</f>
        <v>1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2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6</v>
      </c>
      <c r="K425">
        <f>SUMPRODUCT(MID(0&amp;feed!K425,LARGE(INDEX(ISNUMBER(--MID(feed!K425,ROW($1:$19),1))*
ROW($1:$19),0),ROW($1:$19))+1,1)*10^ROW($1:$19)/10)</f>
        <v>57</v>
      </c>
      <c r="L425">
        <f>SUMPRODUCT(MID(0&amp;feed!L425,LARGE(INDEX(ISNUMBER(--MID(feed!L425,ROW($1:$19),1))*
ROW($1:$19),0),ROW($1:$19))+1,1)*10^ROW($1:$19)/10)</f>
        <v>2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1010</v>
      </c>
      <c r="O425">
        <f>SUMPRODUCT(MID(0&amp;feed!O425,LARGE(INDEX(ISNUMBER(--MID(feed!O425,ROW($1:$5),1))*
ROW($1:$5),0),ROW($1:$5))+1,1)*10^ROW($1:$5)/10)</f>
        <v>1719</v>
      </c>
      <c r="P425" t="str">
        <f>feed!P425</f>
        <v>Untapped</v>
      </c>
      <c r="Q425" t="str">
        <f>feed!Q425</f>
        <v>Large</v>
      </c>
      <c r="R425" t="str">
        <f>feed!R425</f>
        <v>Guinea</v>
      </c>
      <c r="S425" t="str">
        <f>feed!S425</f>
        <v>Soviet Union</v>
      </c>
      <c r="T425" s="4">
        <f>SUMPRODUCT(MID(0&amp;feed!T425,LARGE(INDEX(ISNUMBER(--MID(feed!T425,ROW($1:$5),1))*
ROW($1:$5),0),ROW($1:$5))+1,1)*10^ROW($1:$5)/10)</f>
        <v>47449</v>
      </c>
      <c r="U425" t="str">
        <f>feed!U425</f>
        <v>http://blocgame.com/stats.php?id=56876</v>
      </c>
      <c r="V425" s="4">
        <f>SUMPRODUCT(MID(0&amp;feed!V425,LARGE(INDEX(ISNUMBER(--MID(feed!V425,ROW($1:$5),1))*
ROW($1:$5),0),ROW($1:$5))+1,1)*10^ROW($1:$5)/10)</f>
        <v>0</v>
      </c>
      <c r="W425">
        <f>feed!W425</f>
        <v>0</v>
      </c>
      <c r="X425" s="4">
        <f>T425-H425*750-K425*375-L425*375</f>
        <v>23824</v>
      </c>
      <c r="Y425" s="9">
        <f>T425/N425</f>
        <v>46.979207920792078</v>
      </c>
    </row>
    <row r="426" spans="1:25" x14ac:dyDescent="0.25">
      <c r="A426" t="str">
        <f>feed!A426</f>
        <v>Haaga</v>
      </c>
      <c r="B426" t="str">
        <f>feed!B426</f>
        <v>Belac2.0</v>
      </c>
      <c r="C426" t="str">
        <f>feed!C426</f>
        <v>The Federal Colonies</v>
      </c>
      <c r="D426">
        <f>SUMPRODUCT(MID(0&amp;feed!D426,LARGE(INDEX(ISNUMBER(--MID(feed!D426,ROW($1:$19),1))*
ROW($1:$19),0),ROW($1:$19))+1,1)*10^ROW($1:$19)/10)</f>
        <v>20</v>
      </c>
      <c r="E426">
        <f>SUMPRODUCT(MID(0&amp;feed!E426,LARGE(INDEX(ISNUMBER(--MID(feed!E426,ROW($1:$19),1))*
ROW($1:$19),0),ROW($1:$19))+1,1)*10^ROW($1:$19)/10)</f>
        <v>0</v>
      </c>
      <c r="F426" t="str">
        <f>feed!F426</f>
        <v>Second World War surplus</v>
      </c>
      <c r="G426" t="str">
        <f>feed!G426</f>
        <v>Nice</v>
      </c>
      <c r="H426">
        <f>SUMPRODUCT(MID(0&amp;feed!H426,LARGE(INDEX(ISNUMBER(--MID(feed!H426,ROW($1:$1),1))*
ROW($1:$1),0),ROW($1:$1))+1,1)*10^ROW($1:$1)/10)</f>
        <v>0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11</v>
      </c>
      <c r="L426">
        <f>SUMPRODUCT(MID(0&amp;feed!L426,LARGE(INDEX(ISNUMBER(--MID(feed!L426,ROW($1:$19),1))*
ROW($1:$19),0),ROW($1:$19))+1,1)*10^ROW($1:$19)/10)</f>
        <v>3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1007</v>
      </c>
      <c r="O426">
        <f>SUMPRODUCT(MID(0&amp;feed!O426,LARGE(INDEX(ISNUMBER(--MID(feed!O426,ROW($1:$5),1))*
ROW($1:$5),0),ROW($1:$5))+1,1)*10^ROW($1:$5)/10)</f>
        <v>437</v>
      </c>
      <c r="P426">
        <f>feed!P426</f>
        <v>0</v>
      </c>
      <c r="Q426" t="str">
        <f>feed!Q426</f>
        <v>Meagre</v>
      </c>
      <c r="R426" t="str">
        <f>feed!R426</f>
        <v>Caribbean</v>
      </c>
      <c r="S426" t="str">
        <f>feed!S426</f>
        <v>United States</v>
      </c>
      <c r="T426" s="4">
        <f>SUMPRODUCT(MID(0&amp;feed!T426,LARGE(INDEX(ISNUMBER(--MID(feed!T426,ROW($1:$5),1))*
ROW($1:$5),0),ROW($1:$5))+1,1)*10^ROW($1:$5)/10)</f>
        <v>27847</v>
      </c>
      <c r="U426" t="str">
        <f>feed!U426</f>
        <v>http://blocgame.com/stats.php?id=64322</v>
      </c>
      <c r="V426" s="4">
        <f>SUMPRODUCT(MID(0&amp;feed!V426,LARGE(INDEX(ISNUMBER(--MID(feed!V426,ROW($1:$5),1))*
ROW($1:$5),0),ROW($1:$5))+1,1)*10^ROW($1:$5)/10)</f>
        <v>0</v>
      </c>
      <c r="W426">
        <f>feed!W426</f>
        <v>0</v>
      </c>
      <c r="X426" s="4">
        <f>T426-H426*750-K426*375-L426*375</f>
        <v>22597</v>
      </c>
      <c r="Y426" s="9">
        <f>T426/N426</f>
        <v>27.653426017874875</v>
      </c>
    </row>
    <row r="427" spans="1:25" x14ac:dyDescent="0.25">
      <c r="A427" t="str">
        <f>feed!A427</f>
        <v>Parsistan</v>
      </c>
      <c r="B427" t="str">
        <f>feed!B427</f>
        <v>PrinceOfPersia</v>
      </c>
      <c r="C427" t="str">
        <f>feed!C427</f>
        <v>Al-Qassam Brigades</v>
      </c>
      <c r="D427">
        <f>SUMPRODUCT(MID(0&amp;feed!D427,LARGE(INDEX(ISNUMBER(--MID(feed!D427,ROW($1:$19),1))*
ROW($1:$19),0),ROW($1:$19))+1,1)*10^ROW($1:$19)/10)</f>
        <v>7</v>
      </c>
      <c r="E427">
        <f>SUMPRODUCT(MID(0&amp;feed!E427,LARGE(INDEX(ISNUMBER(--MID(feed!E427,ROW($1:$19),1))*
ROW($1:$19),0),ROW($1:$19))+1,1)*10^ROW($1:$19)/10)</f>
        <v>0</v>
      </c>
      <c r="F427" t="str">
        <f>feed!F427</f>
        <v>First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1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143</v>
      </c>
      <c r="K427">
        <f>SUMPRODUCT(MID(0&amp;feed!K427,LARGE(INDEX(ISNUMBER(--MID(feed!K427,ROW($1:$19),1))*
ROW($1:$19),0),ROW($1:$19))+1,1)*10^ROW($1:$19)/10)</f>
        <v>4</v>
      </c>
      <c r="L427">
        <f>SUMPRODUCT(MID(0&amp;feed!L427,LARGE(INDEX(ISNUMBER(--MID(feed!L427,ROW($1:$19),1))*
ROW($1:$19),0),ROW($1:$19))+1,1)*10^ROW($1:$19)/10)</f>
        <v>8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1000</v>
      </c>
      <c r="O427">
        <f>SUMPRODUCT(MID(0&amp;feed!O427,LARGE(INDEX(ISNUMBER(--MID(feed!O427,ROW($1:$5),1))*
ROW($1:$5),0),ROW($1:$5))+1,1)*10^ROW($1:$5)/10)</f>
        <v>3182</v>
      </c>
      <c r="P427" t="str">
        <f>feed!P427</f>
        <v>Untapped</v>
      </c>
      <c r="Q427" t="str">
        <f>feed!Q427</f>
        <v>None</v>
      </c>
      <c r="R427" t="str">
        <f>feed!R427</f>
        <v>Persia</v>
      </c>
      <c r="S427" t="str">
        <f>feed!S427</f>
        <v>Soviet Union</v>
      </c>
      <c r="T427" s="4">
        <f>SUMPRODUCT(MID(0&amp;feed!T427,LARGE(INDEX(ISNUMBER(--MID(feed!T427,ROW($1:$5),1))*
ROW($1:$5),0),ROW($1:$5))+1,1)*10^ROW($1:$5)/10)</f>
        <v>22915</v>
      </c>
      <c r="U427" t="str">
        <f>feed!U427</f>
        <v>http://blocgame.com/stats.php?id=58128</v>
      </c>
      <c r="V427" s="4">
        <f>SUMPRODUCT(MID(0&amp;feed!V427,LARGE(INDEX(ISNUMBER(--MID(feed!V427,ROW($1:$5),1))*
ROW($1:$5),0),ROW($1:$5))+1,1)*10^ROW($1:$5)/10)</f>
        <v>0</v>
      </c>
      <c r="W427">
        <f>feed!W427</f>
        <v>0</v>
      </c>
      <c r="X427" s="4">
        <f>T427-H427*750-K427*375-L427*375</f>
        <v>17665</v>
      </c>
      <c r="Y427" s="9">
        <f>T427/N427</f>
        <v>22.914999999999999</v>
      </c>
    </row>
    <row r="428" spans="1:25" x14ac:dyDescent="0.25">
      <c r="A428" t="str">
        <f>feed!A428</f>
        <v>Tuaran</v>
      </c>
      <c r="B428" t="str">
        <f>feed!B428</f>
        <v>Sufrie</v>
      </c>
      <c r="C428">
        <f>feed!C428</f>
        <v>0</v>
      </c>
      <c r="D428">
        <f>SUMPRODUCT(MID(0&amp;feed!D428,LARGE(INDEX(ISNUMBER(--MID(feed!D428,ROW($1:$19),1))*
ROW($1:$19),0),ROW($1:$19))+1,1)*10^ROW($1:$19)/10)</f>
        <v>9</v>
      </c>
      <c r="E428">
        <f>SUMPRODUCT(MID(0&amp;feed!E428,LARGE(INDEX(ISNUMBER(--MID(feed!E428,ROW($1:$19),1))*
ROW($1:$19),0),ROW($1:$19))+1,1)*10^ROW($1:$19)/10)</f>
        <v>0</v>
      </c>
      <c r="F428" t="str">
        <f>feed!F428</f>
        <v>First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1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35</v>
      </c>
      <c r="K428">
        <f>SUMPRODUCT(MID(0&amp;feed!K428,LARGE(INDEX(ISNUMBER(--MID(feed!K428,ROW($1:$19),1))*
ROW($1:$19),0),ROW($1:$19))+1,1)*10^ROW($1:$19)/10)</f>
        <v>10</v>
      </c>
      <c r="L428">
        <f>SUMPRODUCT(MID(0&amp;feed!L428,LARGE(INDEX(ISNUMBER(--MID(feed!L428,ROW($1:$19),1))*
ROW($1:$19),0),ROW($1:$19))+1,1)*10^ROW($1:$19)/10)</f>
        <v>10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1000</v>
      </c>
      <c r="O428">
        <f>SUMPRODUCT(MID(0&amp;feed!O428,LARGE(INDEX(ISNUMBER(--MID(feed!O428,ROW($1:$5),1))*
ROW($1:$5),0),ROW($1:$5))+1,1)*10^ROW($1:$5)/10)</f>
        <v>220</v>
      </c>
      <c r="P428" t="str">
        <f>feed!P428</f>
        <v>Untapped</v>
      </c>
      <c r="Q428" t="str">
        <f>feed!Q428</f>
        <v>Meagre</v>
      </c>
      <c r="R428" t="str">
        <f>feed!R428</f>
        <v>Pacific Rim</v>
      </c>
      <c r="S428" t="str">
        <f>feed!S428</f>
        <v>Neutral</v>
      </c>
      <c r="T428" s="4">
        <f>SUMPRODUCT(MID(0&amp;feed!T428,LARGE(INDEX(ISNUMBER(--MID(feed!T428,ROW($1:$5),1))*
ROW($1:$5),0),ROW($1:$5))+1,1)*10^ROW($1:$5)/10)</f>
        <v>6919</v>
      </c>
      <c r="U428" t="str">
        <f>feed!U428</f>
        <v>http://blocgame.com/stats.php?id=61828</v>
      </c>
      <c r="V428" s="4">
        <f>SUMPRODUCT(MID(0&amp;feed!V428,LARGE(INDEX(ISNUMBER(--MID(feed!V428,ROW($1:$5),1))*
ROW($1:$5),0),ROW($1:$5))+1,1)*10^ROW($1:$5)/10)</f>
        <v>0</v>
      </c>
      <c r="W428">
        <f>feed!W428</f>
        <v>0</v>
      </c>
      <c r="X428" s="4">
        <f>T428-H428*750-K428*375-L428*375</f>
        <v>-1331</v>
      </c>
      <c r="Y428" s="9">
        <f>T428/N428</f>
        <v>6.9189999999999996</v>
      </c>
    </row>
    <row r="429" spans="1:25" x14ac:dyDescent="0.25">
      <c r="A429" t="str">
        <f>feed!A429</f>
        <v>Nahrin</v>
      </c>
      <c r="B429" t="str">
        <f>feed!B429</f>
        <v>Mahzuz Al-Qanun</v>
      </c>
      <c r="C429" t="str">
        <f>feed!C429</f>
        <v>PIRATES</v>
      </c>
      <c r="D429">
        <f>SUMPRODUCT(MID(0&amp;feed!D429,LARGE(INDEX(ISNUMBER(--MID(feed!D429,ROW($1:$19),1))*
ROW($1:$19),0),ROW($1:$19))+1,1)*10^ROW($1:$19)/10)</f>
        <v>34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0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25</v>
      </c>
      <c r="K429">
        <f>SUMPRODUCT(MID(0&amp;feed!K429,LARGE(INDEX(ISNUMBER(--MID(feed!K429,ROW($1:$19),1))*
ROW($1:$19),0),ROW($1:$19))+1,1)*10^ROW($1:$19)/10)</f>
        <v>3</v>
      </c>
      <c r="L429">
        <f>SUMPRODUCT(MID(0&amp;feed!L429,LARGE(INDEX(ISNUMBER(--MID(feed!L429,ROW($1:$19),1))*
ROW($1:$19),0),ROW($1:$19))+1,1)*10^ROW($1:$19)/10)</f>
        <v>2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997</v>
      </c>
      <c r="O429">
        <f>SUMPRODUCT(MID(0&amp;feed!O429,LARGE(INDEX(ISNUMBER(--MID(feed!O429,ROW($1:$5),1))*
ROW($1:$5),0),ROW($1:$5))+1,1)*10^ROW($1:$5)/10)</f>
        <v>101</v>
      </c>
      <c r="P429" t="str">
        <f>feed!P429</f>
        <v>Untapped</v>
      </c>
      <c r="Q429" t="str">
        <f>feed!Q429</f>
        <v>Mediocre</v>
      </c>
      <c r="R429" t="str">
        <f>feed!R429</f>
        <v>East Indies</v>
      </c>
      <c r="S429" t="str">
        <f>feed!S429</f>
        <v>Soviet Union</v>
      </c>
      <c r="T429" s="4">
        <f>SUMPRODUCT(MID(0&amp;feed!T429,LARGE(INDEX(ISNUMBER(--MID(feed!T429,ROW($1:$5),1))*
ROW($1:$5),0),ROW($1:$5))+1,1)*10^ROW($1:$5)/10)</f>
        <v>19212</v>
      </c>
      <c r="U429" t="str">
        <f>feed!U429</f>
        <v>http://blocgame.com/stats.php?id=62160</v>
      </c>
      <c r="V429" s="4">
        <f>SUMPRODUCT(MID(0&amp;feed!V429,LARGE(INDEX(ISNUMBER(--MID(feed!V429,ROW($1:$5),1))*
ROW($1:$5),0),ROW($1:$5))+1,1)*10^ROW($1:$5)/10)</f>
        <v>0</v>
      </c>
      <c r="W429">
        <f>feed!W429</f>
        <v>0</v>
      </c>
      <c r="X429" s="4">
        <f>T429-H429*750-K429*375-L429*375</f>
        <v>17337</v>
      </c>
      <c r="Y429" s="9">
        <f>T429/N429</f>
        <v>19.269809428284855</v>
      </c>
    </row>
    <row r="430" spans="1:25" x14ac:dyDescent="0.25">
      <c r="A430" t="str">
        <f>feed!A430</f>
        <v>Last Horn</v>
      </c>
      <c r="B430" t="str">
        <f>feed!B430</f>
        <v>Prince Charming</v>
      </c>
      <c r="C430" t="str">
        <f>feed!C430</f>
        <v>The Khilafah</v>
      </c>
      <c r="D430">
        <f>SUMPRODUCT(MID(0&amp;feed!D430,LARGE(INDEX(ISNUMBER(--MID(feed!D430,ROW($1:$19),1))*
ROW($1:$19),0),ROW($1:$19))+1,1)*10^ROW($1:$19)/10)</f>
        <v>81</v>
      </c>
      <c r="E430">
        <f>SUMPRODUCT(MID(0&amp;feed!E430,LARGE(INDEX(ISNUMBER(--MID(feed!E430,ROW($1:$19),1))*
ROW($1:$19),0),ROW($1:$19))+1,1)*10^ROW($1:$19)/10)</f>
        <v>1</v>
      </c>
      <c r="F430" t="str">
        <f>feed!F430</f>
        <v>Second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6</v>
      </c>
      <c r="K430">
        <f>SUMPRODUCT(MID(0&amp;feed!K430,LARGE(INDEX(ISNUMBER(--MID(feed!K430,ROW($1:$19),1))*
ROW($1:$19),0),ROW($1:$19))+1,1)*10^ROW($1:$19)/10)</f>
        <v>19</v>
      </c>
      <c r="L430">
        <f>SUMPRODUCT(MID(0&amp;feed!L430,LARGE(INDEX(ISNUMBER(--MID(feed!L430,ROW($1:$19),1))*
ROW($1:$19),0),ROW($1:$19))+1,1)*10^ROW($1:$19)/10)</f>
        <v>5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993</v>
      </c>
      <c r="O430">
        <f>SUMPRODUCT(MID(0&amp;feed!O430,LARGE(INDEX(ISNUMBER(--MID(feed!O430,ROW($1:$5),1))*
ROW($1:$5),0),ROW($1:$5))+1,1)*10^ROW($1:$5)/10)</f>
        <v>667</v>
      </c>
      <c r="P430" t="str">
        <f>feed!P430</f>
        <v>Untapped</v>
      </c>
      <c r="Q430" t="str">
        <f>feed!Q430</f>
        <v>Very Powerful</v>
      </c>
      <c r="R430" t="str">
        <f>feed!R430</f>
        <v>West Africa</v>
      </c>
      <c r="S430" t="str">
        <f>feed!S430</f>
        <v>Soviet Union</v>
      </c>
      <c r="T430" s="4">
        <f>SUMPRODUCT(MID(0&amp;feed!T430,LARGE(INDEX(ISNUMBER(--MID(feed!T430,ROW($1:$5),1))*
ROW($1:$5),0),ROW($1:$5))+1,1)*10^ROW($1:$5)/10)</f>
        <v>33771</v>
      </c>
      <c r="U430" t="str">
        <f>feed!U430</f>
        <v>http://blocgame.com/stats.php?id=64043</v>
      </c>
      <c r="V430" s="4">
        <f>SUMPRODUCT(MID(0&amp;feed!V430,LARGE(INDEX(ISNUMBER(--MID(feed!V430,ROW($1:$5),1))*
ROW($1:$5),0),ROW($1:$5))+1,1)*10^ROW($1:$5)/10)</f>
        <v>0</v>
      </c>
      <c r="W430">
        <f>feed!W430</f>
        <v>0</v>
      </c>
      <c r="X430" s="4">
        <f>T430-H430*750-K430*375-L430*375</f>
        <v>23271</v>
      </c>
      <c r="Y430" s="9">
        <f>T430/N430</f>
        <v>34.009063444108762</v>
      </c>
    </row>
    <row r="431" spans="1:25" x14ac:dyDescent="0.25">
      <c r="A431" t="str">
        <f>feed!A432</f>
        <v>Fuhrer</v>
      </c>
      <c r="B431" t="str">
        <f>feed!B432</f>
        <v>Heil Hitler</v>
      </c>
      <c r="C431">
        <f>feed!C432</f>
        <v>0</v>
      </c>
      <c r="D431">
        <f>SUMPRODUCT(MID(0&amp;feed!D432,LARGE(INDEX(ISNUMBER(--MID(feed!D432,ROW($1:$19),1))*
ROW($1:$19),0),ROW($1:$19))+1,1)*10^ROW($1:$19)/10)</f>
        <v>7</v>
      </c>
      <c r="E431">
        <f>SUMPRODUCT(MID(0&amp;feed!E432,LARGE(INDEX(ISNUMBER(--MID(feed!E432,ROW($1:$19),1))*
ROW($1:$19),0),ROW($1:$19))+1,1)*10^ROW($1:$19)/10)</f>
        <v>0</v>
      </c>
      <c r="F431" t="str">
        <f>feed!F432</f>
        <v>First World War surplus</v>
      </c>
      <c r="G431" t="str">
        <f>feed!G432</f>
        <v>Gandhi-like</v>
      </c>
      <c r="H431">
        <f>SUMPRODUCT(MID(0&amp;feed!H432,LARGE(INDEX(ISNUMBER(--MID(feed!H432,ROW($1:$1),1))*
ROW($1:$1),0),ROW($1:$1))+1,1)*10^ROW($1:$1)/10)</f>
        <v>1</v>
      </c>
      <c r="I431" t="str">
        <f>feed!I432</f>
        <v>Standard</v>
      </c>
      <c r="J431">
        <f>SUMPRODUCT(MID(0&amp;feed!J432,LARGE(INDEX(ISNUMBER(--MID(feed!J432,ROW($1:$19),1))*
ROW($1:$19),0),ROW($1:$19))+1,1)*10^ROW($1:$19)/10)</f>
        <v>106</v>
      </c>
      <c r="K431">
        <f>SUMPRODUCT(MID(0&amp;feed!K432,LARGE(INDEX(ISNUMBER(--MID(feed!K432,ROW($1:$19),1))*
ROW($1:$19),0),ROW($1:$19))+1,1)*10^ROW($1:$19)/10)</f>
        <v>4</v>
      </c>
      <c r="L431">
        <f>SUMPRODUCT(MID(0&amp;feed!L432,LARGE(INDEX(ISNUMBER(--MID(feed!L432,ROW($1:$19),1))*
ROW($1:$19),0),ROW($1:$19))+1,1)*10^ROW($1:$19)/10)</f>
        <v>2</v>
      </c>
      <c r="M431" t="str">
        <f>feed!M432</f>
        <v>Central Planning</v>
      </c>
      <c r="N431">
        <f>SUMPRODUCT(MID(0&amp;feed!N432,LARGE(INDEX(ISNUMBER(--MID(feed!N432,ROW($1:$5),1))*
ROW($1:$5),0),ROW($1:$5))+1,1)*10^ROW($1:$5)/10)</f>
        <v>992</v>
      </c>
      <c r="O431">
        <f>SUMPRODUCT(MID(0&amp;feed!O432,LARGE(INDEX(ISNUMBER(--MID(feed!O432,ROW($1:$5),1))*
ROW($1:$5),0),ROW($1:$5))+1,1)*10^ROW($1:$5)/10)</f>
        <v>1028</v>
      </c>
      <c r="P431" t="str">
        <f>feed!P432</f>
        <v>Untapped</v>
      </c>
      <c r="Q431" t="str">
        <f>feed!Q432</f>
        <v>Meagre</v>
      </c>
      <c r="R431" t="str">
        <f>feed!R432</f>
        <v>Arabia</v>
      </c>
      <c r="S431" t="str">
        <f>feed!S432</f>
        <v>Soviet Union</v>
      </c>
      <c r="T431" s="4">
        <f>SUMPRODUCT(MID(0&amp;feed!T432,LARGE(INDEX(ISNUMBER(--MID(feed!T432,ROW($1:$5),1))*
ROW($1:$5),0),ROW($1:$5))+1,1)*10^ROW($1:$5)/10)</f>
        <v>13077</v>
      </c>
      <c r="U431" t="str">
        <f>feed!U432</f>
        <v>http://blocgame.com/stats.php?id=64260</v>
      </c>
      <c r="V431" s="4">
        <f>SUMPRODUCT(MID(0&amp;feed!V432,LARGE(INDEX(ISNUMBER(--MID(feed!V432,ROW($1:$5),1))*
ROW($1:$5),0),ROW($1:$5))+1,1)*10^ROW($1:$5)/10)</f>
        <v>0</v>
      </c>
      <c r="W431">
        <f>feed!W432</f>
        <v>0</v>
      </c>
      <c r="X431" s="4">
        <f>T431-H431*750-K431*375-L431*375</f>
        <v>10077</v>
      </c>
      <c r="Y431" s="9">
        <f>T431/N431</f>
        <v>13.182459677419354</v>
      </c>
    </row>
    <row r="432" spans="1:25" x14ac:dyDescent="0.25">
      <c r="A432" t="str">
        <f>feed!A431</f>
        <v>Honduras</v>
      </c>
      <c r="B432" t="str">
        <f>feed!B431</f>
        <v>Inferno666</v>
      </c>
      <c r="C432" t="str">
        <f>feed!C431</f>
        <v>The Divine Council</v>
      </c>
      <c r="D432">
        <f>SUMPRODUCT(MID(0&amp;feed!D431,LARGE(INDEX(ISNUMBER(--MID(feed!D431,ROW($1:$19),1))*
ROW($1:$19),0),ROW($1:$19))+1,1)*10^ROW($1:$19)/10)</f>
        <v>45</v>
      </c>
      <c r="E432">
        <f>SUMPRODUCT(MID(0&amp;feed!E431,LARGE(INDEX(ISNUMBER(--MID(feed!E431,ROW($1:$19),1))*
ROW($1:$19),0),ROW($1:$19))+1,1)*10^ROW($1:$19)/10)</f>
        <v>0</v>
      </c>
      <c r="F432" t="str">
        <f>feed!F431</f>
        <v>Second World War surplus</v>
      </c>
      <c r="G432" t="str">
        <f>feed!G431</f>
        <v>Gandhi-like</v>
      </c>
      <c r="H432">
        <f>SUMPRODUCT(MID(0&amp;feed!H431,LARGE(INDEX(ISNUMBER(--MID(feed!H431,ROW($1:$1),1))*
ROW($1:$1),0),ROW($1:$1))+1,1)*10^ROW($1:$1)/10)</f>
        <v>2</v>
      </c>
      <c r="I432" t="str">
        <f>feed!I431</f>
        <v>Good</v>
      </c>
      <c r="J432">
        <f>SUMPRODUCT(MID(0&amp;feed!J431,LARGE(INDEX(ISNUMBER(--MID(feed!J431,ROW($1:$19),1))*
ROW($1:$19),0),ROW($1:$19))+1,1)*10^ROW($1:$19)/10)</f>
        <v>9</v>
      </c>
      <c r="K432">
        <f>SUMPRODUCT(MID(0&amp;feed!K431,LARGE(INDEX(ISNUMBER(--MID(feed!K431,ROW($1:$19),1))*
ROW($1:$19),0),ROW($1:$19))+1,1)*10^ROW($1:$19)/10)</f>
        <v>12</v>
      </c>
      <c r="L432">
        <f>SUMPRODUCT(MID(0&amp;feed!L431,LARGE(INDEX(ISNUMBER(--MID(feed!L431,ROW($1:$19),1))*
ROW($1:$19),0),ROW($1:$19))+1,1)*10^ROW($1:$19)/10)</f>
        <v>7</v>
      </c>
      <c r="M432" t="str">
        <f>feed!M431</f>
        <v>Central Planning</v>
      </c>
      <c r="N432">
        <f>SUMPRODUCT(MID(0&amp;feed!N431,LARGE(INDEX(ISNUMBER(--MID(feed!N431,ROW($1:$5),1))*
ROW($1:$5),0),ROW($1:$5))+1,1)*10^ROW($1:$5)/10)</f>
        <v>992</v>
      </c>
      <c r="O432">
        <f>SUMPRODUCT(MID(0&amp;feed!O431,LARGE(INDEX(ISNUMBER(--MID(feed!O431,ROW($1:$5),1))*
ROW($1:$5),0),ROW($1:$5))+1,1)*10^ROW($1:$5)/10)</f>
        <v>280</v>
      </c>
      <c r="P432" t="str">
        <f>feed!P431</f>
        <v>Untapped</v>
      </c>
      <c r="Q432" t="str">
        <f>feed!Q431</f>
        <v>Somewhat Large</v>
      </c>
      <c r="R432" t="str">
        <f>feed!R431</f>
        <v>Mesoamerica</v>
      </c>
      <c r="S432" t="str">
        <f>feed!S431</f>
        <v>Soviet Union</v>
      </c>
      <c r="T432" s="4">
        <f>SUMPRODUCT(MID(0&amp;feed!T431,LARGE(INDEX(ISNUMBER(--MID(feed!T431,ROW($1:$5),1))*
ROW($1:$5),0),ROW($1:$5))+1,1)*10^ROW($1:$5)/10)</f>
        <v>37456</v>
      </c>
      <c r="U432" t="str">
        <f>feed!U431</f>
        <v>http://blocgame.com/stats.php?id=60291</v>
      </c>
      <c r="V432" s="4">
        <f>SUMPRODUCT(MID(0&amp;feed!V431,LARGE(INDEX(ISNUMBER(--MID(feed!V431,ROW($1:$5),1))*
ROW($1:$5),0),ROW($1:$5))+1,1)*10^ROW($1:$5)/10)</f>
        <v>0</v>
      </c>
      <c r="W432">
        <f>feed!W431</f>
        <v>0</v>
      </c>
      <c r="X432" s="4">
        <f>T432-H432*750-K432*375-L432*375</f>
        <v>28831</v>
      </c>
      <c r="Y432" s="9">
        <f>T432/N432</f>
        <v>37.758064516129032</v>
      </c>
    </row>
    <row r="433" spans="1:25" x14ac:dyDescent="0.25">
      <c r="A433" t="str">
        <f>feed!A433</f>
        <v>RumBumistan</v>
      </c>
      <c r="B433" t="str">
        <f>feed!B433</f>
        <v>Bite Me Rum Bum</v>
      </c>
      <c r="C433">
        <f>feed!C433</f>
        <v>0</v>
      </c>
      <c r="D433">
        <f>SUMPRODUCT(MID(0&amp;feed!D433,LARGE(INDEX(ISNUMBER(--MID(feed!D433,ROW($1:$19),1))*
ROW($1:$19),0),ROW($1:$19))+1,1)*10^ROW($1:$19)/10)</f>
        <v>3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1</v>
      </c>
      <c r="I433" t="str">
        <f>feed!I433</f>
        <v>Undisciplined Rabble</v>
      </c>
      <c r="J433">
        <f>SUMPRODUCT(MID(0&amp;feed!J433,LARGE(INDEX(ISNUMBER(--MID(feed!J433,ROW($1:$19),1))*
ROW($1:$19),0),ROW($1:$19))+1,1)*10^ROW($1:$19)/10)</f>
        <v>6</v>
      </c>
      <c r="K433">
        <f>SUMPRODUCT(MID(0&amp;feed!K433,LARGE(INDEX(ISNUMBER(--MID(feed!K433,ROW($1:$19),1))*
ROW($1:$19),0),ROW($1:$19))+1,1)*10^ROW($1:$19)/10)</f>
        <v>9</v>
      </c>
      <c r="L433">
        <f>SUMPRODUCT(MID(0&amp;feed!L433,LARGE(INDEX(ISNUMBER(--MID(feed!L433,ROW($1:$19),1))*
ROW($1:$19),0),ROW($1:$19))+1,1)*10^ROW($1:$19)/10)</f>
        <v>1</v>
      </c>
      <c r="M433" t="str">
        <f>feed!M433</f>
        <v>Free Market</v>
      </c>
      <c r="N433">
        <f>SUMPRODUCT(MID(0&amp;feed!N433,LARGE(INDEX(ISNUMBER(--MID(feed!N433,ROW($1:$5),1))*
ROW($1:$5),0),ROW($1:$5))+1,1)*10^ROW($1:$5)/10)</f>
        <v>989</v>
      </c>
      <c r="O433">
        <f>SUMPRODUCT(MID(0&amp;feed!O433,LARGE(INDEX(ISNUMBER(--MID(feed!O433,ROW($1:$5),1))*
ROW($1:$5),0),ROW($1:$5))+1,1)*10^ROW($1:$5)/10)</f>
        <v>59</v>
      </c>
      <c r="P433">
        <f>feed!P433</f>
        <v>0</v>
      </c>
      <c r="Q433" t="str">
        <f>feed!Q433</f>
        <v>Meagre</v>
      </c>
      <c r="R433" t="str">
        <f>feed!R433</f>
        <v>Indochina</v>
      </c>
      <c r="S433" t="str">
        <f>feed!S433</f>
        <v>United States</v>
      </c>
      <c r="T433" s="4">
        <f>SUMPRODUCT(MID(0&amp;feed!T433,LARGE(INDEX(ISNUMBER(--MID(feed!T433,ROW($1:$5),1))*
ROW($1:$5),0),ROW($1:$5))+1,1)*10^ROW($1:$5)/10)</f>
        <v>7495</v>
      </c>
      <c r="U433" t="str">
        <f>feed!U433</f>
        <v>http://blocgame.com/stats.php?id=64055</v>
      </c>
      <c r="V433" s="4">
        <f>SUMPRODUCT(MID(0&amp;feed!V433,LARGE(INDEX(ISNUMBER(--MID(feed!V433,ROW($1:$5),1))*
ROW($1:$5),0),ROW($1:$5))+1,1)*10^ROW($1:$5)/10)</f>
        <v>0</v>
      </c>
      <c r="W433">
        <f>feed!W433</f>
        <v>0</v>
      </c>
      <c r="X433" s="4">
        <f>T433-H433*750-K433*375-L433*375</f>
        <v>2995</v>
      </c>
      <c r="Y433" s="9">
        <f>T433/N433</f>
        <v>7.578361981799798</v>
      </c>
    </row>
    <row r="434" spans="1:25" x14ac:dyDescent="0.25">
      <c r="A434" t="str">
        <f>feed!A435</f>
        <v>Apokalyptom</v>
      </c>
      <c r="B434" t="str">
        <f>feed!B435</f>
        <v>Luakoo</v>
      </c>
      <c r="C434">
        <f>feed!C435</f>
        <v>0</v>
      </c>
      <c r="D434">
        <f>SUMPRODUCT(MID(0&amp;feed!D435,LARGE(INDEX(ISNUMBER(--MID(feed!D435,ROW($1:$19),1))*
ROW($1:$19),0),ROW($1:$19))+1,1)*10^ROW($1:$19)/10)</f>
        <v>2</v>
      </c>
      <c r="E434">
        <f>SUMPRODUCT(MID(0&amp;feed!E435,LARGE(INDEX(ISNUMBER(--MID(feed!E435,ROW($1:$19),1))*
ROW($1:$19),0),ROW($1:$19))+1,1)*10^ROW($1:$19)/10)</f>
        <v>0</v>
      </c>
      <c r="F434" t="str">
        <f>feed!F435</f>
        <v>First World War surplus</v>
      </c>
      <c r="G434" t="str">
        <f>feed!G435</f>
        <v>Normal</v>
      </c>
      <c r="H434">
        <f>SUMPRODUCT(MID(0&amp;feed!H435,LARGE(INDEX(ISNUMBER(--MID(feed!H435,ROW($1:$1),1))*
ROW($1:$1),0),ROW($1:$1))+1,1)*10^ROW($1:$1)/10)</f>
        <v>0</v>
      </c>
      <c r="I434" t="str">
        <f>feed!I435</f>
        <v>Undisciplined Rabble</v>
      </c>
      <c r="J434">
        <f>SUMPRODUCT(MID(0&amp;feed!J435,LARGE(INDEX(ISNUMBER(--MID(feed!J435,ROW($1:$19),1))*
ROW($1:$19),0),ROW($1:$19))+1,1)*10^ROW($1:$19)/10)</f>
        <v>19</v>
      </c>
      <c r="K434">
        <f>SUMPRODUCT(MID(0&amp;feed!K435,LARGE(INDEX(ISNUMBER(--MID(feed!K435,ROW($1:$19),1))*
ROW($1:$19),0),ROW($1:$19))+1,1)*10^ROW($1:$19)/10)</f>
        <v>2</v>
      </c>
      <c r="L434">
        <f>SUMPRODUCT(MID(0&amp;feed!L435,LARGE(INDEX(ISNUMBER(--MID(feed!L435,ROW($1:$19),1))*
ROW($1:$19),0),ROW($1:$19))+1,1)*10^ROW($1:$19)/10)</f>
        <v>0</v>
      </c>
      <c r="M434" t="str">
        <f>feed!M435</f>
        <v>Mixed Economy</v>
      </c>
      <c r="N434">
        <f>SUMPRODUCT(MID(0&amp;feed!N435,LARGE(INDEX(ISNUMBER(--MID(feed!N435,ROW($1:$5),1))*
ROW($1:$5),0),ROW($1:$5))+1,1)*10^ROW($1:$5)/10)</f>
        <v>987</v>
      </c>
      <c r="O434">
        <f>SUMPRODUCT(MID(0&amp;feed!O435,LARGE(INDEX(ISNUMBER(--MID(feed!O435,ROW($1:$5),1))*
ROW($1:$5),0),ROW($1:$5))+1,1)*10^ROW($1:$5)/10)</f>
        <v>0</v>
      </c>
      <c r="P434" t="str">
        <f>feed!P435</f>
        <v>Near Depletion</v>
      </c>
      <c r="Q434" t="str">
        <f>feed!Q435</f>
        <v>None</v>
      </c>
      <c r="R434" t="str">
        <f>feed!R435</f>
        <v>Pacific Rim</v>
      </c>
      <c r="S434" t="str">
        <f>feed!S435</f>
        <v>Neutral</v>
      </c>
      <c r="T434" s="4">
        <f>SUMPRODUCT(MID(0&amp;feed!T435,LARGE(INDEX(ISNUMBER(--MID(feed!T435,ROW($1:$5),1))*
ROW($1:$5),0),ROW($1:$5))+1,1)*10^ROW($1:$5)/10)</f>
        <v>3074</v>
      </c>
      <c r="U434" t="str">
        <f>feed!U435</f>
        <v>http://blocgame.com/stats.php?id=58585</v>
      </c>
      <c r="V434" s="4">
        <f>SUMPRODUCT(MID(0&amp;feed!V435,LARGE(INDEX(ISNUMBER(--MID(feed!V435,ROW($1:$5),1))*
ROW($1:$5),0),ROW($1:$5))+1,1)*10^ROW($1:$5)/10)</f>
        <v>0</v>
      </c>
      <c r="W434">
        <f>feed!W435</f>
        <v>0</v>
      </c>
      <c r="X434" s="4">
        <f>T434-H434*750-K434*375-L434*375</f>
        <v>2324</v>
      </c>
      <c r="Y434" s="9">
        <f>T434/N434</f>
        <v>3.1144883485309016</v>
      </c>
    </row>
    <row r="435" spans="1:25" x14ac:dyDescent="0.25">
      <c r="A435" t="str">
        <f>feed!A437</f>
        <v>United Pacific</v>
      </c>
      <c r="B435" t="str">
        <f>feed!B437</f>
        <v>lionsan</v>
      </c>
      <c r="C435" t="str">
        <f>feed!C437</f>
        <v>Comintern</v>
      </c>
      <c r="D435">
        <f>SUMPRODUCT(MID(0&amp;feed!D437,LARGE(INDEX(ISNUMBER(--MID(feed!D437,ROW($1:$19),1))*
ROW($1:$19),0),ROW($1:$19))+1,1)*10^ROW($1:$19)/10)</f>
        <v>8</v>
      </c>
      <c r="E435">
        <f>SUMPRODUCT(MID(0&amp;feed!E437,LARGE(INDEX(ISNUMBER(--MID(feed!E437,ROW($1:$19),1))*
ROW($1:$19),0),ROW($1:$19))+1,1)*10^ROW($1:$19)/10)</f>
        <v>0</v>
      </c>
      <c r="F435" t="str">
        <f>feed!F437</f>
        <v>Second World War surplus</v>
      </c>
      <c r="G435" t="str">
        <f>feed!G437</f>
        <v>Good</v>
      </c>
      <c r="H435">
        <f>SUMPRODUCT(MID(0&amp;feed!H437,LARGE(INDEX(ISNUMBER(--MID(feed!H437,ROW($1:$1),1))*
ROW($1:$1),0),ROW($1:$1))+1,1)*10^ROW($1:$1)/10)</f>
        <v>2</v>
      </c>
      <c r="I435" t="str">
        <f>feed!I437</f>
        <v>Good</v>
      </c>
      <c r="J435">
        <f>SUMPRODUCT(MID(0&amp;feed!J437,LARGE(INDEX(ISNUMBER(--MID(feed!J437,ROW($1:$19),1))*
ROW($1:$19),0),ROW($1:$19))+1,1)*10^ROW($1:$19)/10)</f>
        <v>11</v>
      </c>
      <c r="K435">
        <f>SUMPRODUCT(MID(0&amp;feed!K437,LARGE(INDEX(ISNUMBER(--MID(feed!K437,ROW($1:$19),1))*
ROW($1:$19),0),ROW($1:$19))+1,1)*10^ROW($1:$19)/10)</f>
        <v>7</v>
      </c>
      <c r="L435">
        <f>SUMPRODUCT(MID(0&amp;feed!L437,LARGE(INDEX(ISNUMBER(--MID(feed!L437,ROW($1:$19),1))*
ROW($1:$19),0),ROW($1:$19))+1,1)*10^ROW($1:$19)/10)</f>
        <v>4</v>
      </c>
      <c r="M435" t="str">
        <f>feed!M437</f>
        <v>Central Planning</v>
      </c>
      <c r="N435">
        <f>SUMPRODUCT(MID(0&amp;feed!N437,LARGE(INDEX(ISNUMBER(--MID(feed!N437,ROW($1:$5),1))*
ROW($1:$5),0),ROW($1:$5))+1,1)*10^ROW($1:$5)/10)</f>
        <v>987</v>
      </c>
      <c r="O435">
        <f>SUMPRODUCT(MID(0&amp;feed!O437,LARGE(INDEX(ISNUMBER(--MID(feed!O437,ROW($1:$5),1))*
ROW($1:$5),0),ROW($1:$5))+1,1)*10^ROW($1:$5)/10)</f>
        <v>189</v>
      </c>
      <c r="P435" t="str">
        <f>feed!P437</f>
        <v>Untapped</v>
      </c>
      <c r="Q435" t="str">
        <f>feed!Q437</f>
        <v>Mediocre</v>
      </c>
      <c r="R435" t="str">
        <f>feed!R437</f>
        <v>Pacific Rim</v>
      </c>
      <c r="S435" t="str">
        <f>feed!S437</f>
        <v>Soviet Union</v>
      </c>
      <c r="T435" s="4">
        <f>SUMPRODUCT(MID(0&amp;feed!T437,LARGE(INDEX(ISNUMBER(--MID(feed!T437,ROW($1:$5),1))*
ROW($1:$5),0),ROW($1:$5))+1,1)*10^ROW($1:$5)/10)</f>
        <v>13530</v>
      </c>
      <c r="U435" t="str">
        <f>feed!U437</f>
        <v>http://blocgame.com/stats.php?id=63488</v>
      </c>
      <c r="V435" s="4">
        <f>SUMPRODUCT(MID(0&amp;feed!V437,LARGE(INDEX(ISNUMBER(--MID(feed!V437,ROW($1:$5),1))*
ROW($1:$5),0),ROW($1:$5))+1,1)*10^ROW($1:$5)/10)</f>
        <v>0</v>
      </c>
      <c r="W435">
        <f>feed!W437</f>
        <v>0</v>
      </c>
      <c r="X435" s="4">
        <f>T435-H435*750-K435*375-L435*375</f>
        <v>7905</v>
      </c>
      <c r="Y435" s="9">
        <f>T435/N435</f>
        <v>13.708206686930092</v>
      </c>
    </row>
    <row r="436" spans="1:25" x14ac:dyDescent="0.25">
      <c r="A436" t="str">
        <f>feed!A434</f>
        <v>British Egypt</v>
      </c>
      <c r="B436" t="str">
        <f>feed!B434</f>
        <v>Montgomery</v>
      </c>
      <c r="C436" t="str">
        <f>feed!C434</f>
        <v>Brotherhood of Nod</v>
      </c>
      <c r="D436">
        <f>SUMPRODUCT(MID(0&amp;feed!D434,LARGE(INDEX(ISNUMBER(--MID(feed!D434,ROW($1:$19),1))*
ROW($1:$19),0),ROW($1:$19))+1,1)*10^ROW($1:$19)/10)</f>
        <v>50</v>
      </c>
      <c r="E436">
        <f>SUMPRODUCT(MID(0&amp;feed!E434,LARGE(INDEX(ISNUMBER(--MID(feed!E434,ROW($1:$19),1))*
ROW($1:$19),0),ROW($1:$19))+1,1)*10^ROW($1:$19)/10)</f>
        <v>0</v>
      </c>
      <c r="F436" t="str">
        <f>feed!F434</f>
        <v>Second World War surplus</v>
      </c>
      <c r="G436" t="str">
        <f>feed!G434</f>
        <v>Gandhi-like</v>
      </c>
      <c r="H436">
        <f>SUMPRODUCT(MID(0&amp;feed!H434,LARGE(INDEX(ISNUMBER(--MID(feed!H434,ROW($1:$1),1))*
ROW($1:$1),0),ROW($1:$1))+1,1)*10^ROW($1:$1)/10)</f>
        <v>0</v>
      </c>
      <c r="I436" t="str">
        <f>feed!I434</f>
        <v>Good</v>
      </c>
      <c r="J436">
        <f>SUMPRODUCT(MID(0&amp;feed!J434,LARGE(INDEX(ISNUMBER(--MID(feed!J434,ROW($1:$19),1))*
ROW($1:$19),0),ROW($1:$19))+1,1)*10^ROW($1:$19)/10)</f>
        <v>9</v>
      </c>
      <c r="K436">
        <f>SUMPRODUCT(MID(0&amp;feed!K434,LARGE(INDEX(ISNUMBER(--MID(feed!K434,ROW($1:$19),1))*
ROW($1:$19),0),ROW($1:$19))+1,1)*10^ROW($1:$19)/10)</f>
        <v>15</v>
      </c>
      <c r="L436">
        <f>SUMPRODUCT(MID(0&amp;feed!L434,LARGE(INDEX(ISNUMBER(--MID(feed!L434,ROW($1:$19),1))*
ROW($1:$19),0),ROW($1:$19))+1,1)*10^ROW($1:$19)/10)</f>
        <v>9</v>
      </c>
      <c r="M436" t="str">
        <f>feed!M434</f>
        <v>Central Planning</v>
      </c>
      <c r="N436">
        <f>SUMPRODUCT(MID(0&amp;feed!N434,LARGE(INDEX(ISNUMBER(--MID(feed!N434,ROW($1:$5),1))*
ROW($1:$5),0),ROW($1:$5))+1,1)*10^ROW($1:$5)/10)</f>
        <v>987</v>
      </c>
      <c r="O436">
        <f>SUMPRODUCT(MID(0&amp;feed!O434,LARGE(INDEX(ISNUMBER(--MID(feed!O434,ROW($1:$5),1))*
ROW($1:$5),0),ROW($1:$5))+1,1)*10^ROW($1:$5)/10)</f>
        <v>2020</v>
      </c>
      <c r="P436" t="str">
        <f>feed!P434</f>
        <v>Untapped</v>
      </c>
      <c r="Q436" t="str">
        <f>feed!Q434</f>
        <v>Very Powerful</v>
      </c>
      <c r="R436" t="str">
        <f>feed!R434</f>
        <v>Egypt</v>
      </c>
      <c r="S436" t="str">
        <f>feed!S434</f>
        <v>Soviet Union</v>
      </c>
      <c r="T436" s="4">
        <f>SUMPRODUCT(MID(0&amp;feed!T434,LARGE(INDEX(ISNUMBER(--MID(feed!T434,ROW($1:$5),1))*
ROW($1:$5),0),ROW($1:$5))+1,1)*10^ROW($1:$5)/10)</f>
        <v>39781</v>
      </c>
      <c r="U436" t="str">
        <f>feed!U434</f>
        <v>http://blocgame.com/stats.php?id=45596</v>
      </c>
      <c r="V436" s="4">
        <f>SUMPRODUCT(MID(0&amp;feed!V434,LARGE(INDEX(ISNUMBER(--MID(feed!V434,ROW($1:$5),1))*
ROW($1:$5),0),ROW($1:$5))+1,1)*10^ROW($1:$5)/10)</f>
        <v>0</v>
      </c>
      <c r="W436">
        <f>feed!W434</f>
        <v>0</v>
      </c>
      <c r="X436" s="4">
        <f>T436-H436*750-K436*375-L436*375</f>
        <v>30781</v>
      </c>
      <c r="Y436" s="9">
        <f>T436/N436</f>
        <v>40.304964539007095</v>
      </c>
    </row>
    <row r="437" spans="1:25" x14ac:dyDescent="0.25">
      <c r="A437" t="str">
        <f>feed!A436</f>
        <v>Titiwangsa</v>
      </c>
      <c r="B437" t="str">
        <f>feed!B436</f>
        <v>Orga</v>
      </c>
      <c r="C437" t="str">
        <f>feed!C436</f>
        <v>PIRATES</v>
      </c>
      <c r="D437">
        <f>SUMPRODUCT(MID(0&amp;feed!D436,LARGE(INDEX(ISNUMBER(--MID(feed!D436,ROW($1:$19),1))*
ROW($1:$19),0),ROW($1:$19))+1,1)*10^ROW($1:$19)/10)</f>
        <v>72</v>
      </c>
      <c r="E437">
        <f>SUMPRODUCT(MID(0&amp;feed!E436,LARGE(INDEX(ISNUMBER(--MID(feed!E436,ROW($1:$19),1))*
ROW($1:$19),0),ROW($1:$19))+1,1)*10^ROW($1:$19)/10)</f>
        <v>0</v>
      </c>
      <c r="F437" t="str">
        <f>feed!F436</f>
        <v>First World War surplus</v>
      </c>
      <c r="G437" t="str">
        <f>feed!G436</f>
        <v>Gandhi-like</v>
      </c>
      <c r="H437">
        <f>SUMPRODUCT(MID(0&amp;feed!H436,LARGE(INDEX(ISNUMBER(--MID(feed!H436,ROW($1:$1),1))*
ROW($1:$1),0),ROW($1:$1))+1,1)*10^ROW($1:$1)/10)</f>
        <v>2</v>
      </c>
      <c r="I437" t="str">
        <f>feed!I436</f>
        <v>Elite</v>
      </c>
      <c r="J437">
        <f>SUMPRODUCT(MID(0&amp;feed!J436,LARGE(INDEX(ISNUMBER(--MID(feed!J436,ROW($1:$19),1))*
ROW($1:$19),0),ROW($1:$19))+1,1)*10^ROW($1:$19)/10)</f>
        <v>0</v>
      </c>
      <c r="K437">
        <f>SUMPRODUCT(MID(0&amp;feed!K436,LARGE(INDEX(ISNUMBER(--MID(feed!K436,ROW($1:$19),1))*
ROW($1:$19),0),ROW($1:$19))+1,1)*10^ROW($1:$19)/10)</f>
        <v>8</v>
      </c>
      <c r="L437">
        <f>SUMPRODUCT(MID(0&amp;feed!L436,LARGE(INDEX(ISNUMBER(--MID(feed!L436,ROW($1:$19),1))*
ROW($1:$19),0),ROW($1:$19))+1,1)*10^ROW($1:$19)/10)</f>
        <v>6</v>
      </c>
      <c r="M437" t="str">
        <f>feed!M436</f>
        <v>Free Market</v>
      </c>
      <c r="N437">
        <f>SUMPRODUCT(MID(0&amp;feed!N436,LARGE(INDEX(ISNUMBER(--MID(feed!N436,ROW($1:$5),1))*
ROW($1:$5),0),ROW($1:$5))+1,1)*10^ROW($1:$5)/10)</f>
        <v>987</v>
      </c>
      <c r="O437">
        <f>SUMPRODUCT(MID(0&amp;feed!O436,LARGE(INDEX(ISNUMBER(--MID(feed!O436,ROW($1:$5),1))*
ROW($1:$5),0),ROW($1:$5))+1,1)*10^ROW($1:$5)/10)</f>
        <v>90</v>
      </c>
      <c r="P437" t="str">
        <f>feed!P436</f>
        <v>Untapped</v>
      </c>
      <c r="Q437" t="str">
        <f>feed!Q436</f>
        <v>Large</v>
      </c>
      <c r="R437" t="str">
        <f>feed!R436</f>
        <v>East Indies</v>
      </c>
      <c r="S437" t="str">
        <f>feed!S436</f>
        <v>United States</v>
      </c>
      <c r="T437" s="4">
        <f>SUMPRODUCT(MID(0&amp;feed!T436,LARGE(INDEX(ISNUMBER(--MID(feed!T436,ROW($1:$5),1))*
ROW($1:$5),0),ROW($1:$5))+1,1)*10^ROW($1:$5)/10)</f>
        <v>16773</v>
      </c>
      <c r="U437" t="str">
        <f>feed!U436</f>
        <v>http://blocgame.com/stats.php?id=61596</v>
      </c>
      <c r="V437" s="4">
        <f>SUMPRODUCT(MID(0&amp;feed!V436,LARGE(INDEX(ISNUMBER(--MID(feed!V436,ROW($1:$5),1))*
ROW($1:$5),0),ROW($1:$5))+1,1)*10^ROW($1:$5)/10)</f>
        <v>0</v>
      </c>
      <c r="W437">
        <f>feed!W436</f>
        <v>0</v>
      </c>
      <c r="X437" s="4">
        <f>T437-H437*750-K437*375-L437*375</f>
        <v>10023</v>
      </c>
      <c r="Y437" s="9">
        <f>T437/N437</f>
        <v>16.993920972644379</v>
      </c>
    </row>
    <row r="438" spans="1:25" x14ac:dyDescent="0.25">
      <c r="A438" t="str">
        <f>feed!A438</f>
        <v>Ballzinga</v>
      </c>
      <c r="B438" t="str">
        <f>feed!B438</f>
        <v>Carejo</v>
      </c>
      <c r="C438" t="str">
        <f>feed!C438</f>
        <v>The Order</v>
      </c>
      <c r="D438">
        <f>SUMPRODUCT(MID(0&amp;feed!D438,LARGE(INDEX(ISNUMBER(--MID(feed!D438,ROW($1:$19),1))*
ROW($1:$19),0),ROW($1:$19))+1,1)*10^ROW($1:$19)/10)</f>
        <v>79</v>
      </c>
      <c r="E438">
        <f>SUMPRODUCT(MID(0&amp;feed!E438,LARGE(INDEX(ISNUMBER(--MID(feed!E438,ROW($1:$19),1))*
ROW($1:$19),0),ROW($1:$19))+1,1)*10^ROW($1:$19)/10)</f>
        <v>1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3</v>
      </c>
      <c r="I438" t="str">
        <f>feed!I438</f>
        <v>Elite</v>
      </c>
      <c r="J438">
        <f>SUMPRODUCT(MID(0&amp;feed!J438,LARGE(INDEX(ISNUMBER(--MID(feed!J438,ROW($1:$19),1))*
ROW($1:$19),0),ROW($1:$19))+1,1)*10^ROW($1:$19)/10)</f>
        <v>2</v>
      </c>
      <c r="K438">
        <f>SUMPRODUCT(MID(0&amp;feed!K438,LARGE(INDEX(ISNUMBER(--MID(feed!K438,ROW($1:$19),1))*
ROW($1:$19),0),ROW($1:$19))+1,1)*10^ROW($1:$19)/10)</f>
        <v>37</v>
      </c>
      <c r="L438">
        <f>SUMPRODUCT(MID(0&amp;feed!L438,LARGE(INDEX(ISNUMBER(--MID(feed!L438,ROW($1:$19),1))*
ROW($1:$19),0),ROW($1:$19))+1,1)*10^ROW($1:$19)/10)</f>
        <v>13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986</v>
      </c>
      <c r="O438">
        <f>SUMPRODUCT(MID(0&amp;feed!O438,LARGE(INDEX(ISNUMBER(--MID(feed!O438,ROW($1:$5),1))*
ROW($1:$5),0),ROW($1:$5))+1,1)*10^ROW($1:$5)/10)</f>
        <v>1306</v>
      </c>
      <c r="P438" t="str">
        <f>feed!P438</f>
        <v>Untapped</v>
      </c>
      <c r="Q438" t="str">
        <f>feed!Q438</f>
        <v>Very Powerful</v>
      </c>
      <c r="R438" t="str">
        <f>feed!R438</f>
        <v>Guinea</v>
      </c>
      <c r="S438" t="str">
        <f>feed!S438</f>
        <v>Soviet Union</v>
      </c>
      <c r="T438" s="4">
        <f>SUMPRODUCT(MID(0&amp;feed!T438,LARGE(INDEX(ISNUMBER(--MID(feed!T438,ROW($1:$5),1))*
ROW($1:$5),0),ROW($1:$5))+1,1)*10^ROW($1:$5)/10)</f>
        <v>44820</v>
      </c>
      <c r="U438" t="str">
        <f>feed!U438</f>
        <v>http://blocgame.com/stats.php?id=63397</v>
      </c>
      <c r="V438" s="4">
        <f>SUMPRODUCT(MID(0&amp;feed!V438,LARGE(INDEX(ISNUMBER(--MID(feed!V438,ROW($1:$5),1))*
ROW($1:$5),0),ROW($1:$5))+1,1)*10^ROW($1:$5)/10)</f>
        <v>0</v>
      </c>
      <c r="W438">
        <f>feed!W438</f>
        <v>0</v>
      </c>
      <c r="X438" s="4">
        <f>T438-H438*750-K438*375-L438*375</f>
        <v>23820</v>
      </c>
      <c r="Y438" s="9">
        <f>T438/N438</f>
        <v>45.456389452332658</v>
      </c>
    </row>
    <row r="439" spans="1:25" x14ac:dyDescent="0.25">
      <c r="A439" t="str">
        <f>feed!A439</f>
        <v>Angel</v>
      </c>
      <c r="B439" t="str">
        <f>feed!B439</f>
        <v>Archangel</v>
      </c>
      <c r="C439" t="str">
        <f>feed!C439</f>
        <v>Che Guevara League</v>
      </c>
      <c r="D439">
        <f>SUMPRODUCT(MID(0&amp;feed!D439,LARGE(INDEX(ISNUMBER(--MID(feed!D439,ROW($1:$19),1))*
ROW($1:$19),0),ROW($1:$19))+1,1)*10^ROW($1:$19)/10)</f>
        <v>6</v>
      </c>
      <c r="E439">
        <f>SUMPRODUCT(MID(0&amp;feed!E439,LARGE(INDEX(ISNUMBER(--MID(feed!E439,ROW($1:$19),1))*
ROW($1:$19),0),ROW($1:$19))+1,1)*10^ROW($1:$19)/10)</f>
        <v>0</v>
      </c>
      <c r="F439" t="str">
        <f>feed!F439</f>
        <v>First World War surplus</v>
      </c>
      <c r="G439" t="str">
        <f>feed!G439</f>
        <v>Normal</v>
      </c>
      <c r="H439">
        <f>SUMPRODUCT(MID(0&amp;feed!H439,LARGE(INDEX(ISNUMBER(--MID(feed!H439,ROW($1:$1),1))*
ROW($1:$1),0),ROW($1:$1))+1,1)*10^ROW($1:$1)/10)</f>
        <v>1</v>
      </c>
      <c r="I439" t="str">
        <f>feed!I439</f>
        <v>Poor</v>
      </c>
      <c r="J439">
        <f>SUMPRODUCT(MID(0&amp;feed!J439,LARGE(INDEX(ISNUMBER(--MID(feed!J439,ROW($1:$19),1))*
ROW($1:$19),0),ROW($1:$19))+1,1)*10^ROW($1:$19)/10)</f>
        <v>151</v>
      </c>
      <c r="K439">
        <f>SUMPRODUCT(MID(0&amp;feed!K439,LARGE(INDEX(ISNUMBER(--MID(feed!K439,ROW($1:$19),1))*
ROW($1:$19),0),ROW($1:$19))+1,1)*10^ROW($1:$19)/10)</f>
        <v>11</v>
      </c>
      <c r="L439">
        <f>SUMPRODUCT(MID(0&amp;feed!L439,LARGE(INDEX(ISNUMBER(--MID(feed!L439,ROW($1:$19),1))*
ROW($1:$19),0),ROW($1:$19))+1,1)*10^ROW($1:$19)/10)</f>
        <v>3</v>
      </c>
      <c r="M439" t="str">
        <f>feed!M439</f>
        <v>Mixed Economy</v>
      </c>
      <c r="N439">
        <f>SUMPRODUCT(MID(0&amp;feed!N439,LARGE(INDEX(ISNUMBER(--MID(feed!N439,ROW($1:$5),1))*
ROW($1:$5),0),ROW($1:$5))+1,1)*10^ROW($1:$5)/10)</f>
        <v>985</v>
      </c>
      <c r="O439">
        <f>SUMPRODUCT(MID(0&amp;feed!O439,LARGE(INDEX(ISNUMBER(--MID(feed!O439,ROW($1:$5),1))*
ROW($1:$5),0),ROW($1:$5))+1,1)*10^ROW($1:$5)/10)</f>
        <v>3</v>
      </c>
      <c r="P439">
        <f>feed!P439</f>
        <v>0</v>
      </c>
      <c r="Q439" t="str">
        <f>feed!Q439</f>
        <v>None</v>
      </c>
      <c r="R439" t="str">
        <f>feed!R439</f>
        <v>Caribbean</v>
      </c>
      <c r="S439" t="str">
        <f>feed!S439</f>
        <v>Neutral</v>
      </c>
      <c r="T439" s="4">
        <f>SUMPRODUCT(MID(0&amp;feed!T439,LARGE(INDEX(ISNUMBER(--MID(feed!T439,ROW($1:$5),1))*
ROW($1:$5),0),ROW($1:$5))+1,1)*10^ROW($1:$5)/10)</f>
        <v>7570</v>
      </c>
      <c r="U439" t="str">
        <f>feed!U439</f>
        <v>http://blocgame.com/stats.php?id=52640</v>
      </c>
      <c r="V439" s="4">
        <f>SUMPRODUCT(MID(0&amp;feed!V439,LARGE(INDEX(ISNUMBER(--MID(feed!V439,ROW($1:$5),1))*
ROW($1:$5),0),ROW($1:$5))+1,1)*10^ROW($1:$5)/10)</f>
        <v>0</v>
      </c>
      <c r="W439">
        <f>feed!W439</f>
        <v>0</v>
      </c>
      <c r="X439" s="4">
        <f>T439-H439*750-K439*375-L439*375</f>
        <v>1570</v>
      </c>
      <c r="Y439" s="9">
        <f>T439/N439</f>
        <v>7.6852791878172591</v>
      </c>
    </row>
    <row r="440" spans="1:25" x14ac:dyDescent="0.25">
      <c r="A440" t="str">
        <f>feed!A440</f>
        <v>Fedorians</v>
      </c>
      <c r="B440" t="str">
        <f>feed!B440</f>
        <v>LeMemeMaster</v>
      </c>
      <c r="C440" t="str">
        <f>feed!C440</f>
        <v>Illuminati</v>
      </c>
      <c r="D440">
        <f>SUMPRODUCT(MID(0&amp;feed!D440,LARGE(INDEX(ISNUMBER(--MID(feed!D440,ROW($1:$19),1))*
ROW($1:$19),0),ROW($1:$19))+1,1)*10^ROW($1:$19)/10)</f>
        <v>9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0</v>
      </c>
      <c r="I440" t="str">
        <f>feed!I440</f>
        <v>Standard</v>
      </c>
      <c r="J440">
        <f>SUMPRODUCT(MID(0&amp;feed!J440,LARGE(INDEX(ISNUMBER(--MID(feed!J440,ROW($1:$19),1))*
ROW($1:$19),0),ROW($1:$19))+1,1)*10^ROW($1:$19)/10)</f>
        <v>74</v>
      </c>
      <c r="K440">
        <f>SUMPRODUCT(MID(0&amp;feed!K440,LARGE(INDEX(ISNUMBER(--MID(feed!K440,ROW($1:$19),1))*
ROW($1:$19),0),ROW($1:$19))+1,1)*10^ROW($1:$19)/10)</f>
        <v>3</v>
      </c>
      <c r="L440">
        <f>SUMPRODUCT(MID(0&amp;feed!L440,LARGE(INDEX(ISNUMBER(--MID(feed!L440,ROW($1:$19),1))*
ROW($1:$19),0),ROW($1:$19))+1,1)*10^ROW($1:$19)/10)</f>
        <v>2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985</v>
      </c>
      <c r="O440">
        <f>SUMPRODUCT(MID(0&amp;feed!O440,LARGE(INDEX(ISNUMBER(--MID(feed!O440,ROW($1:$5),1))*
ROW($1:$5),0),ROW($1:$5))+1,1)*10^ROW($1:$5)/10)</f>
        <v>7</v>
      </c>
      <c r="P440" t="str">
        <f>feed!P440</f>
        <v>Untapped</v>
      </c>
      <c r="Q440" t="str">
        <f>feed!Q440</f>
        <v>Meagre</v>
      </c>
      <c r="R440" t="str">
        <f>feed!R440</f>
        <v>China</v>
      </c>
      <c r="S440" t="str">
        <f>feed!S440</f>
        <v>Soviet Union</v>
      </c>
      <c r="T440" s="4">
        <f>SUMPRODUCT(MID(0&amp;feed!T440,LARGE(INDEX(ISNUMBER(--MID(feed!T440,ROW($1:$5),1))*
ROW($1:$5),0),ROW($1:$5))+1,1)*10^ROW($1:$5)/10)</f>
        <v>16335</v>
      </c>
      <c r="U440" t="str">
        <f>feed!U440</f>
        <v>http://blocgame.com/stats.php?id=64028</v>
      </c>
      <c r="V440" s="4">
        <f>SUMPRODUCT(MID(0&amp;feed!V440,LARGE(INDEX(ISNUMBER(--MID(feed!V440,ROW($1:$5),1))*
ROW($1:$5),0),ROW($1:$5))+1,1)*10^ROW($1:$5)/10)</f>
        <v>0</v>
      </c>
      <c r="W440">
        <f>feed!W440</f>
        <v>0</v>
      </c>
      <c r="X440" s="4">
        <f>T440-H440*750-K440*375-L440*375</f>
        <v>14460</v>
      </c>
      <c r="Y440" s="9">
        <f>T440/N440</f>
        <v>16.583756345177665</v>
      </c>
    </row>
    <row r="441" spans="1:25" x14ac:dyDescent="0.25">
      <c r="A441" t="str">
        <f>feed!A442</f>
        <v>Ipoh</v>
      </c>
      <c r="B441" t="str">
        <f>feed!B442</f>
        <v>QiffahsyII</v>
      </c>
      <c r="C441" t="str">
        <f>feed!C442</f>
        <v>SPQR</v>
      </c>
      <c r="D441">
        <f>SUMPRODUCT(MID(0&amp;feed!D442,LARGE(INDEX(ISNUMBER(--MID(feed!D442,ROW($1:$19),1))*
ROW($1:$19),0),ROW($1:$19))+1,1)*10^ROW($1:$19)/10)</f>
        <v>69</v>
      </c>
      <c r="E441">
        <f>SUMPRODUCT(MID(0&amp;feed!E442,LARGE(INDEX(ISNUMBER(--MID(feed!E442,ROW($1:$19),1))*
ROW($1:$19),0),ROW($1:$19))+1,1)*10^ROW($1:$19)/10)</f>
        <v>1</v>
      </c>
      <c r="F441" t="str">
        <f>feed!F442</f>
        <v>Second World War surplus</v>
      </c>
      <c r="G441" t="str">
        <f>feed!G442</f>
        <v>Gandhi-like</v>
      </c>
      <c r="H441">
        <f>SUMPRODUCT(MID(0&amp;feed!H442,LARGE(INDEX(ISNUMBER(--MID(feed!H442,ROW($1:$1),1))*
ROW($1:$1),0),ROW($1:$1))+1,1)*10^ROW($1:$1)/10)</f>
        <v>2</v>
      </c>
      <c r="I441" t="str">
        <f>feed!I442</f>
        <v>Standard</v>
      </c>
      <c r="J441">
        <f>SUMPRODUCT(MID(0&amp;feed!J442,LARGE(INDEX(ISNUMBER(--MID(feed!J442,ROW($1:$19),1))*
ROW($1:$19),0),ROW($1:$19))+1,1)*10^ROW($1:$19)/10)</f>
        <v>4</v>
      </c>
      <c r="K441">
        <f>SUMPRODUCT(MID(0&amp;feed!K442,LARGE(INDEX(ISNUMBER(--MID(feed!K442,ROW($1:$19),1))*
ROW($1:$19),0),ROW($1:$19))+1,1)*10^ROW($1:$19)/10)</f>
        <v>7</v>
      </c>
      <c r="L441">
        <f>SUMPRODUCT(MID(0&amp;feed!L442,LARGE(INDEX(ISNUMBER(--MID(feed!L442,ROW($1:$19),1))*
ROW($1:$19),0),ROW($1:$19))+1,1)*10^ROW($1:$19)/10)</f>
        <v>11</v>
      </c>
      <c r="M441" t="str">
        <f>feed!M442</f>
        <v>Central Planning</v>
      </c>
      <c r="N441">
        <f>SUMPRODUCT(MID(0&amp;feed!N442,LARGE(INDEX(ISNUMBER(--MID(feed!N442,ROW($1:$5),1))*
ROW($1:$5),0),ROW($1:$5))+1,1)*10^ROW($1:$5)/10)</f>
        <v>984</v>
      </c>
      <c r="O441">
        <f>SUMPRODUCT(MID(0&amp;feed!O442,LARGE(INDEX(ISNUMBER(--MID(feed!O442,ROW($1:$5),1))*
ROW($1:$5),0),ROW($1:$5))+1,1)*10^ROW($1:$5)/10)</f>
        <v>585</v>
      </c>
      <c r="P441" t="str">
        <f>feed!P442</f>
        <v>Untapped</v>
      </c>
      <c r="Q441" t="str">
        <f>feed!Q442</f>
        <v>Large</v>
      </c>
      <c r="R441" t="str">
        <f>feed!R442</f>
        <v>Arabia</v>
      </c>
      <c r="S441" t="str">
        <f>feed!S442</f>
        <v>Soviet Union</v>
      </c>
      <c r="T441" s="4">
        <f>SUMPRODUCT(MID(0&amp;feed!T442,LARGE(INDEX(ISNUMBER(--MID(feed!T442,ROW($1:$5),1))*
ROW($1:$5),0),ROW($1:$5))+1,1)*10^ROW($1:$5)/10)</f>
        <v>31423</v>
      </c>
      <c r="U441" t="str">
        <f>feed!U442</f>
        <v>http://blocgame.com/stats.php?id=62127</v>
      </c>
      <c r="V441" s="4">
        <f>SUMPRODUCT(MID(0&amp;feed!V442,LARGE(INDEX(ISNUMBER(--MID(feed!V442,ROW($1:$5),1))*
ROW($1:$5),0),ROW($1:$5))+1,1)*10^ROW($1:$5)/10)</f>
        <v>0</v>
      </c>
      <c r="W441">
        <f>feed!W442</f>
        <v>0</v>
      </c>
      <c r="X441" s="4">
        <f>T441-H441*750-K441*375-L441*375</f>
        <v>23173</v>
      </c>
      <c r="Y441" s="9">
        <f>T441/N441</f>
        <v>31.933943089430894</v>
      </c>
    </row>
    <row r="442" spans="1:25" x14ac:dyDescent="0.25">
      <c r="A442" t="str">
        <f>feed!A441</f>
        <v>OurTown</v>
      </c>
      <c r="B442" t="str">
        <f>feed!B441</f>
        <v>StarlightGlimmer</v>
      </c>
      <c r="C442" t="str">
        <f>feed!C441</f>
        <v>The Order</v>
      </c>
      <c r="D442">
        <f>SUMPRODUCT(MID(0&amp;feed!D441,LARGE(INDEX(ISNUMBER(--MID(feed!D441,ROW($1:$19),1))*
ROW($1:$19),0),ROW($1:$19))+1,1)*10^ROW($1:$19)/10)</f>
        <v>119</v>
      </c>
      <c r="E442">
        <f>SUMPRODUCT(MID(0&amp;feed!E441,LARGE(INDEX(ISNUMBER(--MID(feed!E441,ROW($1:$19),1))*
ROW($1:$19),0),ROW($1:$19))+1,1)*10^ROW($1:$19)/10)</f>
        <v>6</v>
      </c>
      <c r="F442" t="str">
        <f>feed!F441</f>
        <v>Korean War surplus</v>
      </c>
      <c r="G442" t="str">
        <f>feed!G441</f>
        <v>Gandhi-like</v>
      </c>
      <c r="H442">
        <f>SUMPRODUCT(MID(0&amp;feed!H441,LARGE(INDEX(ISNUMBER(--MID(feed!H441,ROW($1:$1),1))*
ROW($1:$1),0),ROW($1:$1))+1,1)*10^ROW($1:$1)/10)</f>
        <v>5</v>
      </c>
      <c r="I442" t="str">
        <f>feed!I441</f>
        <v>Elite</v>
      </c>
      <c r="J442">
        <f>SUMPRODUCT(MID(0&amp;feed!J441,LARGE(INDEX(ISNUMBER(--MID(feed!J441,ROW($1:$19),1))*
ROW($1:$19),0),ROW($1:$19))+1,1)*10^ROW($1:$19)/10)</f>
        <v>1</v>
      </c>
      <c r="K442">
        <f>SUMPRODUCT(MID(0&amp;feed!K441,LARGE(INDEX(ISNUMBER(--MID(feed!K441,ROW($1:$19),1))*
ROW($1:$19),0),ROW($1:$19))+1,1)*10^ROW($1:$19)/10)</f>
        <v>46</v>
      </c>
      <c r="L442">
        <f>SUMPRODUCT(MID(0&amp;feed!L441,LARGE(INDEX(ISNUMBER(--MID(feed!L441,ROW($1:$19),1))*
ROW($1:$19),0),ROW($1:$19))+1,1)*10^ROW($1:$19)/10)</f>
        <v>26</v>
      </c>
      <c r="M442" t="str">
        <f>feed!M441</f>
        <v>Central Planning</v>
      </c>
      <c r="N442">
        <f>SUMPRODUCT(MID(0&amp;feed!N441,LARGE(INDEX(ISNUMBER(--MID(feed!N441,ROW($1:$5),1))*
ROW($1:$5),0),ROW($1:$5))+1,1)*10^ROW($1:$5)/10)</f>
        <v>984</v>
      </c>
      <c r="O442">
        <f>SUMPRODUCT(MID(0&amp;feed!O441,LARGE(INDEX(ISNUMBER(--MID(feed!O441,ROW($1:$5),1))*
ROW($1:$5),0),ROW($1:$5))+1,1)*10^ROW($1:$5)/10)</f>
        <v>3294</v>
      </c>
      <c r="P442" t="str">
        <f>feed!P441</f>
        <v>Plentiful</v>
      </c>
      <c r="Q442" t="str">
        <f>feed!Q441</f>
        <v>Very Powerful</v>
      </c>
      <c r="R442" t="str">
        <f>feed!R441</f>
        <v>Persia</v>
      </c>
      <c r="S442" t="str">
        <f>feed!S441</f>
        <v>Soviet Union</v>
      </c>
      <c r="T442" s="4">
        <f>SUMPRODUCT(MID(0&amp;feed!T441,LARGE(INDEX(ISNUMBER(--MID(feed!T441,ROW($1:$5),1))*
ROW($1:$5),0),ROW($1:$5))+1,1)*10^ROW($1:$5)/10)</f>
        <v>43434</v>
      </c>
      <c r="U442" t="str">
        <f>feed!U441</f>
        <v>http://blocgame.com/stats.php?id=51681</v>
      </c>
      <c r="V442" s="4">
        <f>SUMPRODUCT(MID(0&amp;feed!V441,LARGE(INDEX(ISNUMBER(--MID(feed!V441,ROW($1:$5),1))*
ROW($1:$5),0),ROW($1:$5))+1,1)*10^ROW($1:$5)/10)</f>
        <v>0</v>
      </c>
      <c r="W442">
        <f>feed!W441</f>
        <v>0</v>
      </c>
      <c r="X442" s="4">
        <f>T442-H442*750-K442*375-L442*375</f>
        <v>12684</v>
      </c>
      <c r="Y442" s="9">
        <f>T442/N442</f>
        <v>44.140243902439025</v>
      </c>
    </row>
    <row r="443" spans="1:25" x14ac:dyDescent="0.25">
      <c r="A443" t="str">
        <f>feed!A443</f>
        <v>Meviora</v>
      </c>
      <c r="B443" t="str">
        <f>feed!B443</f>
        <v>Mevius</v>
      </c>
      <c r="C443" t="str">
        <f>feed!C443</f>
        <v>PIRATES</v>
      </c>
      <c r="D443">
        <f>SUMPRODUCT(MID(0&amp;feed!D443,LARGE(INDEX(ISNUMBER(--MID(feed!D443,ROW($1:$19),1))*
ROW($1:$19),0),ROW($1:$19))+1,1)*10^ROW($1:$19)/10)</f>
        <v>40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1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9</v>
      </c>
      <c r="L443">
        <f>SUMPRODUCT(MID(0&amp;feed!L443,LARGE(INDEX(ISNUMBER(--MID(feed!L443,ROW($1:$19),1))*
ROW($1:$19),0),ROW($1:$19))+1,1)*10^ROW($1:$19)/10)</f>
        <v>10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982</v>
      </c>
      <c r="O443">
        <f>SUMPRODUCT(MID(0&amp;feed!O443,LARGE(INDEX(ISNUMBER(--MID(feed!O443,ROW($1:$5),1))*
ROW($1:$5),0),ROW($1:$5))+1,1)*10^ROW($1:$5)/10)</f>
        <v>2029</v>
      </c>
      <c r="P443" t="str">
        <f>feed!P443</f>
        <v>Untapped</v>
      </c>
      <c r="Q443" t="str">
        <f>feed!Q443</f>
        <v>Large</v>
      </c>
      <c r="R443" t="str">
        <f>feed!R443</f>
        <v>Persia</v>
      </c>
      <c r="S443" t="str">
        <f>feed!S443</f>
        <v>Soviet Union</v>
      </c>
      <c r="T443" s="4">
        <f>SUMPRODUCT(MID(0&amp;feed!T443,LARGE(INDEX(ISNUMBER(--MID(feed!T443,ROW($1:$5),1))*
ROW($1:$5),0),ROW($1:$5))+1,1)*10^ROW($1:$5)/10)</f>
        <v>15035</v>
      </c>
      <c r="U443" t="str">
        <f>feed!U443</f>
        <v>http://blocgame.com/stats.php?id=62583</v>
      </c>
      <c r="V443" s="4">
        <f>SUMPRODUCT(MID(0&amp;feed!V443,LARGE(INDEX(ISNUMBER(--MID(feed!V443,ROW($1:$5),1))*
ROW($1:$5),0),ROW($1:$5))+1,1)*10^ROW($1:$5)/10)</f>
        <v>0</v>
      </c>
      <c r="W443">
        <f>feed!W443</f>
        <v>0</v>
      </c>
      <c r="X443" s="4">
        <f>T443-H443*750-K443*375-L443*375</f>
        <v>7160</v>
      </c>
      <c r="Y443" s="9">
        <f>T443/N443</f>
        <v>15.310590631364562</v>
      </c>
    </row>
    <row r="444" spans="1:25" x14ac:dyDescent="0.25">
      <c r="A444" t="str">
        <f>feed!A444</f>
        <v>KelabuAsap</v>
      </c>
      <c r="B444" t="str">
        <f>feed!B444</f>
        <v>kelam</v>
      </c>
      <c r="C444" t="str">
        <f>feed!C444</f>
        <v>The Divine Council</v>
      </c>
      <c r="D444">
        <f>SUMPRODUCT(MID(0&amp;feed!D444,LARGE(INDEX(ISNUMBER(--MID(feed!D444,ROW($1:$19),1))*
ROW($1:$19),0),ROW($1:$19))+1,1)*10^ROW($1:$19)/10)</f>
        <v>93</v>
      </c>
      <c r="E444">
        <f>SUMPRODUCT(MID(0&amp;feed!E444,LARGE(INDEX(ISNUMBER(--MID(feed!E444,ROW($1:$19),1))*
ROW($1:$19),0),ROW($1:$19))+1,1)*10^ROW($1:$19)/10)</f>
        <v>0</v>
      </c>
      <c r="F444" t="str">
        <f>feed!F444</f>
        <v>Korean War surplus</v>
      </c>
      <c r="G444" t="str">
        <f>feed!G444</f>
        <v>Angelic</v>
      </c>
      <c r="H444">
        <f>SUMPRODUCT(MID(0&amp;feed!H444,LARGE(INDEX(ISNUMBER(--MID(feed!H444,ROW($1:$1),1))*
ROW($1:$1),0),ROW($1:$1))+1,1)*10^ROW($1:$1)/10)</f>
        <v>5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0</v>
      </c>
      <c r="K444">
        <f>SUMPRODUCT(MID(0&amp;feed!K444,LARGE(INDEX(ISNUMBER(--MID(feed!K444,ROW($1:$19),1))*
ROW($1:$19),0),ROW($1:$19))+1,1)*10^ROW($1:$19)/10)</f>
        <v>22</v>
      </c>
      <c r="L444">
        <f>SUMPRODUCT(MID(0&amp;feed!L444,LARGE(INDEX(ISNUMBER(--MID(feed!L444,ROW($1:$19),1))*
ROW($1:$19),0),ROW($1:$19))+1,1)*10^ROW($1:$19)/10)</f>
        <v>11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979</v>
      </c>
      <c r="O444">
        <f>SUMPRODUCT(MID(0&amp;feed!O444,LARGE(INDEX(ISNUMBER(--MID(feed!O444,ROW($1:$5),1))*
ROW($1:$5),0),ROW($1:$5))+1,1)*10^ROW($1:$5)/10)</f>
        <v>109</v>
      </c>
      <c r="P444" t="str">
        <f>feed!P444</f>
        <v>Untapped</v>
      </c>
      <c r="Q444" t="str">
        <f>feed!Q444</f>
        <v>Very Powerful</v>
      </c>
      <c r="R444" t="str">
        <f>feed!R444</f>
        <v>East Indies</v>
      </c>
      <c r="S444" t="str">
        <f>feed!S444</f>
        <v>Soviet Union</v>
      </c>
      <c r="T444" s="4">
        <f>SUMPRODUCT(MID(0&amp;feed!T444,LARGE(INDEX(ISNUMBER(--MID(feed!T444,ROW($1:$5),1))*
ROW($1:$5),0),ROW($1:$5))+1,1)*10^ROW($1:$5)/10)</f>
        <v>27326</v>
      </c>
      <c r="U444" t="str">
        <f>feed!U444</f>
        <v>http://blocgame.com/stats.php?id=60664</v>
      </c>
      <c r="V444" s="4">
        <f>SUMPRODUCT(MID(0&amp;feed!V444,LARGE(INDEX(ISNUMBER(--MID(feed!V444,ROW($1:$5),1))*
ROW($1:$5),0),ROW($1:$5))+1,1)*10^ROW($1:$5)/10)</f>
        <v>0</v>
      </c>
      <c r="W444">
        <f>feed!W444</f>
        <v>0</v>
      </c>
      <c r="X444" s="4">
        <f>T444-H444*750-K444*375-L444*375</f>
        <v>11201</v>
      </c>
      <c r="Y444" s="9">
        <f>T444/N444</f>
        <v>27.912155260469866</v>
      </c>
    </row>
    <row r="445" spans="1:25" x14ac:dyDescent="0.25">
      <c r="A445" t="str">
        <f>feed!A445</f>
        <v>Kem</v>
      </c>
      <c r="B445" t="str">
        <f>feed!B445</f>
        <v>KemKiller</v>
      </c>
      <c r="C445">
        <f>feed!C445</f>
        <v>0</v>
      </c>
      <c r="D445">
        <f>SUMPRODUCT(MID(0&amp;feed!D445,LARGE(INDEX(ISNUMBER(--MID(feed!D445,ROW($1:$19),1))*
ROW($1:$19),0),ROW($1:$19))+1,1)*10^ROW($1:$19)/10)</f>
        <v>7</v>
      </c>
      <c r="E445">
        <f>SUMPRODUCT(MID(0&amp;feed!E445,LARGE(INDEX(ISNUMBER(--MID(feed!E445,ROW($1:$19),1))*
ROW($1:$19),0),ROW($1:$19))+1,1)*10^ROW($1:$19)/10)</f>
        <v>0</v>
      </c>
      <c r="F445" t="str">
        <f>feed!F445</f>
        <v>Finest of the 19th century</v>
      </c>
      <c r="G445" t="str">
        <f>feed!G445</f>
        <v>Good</v>
      </c>
      <c r="H445">
        <f>SUMPRODUCT(MID(0&amp;feed!H445,LARGE(INDEX(ISNUMBER(--MID(feed!H445,ROW($1:$1),1))*
ROW($1:$1),0),ROW($1:$1))+1,1)*10^ROW($1:$1)/10)</f>
        <v>0</v>
      </c>
      <c r="I445" t="str">
        <f>feed!I445</f>
        <v>Poor</v>
      </c>
      <c r="J445">
        <f>SUMPRODUCT(MID(0&amp;feed!J445,LARGE(INDEX(ISNUMBER(--MID(feed!J445,ROW($1:$19),1))*
ROW($1:$19),0),ROW($1:$19))+1,1)*10^ROW($1:$19)/10)</f>
        <v>169</v>
      </c>
      <c r="K445">
        <f>SUMPRODUCT(MID(0&amp;feed!K445,LARGE(INDEX(ISNUMBER(--MID(feed!K445,ROW($1:$19),1))*
ROW($1:$19),0),ROW($1:$19))+1,1)*10^ROW($1:$19)/10)</f>
        <v>2</v>
      </c>
      <c r="L445">
        <f>SUMPRODUCT(MID(0&amp;feed!L445,LARGE(INDEX(ISNUMBER(--MID(feed!L445,ROW($1:$19),1))*
ROW($1:$19),0),ROW($1:$19))+1,1)*10^ROW($1:$19)/10)</f>
        <v>0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978</v>
      </c>
      <c r="O445">
        <f>SUMPRODUCT(MID(0&amp;feed!O445,LARGE(INDEX(ISNUMBER(--MID(feed!O445,ROW($1:$5),1))*
ROW($1:$5),0),ROW($1:$5))+1,1)*10^ROW($1:$5)/10)</f>
        <v>0</v>
      </c>
      <c r="P445" t="str">
        <f>feed!P445</f>
        <v>Untapped</v>
      </c>
      <c r="Q445" t="str">
        <f>feed!Q445</f>
        <v>None</v>
      </c>
      <c r="R445" t="str">
        <f>feed!R445</f>
        <v>The Subcontinent</v>
      </c>
      <c r="S445" t="str">
        <f>feed!S445</f>
        <v>Neutral</v>
      </c>
      <c r="T445" s="4">
        <f>SUMPRODUCT(MID(0&amp;feed!T445,LARGE(INDEX(ISNUMBER(--MID(feed!T445,ROW($1:$5),1))*
ROW($1:$5),0),ROW($1:$5))+1,1)*10^ROW($1:$5)/10)</f>
        <v>9267</v>
      </c>
      <c r="U445" t="str">
        <f>feed!U445</f>
        <v>http://blocgame.com/stats.php?id=63212</v>
      </c>
      <c r="V445" s="4">
        <f>SUMPRODUCT(MID(0&amp;feed!V445,LARGE(INDEX(ISNUMBER(--MID(feed!V445,ROW($1:$5),1))*
ROW($1:$5),0),ROW($1:$5))+1,1)*10^ROW($1:$5)/10)</f>
        <v>0</v>
      </c>
      <c r="W445">
        <f>feed!W445</f>
        <v>0</v>
      </c>
      <c r="X445" s="4">
        <f>T445-H445*750-K445*375-L445*375</f>
        <v>8517</v>
      </c>
      <c r="Y445" s="9">
        <f>T445/N445</f>
        <v>9.4754601226993866</v>
      </c>
    </row>
    <row r="446" spans="1:25" x14ac:dyDescent="0.25">
      <c r="A446" t="str">
        <f>feed!A447</f>
        <v>Falamata</v>
      </c>
      <c r="B446" t="str">
        <f>feed!B447</f>
        <v>Hansfuergo</v>
      </c>
      <c r="C446" t="str">
        <f>feed!C447</f>
        <v>The Federal Colonies</v>
      </c>
      <c r="D446">
        <f>SUMPRODUCT(MID(0&amp;feed!D447,LARGE(INDEX(ISNUMBER(--MID(feed!D447,ROW($1:$19),1))*
ROW($1:$19),0),ROW($1:$19))+1,1)*10^ROW($1:$19)/10)</f>
        <v>43</v>
      </c>
      <c r="E446">
        <f>SUMPRODUCT(MID(0&amp;feed!E447,LARGE(INDEX(ISNUMBER(--MID(feed!E447,ROW($1:$19),1))*
ROW($1:$19),0),ROW($1:$19))+1,1)*10^ROW($1:$19)/10)</f>
        <v>0</v>
      </c>
      <c r="F446" t="str">
        <f>feed!F447</f>
        <v>Second World War surplus</v>
      </c>
      <c r="G446" t="str">
        <f>feed!G447</f>
        <v>Gandhi-like</v>
      </c>
      <c r="H446">
        <f>SUMPRODUCT(MID(0&amp;feed!H447,LARGE(INDEX(ISNUMBER(--MID(feed!H447,ROW($1:$1),1))*
ROW($1:$1),0),ROW($1:$1))+1,1)*10^ROW($1:$1)/10)</f>
        <v>2</v>
      </c>
      <c r="I446" t="str">
        <f>feed!I447</f>
        <v>Undisciplined Rabble</v>
      </c>
      <c r="J446">
        <f>SUMPRODUCT(MID(0&amp;feed!J447,LARGE(INDEX(ISNUMBER(--MID(feed!J447,ROW($1:$19),1))*
ROW($1:$19),0),ROW($1:$19))+1,1)*10^ROW($1:$19)/10)</f>
        <v>20</v>
      </c>
      <c r="K446">
        <f>SUMPRODUCT(MID(0&amp;feed!K447,LARGE(INDEX(ISNUMBER(--MID(feed!K447,ROW($1:$19),1))*
ROW($1:$19),0),ROW($1:$19))+1,1)*10^ROW($1:$19)/10)</f>
        <v>21</v>
      </c>
      <c r="L446">
        <f>SUMPRODUCT(MID(0&amp;feed!L447,LARGE(INDEX(ISNUMBER(--MID(feed!L447,ROW($1:$19),1))*
ROW($1:$19),0),ROW($1:$19))+1,1)*10^ROW($1:$19)/10)</f>
        <v>10</v>
      </c>
      <c r="M446" t="str">
        <f>feed!M447</f>
        <v>Central Planning</v>
      </c>
      <c r="N446">
        <f>SUMPRODUCT(MID(0&amp;feed!N447,LARGE(INDEX(ISNUMBER(--MID(feed!N447,ROW($1:$5),1))*
ROW($1:$5),0),ROW($1:$5))+1,1)*10^ROW($1:$5)/10)</f>
        <v>975</v>
      </c>
      <c r="O446">
        <f>SUMPRODUCT(MID(0&amp;feed!O447,LARGE(INDEX(ISNUMBER(--MID(feed!O447,ROW($1:$5),1))*
ROW($1:$5),0),ROW($1:$5))+1,1)*10^ROW($1:$5)/10)</f>
        <v>8</v>
      </c>
      <c r="P446" t="str">
        <f>feed!P447</f>
        <v>Untapped</v>
      </c>
      <c r="Q446" t="str">
        <f>feed!Q447</f>
        <v>Somewhat Large</v>
      </c>
      <c r="R446" t="str">
        <f>feed!R447</f>
        <v>Gran Colombia</v>
      </c>
      <c r="S446" t="str">
        <f>feed!S447</f>
        <v>Soviet Union</v>
      </c>
      <c r="T446" s="4">
        <f>SUMPRODUCT(MID(0&amp;feed!T447,LARGE(INDEX(ISNUMBER(--MID(feed!T447,ROW($1:$5),1))*
ROW($1:$5),0),ROW($1:$5))+1,1)*10^ROW($1:$5)/10)</f>
        <v>50180</v>
      </c>
      <c r="U446" t="str">
        <f>feed!U447</f>
        <v>http://blocgame.com/stats.php?id=62057</v>
      </c>
      <c r="V446" s="4">
        <f>SUMPRODUCT(MID(0&amp;feed!V447,LARGE(INDEX(ISNUMBER(--MID(feed!V447,ROW($1:$5),1))*
ROW($1:$5),0),ROW($1:$5))+1,1)*10^ROW($1:$5)/10)</f>
        <v>0</v>
      </c>
      <c r="W446">
        <f>feed!W447</f>
        <v>0</v>
      </c>
      <c r="X446" s="4">
        <f>T446-H446*750-K446*375-L446*375</f>
        <v>37055</v>
      </c>
      <c r="Y446" s="9">
        <f>T446/N446</f>
        <v>51.466666666666669</v>
      </c>
    </row>
    <row r="447" spans="1:25" x14ac:dyDescent="0.25">
      <c r="A447" t="str">
        <f>feed!A446</f>
        <v>Androzia</v>
      </c>
      <c r="B447" t="str">
        <f>feed!B446</f>
        <v>Androz</v>
      </c>
      <c r="C447" t="str">
        <f>feed!C446</f>
        <v>The United Nations</v>
      </c>
      <c r="D447">
        <f>SUMPRODUCT(MID(0&amp;feed!D446,LARGE(INDEX(ISNUMBER(--MID(feed!D446,ROW($1:$19),1))*
ROW($1:$19),0),ROW($1:$19))+1,1)*10^ROW($1:$19)/10)</f>
        <v>3</v>
      </c>
      <c r="E447">
        <f>SUMPRODUCT(MID(0&amp;feed!E446,LARGE(INDEX(ISNUMBER(--MID(feed!E446,ROW($1:$19),1))*
ROW($1:$19),0),ROW($1:$19))+1,1)*10^ROW($1:$19)/10)</f>
        <v>0</v>
      </c>
      <c r="F447" t="str">
        <f>feed!F446</f>
        <v>Second World War surplus</v>
      </c>
      <c r="G447" t="str">
        <f>feed!G446</f>
        <v>Gandhi-like</v>
      </c>
      <c r="H447">
        <f>SUMPRODUCT(MID(0&amp;feed!H446,LARGE(INDEX(ISNUMBER(--MID(feed!H446,ROW($1:$1),1))*
ROW($1:$1),0),ROW($1:$1))+1,1)*10^ROW($1:$1)/10)</f>
        <v>0</v>
      </c>
      <c r="I447" t="str">
        <f>feed!I446</f>
        <v>Undisciplined Rabble</v>
      </c>
      <c r="J447">
        <f>SUMPRODUCT(MID(0&amp;feed!J446,LARGE(INDEX(ISNUMBER(--MID(feed!J446,ROW($1:$19),1))*
ROW($1:$19),0),ROW($1:$19))+1,1)*10^ROW($1:$19)/10)</f>
        <v>16</v>
      </c>
      <c r="K447">
        <f>SUMPRODUCT(MID(0&amp;feed!K446,LARGE(INDEX(ISNUMBER(--MID(feed!K446,ROW($1:$19),1))*
ROW($1:$19),0),ROW($1:$19))+1,1)*10^ROW($1:$19)/10)</f>
        <v>4</v>
      </c>
      <c r="L447">
        <f>SUMPRODUCT(MID(0&amp;feed!L446,LARGE(INDEX(ISNUMBER(--MID(feed!L446,ROW($1:$19),1))*
ROW($1:$19),0),ROW($1:$19))+1,1)*10^ROW($1:$19)/10)</f>
        <v>6</v>
      </c>
      <c r="M447" t="str">
        <f>feed!M446</f>
        <v>Free Market</v>
      </c>
      <c r="N447">
        <f>SUMPRODUCT(MID(0&amp;feed!N446,LARGE(INDEX(ISNUMBER(--MID(feed!N446,ROW($1:$5),1))*
ROW($1:$5),0),ROW($1:$5))+1,1)*10^ROW($1:$5)/10)</f>
        <v>975</v>
      </c>
      <c r="O447">
        <f>SUMPRODUCT(MID(0&amp;feed!O446,LARGE(INDEX(ISNUMBER(--MID(feed!O446,ROW($1:$5),1))*
ROW($1:$5),0),ROW($1:$5))+1,1)*10^ROW($1:$5)/10)</f>
        <v>4409</v>
      </c>
      <c r="P447" t="str">
        <f>feed!P446</f>
        <v>Near Depletion</v>
      </c>
      <c r="Q447" t="str">
        <f>feed!Q446</f>
        <v>Small</v>
      </c>
      <c r="R447" t="str">
        <f>feed!R446</f>
        <v>Atlas</v>
      </c>
      <c r="S447" t="str">
        <f>feed!S446</f>
        <v>Soviet Union</v>
      </c>
      <c r="T447" s="4">
        <f>SUMPRODUCT(MID(0&amp;feed!T446,LARGE(INDEX(ISNUMBER(--MID(feed!T446,ROW($1:$5),1))*
ROW($1:$5),0),ROW($1:$5))+1,1)*10^ROW($1:$5)/10)</f>
        <v>20856</v>
      </c>
      <c r="U447" t="str">
        <f>feed!U446</f>
        <v>http://blocgame.com/stats.php?id=61584</v>
      </c>
      <c r="V447" s="4">
        <f>SUMPRODUCT(MID(0&amp;feed!V446,LARGE(INDEX(ISNUMBER(--MID(feed!V446,ROW($1:$5),1))*
ROW($1:$5),0),ROW($1:$5))+1,1)*10^ROW($1:$5)/10)</f>
        <v>0</v>
      </c>
      <c r="W447">
        <f>feed!W446</f>
        <v>0</v>
      </c>
      <c r="X447" s="4">
        <f>T447-H447*750-K447*375-L447*375</f>
        <v>17106</v>
      </c>
      <c r="Y447" s="9">
        <f>T447/N447</f>
        <v>21.39076923076923</v>
      </c>
    </row>
    <row r="448" spans="1:25" x14ac:dyDescent="0.25">
      <c r="A448" t="str">
        <f>feed!A448</f>
        <v>Onstantinia</v>
      </c>
      <c r="B448" t="str">
        <f>feed!B448</f>
        <v>Thair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35</v>
      </c>
      <c r="E448">
        <f>SUMPRODUCT(MID(0&amp;feed!E448,LARGE(INDEX(ISNUMBER(--MID(feed!E448,ROW($1:$19),1))*
ROW($1:$19),0),ROW($1:$19))+1,1)*10^ROW($1:$19)/10)</f>
        <v>0</v>
      </c>
      <c r="F448" t="str">
        <f>feed!F448</f>
        <v>Korean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1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8</v>
      </c>
      <c r="L448">
        <f>SUMPRODUCT(MID(0&amp;feed!L448,LARGE(INDEX(ISNUMBER(--MID(feed!L448,ROW($1:$19),1))*
ROW($1:$19),0),ROW($1:$19))+1,1)*10^ROW($1:$19)/10)</f>
        <v>5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975</v>
      </c>
      <c r="O448">
        <f>SUMPRODUCT(MID(0&amp;feed!O448,LARGE(INDEX(ISNUMBER(--MID(feed!O448,ROW($1:$5),1))*
ROW($1:$5),0),ROW($1:$5))+1,1)*10^ROW($1:$5)/10)</f>
        <v>305</v>
      </c>
      <c r="P448" t="str">
        <f>feed!P448</f>
        <v>Untapped</v>
      </c>
      <c r="Q448" t="str">
        <f>feed!Q448</f>
        <v>Large</v>
      </c>
      <c r="R448" t="str">
        <f>feed!R448</f>
        <v>Congo</v>
      </c>
      <c r="S448" t="str">
        <f>feed!S448</f>
        <v>Soviet Union</v>
      </c>
      <c r="T448" s="4">
        <f>SUMPRODUCT(MID(0&amp;feed!T448,LARGE(INDEX(ISNUMBER(--MID(feed!T448,ROW($1:$5),1))*
ROW($1:$5),0),ROW($1:$5))+1,1)*10^ROW($1:$5)/10)</f>
        <v>19503</v>
      </c>
      <c r="U448" t="str">
        <f>feed!U448</f>
        <v>http://blocgame.com/stats.php?id=62513</v>
      </c>
      <c r="V448" s="4">
        <f>SUMPRODUCT(MID(0&amp;feed!V448,LARGE(INDEX(ISNUMBER(--MID(feed!V448,ROW($1:$5),1))*
ROW($1:$5),0),ROW($1:$5))+1,1)*10^ROW($1:$5)/10)</f>
        <v>0</v>
      </c>
      <c r="W448">
        <f>feed!W448</f>
        <v>0</v>
      </c>
      <c r="X448" s="4">
        <f>T448-H448*750-K448*375-L448*375</f>
        <v>13878</v>
      </c>
      <c r="Y448" s="9">
        <f>T448/N448</f>
        <v>20.003076923076922</v>
      </c>
    </row>
    <row r="449" spans="1:25" x14ac:dyDescent="0.25">
      <c r="A449" t="str">
        <f>feed!A450</f>
        <v>Mocha</v>
      </c>
      <c r="B449" t="str">
        <f>feed!B450</f>
        <v>dudearse</v>
      </c>
      <c r="C449" t="str">
        <f>feed!C450</f>
        <v>The Order</v>
      </c>
      <c r="D449">
        <f>SUMPRODUCT(MID(0&amp;feed!D450,LARGE(INDEX(ISNUMBER(--MID(feed!D450,ROW($1:$19),1))*
ROW($1:$19),0),ROW($1:$19))+1,1)*10^ROW($1:$19)/10)</f>
        <v>41</v>
      </c>
      <c r="E449">
        <f>SUMPRODUCT(MID(0&amp;feed!E450,LARGE(INDEX(ISNUMBER(--MID(feed!E450,ROW($1:$19),1))*
ROW($1:$19),0),ROW($1:$19))+1,1)*10^ROW($1:$19)/10)</f>
        <v>0</v>
      </c>
      <c r="F449" t="str">
        <f>feed!F450</f>
        <v>First World War surplus</v>
      </c>
      <c r="G449" t="str">
        <f>feed!G450</f>
        <v>Gandhi-like</v>
      </c>
      <c r="H449">
        <f>SUMPRODUCT(MID(0&amp;feed!H450,LARGE(INDEX(ISNUMBER(--MID(feed!H450,ROW($1:$1),1))*
ROW($1:$1),0),ROW($1:$1))+1,1)*10^ROW($1:$1)/10)</f>
        <v>1</v>
      </c>
      <c r="I449" t="str">
        <f>feed!I450</f>
        <v>Good</v>
      </c>
      <c r="J449">
        <f>SUMPRODUCT(MID(0&amp;feed!J450,LARGE(INDEX(ISNUMBER(--MID(feed!J450,ROW($1:$19),1))*
ROW($1:$19),0),ROW($1:$19))+1,1)*10^ROW($1:$19)/10)</f>
        <v>3</v>
      </c>
      <c r="K449">
        <f>SUMPRODUCT(MID(0&amp;feed!K450,LARGE(INDEX(ISNUMBER(--MID(feed!K450,ROW($1:$19),1))*
ROW($1:$19),0),ROW($1:$19))+1,1)*10^ROW($1:$19)/10)</f>
        <v>14</v>
      </c>
      <c r="L449">
        <f>SUMPRODUCT(MID(0&amp;feed!L450,LARGE(INDEX(ISNUMBER(--MID(feed!L450,ROW($1:$19),1))*
ROW($1:$19),0),ROW($1:$19))+1,1)*10^ROW($1:$19)/10)</f>
        <v>3</v>
      </c>
      <c r="M449" t="str">
        <f>feed!M450</f>
        <v>Free Market</v>
      </c>
      <c r="N449">
        <f>SUMPRODUCT(MID(0&amp;feed!N450,LARGE(INDEX(ISNUMBER(--MID(feed!N450,ROW($1:$5),1))*
ROW($1:$5),0),ROW($1:$5))+1,1)*10^ROW($1:$5)/10)</f>
        <v>972</v>
      </c>
      <c r="O449">
        <f>SUMPRODUCT(MID(0&amp;feed!O450,LARGE(INDEX(ISNUMBER(--MID(feed!O450,ROW($1:$5),1))*
ROW($1:$5),0),ROW($1:$5))+1,1)*10^ROW($1:$5)/10)</f>
        <v>105</v>
      </c>
      <c r="P449" t="str">
        <f>feed!P450</f>
        <v>Near Depletion</v>
      </c>
      <c r="Q449" t="str">
        <f>feed!Q450</f>
        <v>Large</v>
      </c>
      <c r="R449" t="str">
        <f>feed!R450</f>
        <v>Indochina</v>
      </c>
      <c r="S449" t="str">
        <f>feed!S450</f>
        <v>United States</v>
      </c>
      <c r="T449" s="4">
        <f>SUMPRODUCT(MID(0&amp;feed!T450,LARGE(INDEX(ISNUMBER(--MID(feed!T450,ROW($1:$5),1))*
ROW($1:$5),0),ROW($1:$5))+1,1)*10^ROW($1:$5)/10)</f>
        <v>14056</v>
      </c>
      <c r="U449" t="str">
        <f>feed!U450</f>
        <v>http://blocgame.com/stats.php?id=61298</v>
      </c>
      <c r="V449" s="4">
        <f>SUMPRODUCT(MID(0&amp;feed!V450,LARGE(INDEX(ISNUMBER(--MID(feed!V450,ROW($1:$5),1))*
ROW($1:$5),0),ROW($1:$5))+1,1)*10^ROW($1:$5)/10)</f>
        <v>0</v>
      </c>
      <c r="W449">
        <f>feed!W450</f>
        <v>0</v>
      </c>
      <c r="X449" s="4">
        <f>T449-H449*750-K449*375-L449*375</f>
        <v>6931</v>
      </c>
      <c r="Y449" s="9">
        <f>T449/N449</f>
        <v>14.460905349794238</v>
      </c>
    </row>
    <row r="450" spans="1:25" x14ac:dyDescent="0.25">
      <c r="A450" t="str">
        <f>feed!A449</f>
        <v>Awesomeria</v>
      </c>
      <c r="B450" t="str">
        <f>feed!B449</f>
        <v>killbodies</v>
      </c>
      <c r="C450" t="str">
        <f>feed!C449</f>
        <v>The Order</v>
      </c>
      <c r="D450">
        <f>SUMPRODUCT(MID(0&amp;feed!D449,LARGE(INDEX(ISNUMBER(--MID(feed!D449,ROW($1:$19),1))*
ROW($1:$19),0),ROW($1:$19))+1,1)*10^ROW($1:$19)/10)</f>
        <v>216</v>
      </c>
      <c r="E450">
        <f>SUMPRODUCT(MID(0&amp;feed!E449,LARGE(INDEX(ISNUMBER(--MID(feed!E449,ROW($1:$19),1))*
ROW($1:$19),0),ROW($1:$19))+1,1)*10^ROW($1:$19)/10)</f>
        <v>2</v>
      </c>
      <c r="F450" t="str">
        <f>feed!F449</f>
        <v>Second World War surplus</v>
      </c>
      <c r="G450" t="str">
        <f>feed!G449</f>
        <v>Gandhi-like</v>
      </c>
      <c r="H450">
        <f>SUMPRODUCT(MID(0&amp;feed!H449,LARGE(INDEX(ISNUMBER(--MID(feed!H449,ROW($1:$1),1))*
ROW($1:$1),0),ROW($1:$1))+1,1)*10^ROW($1:$1)/10)</f>
        <v>4</v>
      </c>
      <c r="I450" t="str">
        <f>feed!I449</f>
        <v>Standard</v>
      </c>
      <c r="J450">
        <f>SUMPRODUCT(MID(0&amp;feed!J449,LARGE(INDEX(ISNUMBER(--MID(feed!J449,ROW($1:$19),1))*
ROW($1:$19),0),ROW($1:$19))+1,1)*10^ROW($1:$19)/10)</f>
        <v>0</v>
      </c>
      <c r="K450">
        <f>SUMPRODUCT(MID(0&amp;feed!K449,LARGE(INDEX(ISNUMBER(--MID(feed!K449,ROW($1:$19),1))*
ROW($1:$19),0),ROW($1:$19))+1,1)*10^ROW($1:$19)/10)</f>
        <v>31</v>
      </c>
      <c r="L450">
        <f>SUMPRODUCT(MID(0&amp;feed!L449,LARGE(INDEX(ISNUMBER(--MID(feed!L449,ROW($1:$19),1))*
ROW($1:$19),0),ROW($1:$19))+1,1)*10^ROW($1:$19)/10)</f>
        <v>10</v>
      </c>
      <c r="M450" t="str">
        <f>feed!M449</f>
        <v>Central Planning</v>
      </c>
      <c r="N450">
        <f>SUMPRODUCT(MID(0&amp;feed!N449,LARGE(INDEX(ISNUMBER(--MID(feed!N449,ROW($1:$5),1))*
ROW($1:$5),0),ROW($1:$5))+1,1)*10^ROW($1:$5)/10)</f>
        <v>972</v>
      </c>
      <c r="O450">
        <f>SUMPRODUCT(MID(0&amp;feed!O449,LARGE(INDEX(ISNUMBER(--MID(feed!O449,ROW($1:$5),1))*
ROW($1:$5),0),ROW($1:$5))+1,1)*10^ROW($1:$5)/10)</f>
        <v>43</v>
      </c>
      <c r="P450" t="str">
        <f>feed!P449</f>
        <v>Untapped</v>
      </c>
      <c r="Q450" t="str">
        <f>feed!Q449</f>
        <v>Large</v>
      </c>
      <c r="R450" t="str">
        <f>feed!R449</f>
        <v>Congo</v>
      </c>
      <c r="S450" t="str">
        <f>feed!S449</f>
        <v>Soviet Union</v>
      </c>
      <c r="T450" s="4">
        <f>SUMPRODUCT(MID(0&amp;feed!T449,LARGE(INDEX(ISNUMBER(--MID(feed!T449,ROW($1:$5),1))*
ROW($1:$5),0),ROW($1:$5))+1,1)*10^ROW($1:$5)/10)</f>
        <v>42159</v>
      </c>
      <c r="U450" t="str">
        <f>feed!U449</f>
        <v>http://blocgame.com/stats.php?id=57755</v>
      </c>
      <c r="V450" s="4">
        <f>SUMPRODUCT(MID(0&amp;feed!V449,LARGE(INDEX(ISNUMBER(--MID(feed!V449,ROW($1:$5),1))*
ROW($1:$5),0),ROW($1:$5))+1,1)*10^ROW($1:$5)/10)</f>
        <v>0</v>
      </c>
      <c r="W450">
        <f>feed!W449</f>
        <v>0</v>
      </c>
      <c r="X450" s="4">
        <f>T450-H450*750-K450*375-L450*375</f>
        <v>23784</v>
      </c>
      <c r="Y450" s="9">
        <f>T450/N450</f>
        <v>43.373456790123456</v>
      </c>
    </row>
    <row r="451" spans="1:25" x14ac:dyDescent="0.25">
      <c r="A451" t="str">
        <f>feed!A451</f>
        <v>Infebiousness</v>
      </c>
      <c r="B451" t="str">
        <f>feed!B451</f>
        <v>infebious</v>
      </c>
      <c r="C451" t="str">
        <f>feed!C451</f>
        <v>Interpol</v>
      </c>
      <c r="D451">
        <f>SUMPRODUCT(MID(0&amp;feed!D451,LARGE(INDEX(ISNUMBER(--MID(feed!D451,ROW($1:$19),1))*
ROW($1:$19),0),ROW($1:$19))+1,1)*10^ROW($1:$19)/10)</f>
        <v>58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Angelic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5</v>
      </c>
      <c r="K451">
        <f>SUMPRODUCT(MID(0&amp;feed!K451,LARGE(INDEX(ISNUMBER(--MID(feed!K451,ROW($1:$19),1))*
ROW($1:$19),0),ROW($1:$19))+1,1)*10^ROW($1:$19)/10)</f>
        <v>8</v>
      </c>
      <c r="L451">
        <f>SUMPRODUCT(MID(0&amp;feed!L451,LARGE(INDEX(ISNUMBER(--MID(feed!L451,ROW($1:$19),1))*
ROW($1:$19),0),ROW($1:$19))+1,1)*10^ROW($1:$19)/10)</f>
        <v>1</v>
      </c>
      <c r="M451" t="str">
        <f>feed!M451</f>
        <v>Free Market</v>
      </c>
      <c r="N451">
        <f>SUMPRODUCT(MID(0&amp;feed!N451,LARGE(INDEX(ISNUMBER(--MID(feed!N451,ROW($1:$5),1))*
ROW($1:$5),0),ROW($1:$5))+1,1)*10^ROW($1:$5)/10)</f>
        <v>969</v>
      </c>
      <c r="O451">
        <f>SUMPRODUCT(MID(0&amp;feed!O451,LARGE(INDEX(ISNUMBER(--MID(feed!O451,ROW($1:$5),1))*
ROW($1:$5),0),ROW($1:$5))+1,1)*10^ROW($1:$5)/10)</f>
        <v>273</v>
      </c>
      <c r="P451" t="str">
        <f>feed!P451</f>
        <v>Untapped</v>
      </c>
      <c r="Q451" t="str">
        <f>feed!Q451</f>
        <v>Powerful</v>
      </c>
      <c r="R451" t="str">
        <f>feed!R451</f>
        <v>Southern Africa</v>
      </c>
      <c r="S451" t="str">
        <f>feed!S451</f>
        <v>United States</v>
      </c>
      <c r="T451" s="4">
        <f>SUMPRODUCT(MID(0&amp;feed!T451,LARGE(INDEX(ISNUMBER(--MID(feed!T451,ROW($1:$5),1))*
ROW($1:$5),0),ROW($1:$5))+1,1)*10^ROW($1:$5)/10)</f>
        <v>32651</v>
      </c>
      <c r="U451" t="str">
        <f>feed!U451</f>
        <v>http://blocgame.com/stats.php?id=40302</v>
      </c>
      <c r="V451" s="4">
        <f>SUMPRODUCT(MID(0&amp;feed!V451,LARGE(INDEX(ISNUMBER(--MID(feed!V451,ROW($1:$5),1))*
ROW($1:$5),0),ROW($1:$5))+1,1)*10^ROW($1:$5)/10)</f>
        <v>0</v>
      </c>
      <c r="W451">
        <f>feed!W451</f>
        <v>0</v>
      </c>
      <c r="X451" s="4">
        <f>T451-H451*750-K451*375-L451*375</f>
        <v>28526</v>
      </c>
      <c r="Y451" s="9">
        <f>T451/N451</f>
        <v>33.695562435500513</v>
      </c>
    </row>
    <row r="452" spans="1:25" x14ac:dyDescent="0.25">
      <c r="A452" t="str">
        <f>feed!A452</f>
        <v>Avarice</v>
      </c>
      <c r="B452" t="str">
        <f>feed!B452</f>
        <v>Plutus</v>
      </c>
      <c r="C452" t="str">
        <f>feed!C452</f>
        <v>Steel Brotherhood</v>
      </c>
      <c r="D452">
        <f>SUMPRODUCT(MID(0&amp;feed!D452,LARGE(INDEX(ISNUMBER(--MID(feed!D452,ROW($1:$19),1))*
ROW($1:$19),0),ROW($1:$19))+1,1)*10^ROW($1:$19)/10)</f>
        <v>191</v>
      </c>
      <c r="E452">
        <f>SUMPRODUCT(MID(0&amp;feed!E452,LARGE(INDEX(ISNUMBER(--MID(feed!E452,ROW($1:$19),1))*
ROW($1:$19),0),ROW($1:$19))+1,1)*10^ROW($1:$19)/10)</f>
        <v>6</v>
      </c>
      <c r="F452" t="str">
        <f>feed!F452</f>
        <v>Vietnam War surplus</v>
      </c>
      <c r="G452" t="str">
        <f>feed!G452</f>
        <v>Good</v>
      </c>
      <c r="H452">
        <f>SUMPRODUCT(MID(0&amp;feed!H452,LARGE(INDEX(ISNUMBER(--MID(feed!H452,ROW($1:$1),1))*
ROW($1:$1),0),ROW($1:$1))+1,1)*10^ROW($1:$1)/10)</f>
        <v>6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0</v>
      </c>
      <c r="K452">
        <f>SUMPRODUCT(MID(0&amp;feed!K452,LARGE(INDEX(ISNUMBER(--MID(feed!K452,ROW($1:$19),1))*
ROW($1:$19),0),ROW($1:$19))+1,1)*10^ROW($1:$19)/10)</f>
        <v>59</v>
      </c>
      <c r="L452">
        <f>SUMPRODUCT(MID(0&amp;feed!L452,LARGE(INDEX(ISNUMBER(--MID(feed!L452,ROW($1:$19),1))*
ROW($1:$19),0),ROW($1:$19))+1,1)*10^ROW($1:$19)/10)</f>
        <v>19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969</v>
      </c>
      <c r="O452">
        <f>SUMPRODUCT(MID(0&amp;feed!O452,LARGE(INDEX(ISNUMBER(--MID(feed!O452,ROW($1:$5),1))*
ROW($1:$5),0),ROW($1:$5))+1,1)*10^ROW($1:$5)/10)</f>
        <v>133</v>
      </c>
      <c r="P452" t="str">
        <f>feed!P452</f>
        <v>Untapped</v>
      </c>
      <c r="Q452" t="str">
        <f>feed!Q452</f>
        <v>Very Powerful</v>
      </c>
      <c r="R452" t="str">
        <f>feed!R452</f>
        <v>East Indies</v>
      </c>
      <c r="S452" t="str">
        <f>feed!S452</f>
        <v>United States</v>
      </c>
      <c r="T452" s="4">
        <f>SUMPRODUCT(MID(0&amp;feed!T452,LARGE(INDEX(ISNUMBER(--MID(feed!T452,ROW($1:$5),1))*
ROW($1:$5),0),ROW($1:$5))+1,1)*10^ROW($1:$5)/10)</f>
        <v>70244</v>
      </c>
      <c r="U452" t="str">
        <f>feed!U452</f>
        <v>http://blocgame.com/stats.php?id=63966</v>
      </c>
      <c r="V452" s="4">
        <f>SUMPRODUCT(MID(0&amp;feed!V452,LARGE(INDEX(ISNUMBER(--MID(feed!V452,ROW($1:$5),1))*
ROW($1:$5),0),ROW($1:$5))+1,1)*10^ROW($1:$5)/10)</f>
        <v>0</v>
      </c>
      <c r="W452">
        <f>feed!W452</f>
        <v>0</v>
      </c>
      <c r="X452" s="4">
        <f>T452-H452*750-K452*375-L452*375</f>
        <v>36494</v>
      </c>
      <c r="Y452" s="9">
        <f>T452/N452</f>
        <v>72.491228070175438</v>
      </c>
    </row>
    <row r="453" spans="1:25" x14ac:dyDescent="0.25">
      <c r="A453" t="str">
        <f>feed!A453</f>
        <v>morelia</v>
      </c>
      <c r="B453" t="str">
        <f>feed!B453</f>
        <v>lemambanglemai8621</v>
      </c>
      <c r="C453" t="str">
        <f>feed!C453</f>
        <v>PIRATES</v>
      </c>
      <c r="D453">
        <f>SUMPRODUCT(MID(0&amp;feed!D453,LARGE(INDEX(ISNUMBER(--MID(feed!D453,ROW($1:$19),1))*
ROW($1:$19),0),ROW($1:$19))+1,1)*10^ROW($1:$19)/10)</f>
        <v>50</v>
      </c>
      <c r="E453">
        <f>SUMPRODUCT(MID(0&amp;feed!E453,LARGE(INDEX(ISNUMBER(--MID(feed!E453,ROW($1:$19),1))*
ROW($1:$19),0),ROW($1:$19))+1,1)*10^ROW($1:$19)/10)</f>
        <v>0</v>
      </c>
      <c r="F453" t="str">
        <f>feed!F453</f>
        <v>Second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2</v>
      </c>
      <c r="I453" t="str">
        <f>feed!I453</f>
        <v>Good</v>
      </c>
      <c r="J453">
        <f>SUMPRODUCT(MID(0&amp;feed!J453,LARGE(INDEX(ISNUMBER(--MID(feed!J453,ROW($1:$19),1))*
ROW($1:$19),0),ROW($1:$19))+1,1)*10^ROW($1:$19)/10)</f>
        <v>8</v>
      </c>
      <c r="K453">
        <f>SUMPRODUCT(MID(0&amp;feed!K453,LARGE(INDEX(ISNUMBER(--MID(feed!K453,ROW($1:$19),1))*
ROW($1:$19),0),ROW($1:$19))+1,1)*10^ROW($1:$19)/10)</f>
        <v>14</v>
      </c>
      <c r="L453">
        <f>SUMPRODUCT(MID(0&amp;feed!L453,LARGE(INDEX(ISNUMBER(--MID(feed!L453,ROW($1:$19),1))*
ROW($1:$19),0),ROW($1:$19))+1,1)*10^ROW($1:$19)/10)</f>
        <v>8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966</v>
      </c>
      <c r="O453">
        <f>SUMPRODUCT(MID(0&amp;feed!O453,LARGE(INDEX(ISNUMBER(--MID(feed!O453,ROW($1:$5),1))*
ROW($1:$5),0),ROW($1:$5))+1,1)*10^ROW($1:$5)/10)</f>
        <v>217</v>
      </c>
      <c r="P453" t="str">
        <f>feed!P453</f>
        <v>Untapped</v>
      </c>
      <c r="Q453" t="str">
        <f>feed!Q453</f>
        <v>Large</v>
      </c>
      <c r="R453" t="str">
        <f>feed!R453</f>
        <v>Caribbean</v>
      </c>
      <c r="S453" t="str">
        <f>feed!S453</f>
        <v>Soviet Union</v>
      </c>
      <c r="T453" s="4">
        <f>SUMPRODUCT(MID(0&amp;feed!T453,LARGE(INDEX(ISNUMBER(--MID(feed!T453,ROW($1:$5),1))*
ROW($1:$5),0),ROW($1:$5))+1,1)*10^ROW($1:$5)/10)</f>
        <v>25327</v>
      </c>
      <c r="U453" t="str">
        <f>feed!U453</f>
        <v>http://blocgame.com/stats.php?id=61850</v>
      </c>
      <c r="V453" s="4">
        <f>SUMPRODUCT(MID(0&amp;feed!V453,LARGE(INDEX(ISNUMBER(--MID(feed!V453,ROW($1:$5),1))*
ROW($1:$5),0),ROW($1:$5))+1,1)*10^ROW($1:$5)/10)</f>
        <v>0</v>
      </c>
      <c r="W453">
        <f>feed!W453</f>
        <v>0</v>
      </c>
      <c r="X453" s="4">
        <f>T453-H453*750-K453*375-L453*375</f>
        <v>15577</v>
      </c>
      <c r="Y453" s="9">
        <f>T453/N453</f>
        <v>26.218426501035196</v>
      </c>
    </row>
    <row r="454" spans="1:25" x14ac:dyDescent="0.25">
      <c r="A454" t="str">
        <f>feed!A454</f>
        <v>Bosniastan</v>
      </c>
      <c r="B454" t="str">
        <f>feed!B454</f>
        <v>JosipBroz</v>
      </c>
      <c r="C454" t="str">
        <f>feed!C454</f>
        <v>Comintern</v>
      </c>
      <c r="D454">
        <f>SUMPRODUCT(MID(0&amp;feed!D454,LARGE(INDEX(ISNUMBER(--MID(feed!D454,ROW($1:$19),1))*
ROW($1:$19),0),ROW($1:$19))+1,1)*10^ROW($1:$19)/10)</f>
        <v>93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Angelic</v>
      </c>
      <c r="H454">
        <f>SUMPRODUCT(MID(0&amp;feed!H454,LARGE(INDEX(ISNUMBER(--MID(feed!H454,ROW($1:$1),1))*
ROW($1:$1),0),ROW($1:$1))+1,1)*10^ROW($1:$1)/10)</f>
        <v>2</v>
      </c>
      <c r="I454" t="str">
        <f>feed!I454</f>
        <v>Elite</v>
      </c>
      <c r="J454">
        <f>SUMPRODUCT(MID(0&amp;feed!J454,LARGE(INDEX(ISNUMBER(--MID(feed!J454,ROW($1:$19),1))*
ROW($1:$19),0),ROW($1:$19))+1,1)*10^ROW($1:$19)/10)</f>
        <v>0</v>
      </c>
      <c r="K454">
        <f>SUMPRODUCT(MID(0&amp;feed!K454,LARGE(INDEX(ISNUMBER(--MID(feed!K454,ROW($1:$19),1))*
ROW($1:$19),0),ROW($1:$19))+1,1)*10^ROW($1:$19)/10)</f>
        <v>16</v>
      </c>
      <c r="L454">
        <f>SUMPRODUCT(MID(0&amp;feed!L454,LARGE(INDEX(ISNUMBER(--MID(feed!L454,ROW($1:$19),1))*
ROW($1:$19),0),ROW($1:$19))+1,1)*10^ROW($1:$19)/10)</f>
        <v>18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966</v>
      </c>
      <c r="O454">
        <f>SUMPRODUCT(MID(0&amp;feed!O454,LARGE(INDEX(ISNUMBER(--MID(feed!O454,ROW($1:$5),1))*
ROW($1:$5),0),ROW($1:$5))+1,1)*10^ROW($1:$5)/10)</f>
        <v>3703</v>
      </c>
      <c r="P454" t="str">
        <f>feed!P454</f>
        <v>Plentiful</v>
      </c>
      <c r="Q454" t="str">
        <f>feed!Q454</f>
        <v>Somewhat Large</v>
      </c>
      <c r="R454" t="str">
        <f>feed!R454</f>
        <v>Arabia</v>
      </c>
      <c r="S454" t="str">
        <f>feed!S454</f>
        <v>Soviet Union</v>
      </c>
      <c r="T454" s="4">
        <f>SUMPRODUCT(MID(0&amp;feed!T454,LARGE(INDEX(ISNUMBER(--MID(feed!T454,ROW($1:$5),1))*
ROW($1:$5),0),ROW($1:$5))+1,1)*10^ROW($1:$5)/10)</f>
        <v>25148</v>
      </c>
      <c r="U454" t="str">
        <f>feed!U454</f>
        <v>http://blocgame.com/stats.php?id=64305</v>
      </c>
      <c r="V454" s="4">
        <f>SUMPRODUCT(MID(0&amp;feed!V454,LARGE(INDEX(ISNUMBER(--MID(feed!V454,ROW($1:$5),1))*
ROW($1:$5),0),ROW($1:$5))+1,1)*10^ROW($1:$5)/10)</f>
        <v>0</v>
      </c>
      <c r="W454">
        <f>feed!W454</f>
        <v>0</v>
      </c>
      <c r="X454" s="4">
        <f>T454-H454*750-K454*375-L454*375</f>
        <v>10898</v>
      </c>
      <c r="Y454" s="9">
        <f>T454/N454</f>
        <v>26.03312629399586</v>
      </c>
    </row>
    <row r="455" spans="1:25" x14ac:dyDescent="0.25">
      <c r="A455" t="str">
        <f>feed!A455</f>
        <v>Terra Predonum</v>
      </c>
      <c r="B455" t="str">
        <f>feed!B455</f>
        <v>roseclare0000</v>
      </c>
      <c r="C455" t="str">
        <f>feed!C455</f>
        <v>Steel Brotherhood</v>
      </c>
      <c r="D455">
        <f>SUMPRODUCT(MID(0&amp;feed!D455,LARGE(INDEX(ISNUMBER(--MID(feed!D455,ROW($1:$19),1))*
ROW($1:$19),0),ROW($1:$19))+1,1)*10^ROW($1:$19)/10)</f>
        <v>9</v>
      </c>
      <c r="E455">
        <f>SUMPRODUCT(MID(0&amp;feed!E455,LARGE(INDEX(ISNUMBER(--MID(feed!E455,ROW($1:$19),1))*
ROW($1:$19),0),ROW($1:$19))+1,1)*10^ROW($1:$19)/10)</f>
        <v>0</v>
      </c>
      <c r="F455" t="str">
        <f>feed!F455</f>
        <v>First World War surplus</v>
      </c>
      <c r="G455" t="str">
        <f>feed!G455</f>
        <v>Normal</v>
      </c>
      <c r="H455">
        <f>SUMPRODUCT(MID(0&amp;feed!H455,LARGE(INDEX(ISNUMBER(--MID(feed!H455,ROW($1:$1),1))*
ROW($1:$1),0),ROW($1:$1))+1,1)*10^ROW($1:$1)/10)</f>
        <v>1</v>
      </c>
      <c r="I455" t="str">
        <f>feed!I455</f>
        <v>Undisciplined Rabble</v>
      </c>
      <c r="J455">
        <f>SUMPRODUCT(MID(0&amp;feed!J455,LARGE(INDEX(ISNUMBER(--MID(feed!J455,ROW($1:$19),1))*
ROW($1:$19),0),ROW($1:$19))+1,1)*10^ROW($1:$19)/10)</f>
        <v>1</v>
      </c>
      <c r="K455">
        <f>SUMPRODUCT(MID(0&amp;feed!K455,LARGE(INDEX(ISNUMBER(--MID(feed!K455,ROW($1:$19),1))*
ROW($1:$19),0),ROW($1:$19))+1,1)*10^ROW($1:$19)/10)</f>
        <v>4</v>
      </c>
      <c r="L455">
        <f>SUMPRODUCT(MID(0&amp;feed!L455,LARGE(INDEX(ISNUMBER(--MID(feed!L455,ROW($1:$19),1))*
ROW($1:$19),0),ROW($1:$19))+1,1)*10^ROW($1:$19)/10)</f>
        <v>1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963</v>
      </c>
      <c r="O455">
        <f>SUMPRODUCT(MID(0&amp;feed!O455,LARGE(INDEX(ISNUMBER(--MID(feed!O455,ROW($1:$5),1))*
ROW($1:$5),0),ROW($1:$5))+1,1)*10^ROW($1:$5)/10)</f>
        <v>0</v>
      </c>
      <c r="P455" t="str">
        <f>feed!P455</f>
        <v>Untapped</v>
      </c>
      <c r="Q455" t="str">
        <f>feed!Q455</f>
        <v>None</v>
      </c>
      <c r="R455" t="str">
        <f>feed!R455</f>
        <v>Gran Colombia</v>
      </c>
      <c r="S455" t="str">
        <f>feed!S455</f>
        <v>United States</v>
      </c>
      <c r="T455" s="4">
        <f>SUMPRODUCT(MID(0&amp;feed!T455,LARGE(INDEX(ISNUMBER(--MID(feed!T455,ROW($1:$5),1))*
ROW($1:$5),0),ROW($1:$5))+1,1)*10^ROW($1:$5)/10)</f>
        <v>9267</v>
      </c>
      <c r="U455" t="str">
        <f>feed!U455</f>
        <v>http://blocgame.com/stats.php?id=62885</v>
      </c>
      <c r="V455" s="4">
        <f>SUMPRODUCT(MID(0&amp;feed!V455,LARGE(INDEX(ISNUMBER(--MID(feed!V455,ROW($1:$5),1))*
ROW($1:$5),0),ROW($1:$5))+1,1)*10^ROW($1:$5)/10)</f>
        <v>0</v>
      </c>
      <c r="W455">
        <f>feed!W455</f>
        <v>0</v>
      </c>
      <c r="X455" s="4">
        <f>T455-H455*750-K455*375-L455*375</f>
        <v>6642</v>
      </c>
      <c r="Y455" s="9">
        <f>T455/N455</f>
        <v>9.6230529595015568</v>
      </c>
    </row>
    <row r="456" spans="1:25" x14ac:dyDescent="0.25">
      <c r="A456" t="str">
        <f>feed!A456</f>
        <v>qaiserazalea</v>
      </c>
      <c r="B456" t="str">
        <f>feed!B456</f>
        <v>mr.elz</v>
      </c>
      <c r="C456">
        <f>feed!C456</f>
        <v>0</v>
      </c>
      <c r="D456">
        <f>SUMPRODUCT(MID(0&amp;feed!D456,LARGE(INDEX(ISNUMBER(--MID(feed!D456,ROW($1:$19),1))*
ROW($1:$19),0),ROW($1:$19))+1,1)*10^ROW($1:$19)/10)</f>
        <v>7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Poor</v>
      </c>
      <c r="J456">
        <f>SUMPRODUCT(MID(0&amp;feed!J456,LARGE(INDEX(ISNUMBER(--MID(feed!J456,ROW($1:$19),1))*
ROW($1:$19),0),ROW($1:$19))+1,1)*10^ROW($1:$19)/10)</f>
        <v>109</v>
      </c>
      <c r="K456">
        <f>SUMPRODUCT(MID(0&amp;feed!K456,LARGE(INDEX(ISNUMBER(--MID(feed!K456,ROW($1:$19),1))*
ROW($1:$19),0),ROW($1:$19))+1,1)*10^ROW($1:$19)/10)</f>
        <v>2</v>
      </c>
      <c r="L456">
        <f>SUMPRODUCT(MID(0&amp;feed!L456,LARGE(INDEX(ISNUMBER(--MID(feed!L456,ROW($1:$19),1))*
ROW($1:$19),0),ROW($1:$19))+1,1)*10^ROW($1:$19)/10)</f>
        <v>2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959</v>
      </c>
      <c r="O456">
        <f>SUMPRODUCT(MID(0&amp;feed!O456,LARGE(INDEX(ISNUMBER(--MID(feed!O456,ROW($1:$5),1))*
ROW($1:$5),0),ROW($1:$5))+1,1)*10^ROW($1:$5)/10)</f>
        <v>148</v>
      </c>
      <c r="P456" t="str">
        <f>feed!P456</f>
        <v>Untapped</v>
      </c>
      <c r="Q456" t="str">
        <f>feed!Q456</f>
        <v>Meagre</v>
      </c>
      <c r="R456" t="str">
        <f>feed!R456</f>
        <v>Pacific Rim</v>
      </c>
      <c r="S456" t="str">
        <f>feed!S456</f>
        <v>Soviet Union</v>
      </c>
      <c r="T456" s="4">
        <f>SUMPRODUCT(MID(0&amp;feed!T456,LARGE(INDEX(ISNUMBER(--MID(feed!T456,ROW($1:$5),1))*
ROW($1:$5),0),ROW($1:$5))+1,1)*10^ROW($1:$5)/10)</f>
        <v>13343</v>
      </c>
      <c r="U456" t="str">
        <f>feed!U456</f>
        <v>http://blocgame.com/stats.php?id=61763</v>
      </c>
      <c r="V456" s="4">
        <f>SUMPRODUCT(MID(0&amp;feed!V456,LARGE(INDEX(ISNUMBER(--MID(feed!V456,ROW($1:$5),1))*
ROW($1:$5),0),ROW($1:$5))+1,1)*10^ROW($1:$5)/10)</f>
        <v>0</v>
      </c>
      <c r="W456">
        <f>feed!W456</f>
        <v>0</v>
      </c>
      <c r="X456" s="4">
        <f>T456-H456*750-K456*375-L456*375</f>
        <v>11093</v>
      </c>
      <c r="Y456" s="9">
        <f>T456/N456</f>
        <v>13.913451511991658</v>
      </c>
    </row>
    <row r="457" spans="1:25" x14ac:dyDescent="0.25">
      <c r="A457" t="str">
        <f>feed!A458</f>
        <v>Eurassia</v>
      </c>
      <c r="B457" t="str">
        <f>feed!B458</f>
        <v>KurdishStalin</v>
      </c>
      <c r="C457" t="str">
        <f>feed!C458</f>
        <v>Comintern</v>
      </c>
      <c r="D457">
        <f>SUMPRODUCT(MID(0&amp;feed!D458,LARGE(INDEX(ISNUMBER(--MID(feed!D458,ROW($1:$19),1))*
ROW($1:$19),0),ROW($1:$19))+1,1)*10^ROW($1:$19)/10)</f>
        <v>54</v>
      </c>
      <c r="E457">
        <f>SUMPRODUCT(MID(0&amp;feed!E458,LARGE(INDEX(ISNUMBER(--MID(feed!E458,ROW($1:$19),1))*
ROW($1:$19),0),ROW($1:$19))+1,1)*10^ROW($1:$19)/10)</f>
        <v>0</v>
      </c>
      <c r="F457" t="str">
        <f>feed!F458</f>
        <v>Second World War surplus</v>
      </c>
      <c r="G457" t="str">
        <f>feed!G458</f>
        <v>Nice</v>
      </c>
      <c r="H457">
        <f>SUMPRODUCT(MID(0&amp;feed!H458,LARGE(INDEX(ISNUMBER(--MID(feed!H458,ROW($1:$1),1))*
ROW($1:$1),0),ROW($1:$1))+1,1)*10^ROW($1:$1)/10)</f>
        <v>2</v>
      </c>
      <c r="I457" t="str">
        <f>feed!I458</f>
        <v>Elite</v>
      </c>
      <c r="J457">
        <f>SUMPRODUCT(MID(0&amp;feed!J458,LARGE(INDEX(ISNUMBER(--MID(feed!J458,ROW($1:$19),1))*
ROW($1:$19),0),ROW($1:$19))+1,1)*10^ROW($1:$19)/10)</f>
        <v>8</v>
      </c>
      <c r="K457">
        <f>SUMPRODUCT(MID(0&amp;feed!K458,LARGE(INDEX(ISNUMBER(--MID(feed!K458,ROW($1:$19),1))*
ROW($1:$19),0),ROW($1:$19))+1,1)*10^ROW($1:$19)/10)</f>
        <v>6</v>
      </c>
      <c r="L457">
        <f>SUMPRODUCT(MID(0&amp;feed!L458,LARGE(INDEX(ISNUMBER(--MID(feed!L458,ROW($1:$19),1))*
ROW($1:$19),0),ROW($1:$19))+1,1)*10^ROW($1:$19)/10)</f>
        <v>5</v>
      </c>
      <c r="M457" t="str">
        <f>feed!M458</f>
        <v>Central Planning</v>
      </c>
      <c r="N457">
        <f>SUMPRODUCT(MID(0&amp;feed!N458,LARGE(INDEX(ISNUMBER(--MID(feed!N458,ROW($1:$5),1))*
ROW($1:$5),0),ROW($1:$5))+1,1)*10^ROW($1:$5)/10)</f>
        <v>958</v>
      </c>
      <c r="O457">
        <f>SUMPRODUCT(MID(0&amp;feed!O458,LARGE(INDEX(ISNUMBER(--MID(feed!O458,ROW($1:$5),1))*
ROW($1:$5),0),ROW($1:$5))+1,1)*10^ROW($1:$5)/10)</f>
        <v>3603</v>
      </c>
      <c r="P457">
        <f>feed!P458</f>
        <v>0</v>
      </c>
      <c r="Q457" t="str">
        <f>feed!Q458</f>
        <v>Large</v>
      </c>
      <c r="R457" t="str">
        <f>feed!R458</f>
        <v>Mesopotamia</v>
      </c>
      <c r="S457" t="str">
        <f>feed!S458</f>
        <v>Soviet Union</v>
      </c>
      <c r="T457" s="4">
        <f>SUMPRODUCT(MID(0&amp;feed!T458,LARGE(INDEX(ISNUMBER(--MID(feed!T458,ROW($1:$5),1))*
ROW($1:$5),0),ROW($1:$5))+1,1)*10^ROW($1:$5)/10)</f>
        <v>20679</v>
      </c>
      <c r="U457" t="str">
        <f>feed!U458</f>
        <v>http://blocgame.com/stats.php?id=63019</v>
      </c>
      <c r="V457" s="4">
        <f>SUMPRODUCT(MID(0&amp;feed!V458,LARGE(INDEX(ISNUMBER(--MID(feed!V458,ROW($1:$5),1))*
ROW($1:$5),0),ROW($1:$5))+1,1)*10^ROW($1:$5)/10)</f>
        <v>0</v>
      </c>
      <c r="W457">
        <f>feed!W458</f>
        <v>0</v>
      </c>
      <c r="X457" s="4">
        <f>T457-H457*750-K457*375-L457*375</f>
        <v>15054</v>
      </c>
      <c r="Y457" s="9">
        <f>T457/N457</f>
        <v>21.585594989561585</v>
      </c>
    </row>
    <row r="458" spans="1:25" x14ac:dyDescent="0.25">
      <c r="A458" t="str">
        <f>feed!A460</f>
        <v>Eneficus</v>
      </c>
      <c r="B458" t="str">
        <f>feed!B460</f>
        <v>Eneficusian Firestar</v>
      </c>
      <c r="C458">
        <f>feed!C460</f>
        <v>0</v>
      </c>
      <c r="D458">
        <f>SUMPRODUCT(MID(0&amp;feed!D460,LARGE(INDEX(ISNUMBER(--MID(feed!D460,ROW($1:$19),1))*
ROW($1:$19),0),ROW($1:$19))+1,1)*10^ROW($1:$19)/10)</f>
        <v>7</v>
      </c>
      <c r="E458">
        <f>SUMPRODUCT(MID(0&amp;feed!E460,LARGE(INDEX(ISNUMBER(--MID(feed!E460,ROW($1:$19),1))*
ROW($1:$19),0),ROW($1:$19))+1,1)*10^ROW($1:$19)/10)</f>
        <v>0</v>
      </c>
      <c r="F458" t="str">
        <f>feed!F460</f>
        <v>First World War surplus</v>
      </c>
      <c r="G458" t="str">
        <f>feed!G460</f>
        <v>Gandhi-like</v>
      </c>
      <c r="H458">
        <f>SUMPRODUCT(MID(0&amp;feed!H460,LARGE(INDEX(ISNUMBER(--MID(feed!H460,ROW($1:$1),1))*
ROW($1:$1),0),ROW($1:$1))+1,1)*10^ROW($1:$1)/10)</f>
        <v>0</v>
      </c>
      <c r="I458" t="str">
        <f>feed!I460</f>
        <v>Poor</v>
      </c>
      <c r="J458">
        <f>SUMPRODUCT(MID(0&amp;feed!J460,LARGE(INDEX(ISNUMBER(--MID(feed!J460,ROW($1:$19),1))*
ROW($1:$19),0),ROW($1:$19))+1,1)*10^ROW($1:$19)/10)</f>
        <v>7</v>
      </c>
      <c r="K458">
        <f>SUMPRODUCT(MID(0&amp;feed!K460,LARGE(INDEX(ISNUMBER(--MID(feed!K460,ROW($1:$19),1))*
ROW($1:$19),0),ROW($1:$19))+1,1)*10^ROW($1:$19)/10)</f>
        <v>9</v>
      </c>
      <c r="L458">
        <f>SUMPRODUCT(MID(0&amp;feed!L460,LARGE(INDEX(ISNUMBER(--MID(feed!L460,ROW($1:$19),1))*
ROW($1:$19),0),ROW($1:$19))+1,1)*10^ROW($1:$19)/10)</f>
        <v>4</v>
      </c>
      <c r="M458" t="str">
        <f>feed!M460</f>
        <v>Central Planning</v>
      </c>
      <c r="N458">
        <f>SUMPRODUCT(MID(0&amp;feed!N460,LARGE(INDEX(ISNUMBER(--MID(feed!N460,ROW($1:$5),1))*
ROW($1:$5),0),ROW($1:$5))+1,1)*10^ROW($1:$5)/10)</f>
        <v>958</v>
      </c>
      <c r="O458">
        <f>SUMPRODUCT(MID(0&amp;feed!O460,LARGE(INDEX(ISNUMBER(--MID(feed!O460,ROW($1:$5),1))*
ROW($1:$5),0),ROW($1:$5))+1,1)*10^ROW($1:$5)/10)</f>
        <v>169</v>
      </c>
      <c r="P458" t="str">
        <f>feed!P460</f>
        <v>Untapped</v>
      </c>
      <c r="Q458" t="str">
        <f>feed!Q460</f>
        <v>Meagre</v>
      </c>
      <c r="R458" t="str">
        <f>feed!R460</f>
        <v>China</v>
      </c>
      <c r="S458" t="str">
        <f>feed!S460</f>
        <v>Neutral</v>
      </c>
      <c r="T458" s="4">
        <f>SUMPRODUCT(MID(0&amp;feed!T460,LARGE(INDEX(ISNUMBER(--MID(feed!T460,ROW($1:$5),1))*
ROW($1:$5),0),ROW($1:$5))+1,1)*10^ROW($1:$5)/10)</f>
        <v>7570</v>
      </c>
      <c r="U458" t="str">
        <f>feed!U460</f>
        <v>http://blocgame.com/stats.php?id=64046</v>
      </c>
      <c r="V458" s="4">
        <f>SUMPRODUCT(MID(0&amp;feed!V460,LARGE(INDEX(ISNUMBER(--MID(feed!V460,ROW($1:$5),1))*
ROW($1:$5),0),ROW($1:$5))+1,1)*10^ROW($1:$5)/10)</f>
        <v>0</v>
      </c>
      <c r="W458">
        <f>feed!W460</f>
        <v>0</v>
      </c>
      <c r="X458" s="4">
        <f>T458-H458*750-K458*375-L458*375</f>
        <v>2695</v>
      </c>
      <c r="Y458" s="9">
        <f>T458/N458</f>
        <v>7.9018789144050103</v>
      </c>
    </row>
    <row r="459" spans="1:25" x14ac:dyDescent="0.25">
      <c r="A459" t="str">
        <f>feed!A459</f>
        <v>Vanaheim</v>
      </c>
      <c r="B459" t="str">
        <f>feed!B459</f>
        <v>Nickius BigDickius</v>
      </c>
      <c r="C459" t="str">
        <f>feed!C459</f>
        <v>The Order</v>
      </c>
      <c r="D459">
        <f>SUMPRODUCT(MID(0&amp;feed!D459,LARGE(INDEX(ISNUMBER(--MID(feed!D459,ROW($1:$19),1))*
ROW($1:$19),0),ROW($1:$19))+1,1)*10^ROW($1:$19)/10)</f>
        <v>77</v>
      </c>
      <c r="E459">
        <f>SUMPRODUCT(MID(0&amp;feed!E459,LARGE(INDEX(ISNUMBER(--MID(feed!E459,ROW($1:$19),1))*
ROW($1:$19),0),ROW($1:$19))+1,1)*10^ROW($1:$19)/10)</f>
        <v>3</v>
      </c>
      <c r="F459" t="str">
        <f>feed!F459</f>
        <v>First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2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5</v>
      </c>
      <c r="K459">
        <f>SUMPRODUCT(MID(0&amp;feed!K459,LARGE(INDEX(ISNUMBER(--MID(feed!K459,ROW($1:$19),1))*
ROW($1:$19),0),ROW($1:$19))+1,1)*10^ROW($1:$19)/10)</f>
        <v>26</v>
      </c>
      <c r="L459">
        <f>SUMPRODUCT(MID(0&amp;feed!L459,LARGE(INDEX(ISNUMBER(--MID(feed!L459,ROW($1:$19),1))*
ROW($1:$19),0),ROW($1:$19))+1,1)*10^ROW($1:$19)/10)</f>
        <v>3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958</v>
      </c>
      <c r="O459">
        <f>SUMPRODUCT(MID(0&amp;feed!O459,LARGE(INDEX(ISNUMBER(--MID(feed!O459,ROW($1:$5),1))*
ROW($1:$5),0),ROW($1:$5))+1,1)*10^ROW($1:$5)/10)</f>
        <v>74</v>
      </c>
      <c r="P459" t="str">
        <f>feed!P459</f>
        <v>Untapped</v>
      </c>
      <c r="Q459" t="str">
        <f>feed!Q459</f>
        <v>Powerful</v>
      </c>
      <c r="R459" t="str">
        <f>feed!R459</f>
        <v>Southern Africa</v>
      </c>
      <c r="S459" t="str">
        <f>feed!S459</f>
        <v>United States</v>
      </c>
      <c r="T459" s="4">
        <f>SUMPRODUCT(MID(0&amp;feed!T459,LARGE(INDEX(ISNUMBER(--MID(feed!T459,ROW($1:$5),1))*
ROW($1:$5),0),ROW($1:$5))+1,1)*10^ROW($1:$5)/10)</f>
        <v>31087</v>
      </c>
      <c r="U459" t="str">
        <f>feed!U459</f>
        <v>http://blocgame.com/stats.php?id=63832</v>
      </c>
      <c r="V459" s="4">
        <f>SUMPRODUCT(MID(0&amp;feed!V459,LARGE(INDEX(ISNUMBER(--MID(feed!V459,ROW($1:$5),1))*
ROW($1:$5),0),ROW($1:$5))+1,1)*10^ROW($1:$5)/10)</f>
        <v>0</v>
      </c>
      <c r="W459">
        <f>feed!W459</f>
        <v>0</v>
      </c>
      <c r="X459" s="4">
        <f>T459-H459*750-K459*375-L459*375</f>
        <v>18712</v>
      </c>
      <c r="Y459" s="9">
        <f>T459/N459</f>
        <v>32.449895615866389</v>
      </c>
    </row>
    <row r="460" spans="1:25" x14ac:dyDescent="0.25">
      <c r="A460" t="str">
        <f>feed!A457</f>
        <v>Endau</v>
      </c>
      <c r="B460" t="str">
        <f>feed!B457</f>
        <v>Syazwanjalil</v>
      </c>
      <c r="C460" t="str">
        <f>feed!C457</f>
        <v>PIRATES</v>
      </c>
      <c r="D460">
        <f>SUMPRODUCT(MID(0&amp;feed!D457,LARGE(INDEX(ISNUMBER(--MID(feed!D457,ROW($1:$19),1))*
ROW($1:$19),0),ROW($1:$19))+1,1)*10^ROW($1:$19)/10)</f>
        <v>28</v>
      </c>
      <c r="E460">
        <f>SUMPRODUCT(MID(0&amp;feed!E457,LARGE(INDEX(ISNUMBER(--MID(feed!E457,ROW($1:$19),1))*
ROW($1:$19),0),ROW($1:$19))+1,1)*10^ROW($1:$19)/10)</f>
        <v>0</v>
      </c>
      <c r="F460" t="str">
        <f>feed!F457</f>
        <v>First World War surplus</v>
      </c>
      <c r="G460" t="str">
        <f>feed!G457</f>
        <v>Questionable</v>
      </c>
      <c r="H460">
        <f>SUMPRODUCT(MID(0&amp;feed!H457,LARGE(INDEX(ISNUMBER(--MID(feed!H457,ROW($1:$1),1))*
ROW($1:$1),0),ROW($1:$1))+1,1)*10^ROW($1:$1)/10)</f>
        <v>1</v>
      </c>
      <c r="I460" t="str">
        <f>feed!I457</f>
        <v>Undisciplined Rabble</v>
      </c>
      <c r="J460">
        <f>SUMPRODUCT(MID(0&amp;feed!J457,LARGE(INDEX(ISNUMBER(--MID(feed!J457,ROW($1:$19),1))*
ROW($1:$19),0),ROW($1:$19))+1,1)*10^ROW($1:$19)/10)</f>
        <v>0</v>
      </c>
      <c r="K460">
        <f>SUMPRODUCT(MID(0&amp;feed!K457,LARGE(INDEX(ISNUMBER(--MID(feed!K457,ROW($1:$19),1))*
ROW($1:$19),0),ROW($1:$19))+1,1)*10^ROW($1:$19)/10)</f>
        <v>14</v>
      </c>
      <c r="L460">
        <f>SUMPRODUCT(MID(0&amp;feed!L457,LARGE(INDEX(ISNUMBER(--MID(feed!L457,ROW($1:$19),1))*
ROW($1:$19),0),ROW($1:$19))+1,1)*10^ROW($1:$19)/10)</f>
        <v>8</v>
      </c>
      <c r="M460" t="str">
        <f>feed!M457</f>
        <v>Central Planning</v>
      </c>
      <c r="N460">
        <f>SUMPRODUCT(MID(0&amp;feed!N457,LARGE(INDEX(ISNUMBER(--MID(feed!N457,ROW($1:$5),1))*
ROW($1:$5),0),ROW($1:$5))+1,1)*10^ROW($1:$5)/10)</f>
        <v>958</v>
      </c>
      <c r="O460">
        <f>SUMPRODUCT(MID(0&amp;feed!O457,LARGE(INDEX(ISNUMBER(--MID(feed!O457,ROW($1:$5),1))*
ROW($1:$5),0),ROW($1:$5))+1,1)*10^ROW($1:$5)/10)</f>
        <v>63</v>
      </c>
      <c r="P460" t="str">
        <f>feed!P457</f>
        <v>Near Depletion</v>
      </c>
      <c r="Q460" t="str">
        <f>feed!Q457</f>
        <v>Small</v>
      </c>
      <c r="R460" t="str">
        <f>feed!R457</f>
        <v>East Indies</v>
      </c>
      <c r="S460" t="str">
        <f>feed!S457</f>
        <v>Neutral</v>
      </c>
      <c r="T460" s="4">
        <f>SUMPRODUCT(MID(0&amp;feed!T457,LARGE(INDEX(ISNUMBER(--MID(feed!T457,ROW($1:$5),1))*
ROW($1:$5),0),ROW($1:$5))+1,1)*10^ROW($1:$5)/10)</f>
        <v>9151</v>
      </c>
      <c r="U460" t="str">
        <f>feed!U457</f>
        <v>http://blocgame.com/stats.php?id=61932</v>
      </c>
      <c r="V460" s="4">
        <f>SUMPRODUCT(MID(0&amp;feed!V457,LARGE(INDEX(ISNUMBER(--MID(feed!V457,ROW($1:$5),1))*
ROW($1:$5),0),ROW($1:$5))+1,1)*10^ROW($1:$5)/10)</f>
        <v>0</v>
      </c>
      <c r="W460">
        <f>feed!W457</f>
        <v>0</v>
      </c>
      <c r="X460" s="4">
        <f>T460-H460*750-K460*375-L460*375</f>
        <v>151</v>
      </c>
      <c r="Y460" s="9">
        <f>T460/N460</f>
        <v>9.552192066805846</v>
      </c>
    </row>
    <row r="461" spans="1:25" x14ac:dyDescent="0.25">
      <c r="A461" t="str">
        <f>feed!A461</f>
        <v>SUNGAI KERAK</v>
      </c>
      <c r="B461" t="str">
        <f>feed!B461</f>
        <v>Nizarudin</v>
      </c>
      <c r="C461" t="str">
        <f>feed!C461</f>
        <v>PIRATES</v>
      </c>
      <c r="D461">
        <f>SUMPRODUCT(MID(0&amp;feed!D461,LARGE(INDEX(ISNUMBER(--MID(feed!D461,ROW($1:$19),1))*
ROW($1:$19),0),ROW($1:$19))+1,1)*10^ROW($1:$19)/10)</f>
        <v>54</v>
      </c>
      <c r="E461">
        <f>SUMPRODUCT(MID(0&amp;feed!E461,LARGE(INDEX(ISNUMBER(--MID(feed!E461,ROW($1:$19),1))*
ROW($1:$19),0),ROW($1:$19))+1,1)*10^ROW($1:$19)/10)</f>
        <v>2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2</v>
      </c>
      <c r="I461" t="str">
        <f>feed!I461</f>
        <v>Poor</v>
      </c>
      <c r="J461">
        <f>SUMPRODUCT(MID(0&amp;feed!J461,LARGE(INDEX(ISNUMBER(--MID(feed!J461,ROW($1:$19),1))*
ROW($1:$19),0),ROW($1:$19))+1,1)*10^ROW($1:$19)/10)</f>
        <v>3</v>
      </c>
      <c r="K461">
        <f>SUMPRODUCT(MID(0&amp;feed!K461,LARGE(INDEX(ISNUMBER(--MID(feed!K461,ROW($1:$19),1))*
ROW($1:$19),0),ROW($1:$19))+1,1)*10^ROW($1:$19)/10)</f>
        <v>9</v>
      </c>
      <c r="L461">
        <f>SUMPRODUCT(MID(0&amp;feed!L461,LARGE(INDEX(ISNUMBER(--MID(feed!L461,ROW($1:$19),1))*
ROW($1:$19),0),ROW($1:$19))+1,1)*10^ROW($1:$19)/10)</f>
        <v>6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957</v>
      </c>
      <c r="O461">
        <f>SUMPRODUCT(MID(0&amp;feed!O461,LARGE(INDEX(ISNUMBER(--MID(feed!O461,ROW($1:$5),1))*
ROW($1:$5),0),ROW($1:$5))+1,1)*10^ROW($1:$5)/10)</f>
        <v>144</v>
      </c>
      <c r="P461" t="str">
        <f>feed!P461</f>
        <v>Untapped</v>
      </c>
      <c r="Q461" t="str">
        <f>feed!Q461</f>
        <v>Large</v>
      </c>
      <c r="R461" t="str">
        <f>feed!R461</f>
        <v>East Indies</v>
      </c>
      <c r="S461" t="str">
        <f>feed!S461</f>
        <v>United States</v>
      </c>
      <c r="T461" s="4">
        <f>SUMPRODUCT(MID(0&amp;feed!T461,LARGE(INDEX(ISNUMBER(--MID(feed!T461,ROW($1:$5),1))*
ROW($1:$5),0),ROW($1:$5))+1,1)*10^ROW($1:$5)/10)</f>
        <v>31680</v>
      </c>
      <c r="U461" t="str">
        <f>feed!U461</f>
        <v>http://blocgame.com/stats.php?id=61710</v>
      </c>
      <c r="V461" s="4">
        <f>SUMPRODUCT(MID(0&amp;feed!V461,LARGE(INDEX(ISNUMBER(--MID(feed!V461,ROW($1:$5),1))*
ROW($1:$5),0),ROW($1:$5))+1,1)*10^ROW($1:$5)/10)</f>
        <v>1</v>
      </c>
      <c r="W461">
        <f>feed!W461</f>
        <v>0</v>
      </c>
      <c r="X461" s="4">
        <f>T461-H461*750-K461*375-L461*375</f>
        <v>24555</v>
      </c>
      <c r="Y461" s="9">
        <f>T461/N461</f>
        <v>33.103448275862071</v>
      </c>
    </row>
    <row r="462" spans="1:25" x14ac:dyDescent="0.25">
      <c r="A462" t="str">
        <f>feed!A462</f>
        <v>tardass</v>
      </c>
      <c r="B462" t="str">
        <f>feed!B462</f>
        <v>euphone</v>
      </c>
      <c r="C462">
        <f>feed!C462</f>
        <v>0</v>
      </c>
      <c r="D462">
        <f>SUMPRODUCT(MID(0&amp;feed!D462,LARGE(INDEX(ISNUMBER(--MID(feed!D462,ROW($1:$19),1))*
ROW($1:$19),0),ROW($1:$19))+1,1)*10^ROW($1:$19)/10)</f>
        <v>32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1</v>
      </c>
      <c r="I462" t="str">
        <f>feed!I462</f>
        <v>Undisciplined Rabble</v>
      </c>
      <c r="J462">
        <f>SUMPRODUCT(MID(0&amp;feed!J462,LARGE(INDEX(ISNUMBER(--MID(feed!J462,ROW($1:$19),1))*
ROW($1:$19),0),ROW($1:$19))+1,1)*10^ROW($1:$19)/10)</f>
        <v>12</v>
      </c>
      <c r="K462">
        <f>SUMPRODUCT(MID(0&amp;feed!K462,LARGE(INDEX(ISNUMBER(--MID(feed!K462,ROW($1:$19),1))*
ROW($1:$19),0),ROW($1:$19))+1,1)*10^ROW($1:$19)/10)</f>
        <v>10</v>
      </c>
      <c r="L462">
        <f>SUMPRODUCT(MID(0&amp;feed!L462,LARGE(INDEX(ISNUMBER(--MID(feed!L462,ROW($1:$19),1))*
ROW($1:$19),0),ROW($1:$19))+1,1)*10^ROW($1:$19)/10)</f>
        <v>6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957</v>
      </c>
      <c r="O462">
        <f>SUMPRODUCT(MID(0&amp;feed!O462,LARGE(INDEX(ISNUMBER(--MID(feed!O462,ROW($1:$5),1))*
ROW($1:$5),0),ROW($1:$5))+1,1)*10^ROW($1:$5)/10)</f>
        <v>3266</v>
      </c>
      <c r="P462" t="str">
        <f>feed!P462</f>
        <v>Plentiful</v>
      </c>
      <c r="Q462" t="str">
        <f>feed!Q462</f>
        <v>Mediocre</v>
      </c>
      <c r="R462" t="str">
        <f>feed!R462</f>
        <v>Persia</v>
      </c>
      <c r="S462" t="str">
        <f>feed!S462</f>
        <v>Neutral</v>
      </c>
      <c r="T462" s="4">
        <f>SUMPRODUCT(MID(0&amp;feed!T462,LARGE(INDEX(ISNUMBER(--MID(feed!T462,ROW($1:$5),1))*
ROW($1:$5),0),ROW($1:$5))+1,1)*10^ROW($1:$5)/10)</f>
        <v>16661</v>
      </c>
      <c r="U462" t="str">
        <f>feed!U462</f>
        <v>http://blocgame.com/stats.php?id=63057</v>
      </c>
      <c r="V462" s="4">
        <f>SUMPRODUCT(MID(0&amp;feed!V462,LARGE(INDEX(ISNUMBER(--MID(feed!V462,ROW($1:$5),1))*
ROW($1:$5),0),ROW($1:$5))+1,1)*10^ROW($1:$5)/10)</f>
        <v>0</v>
      </c>
      <c r="W462">
        <f>feed!W462</f>
        <v>0</v>
      </c>
      <c r="X462" s="4">
        <f>T462-H462*750-K462*375-L462*375</f>
        <v>9911</v>
      </c>
      <c r="Y462" s="9">
        <f>T462/N462</f>
        <v>17.409613375130615</v>
      </c>
    </row>
    <row r="463" spans="1:25" x14ac:dyDescent="0.25">
      <c r="A463" t="str">
        <f>feed!A463</f>
        <v>Pooland</v>
      </c>
      <c r="B463" t="str">
        <f>feed!B463</f>
        <v>kurwa</v>
      </c>
      <c r="C463" t="str">
        <f>feed!C463</f>
        <v>Brotherhood of Nod</v>
      </c>
      <c r="D463">
        <f>SUMPRODUCT(MID(0&amp;feed!D463,LARGE(INDEX(ISNUMBER(--MID(feed!D463,ROW($1:$19),1))*
ROW($1:$19),0),ROW($1:$19))+1,1)*10^ROW($1:$19)/10)</f>
        <v>78</v>
      </c>
      <c r="E463">
        <f>SUMPRODUCT(MID(0&amp;feed!E463,LARGE(INDEX(ISNUMBER(--MID(feed!E463,ROW($1:$19),1))*
ROW($1:$19),0),ROW($1:$19))+1,1)*10^ROW($1:$19)/10)</f>
        <v>1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3</v>
      </c>
      <c r="I463" t="str">
        <f>feed!I463</f>
        <v>Poor</v>
      </c>
      <c r="J463">
        <f>SUMPRODUCT(MID(0&amp;feed!J463,LARGE(INDEX(ISNUMBER(--MID(feed!J463,ROW($1:$19),1))*
ROW($1:$19),0),ROW($1:$19))+1,1)*10^ROW($1:$19)/10)</f>
        <v>9</v>
      </c>
      <c r="K463">
        <f>SUMPRODUCT(MID(0&amp;feed!K463,LARGE(INDEX(ISNUMBER(--MID(feed!K463,ROW($1:$19),1))*
ROW($1:$19),0),ROW($1:$19))+1,1)*10^ROW($1:$19)/10)</f>
        <v>30</v>
      </c>
      <c r="L463">
        <f>SUMPRODUCT(MID(0&amp;feed!L463,LARGE(INDEX(ISNUMBER(--MID(feed!L463,ROW($1:$19),1))*
ROW($1:$19),0),ROW($1:$19))+1,1)*10^ROW($1:$19)/10)</f>
        <v>13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955</v>
      </c>
      <c r="O463">
        <f>SUMPRODUCT(MID(0&amp;feed!O463,LARGE(INDEX(ISNUMBER(--MID(feed!O463,ROW($1:$5),1))*
ROW($1:$5),0),ROW($1:$5))+1,1)*10^ROW($1:$5)/10)</f>
        <v>2666</v>
      </c>
      <c r="P463" t="str">
        <f>feed!P463</f>
        <v>Untapped</v>
      </c>
      <c r="Q463" t="str">
        <f>feed!Q463</f>
        <v>Very Powerful</v>
      </c>
      <c r="R463" t="str">
        <f>feed!R463</f>
        <v>Atlas</v>
      </c>
      <c r="S463" t="str">
        <f>feed!S463</f>
        <v>Soviet Union</v>
      </c>
      <c r="T463" s="4">
        <f>SUMPRODUCT(MID(0&amp;feed!T463,LARGE(INDEX(ISNUMBER(--MID(feed!T463,ROW($1:$5),1))*
ROW($1:$5),0),ROW($1:$5))+1,1)*10^ROW($1:$5)/10)</f>
        <v>43215</v>
      </c>
      <c r="U463" t="str">
        <f>feed!U463</f>
        <v>http://blocgame.com/stats.php?id=49295</v>
      </c>
      <c r="V463" s="4">
        <f>SUMPRODUCT(MID(0&amp;feed!V463,LARGE(INDEX(ISNUMBER(--MID(feed!V463,ROW($1:$5),1))*
ROW($1:$5),0),ROW($1:$5))+1,1)*10^ROW($1:$5)/10)</f>
        <v>0</v>
      </c>
      <c r="W463">
        <f>feed!W463</f>
        <v>0</v>
      </c>
      <c r="X463" s="4">
        <f>T463-H463*750-K463*375-L463*375</f>
        <v>24840</v>
      </c>
      <c r="Y463" s="9">
        <f>T463/N463</f>
        <v>45.251308900523561</v>
      </c>
    </row>
    <row r="464" spans="1:25" x14ac:dyDescent="0.25">
      <c r="A464" t="str">
        <f>feed!A464</f>
        <v>Hells Angel</v>
      </c>
      <c r="B464" t="str">
        <f>feed!B464</f>
        <v>Avangarde</v>
      </c>
      <c r="C464" t="str">
        <f>feed!C464</f>
        <v>The Order</v>
      </c>
      <c r="D464">
        <f>SUMPRODUCT(MID(0&amp;feed!D464,LARGE(INDEX(ISNUMBER(--MID(feed!D464,ROW($1:$19),1))*
ROW($1:$19),0),ROW($1:$19))+1,1)*10^ROW($1:$19)/10)</f>
        <v>60</v>
      </c>
      <c r="E464">
        <f>SUMPRODUCT(MID(0&amp;feed!E464,LARGE(INDEX(ISNUMBER(--MID(feed!E464,ROW($1:$19),1))*
ROW($1:$19),0),ROW($1:$19))+1,1)*10^ROW($1:$19)/10)</f>
        <v>1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2</v>
      </c>
      <c r="I464" t="str">
        <f>feed!I464</f>
        <v>Poor</v>
      </c>
      <c r="J464">
        <f>SUMPRODUCT(MID(0&amp;feed!J464,LARGE(INDEX(ISNUMBER(--MID(feed!J464,ROW($1:$19),1))*
ROW($1:$19),0),ROW($1:$19))+1,1)*10^ROW($1:$19)/10)</f>
        <v>7</v>
      </c>
      <c r="K464">
        <f>SUMPRODUCT(MID(0&amp;feed!K464,LARGE(INDEX(ISNUMBER(--MID(feed!K464,ROW($1:$19),1))*
ROW($1:$19),0),ROW($1:$19))+1,1)*10^ROW($1:$19)/10)</f>
        <v>23</v>
      </c>
      <c r="L464">
        <f>SUMPRODUCT(MID(0&amp;feed!L464,LARGE(INDEX(ISNUMBER(--MID(feed!L464,ROW($1:$19),1))*
ROW($1:$19),0),ROW($1:$19))+1,1)*10^ROW($1:$19)/10)</f>
        <v>5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954</v>
      </c>
      <c r="O464">
        <f>SUMPRODUCT(MID(0&amp;feed!O464,LARGE(INDEX(ISNUMBER(--MID(feed!O464,ROW($1:$5),1))*
ROW($1:$5),0),ROW($1:$5))+1,1)*10^ROW($1:$5)/10)</f>
        <v>3893</v>
      </c>
      <c r="P464" t="str">
        <f>feed!P464</f>
        <v>Untapped</v>
      </c>
      <c r="Q464" t="str">
        <f>feed!Q464</f>
        <v>Large</v>
      </c>
      <c r="R464" t="str">
        <f>feed!R464</f>
        <v>Guinea</v>
      </c>
      <c r="S464" t="str">
        <f>feed!S464</f>
        <v>Soviet Union</v>
      </c>
      <c r="T464" s="4">
        <f>SUMPRODUCT(MID(0&amp;feed!T464,LARGE(INDEX(ISNUMBER(--MID(feed!T464,ROW($1:$5),1))*
ROW($1:$5),0),ROW($1:$5))+1,1)*10^ROW($1:$5)/10)</f>
        <v>46226</v>
      </c>
      <c r="U464" t="str">
        <f>feed!U464</f>
        <v>http://blocgame.com/stats.php?id=63923</v>
      </c>
      <c r="V464" s="4">
        <f>SUMPRODUCT(MID(0&amp;feed!V464,LARGE(INDEX(ISNUMBER(--MID(feed!V464,ROW($1:$5),1))*
ROW($1:$5),0),ROW($1:$5))+1,1)*10^ROW($1:$5)/10)</f>
        <v>1</v>
      </c>
      <c r="W464">
        <f>feed!W464</f>
        <v>0</v>
      </c>
      <c r="X464" s="4">
        <f>T464-H464*750-K464*375-L464*375</f>
        <v>34226</v>
      </c>
      <c r="Y464" s="9">
        <f>T464/N464</f>
        <v>48.454926624737944</v>
      </c>
    </row>
    <row r="465" spans="1:25" x14ac:dyDescent="0.25">
      <c r="A465" t="str">
        <f>feed!A465</f>
        <v>SOAP</v>
      </c>
      <c r="B465" t="str">
        <f>feed!B465</f>
        <v>Dirt</v>
      </c>
      <c r="C465" t="str">
        <f>feed!C465</f>
        <v>The Order</v>
      </c>
      <c r="D465">
        <f>SUMPRODUCT(MID(0&amp;feed!D465,LARGE(INDEX(ISNUMBER(--MID(feed!D465,ROW($1:$19),1))*
ROW($1:$19),0),ROW($1:$19))+1,1)*10^ROW($1:$19)/10)</f>
        <v>91</v>
      </c>
      <c r="E465">
        <f>SUMPRODUCT(MID(0&amp;feed!E465,LARGE(INDEX(ISNUMBER(--MID(feed!E465,ROW($1:$19),1))*
ROW($1:$19),0),ROW($1:$19))+1,1)*10^ROW($1:$19)/10)</f>
        <v>1</v>
      </c>
      <c r="F465" t="str">
        <f>feed!F465</f>
        <v>Finest of the 19th century</v>
      </c>
      <c r="G465" t="str">
        <f>feed!G465</f>
        <v>Good</v>
      </c>
      <c r="H465">
        <f>SUMPRODUCT(MID(0&amp;feed!H465,LARGE(INDEX(ISNUMBER(--MID(feed!H465,ROW($1:$1),1))*
ROW($1:$1),0),ROW($1:$1))+1,1)*10^ROW($1:$1)/10)</f>
        <v>2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1</v>
      </c>
      <c r="K465">
        <f>SUMPRODUCT(MID(0&amp;feed!K465,LARGE(INDEX(ISNUMBER(--MID(feed!K465,ROW($1:$19),1))*
ROW($1:$19),0),ROW($1:$19))+1,1)*10^ROW($1:$19)/10)</f>
        <v>17</v>
      </c>
      <c r="L465">
        <f>SUMPRODUCT(MID(0&amp;feed!L465,LARGE(INDEX(ISNUMBER(--MID(feed!L465,ROW($1:$19),1))*
ROW($1:$19),0),ROW($1:$19))+1,1)*10^ROW($1:$19)/10)</f>
        <v>6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948</v>
      </c>
      <c r="O465">
        <f>SUMPRODUCT(MID(0&amp;feed!O465,LARGE(INDEX(ISNUMBER(--MID(feed!O465,ROW($1:$5),1))*
ROW($1:$5),0),ROW($1:$5))+1,1)*10^ROW($1:$5)/10)</f>
        <v>554</v>
      </c>
      <c r="P465" t="str">
        <f>feed!P465</f>
        <v>Plentiful</v>
      </c>
      <c r="Q465" t="str">
        <f>feed!Q465</f>
        <v>Somewhat Large</v>
      </c>
      <c r="R465" t="str">
        <f>feed!R465</f>
        <v>Indochina</v>
      </c>
      <c r="S465" t="str">
        <f>feed!S465</f>
        <v>Soviet Union</v>
      </c>
      <c r="T465" s="4">
        <f>SUMPRODUCT(MID(0&amp;feed!T465,LARGE(INDEX(ISNUMBER(--MID(feed!T465,ROW($1:$5),1))*
ROW($1:$5),0),ROW($1:$5))+1,1)*10^ROW($1:$5)/10)</f>
        <v>41870</v>
      </c>
      <c r="U465" t="str">
        <f>feed!U465</f>
        <v>http://blocgame.com/stats.php?id=64572</v>
      </c>
      <c r="V465" s="4">
        <f>SUMPRODUCT(MID(0&amp;feed!V465,LARGE(INDEX(ISNUMBER(--MID(feed!V465,ROW($1:$5),1))*
ROW($1:$5),0),ROW($1:$5))+1,1)*10^ROW($1:$5)/10)</f>
        <v>0</v>
      </c>
      <c r="W465">
        <f>feed!W465</f>
        <v>0</v>
      </c>
      <c r="X465" s="4">
        <f>T465-H465*750-K465*375-L465*375</f>
        <v>31745</v>
      </c>
      <c r="Y465" s="9">
        <f>T465/N465</f>
        <v>44.166666666666664</v>
      </c>
    </row>
    <row r="466" spans="1:25" x14ac:dyDescent="0.25">
      <c r="A466" t="str">
        <f>feed!A466</f>
        <v>claytonG</v>
      </c>
      <c r="B466" t="str">
        <f>feed!B466</f>
        <v>clayton yidi</v>
      </c>
      <c r="C466">
        <f>feed!C466</f>
        <v>0</v>
      </c>
      <c r="D466">
        <f>SUMPRODUCT(MID(0&amp;feed!D466,LARGE(INDEX(ISNUMBER(--MID(feed!D466,ROW($1:$19),1))*
ROW($1:$19),0),ROW($1:$19))+1,1)*10^ROW($1:$19)/10)</f>
        <v>10</v>
      </c>
      <c r="E466">
        <f>SUMPRODUCT(MID(0&amp;feed!E466,LARGE(INDEX(ISNUMBER(--MID(feed!E466,ROW($1:$19),1))*
ROW($1:$19),0),ROW($1:$19))+1,1)*10^ROW($1:$19)/10)</f>
        <v>0</v>
      </c>
      <c r="F466" t="str">
        <f>feed!F466</f>
        <v>First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1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107</v>
      </c>
      <c r="K466">
        <f>SUMPRODUCT(MID(0&amp;feed!K466,LARGE(INDEX(ISNUMBER(--MID(feed!K466,ROW($1:$19),1))*
ROW($1:$19),0),ROW($1:$19))+1,1)*10^ROW($1:$19)/10)</f>
        <v>3</v>
      </c>
      <c r="L466">
        <f>SUMPRODUCT(MID(0&amp;feed!L466,LARGE(INDEX(ISNUMBER(--MID(feed!L466,ROW($1:$19),1))*
ROW($1:$19),0),ROW($1:$19))+1,1)*10^ROW($1:$19)/10)</f>
        <v>2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943</v>
      </c>
      <c r="O466">
        <f>SUMPRODUCT(MID(0&amp;feed!O466,LARGE(INDEX(ISNUMBER(--MID(feed!O466,ROW($1:$5),1))*
ROW($1:$5),0),ROW($1:$5))+1,1)*10^ROW($1:$5)/10)</f>
        <v>152</v>
      </c>
      <c r="P466" t="str">
        <f>feed!P466</f>
        <v>Untapped</v>
      </c>
      <c r="Q466" t="str">
        <f>feed!Q466</f>
        <v>Meagre</v>
      </c>
      <c r="R466" t="str">
        <f>feed!R466</f>
        <v>China</v>
      </c>
      <c r="S466" t="str">
        <f>feed!S466</f>
        <v>Soviet Union</v>
      </c>
      <c r="T466" s="4">
        <f>SUMPRODUCT(MID(0&amp;feed!T466,LARGE(INDEX(ISNUMBER(--MID(feed!T466,ROW($1:$5),1))*
ROW($1:$5),0),ROW($1:$5))+1,1)*10^ROW($1:$5)/10)</f>
        <v>13179</v>
      </c>
      <c r="U466" t="str">
        <f>feed!U466</f>
        <v>http://blocgame.com/stats.php?id=64428</v>
      </c>
      <c r="V466" s="4">
        <f>SUMPRODUCT(MID(0&amp;feed!V466,LARGE(INDEX(ISNUMBER(--MID(feed!V466,ROW($1:$5),1))*
ROW($1:$5),0),ROW($1:$5))+1,1)*10^ROW($1:$5)/10)</f>
        <v>0</v>
      </c>
      <c r="W466">
        <f>feed!W466</f>
        <v>0</v>
      </c>
      <c r="X466" s="4">
        <f>T466-H466*750-K466*375-L466*375</f>
        <v>10554</v>
      </c>
      <c r="Y466" s="9">
        <f>T466/N466</f>
        <v>13.975609756097562</v>
      </c>
    </row>
    <row r="467" spans="1:25" x14ac:dyDescent="0.25">
      <c r="A467" t="str">
        <f>feed!A467</f>
        <v>Benus Prime</v>
      </c>
      <c r="B467" t="str">
        <f>feed!B467</f>
        <v>benmetcalfe8</v>
      </c>
      <c r="C467" t="str">
        <f>feed!C467</f>
        <v>SPQR</v>
      </c>
      <c r="D467">
        <f>SUMPRODUCT(MID(0&amp;feed!D467,LARGE(INDEX(ISNUMBER(--MID(feed!D467,ROW($1:$19),1))*
ROW($1:$19),0),ROW($1:$19))+1,1)*10^ROW($1:$19)/10)</f>
        <v>59</v>
      </c>
      <c r="E467">
        <f>SUMPRODUCT(MID(0&amp;feed!E467,LARGE(INDEX(ISNUMBER(--MID(feed!E467,ROW($1:$19),1))*
ROW($1:$19),0),ROW($1:$19))+1,1)*10^ROW($1:$19)/10)</f>
        <v>0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1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10</v>
      </c>
      <c r="K467">
        <f>SUMPRODUCT(MID(0&amp;feed!K467,LARGE(INDEX(ISNUMBER(--MID(feed!K467,ROW($1:$19),1))*
ROW($1:$19),0),ROW($1:$19))+1,1)*10^ROW($1:$19)/10)</f>
        <v>20</v>
      </c>
      <c r="L467">
        <f>SUMPRODUCT(MID(0&amp;feed!L467,LARGE(INDEX(ISNUMBER(--MID(feed!L467,ROW($1:$19),1))*
ROW($1:$19),0),ROW($1:$19))+1,1)*10^ROW($1:$19)/10)</f>
        <v>4</v>
      </c>
      <c r="M467" t="str">
        <f>feed!M467</f>
        <v>Free Market</v>
      </c>
      <c r="N467">
        <f>SUMPRODUCT(MID(0&amp;feed!N467,LARGE(INDEX(ISNUMBER(--MID(feed!N467,ROW($1:$5),1))*
ROW($1:$5),0),ROW($1:$5))+1,1)*10^ROW($1:$5)/10)</f>
        <v>942</v>
      </c>
      <c r="O467">
        <f>SUMPRODUCT(MID(0&amp;feed!O467,LARGE(INDEX(ISNUMBER(--MID(feed!O467,ROW($1:$5),1))*
ROW($1:$5),0),ROW($1:$5))+1,1)*10^ROW($1:$5)/10)</f>
        <v>321</v>
      </c>
      <c r="P467" t="str">
        <f>feed!P467</f>
        <v>Untapped</v>
      </c>
      <c r="Q467" t="str">
        <f>feed!Q467</f>
        <v>Mediocre</v>
      </c>
      <c r="R467" t="str">
        <f>feed!R467</f>
        <v>East Africa</v>
      </c>
      <c r="S467" t="str">
        <f>feed!S467</f>
        <v>United States</v>
      </c>
      <c r="T467" s="4">
        <f>SUMPRODUCT(MID(0&amp;feed!T467,LARGE(INDEX(ISNUMBER(--MID(feed!T467,ROW($1:$5),1))*
ROW($1:$5),0),ROW($1:$5))+1,1)*10^ROW($1:$5)/10)</f>
        <v>24741</v>
      </c>
      <c r="U467" t="str">
        <f>feed!U467</f>
        <v>http://blocgame.com/stats.php?id=63643</v>
      </c>
      <c r="V467" s="4">
        <f>SUMPRODUCT(MID(0&amp;feed!V467,LARGE(INDEX(ISNUMBER(--MID(feed!V467,ROW($1:$5),1))*
ROW($1:$5),0),ROW($1:$5))+1,1)*10^ROW($1:$5)/10)</f>
        <v>0</v>
      </c>
      <c r="W467">
        <f>feed!W467</f>
        <v>0</v>
      </c>
      <c r="X467" s="4">
        <f>T467-H467*750-K467*375-L467*375</f>
        <v>14991</v>
      </c>
      <c r="Y467" s="9">
        <f>T467/N467</f>
        <v>26.264331210191084</v>
      </c>
    </row>
    <row r="468" spans="1:25" x14ac:dyDescent="0.25">
      <c r="A468" t="str">
        <f>feed!A469</f>
        <v>Liszonia</v>
      </c>
      <c r="B468" t="str">
        <f>feed!B469</f>
        <v>Liszon</v>
      </c>
      <c r="C468" t="str">
        <f>feed!C469</f>
        <v>Comintern</v>
      </c>
      <c r="D468">
        <f>SUMPRODUCT(MID(0&amp;feed!D469,LARGE(INDEX(ISNUMBER(--MID(feed!D469,ROW($1:$19),1))*
ROW($1:$19),0),ROW($1:$19))+1,1)*10^ROW($1:$19)/10)</f>
        <v>46</v>
      </c>
      <c r="E468">
        <f>SUMPRODUCT(MID(0&amp;feed!E469,LARGE(INDEX(ISNUMBER(--MID(feed!E469,ROW($1:$19),1))*
ROW($1:$19),0),ROW($1:$19))+1,1)*10^ROW($1:$19)/10)</f>
        <v>1</v>
      </c>
      <c r="F468" t="str">
        <f>feed!F469</f>
        <v>Second World War surplus</v>
      </c>
      <c r="G468" t="str">
        <f>feed!G469</f>
        <v>Gandhi-like</v>
      </c>
      <c r="H468">
        <f>SUMPRODUCT(MID(0&amp;feed!H469,LARGE(INDEX(ISNUMBER(--MID(feed!H469,ROW($1:$1),1))*
ROW($1:$1),0),ROW($1:$1))+1,1)*10^ROW($1:$1)/10)</f>
        <v>2</v>
      </c>
      <c r="I468" t="str">
        <f>feed!I469</f>
        <v>Elite</v>
      </c>
      <c r="J468">
        <f>SUMPRODUCT(MID(0&amp;feed!J469,LARGE(INDEX(ISNUMBER(--MID(feed!J469,ROW($1:$19),1))*
ROW($1:$19),0),ROW($1:$19))+1,1)*10^ROW($1:$19)/10)</f>
        <v>11</v>
      </c>
      <c r="K468">
        <f>SUMPRODUCT(MID(0&amp;feed!K469,LARGE(INDEX(ISNUMBER(--MID(feed!K469,ROW($1:$19),1))*
ROW($1:$19),0),ROW($1:$19))+1,1)*10^ROW($1:$19)/10)</f>
        <v>15</v>
      </c>
      <c r="L468">
        <f>SUMPRODUCT(MID(0&amp;feed!L469,LARGE(INDEX(ISNUMBER(--MID(feed!L469,ROW($1:$19),1))*
ROW($1:$19),0),ROW($1:$19))+1,1)*10^ROW($1:$19)/10)</f>
        <v>10</v>
      </c>
      <c r="M468" t="str">
        <f>feed!M469</f>
        <v>Mixed Economy</v>
      </c>
      <c r="N468">
        <f>SUMPRODUCT(MID(0&amp;feed!N469,LARGE(INDEX(ISNUMBER(--MID(feed!N469,ROW($1:$5),1))*
ROW($1:$5),0),ROW($1:$5))+1,1)*10^ROW($1:$5)/10)</f>
        <v>937</v>
      </c>
      <c r="O468">
        <f>SUMPRODUCT(MID(0&amp;feed!O469,LARGE(INDEX(ISNUMBER(--MID(feed!O469,ROW($1:$5),1))*
ROW($1:$5),0),ROW($1:$5))+1,1)*10^ROW($1:$5)/10)</f>
        <v>4445</v>
      </c>
      <c r="P468">
        <f>feed!P469</f>
        <v>0</v>
      </c>
      <c r="Q468" t="str">
        <f>feed!Q469</f>
        <v>Somewhat Large</v>
      </c>
      <c r="R468" t="str">
        <f>feed!R469</f>
        <v>Atlas</v>
      </c>
      <c r="S468" t="str">
        <f>feed!S469</f>
        <v>Soviet Union</v>
      </c>
      <c r="T468" s="4">
        <f>SUMPRODUCT(MID(0&amp;feed!T469,LARGE(INDEX(ISNUMBER(--MID(feed!T469,ROW($1:$5),1))*
ROW($1:$5),0),ROW($1:$5))+1,1)*10^ROW($1:$5)/10)</f>
        <v>11475</v>
      </c>
      <c r="U468" t="str">
        <f>feed!U469</f>
        <v>http://blocgame.com/stats.php?id=62783</v>
      </c>
      <c r="V468" s="4">
        <f>SUMPRODUCT(MID(0&amp;feed!V469,LARGE(INDEX(ISNUMBER(--MID(feed!V469,ROW($1:$5),1))*
ROW($1:$5),0),ROW($1:$5))+1,1)*10^ROW($1:$5)/10)</f>
        <v>0</v>
      </c>
      <c r="W468">
        <f>feed!W469</f>
        <v>0</v>
      </c>
      <c r="X468" s="4">
        <f>T468-H468*750-K468*375-L468*375</f>
        <v>600</v>
      </c>
      <c r="Y468" s="9">
        <f>T468/N468</f>
        <v>12.246531483457844</v>
      </c>
    </row>
    <row r="469" spans="1:25" x14ac:dyDescent="0.25">
      <c r="A469" t="str">
        <f>feed!A468</f>
        <v>Persona-Grata</v>
      </c>
      <c r="B469" t="str">
        <f>feed!B468</f>
        <v>syafiqsudin</v>
      </c>
      <c r="C469" t="str">
        <f>feed!C468</f>
        <v>PIRATES</v>
      </c>
      <c r="D469">
        <f>SUMPRODUCT(MID(0&amp;feed!D468,LARGE(INDEX(ISNUMBER(--MID(feed!D468,ROW($1:$19),1))*
ROW($1:$19),0),ROW($1:$19))+1,1)*10^ROW($1:$19)/10)</f>
        <v>38</v>
      </c>
      <c r="E469">
        <f>SUMPRODUCT(MID(0&amp;feed!E468,LARGE(INDEX(ISNUMBER(--MID(feed!E468,ROW($1:$19),1))*
ROW($1:$19),0),ROW($1:$19))+1,1)*10^ROW($1:$19)/10)</f>
        <v>3</v>
      </c>
      <c r="F469" t="str">
        <f>feed!F468</f>
        <v>Second World War surplus</v>
      </c>
      <c r="G469" t="str">
        <f>feed!G468</f>
        <v>Normal</v>
      </c>
      <c r="H469">
        <f>SUMPRODUCT(MID(0&amp;feed!H468,LARGE(INDEX(ISNUMBER(--MID(feed!H468,ROW($1:$1),1))*
ROW($1:$1),0),ROW($1:$1))+1,1)*10^ROW($1:$1)/10)</f>
        <v>2</v>
      </c>
      <c r="I469" t="str">
        <f>feed!I468</f>
        <v>Good</v>
      </c>
      <c r="J469">
        <f>SUMPRODUCT(MID(0&amp;feed!J468,LARGE(INDEX(ISNUMBER(--MID(feed!J468,ROW($1:$19),1))*
ROW($1:$19),0),ROW($1:$19))+1,1)*10^ROW($1:$19)/10)</f>
        <v>2</v>
      </c>
      <c r="K469">
        <f>SUMPRODUCT(MID(0&amp;feed!K468,LARGE(INDEX(ISNUMBER(--MID(feed!K468,ROW($1:$19),1))*
ROW($1:$19),0),ROW($1:$19))+1,1)*10^ROW($1:$19)/10)</f>
        <v>22</v>
      </c>
      <c r="L469">
        <f>SUMPRODUCT(MID(0&amp;feed!L468,LARGE(INDEX(ISNUMBER(--MID(feed!L468,ROW($1:$19),1))*
ROW($1:$19),0),ROW($1:$19))+1,1)*10^ROW($1:$19)/10)</f>
        <v>8</v>
      </c>
      <c r="M469" t="str">
        <f>feed!M468</f>
        <v>Mixed Economy</v>
      </c>
      <c r="N469">
        <f>SUMPRODUCT(MID(0&amp;feed!N468,LARGE(INDEX(ISNUMBER(--MID(feed!N468,ROW($1:$5),1))*
ROW($1:$5),0),ROW($1:$5))+1,1)*10^ROW($1:$5)/10)</f>
        <v>937</v>
      </c>
      <c r="O469">
        <f>SUMPRODUCT(MID(0&amp;feed!O468,LARGE(INDEX(ISNUMBER(--MID(feed!O468,ROW($1:$5),1))*
ROW($1:$5),0),ROW($1:$5))+1,1)*10^ROW($1:$5)/10)</f>
        <v>208</v>
      </c>
      <c r="P469" t="str">
        <f>feed!P468</f>
        <v>Untapped</v>
      </c>
      <c r="Q469" t="str">
        <f>feed!Q468</f>
        <v>Somewhat Large</v>
      </c>
      <c r="R469" t="str">
        <f>feed!R468</f>
        <v>East Indies</v>
      </c>
      <c r="S469" t="str">
        <f>feed!S468</f>
        <v>Soviet Union</v>
      </c>
      <c r="T469" s="4">
        <f>SUMPRODUCT(MID(0&amp;feed!T468,LARGE(INDEX(ISNUMBER(--MID(feed!T468,ROW($1:$5),1))*
ROW($1:$5),0),ROW($1:$5))+1,1)*10^ROW($1:$5)/10)</f>
        <v>29049</v>
      </c>
      <c r="U469" t="str">
        <f>feed!U468</f>
        <v>http://blocgame.com/stats.php?id=60788</v>
      </c>
      <c r="V469" s="4">
        <f>SUMPRODUCT(MID(0&amp;feed!V468,LARGE(INDEX(ISNUMBER(--MID(feed!V468,ROW($1:$5),1))*
ROW($1:$5),0),ROW($1:$5))+1,1)*10^ROW($1:$5)/10)</f>
        <v>0</v>
      </c>
      <c r="W469">
        <f>feed!W468</f>
        <v>0</v>
      </c>
      <c r="X469" s="4">
        <f>T469-H469*750-K469*375-L469*375</f>
        <v>16299</v>
      </c>
      <c r="Y469" s="9">
        <f>T469/N469</f>
        <v>31.00213447171825</v>
      </c>
    </row>
    <row r="470" spans="1:25" x14ac:dyDescent="0.25">
      <c r="A470" t="str">
        <f>feed!A470</f>
        <v>lordmason22</v>
      </c>
      <c r="B470" t="str">
        <f>feed!B470</f>
        <v>lordmason22</v>
      </c>
      <c r="C470">
        <f>feed!C470</f>
        <v>0</v>
      </c>
      <c r="D470">
        <f>SUMPRODUCT(MID(0&amp;feed!D470,LARGE(INDEX(ISNUMBER(--MID(feed!D470,ROW($1:$19),1))*
ROW($1:$19),0),ROW($1:$19))+1,1)*10^ROW($1:$19)/10)</f>
        <v>8</v>
      </c>
      <c r="E470">
        <f>SUMPRODUCT(MID(0&amp;feed!E470,LARGE(INDEX(ISNUMBER(--MID(feed!E470,ROW($1:$19),1))*
ROW($1:$19),0),ROW($1:$19))+1,1)*10^ROW($1:$19)/10)</f>
        <v>0</v>
      </c>
      <c r="F470" t="str">
        <f>feed!F470</f>
        <v>First World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Undisciplined Rabble</v>
      </c>
      <c r="J470">
        <f>SUMPRODUCT(MID(0&amp;feed!J470,LARGE(INDEX(ISNUMBER(--MID(feed!J470,ROW($1:$19),1))*
ROW($1:$19),0),ROW($1:$19))+1,1)*10^ROW($1:$19)/10)</f>
        <v>52</v>
      </c>
      <c r="K470">
        <f>SUMPRODUCT(MID(0&amp;feed!K470,LARGE(INDEX(ISNUMBER(--MID(feed!K470,ROW($1:$19),1))*
ROW($1:$19),0),ROW($1:$19))+1,1)*10^ROW($1:$19)/10)</f>
        <v>4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934</v>
      </c>
      <c r="O470">
        <f>SUMPRODUCT(MID(0&amp;feed!O470,LARGE(INDEX(ISNUMBER(--MID(feed!O470,ROW($1:$5),1))*
ROW($1:$5),0),ROW($1:$5))+1,1)*10^ROW($1:$5)/10)</f>
        <v>1372</v>
      </c>
      <c r="P470" t="str">
        <f>feed!P470</f>
        <v>Plentiful</v>
      </c>
      <c r="Q470" t="str">
        <f>feed!Q470</f>
        <v>Mediocre</v>
      </c>
      <c r="R470" t="str">
        <f>feed!R470</f>
        <v>Atlas</v>
      </c>
      <c r="S470" t="str">
        <f>feed!S470</f>
        <v>Soviet Union</v>
      </c>
      <c r="T470" s="4">
        <f>SUMPRODUCT(MID(0&amp;feed!T470,LARGE(INDEX(ISNUMBER(--MID(feed!T470,ROW($1:$5),1))*
ROW($1:$5),0),ROW($1:$5))+1,1)*10^ROW($1:$5)/10)</f>
        <v>10827</v>
      </c>
      <c r="U470" t="str">
        <f>feed!U470</f>
        <v>http://blocgame.com/stats.php?id=63733</v>
      </c>
      <c r="V470" s="4">
        <f>SUMPRODUCT(MID(0&amp;feed!V470,LARGE(INDEX(ISNUMBER(--MID(feed!V470,ROW($1:$5),1))*
ROW($1:$5),0),ROW($1:$5))+1,1)*10^ROW($1:$5)/10)</f>
        <v>0</v>
      </c>
      <c r="W470">
        <f>feed!W470</f>
        <v>0</v>
      </c>
      <c r="X470" s="4">
        <f>T470-H470*750-K470*375-L470*375</f>
        <v>7452</v>
      </c>
      <c r="Y470" s="9">
        <f>T470/N470</f>
        <v>11.592077087794433</v>
      </c>
    </row>
    <row r="471" spans="1:25" x14ac:dyDescent="0.25">
      <c r="A471" t="str">
        <f>feed!A471</f>
        <v>Sector 6</v>
      </c>
      <c r="B471" t="str">
        <f>feed!B471</f>
        <v>porkcannon</v>
      </c>
      <c r="C471" t="str">
        <f>feed!C471</f>
        <v>The Order</v>
      </c>
      <c r="D471">
        <f>SUMPRODUCT(MID(0&amp;feed!D471,LARGE(INDEX(ISNUMBER(--MID(feed!D471,ROW($1:$19),1))*
ROW($1:$19),0),ROW($1:$19))+1,1)*10^ROW($1:$19)/10)</f>
        <v>63</v>
      </c>
      <c r="E471">
        <f>SUMPRODUCT(MID(0&amp;feed!E471,LARGE(INDEX(ISNUMBER(--MID(feed!E471,ROW($1:$19),1))*
ROW($1:$19),0),ROW($1:$19))+1,1)*10^ROW($1:$19)/10)</f>
        <v>3</v>
      </c>
      <c r="F471" t="str">
        <f>feed!F471</f>
        <v>Second World War surplus</v>
      </c>
      <c r="G471" t="str">
        <f>feed!G471</f>
        <v>Angelic</v>
      </c>
      <c r="H471">
        <f>SUMPRODUCT(MID(0&amp;feed!H471,LARGE(INDEX(ISNUMBER(--MID(feed!H471,ROW($1:$1),1))*
ROW($1:$1),0),ROW($1:$1))+1,1)*10^ROW($1:$1)/10)</f>
        <v>2</v>
      </c>
      <c r="I471" t="str">
        <f>feed!I471</f>
        <v>Elite</v>
      </c>
      <c r="J471">
        <f>SUMPRODUCT(MID(0&amp;feed!J471,LARGE(INDEX(ISNUMBER(--MID(feed!J471,ROW($1:$19),1))*
ROW($1:$19),0),ROW($1:$19))+1,1)*10^ROW($1:$19)/10)</f>
        <v>6</v>
      </c>
      <c r="K471">
        <f>SUMPRODUCT(MID(0&amp;feed!K471,LARGE(INDEX(ISNUMBER(--MID(feed!K471,ROW($1:$19),1))*
ROW($1:$19),0),ROW($1:$19))+1,1)*10^ROW($1:$19)/10)</f>
        <v>9</v>
      </c>
      <c r="L471">
        <f>SUMPRODUCT(MID(0&amp;feed!L471,LARGE(INDEX(ISNUMBER(--MID(feed!L471,ROW($1:$19),1))*
ROW($1:$19),0),ROW($1:$19))+1,1)*10^ROW($1:$19)/10)</f>
        <v>4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933</v>
      </c>
      <c r="O471">
        <f>SUMPRODUCT(MID(0&amp;feed!O471,LARGE(INDEX(ISNUMBER(--MID(feed!O471,ROW($1:$5),1))*
ROW($1:$5),0),ROW($1:$5))+1,1)*10^ROW($1:$5)/10)</f>
        <v>518</v>
      </c>
      <c r="P471" t="str">
        <f>feed!P471</f>
        <v>Untapped</v>
      </c>
      <c r="Q471" t="str">
        <f>feed!Q471</f>
        <v>Powerful</v>
      </c>
      <c r="R471" t="str">
        <f>feed!R471</f>
        <v>Pacific Rim</v>
      </c>
      <c r="S471" t="str">
        <f>feed!S471</f>
        <v>Neutral</v>
      </c>
      <c r="T471" s="4">
        <f>SUMPRODUCT(MID(0&amp;feed!T471,LARGE(INDEX(ISNUMBER(--MID(feed!T471,ROW($1:$5),1))*
ROW($1:$5),0),ROW($1:$5))+1,1)*10^ROW($1:$5)/10)</f>
        <v>31043</v>
      </c>
      <c r="U471" t="str">
        <f>feed!U471</f>
        <v>http://blocgame.com/stats.php?id=63362</v>
      </c>
      <c r="V471" s="4">
        <f>SUMPRODUCT(MID(0&amp;feed!V471,LARGE(INDEX(ISNUMBER(--MID(feed!V471,ROW($1:$5),1))*
ROW($1:$5),0),ROW($1:$5))+1,1)*10^ROW($1:$5)/10)</f>
        <v>0</v>
      </c>
      <c r="W471">
        <f>feed!W471</f>
        <v>0</v>
      </c>
      <c r="X471" s="4">
        <f>T471-H471*750-K471*375-L471*375</f>
        <v>24668</v>
      </c>
      <c r="Y471" s="9">
        <f>T471/N471</f>
        <v>33.272240085744912</v>
      </c>
    </row>
    <row r="472" spans="1:25" x14ac:dyDescent="0.25">
      <c r="A472" t="str">
        <f>feed!A472</f>
        <v>Bubupooka</v>
      </c>
      <c r="B472" t="str">
        <f>feed!B472</f>
        <v>Princess Rahalia</v>
      </c>
      <c r="C472" t="str">
        <f>feed!C472</f>
        <v>The Order</v>
      </c>
      <c r="D472">
        <f>SUMPRODUCT(MID(0&amp;feed!D472,LARGE(INDEX(ISNUMBER(--MID(feed!D472,ROW($1:$19),1))*
ROW($1:$19),0),ROW($1:$19))+1,1)*10^ROW($1:$19)/10)</f>
        <v>59</v>
      </c>
      <c r="E472">
        <f>SUMPRODUCT(MID(0&amp;feed!E472,LARGE(INDEX(ISNUMBER(--MID(feed!E472,ROW($1:$19),1))*
ROW($1:$19),0),ROW($1:$19))+1,1)*10^ROW($1:$19)/10)</f>
        <v>0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3</v>
      </c>
      <c r="K472">
        <f>SUMPRODUCT(MID(0&amp;feed!K472,LARGE(INDEX(ISNUMBER(--MID(feed!K472,ROW($1:$19),1))*
ROW($1:$19),0),ROW($1:$19))+1,1)*10^ROW($1:$19)/10)</f>
        <v>19</v>
      </c>
      <c r="L472">
        <f>SUMPRODUCT(MID(0&amp;feed!L472,LARGE(INDEX(ISNUMBER(--MID(feed!L472,ROW($1:$19),1))*
ROW($1:$19),0),ROW($1:$19))+1,1)*10^ROW($1:$19)/10)</f>
        <v>3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932</v>
      </c>
      <c r="O472">
        <f>SUMPRODUCT(MID(0&amp;feed!O472,LARGE(INDEX(ISNUMBER(--MID(feed!O472,ROW($1:$5),1))*
ROW($1:$5),0),ROW($1:$5))+1,1)*10^ROW($1:$5)/10)</f>
        <v>145</v>
      </c>
      <c r="P472" t="str">
        <f>feed!P472</f>
        <v>Untapped</v>
      </c>
      <c r="Q472" t="str">
        <f>feed!Q472</f>
        <v>Very Powerful</v>
      </c>
      <c r="R472" t="str">
        <f>feed!R472</f>
        <v>Southern Africa</v>
      </c>
      <c r="S472" t="str">
        <f>feed!S472</f>
        <v>Soviet Union</v>
      </c>
      <c r="T472" s="4">
        <f>SUMPRODUCT(MID(0&amp;feed!T472,LARGE(INDEX(ISNUMBER(--MID(feed!T472,ROW($1:$5),1))*
ROW($1:$5),0),ROW($1:$5))+1,1)*10^ROW($1:$5)/10)</f>
        <v>19837</v>
      </c>
      <c r="U472" t="str">
        <f>feed!U472</f>
        <v>http://blocgame.com/stats.php?id=44960</v>
      </c>
      <c r="V472" s="4">
        <f>SUMPRODUCT(MID(0&amp;feed!V472,LARGE(INDEX(ISNUMBER(--MID(feed!V472,ROW($1:$5),1))*
ROW($1:$5),0),ROW($1:$5))+1,1)*10^ROW($1:$5)/10)</f>
        <v>0</v>
      </c>
      <c r="W472">
        <f>feed!W472</f>
        <v>0</v>
      </c>
      <c r="X472" s="4">
        <f>T472-H472*750-K472*375-L472*375</f>
        <v>10837</v>
      </c>
      <c r="Y472" s="9">
        <f>T472/N472</f>
        <v>21.284334763948497</v>
      </c>
    </row>
    <row r="473" spans="1:25" x14ac:dyDescent="0.25">
      <c r="A473" t="str">
        <f>feed!A473</f>
        <v>N'vear</v>
      </c>
      <c r="B473" t="str">
        <f>feed!B473</f>
        <v>Czar Jakola</v>
      </c>
      <c r="C473">
        <f>feed!C473</f>
        <v>0</v>
      </c>
      <c r="D473">
        <f>SUMPRODUCT(MID(0&amp;feed!D473,LARGE(INDEX(ISNUMBER(--MID(feed!D473,ROW($1:$19),1))*
ROW($1:$19),0),ROW($1:$19))+1,1)*10^ROW($1:$19)/10)</f>
        <v>9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0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152</v>
      </c>
      <c r="K473">
        <f>SUMPRODUCT(MID(0&amp;feed!K473,LARGE(INDEX(ISNUMBER(--MID(feed!K473,ROW($1:$19),1))*
ROW($1:$19),0),ROW($1:$19))+1,1)*10^ROW($1:$19)/10)</f>
        <v>3</v>
      </c>
      <c r="L473">
        <f>SUMPRODUCT(MID(0&amp;feed!L473,LARGE(INDEX(ISNUMBER(--MID(feed!L473,ROW($1:$19),1))*
ROW($1:$19),0),ROW($1:$19))+1,1)*10^ROW($1:$19)/10)</f>
        <v>2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930</v>
      </c>
      <c r="O473">
        <f>SUMPRODUCT(MID(0&amp;feed!O473,LARGE(INDEX(ISNUMBER(--MID(feed!O473,ROW($1:$5),1))*
ROW($1:$5),0),ROW($1:$5))+1,1)*10^ROW($1:$5)/10)</f>
        <v>327</v>
      </c>
      <c r="P473" t="str">
        <f>feed!P473</f>
        <v>Untapped</v>
      </c>
      <c r="Q473" t="str">
        <f>feed!Q473</f>
        <v>None</v>
      </c>
      <c r="R473" t="str">
        <f>feed!R473</f>
        <v>Caribbean</v>
      </c>
      <c r="S473" t="str">
        <f>feed!S473</f>
        <v>Soviet Union</v>
      </c>
      <c r="T473" s="4">
        <f>SUMPRODUCT(MID(0&amp;feed!T473,LARGE(INDEX(ISNUMBER(--MID(feed!T473,ROW($1:$5),1))*
ROW($1:$5),0),ROW($1:$5))+1,1)*10^ROW($1:$5)/10)</f>
        <v>9267</v>
      </c>
      <c r="U473" t="str">
        <f>feed!U473</f>
        <v>http://blocgame.com/stats.php?id=51690</v>
      </c>
      <c r="V473" s="4">
        <f>SUMPRODUCT(MID(0&amp;feed!V473,LARGE(INDEX(ISNUMBER(--MID(feed!V473,ROW($1:$5),1))*
ROW($1:$5),0),ROW($1:$5))+1,1)*10^ROW($1:$5)/10)</f>
        <v>0</v>
      </c>
      <c r="W473">
        <f>feed!W473</f>
        <v>0</v>
      </c>
      <c r="X473" s="4">
        <f>T473-H473*750-K473*375-L473*375</f>
        <v>7392</v>
      </c>
      <c r="Y473" s="9">
        <f>T473/N473</f>
        <v>9.9645161290322584</v>
      </c>
    </row>
    <row r="474" spans="1:25" x14ac:dyDescent="0.25">
      <c r="A474" t="str">
        <f>feed!A474</f>
        <v>RIPERINO</v>
      </c>
      <c r="B474" t="str">
        <f>feed!B474</f>
        <v>RIPERINO</v>
      </c>
      <c r="C474">
        <f>feed!C474</f>
        <v>0</v>
      </c>
      <c r="D474">
        <f>SUMPRODUCT(MID(0&amp;feed!D474,LARGE(INDEX(ISNUMBER(--MID(feed!D474,ROW($1:$19),1))*
ROW($1:$19),0),ROW($1:$19))+1,1)*10^ROW($1:$19)/10)</f>
        <v>6</v>
      </c>
      <c r="E474">
        <f>SUMPRODUCT(MID(0&amp;feed!E474,LARGE(INDEX(ISNUMBER(--MID(feed!E474,ROW($1:$19),1))*
ROW($1:$19),0),ROW($1:$19))+1,1)*10^ROW($1:$19)/10)</f>
        <v>0</v>
      </c>
      <c r="F474" t="str">
        <f>feed!F474</f>
        <v>First World War surplus</v>
      </c>
      <c r="G474" t="str">
        <f>feed!G474</f>
        <v>Angelic</v>
      </c>
      <c r="H474">
        <f>SUMPRODUCT(MID(0&amp;feed!H474,LARGE(INDEX(ISNUMBER(--MID(feed!H474,ROW($1:$1),1))*
ROW($1:$1),0),ROW($1:$1))+1,1)*10^ROW($1:$1)/10)</f>
        <v>0</v>
      </c>
      <c r="I474" t="str">
        <f>feed!I474</f>
        <v>Poor</v>
      </c>
      <c r="J474">
        <f>SUMPRODUCT(MID(0&amp;feed!J474,LARGE(INDEX(ISNUMBER(--MID(feed!J474,ROW($1:$19),1))*
ROW($1:$19),0),ROW($1:$19))+1,1)*10^ROW($1:$19)/10)</f>
        <v>4</v>
      </c>
      <c r="K474">
        <f>SUMPRODUCT(MID(0&amp;feed!K474,LARGE(INDEX(ISNUMBER(--MID(feed!K474,ROW($1:$19),1))*
ROW($1:$19),0),ROW($1:$19))+1,1)*10^ROW($1:$19)/10)</f>
        <v>4</v>
      </c>
      <c r="L474">
        <f>SUMPRODUCT(MID(0&amp;feed!L474,LARGE(INDEX(ISNUMBER(--MID(feed!L474,ROW($1:$19),1))*
ROW($1:$19),0),ROW($1:$19))+1,1)*10^ROW($1:$19)/10)</f>
        <v>1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930</v>
      </c>
      <c r="O474">
        <f>SUMPRODUCT(MID(0&amp;feed!O474,LARGE(INDEX(ISNUMBER(--MID(feed!O474,ROW($1:$5),1))*
ROW($1:$5),0),ROW($1:$5))+1,1)*10^ROW($1:$5)/10)</f>
        <v>147</v>
      </c>
      <c r="P474" t="str">
        <f>feed!P474</f>
        <v>Untapped</v>
      </c>
      <c r="Q474" t="str">
        <f>feed!Q474</f>
        <v>Meagre</v>
      </c>
      <c r="R474" t="str">
        <f>feed!R474</f>
        <v>China</v>
      </c>
      <c r="S474" t="str">
        <f>feed!S474</f>
        <v>Neutral</v>
      </c>
      <c r="T474" s="4">
        <f>SUMPRODUCT(MID(0&amp;feed!T474,LARGE(INDEX(ISNUMBER(--MID(feed!T474,ROW($1:$5),1))*
ROW($1:$5),0),ROW($1:$5))+1,1)*10^ROW($1:$5)/10)</f>
        <v>6353</v>
      </c>
      <c r="U474" t="str">
        <f>feed!U474</f>
        <v>http://blocgame.com/stats.php?id=64163</v>
      </c>
      <c r="V474" s="4">
        <f>SUMPRODUCT(MID(0&amp;feed!V474,LARGE(INDEX(ISNUMBER(--MID(feed!V474,ROW($1:$5),1))*
ROW($1:$5),0),ROW($1:$5))+1,1)*10^ROW($1:$5)/10)</f>
        <v>0</v>
      </c>
      <c r="W474">
        <f>feed!W474</f>
        <v>0</v>
      </c>
      <c r="X474" s="4">
        <f>T474-H474*750-K474*375-L474*375</f>
        <v>4478</v>
      </c>
      <c r="Y474" s="9">
        <f>T474/N474</f>
        <v>6.8311827956989246</v>
      </c>
    </row>
    <row r="475" spans="1:25" x14ac:dyDescent="0.25">
      <c r="A475" t="str">
        <f>feed!A475</f>
        <v>Dragon Stone</v>
      </c>
      <c r="B475" t="str">
        <f>feed!B475</f>
        <v>Mannis</v>
      </c>
      <c r="C475" t="str">
        <f>feed!C475</f>
        <v>Interpol</v>
      </c>
      <c r="D475">
        <f>SUMPRODUCT(MID(0&amp;feed!D475,LARGE(INDEX(ISNUMBER(--MID(feed!D475,ROW($1:$19),1))*
ROW($1:$19),0),ROW($1:$19))+1,1)*10^ROW($1:$19)/10)</f>
        <v>49</v>
      </c>
      <c r="E475">
        <f>SUMPRODUCT(MID(0&amp;feed!E475,LARGE(INDEX(ISNUMBER(--MID(feed!E475,ROW($1:$19),1))*
ROW($1:$19),0),ROW($1:$19))+1,1)*10^ROW($1:$19)/10)</f>
        <v>0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4</v>
      </c>
      <c r="K475">
        <f>SUMPRODUCT(MID(0&amp;feed!K475,LARGE(INDEX(ISNUMBER(--MID(feed!K475,ROW($1:$19),1))*
ROW($1:$19),0),ROW($1:$19))+1,1)*10^ROW($1:$19)/10)</f>
        <v>10</v>
      </c>
      <c r="L475">
        <f>SUMPRODUCT(MID(0&amp;feed!L475,LARGE(INDEX(ISNUMBER(--MID(feed!L475,ROW($1:$19),1))*
ROW($1:$19),0),ROW($1:$19))+1,1)*10^ROW($1:$19)/10)</f>
        <v>3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927</v>
      </c>
      <c r="O475">
        <f>SUMPRODUCT(MID(0&amp;feed!O475,LARGE(INDEX(ISNUMBER(--MID(feed!O475,ROW($1:$5),1))*
ROW($1:$5),0),ROW($1:$5))+1,1)*10^ROW($1:$5)/10)</f>
        <v>234</v>
      </c>
      <c r="P475" t="str">
        <f>feed!P475</f>
        <v>Untapped</v>
      </c>
      <c r="Q475" t="str">
        <f>feed!Q475</f>
        <v>Somewhat Large</v>
      </c>
      <c r="R475" t="str">
        <f>feed!R475</f>
        <v>The Subcontinent</v>
      </c>
      <c r="S475" t="str">
        <f>feed!S475</f>
        <v>Soviet Union</v>
      </c>
      <c r="T475" s="4">
        <f>SUMPRODUCT(MID(0&amp;feed!T475,LARGE(INDEX(ISNUMBER(--MID(feed!T475,ROW($1:$5),1))*
ROW($1:$5),0),ROW($1:$5))+1,1)*10^ROW($1:$5)/10)</f>
        <v>21814</v>
      </c>
      <c r="U475" t="str">
        <f>feed!U475</f>
        <v>http://blocgame.com/stats.php?id=54852</v>
      </c>
      <c r="V475" s="4">
        <f>SUMPRODUCT(MID(0&amp;feed!V475,LARGE(INDEX(ISNUMBER(--MID(feed!V475,ROW($1:$5),1))*
ROW($1:$5),0),ROW($1:$5))+1,1)*10^ROW($1:$5)/10)</f>
        <v>0</v>
      </c>
      <c r="W475">
        <f>feed!W475</f>
        <v>0</v>
      </c>
      <c r="X475" s="4">
        <f>T475-H475*750-K475*375-L475*375</f>
        <v>16189</v>
      </c>
      <c r="Y475" s="9">
        <f>T475/N475</f>
        <v>23.531823085221145</v>
      </c>
    </row>
    <row r="476" spans="1:25" x14ac:dyDescent="0.25">
      <c r="A476" t="str">
        <f>feed!A476</f>
        <v>Malaysiastan</v>
      </c>
      <c r="B476" t="str">
        <f>feed!B476</f>
        <v>Pussiepounder</v>
      </c>
      <c r="C476" t="str">
        <f>feed!C476</f>
        <v>Brotherhood of Nod</v>
      </c>
      <c r="D476">
        <f>SUMPRODUCT(MID(0&amp;feed!D476,LARGE(INDEX(ISNUMBER(--MID(feed!D476,ROW($1:$19),1))*
ROW($1:$19),0),ROW($1:$19))+1,1)*10^ROW($1:$19)/10)</f>
        <v>48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3</v>
      </c>
      <c r="I476" t="str">
        <f>feed!I476</f>
        <v>Standard</v>
      </c>
      <c r="J476">
        <f>SUMPRODUCT(MID(0&amp;feed!J476,LARGE(INDEX(ISNUMBER(--MID(feed!J476,ROW($1:$19),1))*
ROW($1:$19),0),ROW($1:$19))+1,1)*10^ROW($1:$19)/10)</f>
        <v>0</v>
      </c>
      <c r="K476">
        <f>SUMPRODUCT(MID(0&amp;feed!K476,LARGE(INDEX(ISNUMBER(--MID(feed!K476,ROW($1:$19),1))*
ROW($1:$19),0),ROW($1:$19))+1,1)*10^ROW($1:$19)/10)</f>
        <v>20</v>
      </c>
      <c r="L476">
        <f>SUMPRODUCT(MID(0&amp;feed!L476,LARGE(INDEX(ISNUMBER(--MID(feed!L476,ROW($1:$19),1))*
ROW($1:$19),0),ROW($1:$19))+1,1)*10^ROW($1:$19)/10)</f>
        <v>5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927</v>
      </c>
      <c r="O476">
        <f>SUMPRODUCT(MID(0&amp;feed!O476,LARGE(INDEX(ISNUMBER(--MID(feed!O476,ROW($1:$5),1))*
ROW($1:$5),0),ROW($1:$5))+1,1)*10^ROW($1:$5)/10)</f>
        <v>40</v>
      </c>
      <c r="P476" t="str">
        <f>feed!P476</f>
        <v>Plentiful</v>
      </c>
      <c r="Q476" t="str">
        <f>feed!Q476</f>
        <v>Large</v>
      </c>
      <c r="R476" t="str">
        <f>feed!R476</f>
        <v>Indochina</v>
      </c>
      <c r="S476" t="str">
        <f>feed!S476</f>
        <v>Soviet Union</v>
      </c>
      <c r="T476" s="4">
        <f>SUMPRODUCT(MID(0&amp;feed!T476,LARGE(INDEX(ISNUMBER(--MID(feed!T476,ROW($1:$5),1))*
ROW($1:$5),0),ROW($1:$5))+1,1)*10^ROW($1:$5)/10)</f>
        <v>37164</v>
      </c>
      <c r="U476" t="str">
        <f>feed!U476</f>
        <v>http://blocgame.com/stats.php?id=60911</v>
      </c>
      <c r="V476" s="4">
        <f>SUMPRODUCT(MID(0&amp;feed!V476,LARGE(INDEX(ISNUMBER(--MID(feed!V476,ROW($1:$5),1))*
ROW($1:$5),0),ROW($1:$5))+1,1)*10^ROW($1:$5)/10)</f>
        <v>0</v>
      </c>
      <c r="W476">
        <f>feed!W476</f>
        <v>0</v>
      </c>
      <c r="X476" s="4">
        <f>T476-H476*750-K476*375-L476*375</f>
        <v>25539</v>
      </c>
      <c r="Y476" s="9">
        <f>T476/N476</f>
        <v>40.090614886731395</v>
      </c>
    </row>
    <row r="477" spans="1:25" x14ac:dyDescent="0.25">
      <c r="A477" t="str">
        <f>feed!A477</f>
        <v>Rockstead</v>
      </c>
      <c r="B477" t="str">
        <f>feed!B477</f>
        <v>ArMaGeDdOn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71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2</v>
      </c>
      <c r="I477" t="str">
        <f>feed!I477</f>
        <v>Good</v>
      </c>
      <c r="J477">
        <f>SUMPRODUCT(MID(0&amp;feed!J477,LARGE(INDEX(ISNUMBER(--MID(feed!J477,ROW($1:$19),1))*
ROW($1:$19),0),ROW($1:$19))+1,1)*10^ROW($1:$19)/10)</f>
        <v>0</v>
      </c>
      <c r="K477">
        <f>SUMPRODUCT(MID(0&amp;feed!K477,LARGE(INDEX(ISNUMBER(--MID(feed!K477,ROW($1:$19),1))*
ROW($1:$19),0),ROW($1:$19))+1,1)*10^ROW($1:$19)/10)</f>
        <v>21</v>
      </c>
      <c r="L477">
        <f>SUMPRODUCT(MID(0&amp;feed!L477,LARGE(INDEX(ISNUMBER(--MID(feed!L477,ROW($1:$19),1))*
ROW($1:$19),0),ROW($1:$19))+1,1)*10^ROW($1:$19)/10)</f>
        <v>8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920</v>
      </c>
      <c r="O477">
        <f>SUMPRODUCT(MID(0&amp;feed!O477,LARGE(INDEX(ISNUMBER(--MID(feed!O477,ROW($1:$5),1))*
ROW($1:$5),0),ROW($1:$5))+1,1)*10^ROW($1:$5)/10)</f>
        <v>109</v>
      </c>
      <c r="P477" t="str">
        <f>feed!P477</f>
        <v>Untapped</v>
      </c>
      <c r="Q477" t="str">
        <f>feed!Q477</f>
        <v>Large</v>
      </c>
      <c r="R477" t="str">
        <f>feed!R477</f>
        <v>Pacific Rim</v>
      </c>
      <c r="S477" t="str">
        <f>feed!S477</f>
        <v>Soviet Union</v>
      </c>
      <c r="T477" s="4">
        <f>SUMPRODUCT(MID(0&amp;feed!T477,LARGE(INDEX(ISNUMBER(--MID(feed!T477,ROW($1:$5),1))*
ROW($1:$5),0),ROW($1:$5))+1,1)*10^ROW($1:$5)/10)</f>
        <v>19602</v>
      </c>
      <c r="U477" t="str">
        <f>feed!U477</f>
        <v>http://blocgame.com/stats.php?id=62622</v>
      </c>
      <c r="V477" s="4">
        <f>SUMPRODUCT(MID(0&amp;feed!V477,LARGE(INDEX(ISNUMBER(--MID(feed!V477,ROW($1:$5),1))*
ROW($1:$5),0),ROW($1:$5))+1,1)*10^ROW($1:$5)/10)</f>
        <v>0</v>
      </c>
      <c r="W477">
        <f>feed!W477</f>
        <v>0</v>
      </c>
      <c r="X477" s="4">
        <f>T477-H477*750-K477*375-L477*375</f>
        <v>7227</v>
      </c>
      <c r="Y477" s="9">
        <f>T477/N477</f>
        <v>21.306521739130435</v>
      </c>
    </row>
    <row r="478" spans="1:25" x14ac:dyDescent="0.25">
      <c r="A478" t="str">
        <f>feed!A479</f>
        <v>Ausmasia</v>
      </c>
      <c r="B478" t="str">
        <f>feed!B479</f>
        <v>Harzan15</v>
      </c>
      <c r="C478" t="str">
        <f>feed!C479</f>
        <v>The Khilafah</v>
      </c>
      <c r="D478">
        <f>SUMPRODUCT(MID(0&amp;feed!D479,LARGE(INDEX(ISNUMBER(--MID(feed!D479,ROW($1:$19),1))*
ROW($1:$19),0),ROW($1:$19))+1,1)*10^ROW($1:$19)/10)</f>
        <v>6</v>
      </c>
      <c r="E478">
        <f>SUMPRODUCT(MID(0&amp;feed!E479,LARGE(INDEX(ISNUMBER(--MID(feed!E479,ROW($1:$19),1))*
ROW($1:$19),0),ROW($1:$19))+1,1)*10^ROW($1:$19)/10)</f>
        <v>0</v>
      </c>
      <c r="F478" t="str">
        <f>feed!F479</f>
        <v>Second World War surplus</v>
      </c>
      <c r="G478" t="str">
        <f>feed!G479</f>
        <v>Normal</v>
      </c>
      <c r="H478">
        <f>SUMPRODUCT(MID(0&amp;feed!H479,LARGE(INDEX(ISNUMBER(--MID(feed!H479,ROW($1:$1),1))*
ROW($1:$1),0),ROW($1:$1))+1,1)*10^ROW($1:$1)/10)</f>
        <v>0</v>
      </c>
      <c r="I478" t="str">
        <f>feed!I479</f>
        <v>Undisciplined Rabble</v>
      </c>
      <c r="J478">
        <f>SUMPRODUCT(MID(0&amp;feed!J479,LARGE(INDEX(ISNUMBER(--MID(feed!J479,ROW($1:$19),1))*
ROW($1:$19),0),ROW($1:$19))+1,1)*10^ROW($1:$19)/10)</f>
        <v>36</v>
      </c>
      <c r="K478">
        <f>SUMPRODUCT(MID(0&amp;feed!K479,LARGE(INDEX(ISNUMBER(--MID(feed!K479,ROW($1:$19),1))*
ROW($1:$19),0),ROW($1:$19))+1,1)*10^ROW($1:$19)/10)</f>
        <v>4</v>
      </c>
      <c r="L478">
        <f>SUMPRODUCT(MID(0&amp;feed!L479,LARGE(INDEX(ISNUMBER(--MID(feed!L479,ROW($1:$19),1))*
ROW($1:$19),0),ROW($1:$19))+1,1)*10^ROW($1:$19)/10)</f>
        <v>2</v>
      </c>
      <c r="M478" t="str">
        <f>feed!M479</f>
        <v>Mixed Economy</v>
      </c>
      <c r="N478">
        <f>SUMPRODUCT(MID(0&amp;feed!N479,LARGE(INDEX(ISNUMBER(--MID(feed!N479,ROW($1:$5),1))*
ROW($1:$5),0),ROW($1:$5))+1,1)*10^ROW($1:$5)/10)</f>
        <v>919</v>
      </c>
      <c r="O478">
        <f>SUMPRODUCT(MID(0&amp;feed!O479,LARGE(INDEX(ISNUMBER(--MID(feed!O479,ROW($1:$5),1))*
ROW($1:$5),0),ROW($1:$5))+1,1)*10^ROW($1:$5)/10)</f>
        <v>3</v>
      </c>
      <c r="P478" t="str">
        <f>feed!P479</f>
        <v>Untapped</v>
      </c>
      <c r="Q478" t="str">
        <f>feed!Q479</f>
        <v>Mediocre</v>
      </c>
      <c r="R478" t="str">
        <f>feed!R479</f>
        <v>Indochina</v>
      </c>
      <c r="S478" t="str">
        <f>feed!S479</f>
        <v>Neutral</v>
      </c>
      <c r="T478" s="4">
        <f>SUMPRODUCT(MID(0&amp;feed!T479,LARGE(INDEX(ISNUMBER(--MID(feed!T479,ROW($1:$5),1))*
ROW($1:$5),0),ROW($1:$5))+1,1)*10^ROW($1:$5)/10)</f>
        <v>3345</v>
      </c>
      <c r="U478" t="str">
        <f>feed!U479</f>
        <v>http://blocgame.com/stats.php?id=61817</v>
      </c>
      <c r="V478" s="4">
        <f>SUMPRODUCT(MID(0&amp;feed!V479,LARGE(INDEX(ISNUMBER(--MID(feed!V479,ROW($1:$5),1))*
ROW($1:$5),0),ROW($1:$5))+1,1)*10^ROW($1:$5)/10)</f>
        <v>0</v>
      </c>
      <c r="W478">
        <f>feed!W479</f>
        <v>0</v>
      </c>
      <c r="X478" s="4">
        <f>T478-H478*750-K478*375-L478*375</f>
        <v>1095</v>
      </c>
      <c r="Y478" s="9">
        <f>T478/N478</f>
        <v>3.6398258977149074</v>
      </c>
    </row>
    <row r="479" spans="1:25" x14ac:dyDescent="0.25">
      <c r="A479" t="str">
        <f>feed!A478</f>
        <v>subse7en</v>
      </c>
      <c r="B479" t="str">
        <f>feed!B478</f>
        <v>subse7en</v>
      </c>
      <c r="C479" t="str">
        <f>feed!C478</f>
        <v>The Order</v>
      </c>
      <c r="D479">
        <f>SUMPRODUCT(MID(0&amp;feed!D478,LARGE(INDEX(ISNUMBER(--MID(feed!D478,ROW($1:$19),1))*
ROW($1:$19),0),ROW($1:$19))+1,1)*10^ROW($1:$19)/10)</f>
        <v>70</v>
      </c>
      <c r="E479">
        <f>SUMPRODUCT(MID(0&amp;feed!E478,LARGE(INDEX(ISNUMBER(--MID(feed!E478,ROW($1:$19),1))*
ROW($1:$19),0),ROW($1:$19))+1,1)*10^ROW($1:$19)/10)</f>
        <v>3</v>
      </c>
      <c r="F479" t="str">
        <f>feed!F478</f>
        <v>Second World War surplus</v>
      </c>
      <c r="G479" t="str">
        <f>feed!G478</f>
        <v>Gandhi-like</v>
      </c>
      <c r="H479">
        <f>SUMPRODUCT(MID(0&amp;feed!H478,LARGE(INDEX(ISNUMBER(--MID(feed!H478,ROW($1:$1),1))*
ROW($1:$1),0),ROW($1:$1))+1,1)*10^ROW($1:$1)/10)</f>
        <v>3</v>
      </c>
      <c r="I479" t="str">
        <f>feed!I478</f>
        <v>Standard</v>
      </c>
      <c r="J479">
        <f>SUMPRODUCT(MID(0&amp;feed!J478,LARGE(INDEX(ISNUMBER(--MID(feed!J478,ROW($1:$19),1))*
ROW($1:$19),0),ROW($1:$19))+1,1)*10^ROW($1:$19)/10)</f>
        <v>1</v>
      </c>
      <c r="K479">
        <f>SUMPRODUCT(MID(0&amp;feed!K478,LARGE(INDEX(ISNUMBER(--MID(feed!K478,ROW($1:$19),1))*
ROW($1:$19),0),ROW($1:$19))+1,1)*10^ROW($1:$19)/10)</f>
        <v>21</v>
      </c>
      <c r="L479">
        <f>SUMPRODUCT(MID(0&amp;feed!L478,LARGE(INDEX(ISNUMBER(--MID(feed!L478,ROW($1:$19),1))*
ROW($1:$19),0),ROW($1:$19))+1,1)*10^ROW($1:$19)/10)</f>
        <v>11</v>
      </c>
      <c r="M479" t="str">
        <f>feed!M478</f>
        <v>Central Planning</v>
      </c>
      <c r="N479">
        <f>SUMPRODUCT(MID(0&amp;feed!N478,LARGE(INDEX(ISNUMBER(--MID(feed!N478,ROW($1:$5),1))*
ROW($1:$5),0),ROW($1:$5))+1,1)*10^ROW($1:$5)/10)</f>
        <v>919</v>
      </c>
      <c r="O479">
        <f>SUMPRODUCT(MID(0&amp;feed!O478,LARGE(INDEX(ISNUMBER(--MID(feed!O478,ROW($1:$5),1))*
ROW($1:$5),0),ROW($1:$5))+1,1)*10^ROW($1:$5)/10)</f>
        <v>296</v>
      </c>
      <c r="P479" t="str">
        <f>feed!P478</f>
        <v>Plentiful</v>
      </c>
      <c r="Q479" t="str">
        <f>feed!Q478</f>
        <v>Mediocre</v>
      </c>
      <c r="R479" t="str">
        <f>feed!R478</f>
        <v>Pacific Rim</v>
      </c>
      <c r="S479" t="str">
        <f>feed!S478</f>
        <v>Soviet Union</v>
      </c>
      <c r="T479" s="4">
        <f>SUMPRODUCT(MID(0&amp;feed!T478,LARGE(INDEX(ISNUMBER(--MID(feed!T478,ROW($1:$5),1))*
ROW($1:$5),0),ROW($1:$5))+1,1)*10^ROW($1:$5)/10)</f>
        <v>19039</v>
      </c>
      <c r="U479" t="str">
        <f>feed!U478</f>
        <v>http://blocgame.com/stats.php?id=61112</v>
      </c>
      <c r="V479" s="4">
        <f>SUMPRODUCT(MID(0&amp;feed!V478,LARGE(INDEX(ISNUMBER(--MID(feed!V478,ROW($1:$5),1))*
ROW($1:$5),0),ROW($1:$5))+1,1)*10^ROW($1:$5)/10)</f>
        <v>0</v>
      </c>
      <c r="W479">
        <f>feed!W478</f>
        <v>0</v>
      </c>
      <c r="X479" s="4">
        <f>T479-H479*750-K479*375-L479*375</f>
        <v>4789</v>
      </c>
      <c r="Y479" s="9">
        <f>T479/N479</f>
        <v>20.7170837867247</v>
      </c>
    </row>
    <row r="480" spans="1:25" x14ac:dyDescent="0.25">
      <c r="A480" t="str">
        <f>feed!A480</f>
        <v>Dimaster</v>
      </c>
      <c r="B480" t="str">
        <f>feed!B480</f>
        <v>Urnerun</v>
      </c>
      <c r="C480" t="str">
        <f>feed!C480</f>
        <v>Steel Brotherhood</v>
      </c>
      <c r="D480">
        <f>SUMPRODUCT(MID(0&amp;feed!D480,LARGE(INDEX(ISNUMBER(--MID(feed!D480,ROW($1:$19),1))*
ROW($1:$19),0),ROW($1:$19))+1,1)*10^ROW($1:$19)/10)</f>
        <v>46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Nice</v>
      </c>
      <c r="H480">
        <f>SUMPRODUCT(MID(0&amp;feed!H480,LARGE(INDEX(ISNUMBER(--MID(feed!H480,ROW($1:$1),1))*
ROW($1:$1),0),ROW($1:$1))+1,1)*10^ROW($1:$1)/10)</f>
        <v>1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9</v>
      </c>
      <c r="K480">
        <f>SUMPRODUCT(MID(0&amp;feed!K480,LARGE(INDEX(ISNUMBER(--MID(feed!K480,ROW($1:$19),1))*
ROW($1:$19),0),ROW($1:$19))+1,1)*10^ROW($1:$19)/10)</f>
        <v>13</v>
      </c>
      <c r="L480">
        <f>SUMPRODUCT(MID(0&amp;feed!L480,LARGE(INDEX(ISNUMBER(--MID(feed!L480,ROW($1:$19),1))*
ROW($1:$19),0),ROW($1:$19))+1,1)*10^ROW($1:$19)/10)</f>
        <v>4</v>
      </c>
      <c r="M480" t="str">
        <f>feed!M480</f>
        <v>Mixed Economy</v>
      </c>
      <c r="N480">
        <f>SUMPRODUCT(MID(0&amp;feed!N480,LARGE(INDEX(ISNUMBER(--MID(feed!N480,ROW($1:$5),1))*
ROW($1:$5),0),ROW($1:$5))+1,1)*10^ROW($1:$5)/10)</f>
        <v>915</v>
      </c>
      <c r="O480">
        <f>SUMPRODUCT(MID(0&amp;feed!O480,LARGE(INDEX(ISNUMBER(--MID(feed!O480,ROW($1:$5),1))*
ROW($1:$5),0),ROW($1:$5))+1,1)*10^ROW($1:$5)/10)</f>
        <v>270</v>
      </c>
      <c r="P480" t="str">
        <f>feed!P480</f>
        <v>Untapped</v>
      </c>
      <c r="Q480" t="str">
        <f>feed!Q480</f>
        <v>Somewhat Large</v>
      </c>
      <c r="R480" t="str">
        <f>feed!R480</f>
        <v>Caribbean</v>
      </c>
      <c r="S480" t="str">
        <f>feed!S480</f>
        <v>Soviet Union</v>
      </c>
      <c r="T480" s="4">
        <f>SUMPRODUCT(MID(0&amp;feed!T480,LARGE(INDEX(ISNUMBER(--MID(feed!T480,ROW($1:$5),1))*
ROW($1:$5),0),ROW($1:$5))+1,1)*10^ROW($1:$5)/10)</f>
        <v>21814</v>
      </c>
      <c r="U480" t="str">
        <f>feed!U480</f>
        <v>http://blocgame.com/stats.php?id=49731</v>
      </c>
      <c r="V480" s="4">
        <f>SUMPRODUCT(MID(0&amp;feed!V480,LARGE(INDEX(ISNUMBER(--MID(feed!V480,ROW($1:$5),1))*
ROW($1:$5),0),ROW($1:$5))+1,1)*10^ROW($1:$5)/10)</f>
        <v>0</v>
      </c>
      <c r="W480">
        <f>feed!W480</f>
        <v>0</v>
      </c>
      <c r="X480" s="4">
        <f>T480-H480*750-K480*375-L480*375</f>
        <v>14689</v>
      </c>
      <c r="Y480" s="9">
        <f>T480/N480</f>
        <v>23.840437158469946</v>
      </c>
    </row>
    <row r="481" spans="1:25" x14ac:dyDescent="0.25">
      <c r="A481" t="str">
        <f>feed!A481</f>
        <v>Rararaland</v>
      </c>
      <c r="B481" t="str">
        <f>feed!B481</f>
        <v>Whiskertoes</v>
      </c>
      <c r="C481" t="str">
        <f>feed!C481</f>
        <v>The Divine Council</v>
      </c>
      <c r="D481">
        <f>SUMPRODUCT(MID(0&amp;feed!D481,LARGE(INDEX(ISNUMBER(--MID(feed!D481,ROW($1:$19),1))*
ROW($1:$19),0),ROW($1:$19))+1,1)*10^ROW($1:$19)/10)</f>
        <v>58</v>
      </c>
      <c r="E481">
        <f>SUMPRODUCT(MID(0&amp;feed!E481,LARGE(INDEX(ISNUMBER(--MID(feed!E481,ROW($1:$19),1))*
ROW($1:$19),0),ROW($1:$19))+1,1)*10^ROW($1:$19)/10)</f>
        <v>0</v>
      </c>
      <c r="F481" t="str">
        <f>feed!F481</f>
        <v>Second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2</v>
      </c>
      <c r="I481" t="str">
        <f>feed!I481</f>
        <v>Elite</v>
      </c>
      <c r="J481">
        <f>SUMPRODUCT(MID(0&amp;feed!J481,LARGE(INDEX(ISNUMBER(--MID(feed!J481,ROW($1:$19),1))*
ROW($1:$19),0),ROW($1:$19))+1,1)*10^ROW($1:$19)/10)</f>
        <v>13</v>
      </c>
      <c r="K481">
        <f>SUMPRODUCT(MID(0&amp;feed!K481,LARGE(INDEX(ISNUMBER(--MID(feed!K481,ROW($1:$19),1))*
ROW($1:$19),0),ROW($1:$19))+1,1)*10^ROW($1:$19)/10)</f>
        <v>15</v>
      </c>
      <c r="L481">
        <f>SUMPRODUCT(MID(0&amp;feed!L481,LARGE(INDEX(ISNUMBER(--MID(feed!L481,ROW($1:$19),1))*
ROW($1:$19),0),ROW($1:$19))+1,1)*10^ROW($1:$19)/10)</f>
        <v>10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913</v>
      </c>
      <c r="O481">
        <f>SUMPRODUCT(MID(0&amp;feed!O481,LARGE(INDEX(ISNUMBER(--MID(feed!O481,ROW($1:$5),1))*
ROW($1:$5),0),ROW($1:$5))+1,1)*10^ROW($1:$5)/10)</f>
        <v>5610</v>
      </c>
      <c r="P481" t="str">
        <f>feed!P481</f>
        <v>Untapped</v>
      </c>
      <c r="Q481" t="str">
        <f>feed!Q481</f>
        <v>Large</v>
      </c>
      <c r="R481" t="str">
        <f>feed!R481</f>
        <v>Arabia</v>
      </c>
      <c r="S481" t="str">
        <f>feed!S481</f>
        <v>Soviet Union</v>
      </c>
      <c r="T481" s="4">
        <f>SUMPRODUCT(MID(0&amp;feed!T481,LARGE(INDEX(ISNUMBER(--MID(feed!T481,ROW($1:$5),1))*
ROW($1:$5),0),ROW($1:$5))+1,1)*10^ROW($1:$5)/10)</f>
        <v>36610</v>
      </c>
      <c r="U481" t="str">
        <f>feed!U481</f>
        <v>http://blocgame.com/stats.php?id=49272</v>
      </c>
      <c r="V481" s="4">
        <f>SUMPRODUCT(MID(0&amp;feed!V481,LARGE(INDEX(ISNUMBER(--MID(feed!V481,ROW($1:$5),1))*
ROW($1:$5),0),ROW($1:$5))+1,1)*10^ROW($1:$5)/10)</f>
        <v>0</v>
      </c>
      <c r="W481">
        <f>feed!W481</f>
        <v>0</v>
      </c>
      <c r="X481" s="4">
        <f>T481-H481*750-K481*375-L481*375</f>
        <v>25735</v>
      </c>
      <c r="Y481" s="9">
        <f>T481/N481</f>
        <v>40.098576122672512</v>
      </c>
    </row>
    <row r="482" spans="1:25" x14ac:dyDescent="0.25">
      <c r="A482" t="str">
        <f>feed!A482</f>
        <v>Mï¿½rg</v>
      </c>
      <c r="B482" t="str">
        <f>feed!B482</f>
        <v>albertps</v>
      </c>
      <c r="C482" t="str">
        <f>feed!C482</f>
        <v>The United Nations</v>
      </c>
      <c r="D482">
        <f>SUMPRODUCT(MID(0&amp;feed!D482,LARGE(INDEX(ISNUMBER(--MID(feed!D482,ROW($1:$19),1))*
ROW($1:$19),0),ROW($1:$19))+1,1)*10^ROW($1:$19)/10)</f>
        <v>16</v>
      </c>
      <c r="E482">
        <f>SUMPRODUCT(MID(0&amp;feed!E482,LARGE(INDEX(ISNUMBER(--MID(feed!E482,ROW($1:$19),1))*
ROW($1:$19),0),ROW($1:$19))+1,1)*10^ROW($1:$19)/10)</f>
        <v>7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3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37</v>
      </c>
      <c r="K482">
        <f>SUMPRODUCT(MID(0&amp;feed!K482,LARGE(INDEX(ISNUMBER(--MID(feed!K482,ROW($1:$19),1))*
ROW($1:$19),0),ROW($1:$19))+1,1)*10^ROW($1:$19)/10)</f>
        <v>29</v>
      </c>
      <c r="L482">
        <f>SUMPRODUCT(MID(0&amp;feed!L482,LARGE(INDEX(ISNUMBER(--MID(feed!L482,ROW($1:$19),1))*
ROW($1:$19),0),ROW($1:$19))+1,1)*10^ROW($1:$19)/10)</f>
        <v>10</v>
      </c>
      <c r="M482" t="str">
        <f>feed!M482</f>
        <v>Mixed Economy</v>
      </c>
      <c r="N482">
        <f>SUMPRODUCT(MID(0&amp;feed!N482,LARGE(INDEX(ISNUMBER(--MID(feed!N482,ROW($1:$5),1))*
ROW($1:$5),0),ROW($1:$5))+1,1)*10^ROW($1:$5)/10)</f>
        <v>911</v>
      </c>
      <c r="O482">
        <f>SUMPRODUCT(MID(0&amp;feed!O482,LARGE(INDEX(ISNUMBER(--MID(feed!O482,ROW($1:$5),1))*
ROW($1:$5),0),ROW($1:$5))+1,1)*10^ROW($1:$5)/10)</f>
        <v>10</v>
      </c>
      <c r="P482" t="str">
        <f>feed!P482</f>
        <v>Untapped</v>
      </c>
      <c r="Q482" t="str">
        <f>feed!Q482</f>
        <v>Very Powerful</v>
      </c>
      <c r="R482" t="str">
        <f>feed!R482</f>
        <v>East Indies</v>
      </c>
      <c r="S482" t="str">
        <f>feed!S482</f>
        <v>Soviet Union</v>
      </c>
      <c r="T482" s="4">
        <f>SUMPRODUCT(MID(0&amp;feed!T482,LARGE(INDEX(ISNUMBER(--MID(feed!T482,ROW($1:$5),1))*
ROW($1:$5),0),ROW($1:$5))+1,1)*10^ROW($1:$5)/10)</f>
        <v>30728</v>
      </c>
      <c r="U482" t="str">
        <f>feed!U482</f>
        <v>http://blocgame.com/stats.php?id=58356</v>
      </c>
      <c r="V482" s="4">
        <f>SUMPRODUCT(MID(0&amp;feed!V482,LARGE(INDEX(ISNUMBER(--MID(feed!V482,ROW($1:$5),1))*
ROW($1:$5),0),ROW($1:$5))+1,1)*10^ROW($1:$5)/10)</f>
        <v>0</v>
      </c>
      <c r="W482">
        <f>feed!W482</f>
        <v>0</v>
      </c>
      <c r="X482" s="4">
        <f>T482-H482*750-K482*375-L482*375</f>
        <v>13853</v>
      </c>
      <c r="Y482" s="9">
        <f>T482/N482</f>
        <v>33.729967069154775</v>
      </c>
    </row>
    <row r="483" spans="1:25" x14ac:dyDescent="0.25">
      <c r="A483" t="str">
        <f>feed!A483</f>
        <v>Black Pearl</v>
      </c>
      <c r="B483" t="str">
        <f>feed!B483</f>
        <v>Jacks Sparrows</v>
      </c>
      <c r="C483" t="str">
        <f>feed!C483</f>
        <v>PIRATES</v>
      </c>
      <c r="D483">
        <f>SUMPRODUCT(MID(0&amp;feed!D483,LARGE(INDEX(ISNUMBER(--MID(feed!D483,ROW($1:$19),1))*
ROW($1:$19),0),ROW($1:$19))+1,1)*10^ROW($1:$19)/10)</f>
        <v>30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1</v>
      </c>
      <c r="I483" t="str">
        <f>feed!I483</f>
        <v>Standard</v>
      </c>
      <c r="J483">
        <f>SUMPRODUCT(MID(0&amp;feed!J483,LARGE(INDEX(ISNUMBER(--MID(feed!J483,ROW($1:$19),1))*
ROW($1:$19),0),ROW($1:$19))+1,1)*10^ROW($1:$19)/10)</f>
        <v>35</v>
      </c>
      <c r="K483">
        <f>SUMPRODUCT(MID(0&amp;feed!K483,LARGE(INDEX(ISNUMBER(--MID(feed!K483,ROW($1:$19),1))*
ROW($1:$19),0),ROW($1:$19))+1,1)*10^ROW($1:$19)/10)</f>
        <v>10</v>
      </c>
      <c r="L483">
        <f>SUMPRODUCT(MID(0&amp;feed!L483,LARGE(INDEX(ISNUMBER(--MID(feed!L483,ROW($1:$19),1))*
ROW($1:$19),0),ROW($1:$19))+1,1)*10^ROW($1:$19)/10)</f>
        <v>8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910</v>
      </c>
      <c r="O483">
        <f>SUMPRODUCT(MID(0&amp;feed!O483,LARGE(INDEX(ISNUMBER(--MID(feed!O483,ROW($1:$5),1))*
ROW($1:$5),0),ROW($1:$5))+1,1)*10^ROW($1:$5)/10)</f>
        <v>99</v>
      </c>
      <c r="P483" t="str">
        <f>feed!P483</f>
        <v>Untapped</v>
      </c>
      <c r="Q483" t="str">
        <f>feed!Q483</f>
        <v>Large</v>
      </c>
      <c r="R483" t="str">
        <f>feed!R483</f>
        <v>Southern Cone</v>
      </c>
      <c r="S483" t="str">
        <f>feed!S483</f>
        <v>Soviet Union</v>
      </c>
      <c r="T483" s="4">
        <f>SUMPRODUCT(MID(0&amp;feed!T483,LARGE(INDEX(ISNUMBER(--MID(feed!T483,ROW($1:$5),1))*
ROW($1:$5),0),ROW($1:$5))+1,1)*10^ROW($1:$5)/10)</f>
        <v>19700</v>
      </c>
      <c r="U483" t="str">
        <f>feed!U483</f>
        <v>http://blocgame.com/stats.php?id=63631</v>
      </c>
      <c r="V483" s="4">
        <f>SUMPRODUCT(MID(0&amp;feed!V483,LARGE(INDEX(ISNUMBER(--MID(feed!V483,ROW($1:$5),1))*
ROW($1:$5),0),ROW($1:$5))+1,1)*10^ROW($1:$5)/10)</f>
        <v>0</v>
      </c>
      <c r="W483">
        <f>feed!W483</f>
        <v>0</v>
      </c>
      <c r="X483" s="4">
        <f>T483-H483*750-K483*375-L483*375</f>
        <v>12200</v>
      </c>
      <c r="Y483" s="9">
        <f>T483/N483</f>
        <v>21.64835164835165</v>
      </c>
    </row>
    <row r="484" spans="1:25" x14ac:dyDescent="0.25">
      <c r="A484" t="str">
        <f>feed!A484</f>
        <v>Dirk-Dirkastan</v>
      </c>
      <c r="B484" t="str">
        <f>feed!B484</f>
        <v>Vyper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96</v>
      </c>
      <c r="E484">
        <f>SUMPRODUCT(MID(0&amp;feed!E484,LARGE(INDEX(ISNUMBER(--MID(feed!E484,ROW($1:$19),1))*
ROW($1:$19),0),ROW($1:$19))+1,1)*10^ROW($1:$19)/10)</f>
        <v>1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12</v>
      </c>
      <c r="K484">
        <f>SUMPRODUCT(MID(0&amp;feed!K484,LARGE(INDEX(ISNUMBER(--MID(feed!K484,ROW($1:$19),1))*
ROW($1:$19),0),ROW($1:$19))+1,1)*10^ROW($1:$19)/10)</f>
        <v>26</v>
      </c>
      <c r="L484">
        <f>SUMPRODUCT(MID(0&amp;feed!L484,LARGE(INDEX(ISNUMBER(--MID(feed!L484,ROW($1:$19),1))*
ROW($1:$19),0),ROW($1:$19))+1,1)*10^ROW($1:$19)/10)</f>
        <v>12</v>
      </c>
      <c r="M484" t="str">
        <f>feed!M484</f>
        <v>Free Market</v>
      </c>
      <c r="N484">
        <f>SUMPRODUCT(MID(0&amp;feed!N484,LARGE(INDEX(ISNUMBER(--MID(feed!N484,ROW($1:$5),1))*
ROW($1:$5),0),ROW($1:$5))+1,1)*10^ROW($1:$5)/10)</f>
        <v>909</v>
      </c>
      <c r="O484">
        <f>SUMPRODUCT(MID(0&amp;feed!O484,LARGE(INDEX(ISNUMBER(--MID(feed!O484,ROW($1:$5),1))*
ROW($1:$5),0),ROW($1:$5))+1,1)*10^ROW($1:$5)/10)</f>
        <v>372</v>
      </c>
      <c r="P484" t="str">
        <f>feed!P484</f>
        <v>Untapped</v>
      </c>
      <c r="Q484" t="str">
        <f>feed!Q484</f>
        <v>Large</v>
      </c>
      <c r="R484" t="str">
        <f>feed!R484</f>
        <v>Caribbean</v>
      </c>
      <c r="S484" t="str">
        <f>feed!S484</f>
        <v>Soviet Union</v>
      </c>
      <c r="T484" s="4">
        <f>SUMPRODUCT(MID(0&amp;feed!T484,LARGE(INDEX(ISNUMBER(--MID(feed!T484,ROW($1:$5),1))*
ROW($1:$5),0),ROW($1:$5))+1,1)*10^ROW($1:$5)/10)</f>
        <v>39784</v>
      </c>
      <c r="U484" t="str">
        <f>feed!U484</f>
        <v>http://blocgame.com/stats.php?id=63936</v>
      </c>
      <c r="V484" s="4">
        <f>SUMPRODUCT(MID(0&amp;feed!V484,LARGE(INDEX(ISNUMBER(--MID(feed!V484,ROW($1:$5),1))*
ROW($1:$5),0),ROW($1:$5))+1,1)*10^ROW($1:$5)/10)</f>
        <v>0</v>
      </c>
      <c r="W484">
        <f>feed!W484</f>
        <v>0</v>
      </c>
      <c r="X484" s="4">
        <f>T484-H484*750-K484*375-L484*375</f>
        <v>23284</v>
      </c>
      <c r="Y484" s="9">
        <f>T484/N484</f>
        <v>43.766776677667764</v>
      </c>
    </row>
    <row r="485" spans="1:25" x14ac:dyDescent="0.25">
      <c r="A485" t="str">
        <f>feed!A485</f>
        <v>West Pacific</v>
      </c>
      <c r="B485" t="str">
        <f>feed!B485</f>
        <v>Thunder Eagle</v>
      </c>
      <c r="C485" t="str">
        <f>feed!C485</f>
        <v>The Khilafah</v>
      </c>
      <c r="D485">
        <f>SUMPRODUCT(MID(0&amp;feed!D485,LARGE(INDEX(ISNUMBER(--MID(feed!D485,ROW($1:$19),1))*
ROW($1:$19),0),ROW($1:$19))+1,1)*10^ROW($1:$19)/10)</f>
        <v>7</v>
      </c>
      <c r="E485">
        <f>SUMPRODUCT(MID(0&amp;feed!E485,LARGE(INDEX(ISNUMBER(--MID(feed!E485,ROW($1:$19),1))*
ROW($1:$19),0),ROW($1:$19))+1,1)*10^ROW($1:$19)/10)</f>
        <v>0</v>
      </c>
      <c r="F485" t="str">
        <f>feed!F485</f>
        <v>First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0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21</v>
      </c>
      <c r="K485">
        <f>SUMPRODUCT(MID(0&amp;feed!K485,LARGE(INDEX(ISNUMBER(--MID(feed!K485,ROW($1:$19),1))*
ROW($1:$19),0),ROW($1:$19))+1,1)*10^ROW($1:$19)/10)</f>
        <v>6</v>
      </c>
      <c r="L485">
        <f>SUMPRODUCT(MID(0&amp;feed!L485,LARGE(INDEX(ISNUMBER(--MID(feed!L485,ROW($1:$19),1))*
ROW($1:$19),0),ROW($1:$19))+1,1)*10^ROW($1:$19)/10)</f>
        <v>2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906</v>
      </c>
      <c r="O485">
        <f>SUMPRODUCT(MID(0&amp;feed!O485,LARGE(INDEX(ISNUMBER(--MID(feed!O485,ROW($1:$5),1))*
ROW($1:$5),0),ROW($1:$5))+1,1)*10^ROW($1:$5)/10)</f>
        <v>222</v>
      </c>
      <c r="P485">
        <f>feed!P485</f>
        <v>0</v>
      </c>
      <c r="Q485" t="str">
        <f>feed!Q485</f>
        <v>Somewhat Large</v>
      </c>
      <c r="R485" t="str">
        <f>feed!R485</f>
        <v>Pacific Rim</v>
      </c>
      <c r="S485" t="str">
        <f>feed!S485</f>
        <v>Neutral</v>
      </c>
      <c r="T485" s="4">
        <f>SUMPRODUCT(MID(0&amp;feed!T485,LARGE(INDEX(ISNUMBER(--MID(feed!T485,ROW($1:$5),1))*
ROW($1:$5),0),ROW($1:$5))+1,1)*10^ROW($1:$5)/10)</f>
        <v>8100</v>
      </c>
      <c r="U485" t="str">
        <f>feed!U485</f>
        <v>http://blocgame.com/stats.php?id=62429</v>
      </c>
      <c r="V485" s="4">
        <f>SUMPRODUCT(MID(0&amp;feed!V485,LARGE(INDEX(ISNUMBER(--MID(feed!V485,ROW($1:$5),1))*
ROW($1:$5),0),ROW($1:$5))+1,1)*10^ROW($1:$5)/10)</f>
        <v>0</v>
      </c>
      <c r="W485">
        <f>feed!W485</f>
        <v>0</v>
      </c>
      <c r="X485" s="4">
        <f>T485-H485*750-K485*375-L485*375</f>
        <v>5100</v>
      </c>
      <c r="Y485" s="9">
        <f>T485/N485</f>
        <v>8.9403973509933774</v>
      </c>
    </row>
    <row r="486" spans="1:25" x14ac:dyDescent="0.25">
      <c r="A486" t="str">
        <f>feed!A486</f>
        <v>Carbonear</v>
      </c>
      <c r="B486" t="str">
        <f>feed!B486</f>
        <v>Wolfie</v>
      </c>
      <c r="C486" t="str">
        <f>feed!C486</f>
        <v>Interpol</v>
      </c>
      <c r="D486">
        <f>SUMPRODUCT(MID(0&amp;feed!D486,LARGE(INDEX(ISNUMBER(--MID(feed!D486,ROW($1:$19),1))*
ROW($1:$19),0),ROW($1:$19))+1,1)*10^ROW($1:$19)/10)</f>
        <v>4</v>
      </c>
      <c r="E486">
        <f>SUMPRODUCT(MID(0&amp;feed!E486,LARGE(INDEX(ISNUMBER(--MID(feed!E486,ROW($1:$19),1))*
ROW($1:$19),0),ROW($1:$19))+1,1)*10^ROW($1:$19)/10)</f>
        <v>0</v>
      </c>
      <c r="F486" t="str">
        <f>feed!F486</f>
        <v>Second World War surplus</v>
      </c>
      <c r="G486" t="str">
        <f>feed!G486</f>
        <v>Normal</v>
      </c>
      <c r="H486">
        <f>SUMPRODUCT(MID(0&amp;feed!H486,LARGE(INDEX(ISNUMBER(--MID(feed!H486,ROW($1:$1),1))*
ROW($1:$1),0),ROW($1:$1))+1,1)*10^ROW($1:$1)/10)</f>
        <v>2</v>
      </c>
      <c r="I486" t="str">
        <f>feed!I486</f>
        <v>Standard</v>
      </c>
      <c r="J486">
        <f>SUMPRODUCT(MID(0&amp;feed!J486,LARGE(INDEX(ISNUMBER(--MID(feed!J486,ROW($1:$19),1))*
ROW($1:$19),0),ROW($1:$19))+1,1)*10^ROW($1:$19)/10)</f>
        <v>100</v>
      </c>
      <c r="K486">
        <f>SUMPRODUCT(MID(0&amp;feed!K486,LARGE(INDEX(ISNUMBER(--MID(feed!K486,ROW($1:$19),1))*
ROW($1:$19),0),ROW($1:$19))+1,1)*10^ROW($1:$19)/10)</f>
        <v>22</v>
      </c>
      <c r="L486">
        <f>SUMPRODUCT(MID(0&amp;feed!L486,LARGE(INDEX(ISNUMBER(--MID(feed!L486,ROW($1:$19),1))*
ROW($1:$19),0),ROW($1:$19))+1,1)*10^ROW($1:$19)/10)</f>
        <v>4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904</v>
      </c>
      <c r="O486">
        <f>SUMPRODUCT(MID(0&amp;feed!O486,LARGE(INDEX(ISNUMBER(--MID(feed!O486,ROW($1:$5),1))*
ROW($1:$5),0),ROW($1:$5))+1,1)*10^ROW($1:$5)/10)</f>
        <v>111</v>
      </c>
      <c r="P486" t="str">
        <f>feed!P486</f>
        <v>Untapped</v>
      </c>
      <c r="Q486" t="str">
        <f>feed!Q486</f>
        <v>Mediocre</v>
      </c>
      <c r="R486" t="str">
        <f>feed!R486</f>
        <v>West Africa</v>
      </c>
      <c r="S486" t="str">
        <f>feed!S486</f>
        <v>Neutral</v>
      </c>
      <c r="T486" s="4">
        <f>SUMPRODUCT(MID(0&amp;feed!T486,LARGE(INDEX(ISNUMBER(--MID(feed!T486,ROW($1:$5),1))*
ROW($1:$5),0),ROW($1:$5))+1,1)*10^ROW($1:$5)/10)</f>
        <v>20509</v>
      </c>
      <c r="U486" t="str">
        <f>feed!U486</f>
        <v>http://blocgame.com/stats.php?id=63657</v>
      </c>
      <c r="V486" s="4">
        <f>SUMPRODUCT(MID(0&amp;feed!V486,LARGE(INDEX(ISNUMBER(--MID(feed!V486,ROW($1:$5),1))*
ROW($1:$5),0),ROW($1:$5))+1,1)*10^ROW($1:$5)/10)</f>
        <v>0</v>
      </c>
      <c r="W486">
        <f>feed!W486</f>
        <v>0</v>
      </c>
      <c r="X486" s="4">
        <f>T486-H486*750-K486*375-L486*375</f>
        <v>9259</v>
      </c>
      <c r="Y486" s="9">
        <f>T486/N486</f>
        <v>22.686946902654867</v>
      </c>
    </row>
    <row r="487" spans="1:25" x14ac:dyDescent="0.25">
      <c r="A487" t="str">
        <f>feed!A487</f>
        <v>Jam</v>
      </c>
      <c r="B487" t="str">
        <f>feed!B487</f>
        <v>pbjam</v>
      </c>
      <c r="C487" t="str">
        <f>feed!C487</f>
        <v>Brotherhood of Nod</v>
      </c>
      <c r="D487">
        <f>SUMPRODUCT(MID(0&amp;feed!D487,LARGE(INDEX(ISNUMBER(--MID(feed!D487,ROW($1:$19),1))*
ROW($1:$19),0),ROW($1:$19))+1,1)*10^ROW($1:$19)/10)</f>
        <v>61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9</v>
      </c>
      <c r="K487">
        <f>SUMPRODUCT(MID(0&amp;feed!K487,LARGE(INDEX(ISNUMBER(--MID(feed!K487,ROW($1:$19),1))*
ROW($1:$19),0),ROW($1:$19))+1,1)*10^ROW($1:$19)/10)</f>
        <v>15</v>
      </c>
      <c r="L487">
        <f>SUMPRODUCT(MID(0&amp;feed!L487,LARGE(INDEX(ISNUMBER(--MID(feed!L487,ROW($1:$19),1))*
ROW($1:$19),0),ROW($1:$19))+1,1)*10^ROW($1:$19)/10)</f>
        <v>1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903</v>
      </c>
      <c r="O487">
        <f>SUMPRODUCT(MID(0&amp;feed!O487,LARGE(INDEX(ISNUMBER(--MID(feed!O487,ROW($1:$5),1))*
ROW($1:$5),0),ROW($1:$5))+1,1)*10^ROW($1:$5)/10)</f>
        <v>481</v>
      </c>
      <c r="P487" t="str">
        <f>feed!P487</f>
        <v>Untapped</v>
      </c>
      <c r="Q487" t="str">
        <f>feed!Q487</f>
        <v>Large</v>
      </c>
      <c r="R487" t="str">
        <f>feed!R487</f>
        <v>East Indies</v>
      </c>
      <c r="S487" t="str">
        <f>feed!S487</f>
        <v>Soviet Union</v>
      </c>
      <c r="T487" s="4">
        <f>SUMPRODUCT(MID(0&amp;feed!T487,LARGE(INDEX(ISNUMBER(--MID(feed!T487,ROW($1:$5),1))*
ROW($1:$5),0),ROW($1:$5))+1,1)*10^ROW($1:$5)/10)</f>
        <v>33399</v>
      </c>
      <c r="U487" t="str">
        <f>feed!U487</f>
        <v>http://blocgame.com/stats.php?id=56490</v>
      </c>
      <c r="V487" s="4">
        <f>SUMPRODUCT(MID(0&amp;feed!V487,LARGE(INDEX(ISNUMBER(--MID(feed!V487,ROW($1:$5),1))*
ROW($1:$5),0),ROW($1:$5))+1,1)*10^ROW($1:$5)/10)</f>
        <v>0</v>
      </c>
      <c r="W487">
        <f>feed!W487</f>
        <v>0</v>
      </c>
      <c r="X487" s="4">
        <f>T487-H487*750-K487*375-L487*375</f>
        <v>26649</v>
      </c>
      <c r="Y487" s="9">
        <f>T487/N487</f>
        <v>36.986710963455153</v>
      </c>
    </row>
    <row r="488" spans="1:25" x14ac:dyDescent="0.25">
      <c r="A488" t="str">
        <f>feed!A488</f>
        <v>Rhuer</v>
      </c>
      <c r="B488" t="str">
        <f>feed!B488</f>
        <v>Ha1000</v>
      </c>
      <c r="C488">
        <f>feed!C488</f>
        <v>0</v>
      </c>
      <c r="D488">
        <f>SUMPRODUCT(MID(0&amp;feed!D488,LARGE(INDEX(ISNUMBER(--MID(feed!D488,ROW($1:$19),1))*
ROW($1:$19),0),ROW($1:$19))+1,1)*10^ROW($1:$19)/10)</f>
        <v>7</v>
      </c>
      <c r="E488">
        <f>SUMPRODUCT(MID(0&amp;feed!E488,LARGE(INDEX(ISNUMBER(--MID(feed!E488,ROW($1:$19),1))*
ROW($1:$19),0),ROW($1:$19))+1,1)*10^ROW($1:$19)/10)</f>
        <v>0</v>
      </c>
      <c r="F488" t="str">
        <f>feed!F488</f>
        <v>Finest of the 19th century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Undisciplined Rabble</v>
      </c>
      <c r="J488">
        <f>SUMPRODUCT(MID(0&amp;feed!J488,LARGE(INDEX(ISNUMBER(--MID(feed!J488,ROW($1:$19),1))*
ROW($1:$19),0),ROW($1:$19))+1,1)*10^ROW($1:$19)/10)</f>
        <v>127</v>
      </c>
      <c r="K488">
        <f>SUMPRODUCT(MID(0&amp;feed!K488,LARGE(INDEX(ISNUMBER(--MID(feed!K488,ROW($1:$19),1))*
ROW($1:$19),0),ROW($1:$19))+1,1)*10^ROW($1:$19)/10)</f>
        <v>7</v>
      </c>
      <c r="L488">
        <f>SUMPRODUCT(MID(0&amp;feed!L488,LARGE(INDEX(ISNUMBER(--MID(feed!L488,ROW($1:$19),1))*
ROW($1:$19),0),ROW($1:$19))+1,1)*10^ROW($1:$19)/10)</f>
        <v>2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902</v>
      </c>
      <c r="O488">
        <f>SUMPRODUCT(MID(0&amp;feed!O488,LARGE(INDEX(ISNUMBER(--MID(feed!O488,ROW($1:$5),1))*
ROW($1:$5),0),ROW($1:$5))+1,1)*10^ROW($1:$5)/10)</f>
        <v>2104</v>
      </c>
      <c r="P488" t="str">
        <f>feed!P488</f>
        <v>Untapped</v>
      </c>
      <c r="Q488" t="str">
        <f>feed!Q488</f>
        <v>Meagre</v>
      </c>
      <c r="R488" t="str">
        <f>feed!R488</f>
        <v>Arabia</v>
      </c>
      <c r="S488" t="str">
        <f>feed!S488</f>
        <v>Neutral</v>
      </c>
      <c r="T488" s="4">
        <f>SUMPRODUCT(MID(0&amp;feed!T488,LARGE(INDEX(ISNUMBER(--MID(feed!T488,ROW($1:$5),1))*
ROW($1:$5),0),ROW($1:$5))+1,1)*10^ROW($1:$5)/10)</f>
        <v>13078</v>
      </c>
      <c r="U488" t="str">
        <f>feed!U488</f>
        <v>http://blocgame.com/stats.php?id=63913</v>
      </c>
      <c r="V488" s="4">
        <f>SUMPRODUCT(MID(0&amp;feed!V488,LARGE(INDEX(ISNUMBER(--MID(feed!V488,ROW($1:$5),1))*
ROW($1:$5),0),ROW($1:$5))+1,1)*10^ROW($1:$5)/10)</f>
        <v>0</v>
      </c>
      <c r="W488">
        <f>feed!W488</f>
        <v>0</v>
      </c>
      <c r="X488" s="4">
        <f>T488-H488*750-K488*375-L488*375</f>
        <v>8953</v>
      </c>
      <c r="Y488" s="9">
        <f>T488/N488</f>
        <v>14.498891352549888</v>
      </c>
    </row>
    <row r="489" spans="1:25" x14ac:dyDescent="0.25">
      <c r="A489" t="str">
        <f>feed!A489</f>
        <v>Formosa</v>
      </c>
      <c r="B489" t="str">
        <f>feed!B489</f>
        <v>Chen ya len</v>
      </c>
      <c r="C489" t="str">
        <f>feed!C489</f>
        <v>The Order</v>
      </c>
      <c r="D489">
        <f>SUMPRODUCT(MID(0&amp;feed!D489,LARGE(INDEX(ISNUMBER(--MID(feed!D489,ROW($1:$19),1))*
ROW($1:$19),0),ROW($1:$19))+1,1)*10^ROW($1:$19)/10)</f>
        <v>61</v>
      </c>
      <c r="E489">
        <f>SUMPRODUCT(MID(0&amp;feed!E489,LARGE(INDEX(ISNUMBER(--MID(feed!E489,ROW($1:$19),1))*
ROW($1:$19),0),ROW($1:$19))+1,1)*10^ROW($1:$19)/10)</f>
        <v>0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2</v>
      </c>
      <c r="I489" t="str">
        <f>feed!I489</f>
        <v>Good</v>
      </c>
      <c r="J489">
        <f>SUMPRODUCT(MID(0&amp;feed!J489,LARGE(INDEX(ISNUMBER(--MID(feed!J489,ROW($1:$19),1))*
ROW($1:$19),0),ROW($1:$19))+1,1)*10^ROW($1:$19)/10)</f>
        <v>34</v>
      </c>
      <c r="K489">
        <f>SUMPRODUCT(MID(0&amp;feed!K489,LARGE(INDEX(ISNUMBER(--MID(feed!K489,ROW($1:$19),1))*
ROW($1:$19),0),ROW($1:$19))+1,1)*10^ROW($1:$19)/10)</f>
        <v>10</v>
      </c>
      <c r="L489">
        <f>SUMPRODUCT(MID(0&amp;feed!L489,LARGE(INDEX(ISNUMBER(--MID(feed!L489,ROW($1:$19),1))*
ROW($1:$19),0),ROW($1:$19))+1,1)*10^ROW($1:$19)/10)</f>
        <v>6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901</v>
      </c>
      <c r="O489">
        <f>SUMPRODUCT(MID(0&amp;feed!O489,LARGE(INDEX(ISNUMBER(--MID(feed!O489,ROW($1:$5),1))*
ROW($1:$5),0),ROW($1:$5))+1,1)*10^ROW($1:$5)/10)</f>
        <v>288</v>
      </c>
      <c r="P489" t="str">
        <f>feed!P489</f>
        <v>Untapped</v>
      </c>
      <c r="Q489" t="str">
        <f>feed!Q489</f>
        <v>Large</v>
      </c>
      <c r="R489" t="str">
        <f>feed!R489</f>
        <v>Pacific Rim</v>
      </c>
      <c r="S489" t="str">
        <f>feed!S489</f>
        <v>United States</v>
      </c>
      <c r="T489" s="4">
        <f>SUMPRODUCT(MID(0&amp;feed!T489,LARGE(INDEX(ISNUMBER(--MID(feed!T489,ROW($1:$5),1))*
ROW($1:$5),0),ROW($1:$5))+1,1)*10^ROW($1:$5)/10)</f>
        <v>23990</v>
      </c>
      <c r="U489" t="str">
        <f>feed!U489</f>
        <v>http://blocgame.com/stats.php?id=41162</v>
      </c>
      <c r="V489" s="4">
        <f>SUMPRODUCT(MID(0&amp;feed!V489,LARGE(INDEX(ISNUMBER(--MID(feed!V489,ROW($1:$5),1))*
ROW($1:$5),0),ROW($1:$5))+1,1)*10^ROW($1:$5)/10)</f>
        <v>0</v>
      </c>
      <c r="W489">
        <f>feed!W489</f>
        <v>0</v>
      </c>
      <c r="X489" s="4">
        <f>T489-H489*750-K489*375-L489*375</f>
        <v>16490</v>
      </c>
      <c r="Y489" s="9">
        <f>T489/N489</f>
        <v>26.625971143174251</v>
      </c>
    </row>
    <row r="490" spans="1:25" x14ac:dyDescent="0.25">
      <c r="A490" t="str">
        <f>feed!A490</f>
        <v>South Minnesota</v>
      </c>
      <c r="B490" t="str">
        <f>feed!B490</f>
        <v>Generalissimo Alpun</v>
      </c>
      <c r="C490" t="str">
        <f>feed!C490</f>
        <v>Steel Brotherhood</v>
      </c>
      <c r="D490">
        <f>SUMPRODUCT(MID(0&amp;feed!D490,LARGE(INDEX(ISNUMBER(--MID(feed!D490,ROW($1:$19),1))*
ROW($1:$19),0),ROW($1:$19))+1,1)*10^ROW($1:$19)/10)</f>
        <v>49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2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67</v>
      </c>
      <c r="K490">
        <f>SUMPRODUCT(MID(0&amp;feed!K490,LARGE(INDEX(ISNUMBER(--MID(feed!K490,ROW($1:$19),1))*
ROW($1:$19),0),ROW($1:$19))+1,1)*10^ROW($1:$19)/10)</f>
        <v>8</v>
      </c>
      <c r="L490">
        <f>SUMPRODUCT(MID(0&amp;feed!L490,LARGE(INDEX(ISNUMBER(--MID(feed!L490,ROW($1:$19),1))*
ROW($1:$19),0),ROW($1:$19))+1,1)*10^ROW($1:$19)/10)</f>
        <v>5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896</v>
      </c>
      <c r="O490">
        <f>SUMPRODUCT(MID(0&amp;feed!O490,LARGE(INDEX(ISNUMBER(--MID(feed!O490,ROW($1:$5),1))*
ROW($1:$5),0),ROW($1:$5))+1,1)*10^ROW($1:$5)/10)</f>
        <v>391</v>
      </c>
      <c r="P490" t="str">
        <f>feed!P490</f>
        <v>Untapped</v>
      </c>
      <c r="Q490" t="str">
        <f>feed!Q490</f>
        <v>Mediocre</v>
      </c>
      <c r="R490" t="str">
        <f>feed!R490</f>
        <v>Gran Colombia</v>
      </c>
      <c r="S490" t="str">
        <f>feed!S490</f>
        <v>Soviet Union</v>
      </c>
      <c r="T490" s="4">
        <f>SUMPRODUCT(MID(0&amp;feed!T490,LARGE(INDEX(ISNUMBER(--MID(feed!T490,ROW($1:$5),1))*
ROW($1:$5),0),ROW($1:$5))+1,1)*10^ROW($1:$5)/10)</f>
        <v>10949</v>
      </c>
      <c r="U490" t="str">
        <f>feed!U490</f>
        <v>http://blocgame.com/stats.php?id=63460</v>
      </c>
      <c r="V490" s="4">
        <f>SUMPRODUCT(MID(0&amp;feed!V490,LARGE(INDEX(ISNUMBER(--MID(feed!V490,ROW($1:$5),1))*
ROW($1:$5),0),ROW($1:$5))+1,1)*10^ROW($1:$5)/10)</f>
        <v>0</v>
      </c>
      <c r="W490">
        <f>feed!W490</f>
        <v>0</v>
      </c>
      <c r="X490" s="4">
        <f>T490-H490*750-K490*375-L490*375</f>
        <v>4574</v>
      </c>
      <c r="Y490" s="9">
        <f>T490/N490</f>
        <v>12.219866071428571</v>
      </c>
    </row>
    <row r="491" spans="1:25" x14ac:dyDescent="0.25">
      <c r="A491" t="str">
        <f>feed!A491</f>
        <v>Rudenia</v>
      </c>
      <c r="B491" t="str">
        <f>feed!B491</f>
        <v>Supreme Leader</v>
      </c>
      <c r="C491" t="str">
        <f>feed!C491</f>
        <v>The Divine Council</v>
      </c>
      <c r="D491">
        <f>SUMPRODUCT(MID(0&amp;feed!D491,LARGE(INDEX(ISNUMBER(--MID(feed!D491,ROW($1:$19),1))*
ROW($1:$19),0),ROW($1:$19))+1,1)*10^ROW($1:$19)/10)</f>
        <v>34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Good</v>
      </c>
      <c r="H491">
        <f>SUMPRODUCT(MID(0&amp;feed!H491,LARGE(INDEX(ISNUMBER(--MID(feed!H491,ROW($1:$1),1))*
ROW($1:$1),0),ROW($1:$1))+1,1)*10^ROW($1:$1)/10)</f>
        <v>2</v>
      </c>
      <c r="I491" t="str">
        <f>feed!I491</f>
        <v>Good</v>
      </c>
      <c r="J491">
        <f>SUMPRODUCT(MID(0&amp;feed!J491,LARGE(INDEX(ISNUMBER(--MID(feed!J491,ROW($1:$19),1))*
ROW($1:$19),0),ROW($1:$19))+1,1)*10^ROW($1:$19)/10)</f>
        <v>4</v>
      </c>
      <c r="K491">
        <f>SUMPRODUCT(MID(0&amp;feed!K491,LARGE(INDEX(ISNUMBER(--MID(feed!K491,ROW($1:$19),1))*
ROW($1:$19),0),ROW($1:$19))+1,1)*10^ROW($1:$19)/10)</f>
        <v>10</v>
      </c>
      <c r="L491">
        <f>SUMPRODUCT(MID(0&amp;feed!L491,LARGE(INDEX(ISNUMBER(--MID(feed!L491,ROW($1:$19),1))*
ROW($1:$19),0),ROW($1:$19))+1,1)*10^ROW($1:$19)/10)</f>
        <v>9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895</v>
      </c>
      <c r="O491">
        <f>SUMPRODUCT(MID(0&amp;feed!O491,LARGE(INDEX(ISNUMBER(--MID(feed!O491,ROW($1:$5),1))*
ROW($1:$5),0),ROW($1:$5))+1,1)*10^ROW($1:$5)/10)</f>
        <v>3041</v>
      </c>
      <c r="P491" t="str">
        <f>feed!P491</f>
        <v>Near Depletion</v>
      </c>
      <c r="Q491" t="str">
        <f>feed!Q491</f>
        <v>Meagre</v>
      </c>
      <c r="R491" t="str">
        <f>feed!R491</f>
        <v>Arabia</v>
      </c>
      <c r="S491" t="str">
        <f>feed!S491</f>
        <v>Soviet Union</v>
      </c>
      <c r="T491" s="4">
        <f>SUMPRODUCT(MID(0&amp;feed!T491,LARGE(INDEX(ISNUMBER(--MID(feed!T491,ROW($1:$5),1))*
ROW($1:$5),0),ROW($1:$5))+1,1)*10^ROW($1:$5)/10)</f>
        <v>18646</v>
      </c>
      <c r="U491" t="str">
        <f>feed!U491</f>
        <v>http://blocgame.com/stats.php?id=47765</v>
      </c>
      <c r="V491" s="4">
        <f>SUMPRODUCT(MID(0&amp;feed!V491,LARGE(INDEX(ISNUMBER(--MID(feed!V491,ROW($1:$5),1))*
ROW($1:$5),0),ROW($1:$5))+1,1)*10^ROW($1:$5)/10)</f>
        <v>0</v>
      </c>
      <c r="W491">
        <f>feed!W491</f>
        <v>0</v>
      </c>
      <c r="X491" s="4">
        <f>T491-H491*750-K491*375-L491*375</f>
        <v>10021</v>
      </c>
      <c r="Y491" s="9">
        <f>T491/N491</f>
        <v>20.833519553072627</v>
      </c>
    </row>
    <row r="492" spans="1:25" x14ac:dyDescent="0.25">
      <c r="A492" t="str">
        <f>feed!A492</f>
        <v>Errvistan</v>
      </c>
      <c r="B492" t="str">
        <f>feed!B492</f>
        <v>ERRV2</v>
      </c>
      <c r="C492" t="str">
        <f>feed!C492</f>
        <v>The Order</v>
      </c>
      <c r="D492">
        <f>SUMPRODUCT(MID(0&amp;feed!D492,LARGE(INDEX(ISNUMBER(--MID(feed!D492,ROW($1:$19),1))*
ROW($1:$19),0),ROW($1:$19))+1,1)*10^ROW($1:$19)/10)</f>
        <v>48</v>
      </c>
      <c r="E492">
        <f>SUMPRODUCT(MID(0&amp;feed!E492,LARGE(INDEX(ISNUMBER(--MID(feed!E492,ROW($1:$19),1))*
ROW($1:$19),0),ROW($1:$19))+1,1)*10^ROW($1:$19)/10)</f>
        <v>0</v>
      </c>
      <c r="F492" t="str">
        <f>feed!F492</f>
        <v>First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1</v>
      </c>
      <c r="I492" t="str">
        <f>feed!I492</f>
        <v>Good</v>
      </c>
      <c r="J492">
        <f>SUMPRODUCT(MID(0&amp;feed!J492,LARGE(INDEX(ISNUMBER(--MID(feed!J492,ROW($1:$19),1))*
ROW($1:$19),0),ROW($1:$19))+1,1)*10^ROW($1:$19)/10)</f>
        <v>37</v>
      </c>
      <c r="K492">
        <f>SUMPRODUCT(MID(0&amp;feed!K492,LARGE(INDEX(ISNUMBER(--MID(feed!K492,ROW($1:$19),1))*
ROW($1:$19),0),ROW($1:$19))+1,1)*10^ROW($1:$19)/10)</f>
        <v>7</v>
      </c>
      <c r="L492">
        <f>SUMPRODUCT(MID(0&amp;feed!L492,LARGE(INDEX(ISNUMBER(--MID(feed!L492,ROW($1:$19),1))*
ROW($1:$19),0),ROW($1:$19))+1,1)*10^ROW($1:$19)/10)</f>
        <v>2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894</v>
      </c>
      <c r="O492">
        <f>SUMPRODUCT(MID(0&amp;feed!O492,LARGE(INDEX(ISNUMBER(--MID(feed!O492,ROW($1:$5),1))*
ROW($1:$5),0),ROW($1:$5))+1,1)*10^ROW($1:$5)/10)</f>
        <v>168</v>
      </c>
      <c r="P492" t="str">
        <f>feed!P492</f>
        <v>Untapped</v>
      </c>
      <c r="Q492" t="str">
        <f>feed!Q492</f>
        <v>Meagre</v>
      </c>
      <c r="R492" t="str">
        <f>feed!R492</f>
        <v>Gran Colombia</v>
      </c>
      <c r="S492" t="str">
        <f>feed!S492</f>
        <v>Soviet Union</v>
      </c>
      <c r="T492" s="4">
        <f>SUMPRODUCT(MID(0&amp;feed!T492,LARGE(INDEX(ISNUMBER(--MID(feed!T492,ROW($1:$5),1))*
ROW($1:$5),0),ROW($1:$5))+1,1)*10^ROW($1:$5)/10)</f>
        <v>16500</v>
      </c>
      <c r="U492" t="str">
        <f>feed!U492</f>
        <v>http://blocgame.com/stats.php?id=64330</v>
      </c>
      <c r="V492" s="4">
        <f>SUMPRODUCT(MID(0&amp;feed!V492,LARGE(INDEX(ISNUMBER(--MID(feed!V492,ROW($1:$5),1))*
ROW($1:$5),0),ROW($1:$5))+1,1)*10^ROW($1:$5)/10)</f>
        <v>0</v>
      </c>
      <c r="W492">
        <f>feed!W492</f>
        <v>0</v>
      </c>
      <c r="X492" s="4">
        <f>T492-H492*750-K492*375-L492*375</f>
        <v>12375</v>
      </c>
      <c r="Y492" s="9">
        <f>T492/N492</f>
        <v>18.456375838926174</v>
      </c>
    </row>
    <row r="493" spans="1:25" x14ac:dyDescent="0.25">
      <c r="A493" t="str">
        <f>feed!A493</f>
        <v>ENdau 2</v>
      </c>
      <c r="B493" t="str">
        <f>feed!B493</f>
        <v>Syazwan90</v>
      </c>
      <c r="C493" t="str">
        <f>feed!C493</f>
        <v>PIRATES</v>
      </c>
      <c r="D493">
        <f>SUMPRODUCT(MID(0&amp;feed!D493,LARGE(INDEX(ISNUMBER(--MID(feed!D493,ROW($1:$19),1))*
ROW($1:$19),0),ROW($1:$19))+1,1)*10^ROW($1:$19)/10)</f>
        <v>96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1</v>
      </c>
      <c r="I493" t="str">
        <f>feed!I493</f>
        <v>Good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14</v>
      </c>
      <c r="L493">
        <f>SUMPRODUCT(MID(0&amp;feed!L493,LARGE(INDEX(ISNUMBER(--MID(feed!L493,ROW($1:$19),1))*
ROW($1:$19),0),ROW($1:$19))+1,1)*10^ROW($1:$19)/10)</f>
        <v>7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892</v>
      </c>
      <c r="O493">
        <f>SUMPRODUCT(MID(0&amp;feed!O493,LARGE(INDEX(ISNUMBER(--MID(feed!O493,ROW($1:$5),1))*
ROW($1:$5),0),ROW($1:$5))+1,1)*10^ROW($1:$5)/10)</f>
        <v>4477</v>
      </c>
      <c r="P493" t="str">
        <f>feed!P493</f>
        <v>Near Depletion</v>
      </c>
      <c r="Q493" t="str">
        <f>feed!Q493</f>
        <v>Somewhat Large</v>
      </c>
      <c r="R493" t="str">
        <f>feed!R493</f>
        <v>Atlas</v>
      </c>
      <c r="S493" t="str">
        <f>feed!S493</f>
        <v>Neutral</v>
      </c>
      <c r="T493" s="4">
        <f>SUMPRODUCT(MID(0&amp;feed!T493,LARGE(INDEX(ISNUMBER(--MID(feed!T493,ROW($1:$5),1))*
ROW($1:$5),0),ROW($1:$5))+1,1)*10^ROW($1:$5)/10)</f>
        <v>32009</v>
      </c>
      <c r="U493" t="str">
        <f>feed!U493</f>
        <v>http://blocgame.com/stats.php?id=64213</v>
      </c>
      <c r="V493" s="4">
        <f>SUMPRODUCT(MID(0&amp;feed!V493,LARGE(INDEX(ISNUMBER(--MID(feed!V493,ROW($1:$5),1))*
ROW($1:$5),0),ROW($1:$5))+1,1)*10^ROW($1:$5)/10)</f>
        <v>0</v>
      </c>
      <c r="W493">
        <f>feed!W493</f>
        <v>0</v>
      </c>
      <c r="X493" s="4">
        <f>T493-H493*750-K493*375-L493*375</f>
        <v>23384</v>
      </c>
      <c r="Y493" s="9">
        <f>T493/N493</f>
        <v>35.884529147982065</v>
      </c>
    </row>
    <row r="494" spans="1:25" x14ac:dyDescent="0.25">
      <c r="A494" t="str">
        <f>feed!A494</f>
        <v>Italica</v>
      </c>
      <c r="B494" t="str">
        <f>feed!B494</f>
        <v>Lord Potash</v>
      </c>
      <c r="C494" t="str">
        <f>feed!C494</f>
        <v>SPQR</v>
      </c>
      <c r="D494">
        <f>SUMPRODUCT(MID(0&amp;feed!D494,LARGE(INDEX(ISNUMBER(--MID(feed!D494,ROW($1:$19),1))*
ROW($1:$19),0),ROW($1:$19))+1,1)*10^ROW($1:$19)/10)</f>
        <v>57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Angelic</v>
      </c>
      <c r="H494">
        <f>SUMPRODUCT(MID(0&amp;feed!H494,LARGE(INDEX(ISNUMBER(--MID(feed!H494,ROW($1:$1),1))*
ROW($1:$1),0),ROW($1:$1))+1,1)*10^ROW($1:$1)/10)</f>
        <v>1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4</v>
      </c>
      <c r="K494">
        <f>SUMPRODUCT(MID(0&amp;feed!K494,LARGE(INDEX(ISNUMBER(--MID(feed!K494,ROW($1:$19),1))*
ROW($1:$19),0),ROW($1:$19))+1,1)*10^ROW($1:$19)/10)</f>
        <v>12</v>
      </c>
      <c r="L494">
        <f>SUMPRODUCT(MID(0&amp;feed!L494,LARGE(INDEX(ISNUMBER(--MID(feed!L494,ROW($1:$19),1))*
ROW($1:$19),0),ROW($1:$19))+1,1)*10^ROW($1:$19)/10)</f>
        <v>8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887</v>
      </c>
      <c r="O494">
        <f>SUMPRODUCT(MID(0&amp;feed!O494,LARGE(INDEX(ISNUMBER(--MID(feed!O494,ROW($1:$5),1))*
ROW($1:$5),0),ROW($1:$5))+1,1)*10^ROW($1:$5)/10)</f>
        <v>1913</v>
      </c>
      <c r="P494">
        <f>feed!P494</f>
        <v>0</v>
      </c>
      <c r="Q494" t="str">
        <f>feed!Q494</f>
        <v>Somewhat Large</v>
      </c>
      <c r="R494" t="str">
        <f>feed!R494</f>
        <v>Egypt</v>
      </c>
      <c r="S494" t="str">
        <f>feed!S494</f>
        <v>Neutral</v>
      </c>
      <c r="T494" s="4">
        <f>SUMPRODUCT(MID(0&amp;feed!T494,LARGE(INDEX(ISNUMBER(--MID(feed!T494,ROW($1:$5),1))*
ROW($1:$5),0),ROW($1:$5))+1,1)*10^ROW($1:$5)/10)</f>
        <v>27578</v>
      </c>
      <c r="U494" t="str">
        <f>feed!U494</f>
        <v>http://blocgame.com/stats.php?id=63435</v>
      </c>
      <c r="V494" s="4">
        <f>SUMPRODUCT(MID(0&amp;feed!V494,LARGE(INDEX(ISNUMBER(--MID(feed!V494,ROW($1:$5),1))*
ROW($1:$5),0),ROW($1:$5))+1,1)*10^ROW($1:$5)/10)</f>
        <v>0</v>
      </c>
      <c r="W494">
        <f>feed!W494</f>
        <v>0</v>
      </c>
      <c r="X494" s="4">
        <f>T494-H494*750-K494*375-L494*375</f>
        <v>19328</v>
      </c>
      <c r="Y494" s="9">
        <f>T494/N494</f>
        <v>31.091319052987597</v>
      </c>
    </row>
    <row r="495" spans="1:25" x14ac:dyDescent="0.25">
      <c r="A495" t="str">
        <f>feed!A496</f>
        <v>Dank Weed</v>
      </c>
      <c r="B495" t="str">
        <f>feed!B496</f>
        <v>Pothead</v>
      </c>
      <c r="C495" t="str">
        <f>feed!C496</f>
        <v>The Divine Council</v>
      </c>
      <c r="D495">
        <f>SUMPRODUCT(MID(0&amp;feed!D496,LARGE(INDEX(ISNUMBER(--MID(feed!D496,ROW($1:$19),1))*
ROW($1:$19),0),ROW($1:$19))+1,1)*10^ROW($1:$19)/10)</f>
        <v>42</v>
      </c>
      <c r="E495">
        <f>SUMPRODUCT(MID(0&amp;feed!E496,LARGE(INDEX(ISNUMBER(--MID(feed!E496,ROW($1:$19),1))*
ROW($1:$19),0),ROW($1:$19))+1,1)*10^ROW($1:$19)/10)</f>
        <v>0</v>
      </c>
      <c r="F495" t="str">
        <f>feed!F496</f>
        <v>First World War surplus</v>
      </c>
      <c r="G495" t="str">
        <f>feed!G496</f>
        <v>Angelic</v>
      </c>
      <c r="H495">
        <f>SUMPRODUCT(MID(0&amp;feed!H496,LARGE(INDEX(ISNUMBER(--MID(feed!H496,ROW($1:$1),1))*
ROW($1:$1),0),ROW($1:$1))+1,1)*10^ROW($1:$1)/10)</f>
        <v>1</v>
      </c>
      <c r="I495" t="str">
        <f>feed!I496</f>
        <v>Standard</v>
      </c>
      <c r="J495">
        <f>SUMPRODUCT(MID(0&amp;feed!J496,LARGE(INDEX(ISNUMBER(--MID(feed!J496,ROW($1:$19),1))*
ROW($1:$19),0),ROW($1:$19))+1,1)*10^ROW($1:$19)/10)</f>
        <v>9</v>
      </c>
      <c r="K495">
        <f>SUMPRODUCT(MID(0&amp;feed!K496,LARGE(INDEX(ISNUMBER(--MID(feed!K496,ROW($1:$19),1))*
ROW($1:$19),0),ROW($1:$19))+1,1)*10^ROW($1:$19)/10)</f>
        <v>9</v>
      </c>
      <c r="L495">
        <f>SUMPRODUCT(MID(0&amp;feed!L496,LARGE(INDEX(ISNUMBER(--MID(feed!L496,ROW($1:$19),1))*
ROW($1:$19),0),ROW($1:$19))+1,1)*10^ROW($1:$19)/10)</f>
        <v>4</v>
      </c>
      <c r="M495" t="str">
        <f>feed!M496</f>
        <v>Free Market</v>
      </c>
      <c r="N495">
        <f>SUMPRODUCT(MID(0&amp;feed!N496,LARGE(INDEX(ISNUMBER(--MID(feed!N496,ROW($1:$5),1))*
ROW($1:$5),0),ROW($1:$5))+1,1)*10^ROW($1:$5)/10)</f>
        <v>886</v>
      </c>
      <c r="O495">
        <f>SUMPRODUCT(MID(0&amp;feed!O496,LARGE(INDEX(ISNUMBER(--MID(feed!O496,ROW($1:$5),1))*
ROW($1:$5),0),ROW($1:$5))+1,1)*10^ROW($1:$5)/10)</f>
        <v>406</v>
      </c>
      <c r="P495" t="str">
        <f>feed!P496</f>
        <v>Plentiful</v>
      </c>
      <c r="Q495" t="str">
        <f>feed!Q496</f>
        <v>Mediocre</v>
      </c>
      <c r="R495" t="str">
        <f>feed!R496</f>
        <v>Caribbean</v>
      </c>
      <c r="S495" t="str">
        <f>feed!S496</f>
        <v>United States</v>
      </c>
      <c r="T495" s="4">
        <f>SUMPRODUCT(MID(0&amp;feed!T496,LARGE(INDEX(ISNUMBER(--MID(feed!T496,ROW($1:$5),1))*
ROW($1:$5),0),ROW($1:$5))+1,1)*10^ROW($1:$5)/10)</f>
        <v>19590</v>
      </c>
      <c r="U495" t="str">
        <f>feed!U496</f>
        <v>http://blocgame.com/stats.php?id=63959</v>
      </c>
      <c r="V495" s="4">
        <f>SUMPRODUCT(MID(0&amp;feed!V496,LARGE(INDEX(ISNUMBER(--MID(feed!V496,ROW($1:$5),1))*
ROW($1:$5),0),ROW($1:$5))+1,1)*10^ROW($1:$5)/10)</f>
        <v>0</v>
      </c>
      <c r="W495">
        <f>feed!W496</f>
        <v>0</v>
      </c>
      <c r="X495" s="4">
        <f>T495-H495*750-K495*375-L495*375</f>
        <v>13965</v>
      </c>
      <c r="Y495" s="9">
        <f>T495/N495</f>
        <v>22.110609480812641</v>
      </c>
    </row>
    <row r="496" spans="1:25" x14ac:dyDescent="0.25">
      <c r="A496" t="str">
        <f>feed!A495</f>
        <v>Boro</v>
      </c>
      <c r="B496" t="str">
        <f>feed!B495</f>
        <v>Speedy13</v>
      </c>
      <c r="C496" t="str">
        <f>feed!C495</f>
        <v>The Order</v>
      </c>
      <c r="D496">
        <f>SUMPRODUCT(MID(0&amp;feed!D495,LARGE(INDEX(ISNUMBER(--MID(feed!D495,ROW($1:$19),1))*
ROW($1:$19),0),ROW($1:$19))+1,1)*10^ROW($1:$19)/10)</f>
        <v>50</v>
      </c>
      <c r="E496">
        <f>SUMPRODUCT(MID(0&amp;feed!E495,LARGE(INDEX(ISNUMBER(--MID(feed!E495,ROW($1:$19),1))*
ROW($1:$19),0),ROW($1:$19))+1,1)*10^ROW($1:$19)/10)</f>
        <v>3</v>
      </c>
      <c r="F496" t="str">
        <f>feed!F495</f>
        <v>First World War surplus</v>
      </c>
      <c r="G496" t="str">
        <f>feed!G495</f>
        <v>Gandhi-like</v>
      </c>
      <c r="H496">
        <f>SUMPRODUCT(MID(0&amp;feed!H495,LARGE(INDEX(ISNUMBER(--MID(feed!H495,ROW($1:$1),1))*
ROW($1:$1),0),ROW($1:$1))+1,1)*10^ROW($1:$1)/10)</f>
        <v>2</v>
      </c>
      <c r="I496" t="str">
        <f>feed!I495</f>
        <v>Good</v>
      </c>
      <c r="J496">
        <f>SUMPRODUCT(MID(0&amp;feed!J495,LARGE(INDEX(ISNUMBER(--MID(feed!J495,ROW($1:$19),1))*
ROW($1:$19),0),ROW($1:$19))+1,1)*10^ROW($1:$19)/10)</f>
        <v>8</v>
      </c>
      <c r="K496">
        <f>SUMPRODUCT(MID(0&amp;feed!K495,LARGE(INDEX(ISNUMBER(--MID(feed!K495,ROW($1:$19),1))*
ROW($1:$19),0),ROW($1:$19))+1,1)*10^ROW($1:$19)/10)</f>
        <v>12</v>
      </c>
      <c r="L496">
        <f>SUMPRODUCT(MID(0&amp;feed!L495,LARGE(INDEX(ISNUMBER(--MID(feed!L495,ROW($1:$19),1))*
ROW($1:$19),0),ROW($1:$19))+1,1)*10^ROW($1:$19)/10)</f>
        <v>7</v>
      </c>
      <c r="M496" t="str">
        <f>feed!M495</f>
        <v>Central Planning</v>
      </c>
      <c r="N496">
        <f>SUMPRODUCT(MID(0&amp;feed!N495,LARGE(INDEX(ISNUMBER(--MID(feed!N495,ROW($1:$5),1))*
ROW($1:$5),0),ROW($1:$5))+1,1)*10^ROW($1:$5)/10)</f>
        <v>886</v>
      </c>
      <c r="O496">
        <f>SUMPRODUCT(MID(0&amp;feed!O495,LARGE(INDEX(ISNUMBER(--MID(feed!O495,ROW($1:$5),1))*
ROW($1:$5),0),ROW($1:$5))+1,1)*10^ROW($1:$5)/10)</f>
        <v>195</v>
      </c>
      <c r="P496" t="str">
        <f>feed!P495</f>
        <v>Untapped</v>
      </c>
      <c r="Q496" t="str">
        <f>feed!Q495</f>
        <v>Large</v>
      </c>
      <c r="R496" t="str">
        <f>feed!R495</f>
        <v>Caribbean</v>
      </c>
      <c r="S496" t="str">
        <f>feed!S495</f>
        <v>United States</v>
      </c>
      <c r="T496" s="4">
        <f>SUMPRODUCT(MID(0&amp;feed!T495,LARGE(INDEX(ISNUMBER(--MID(feed!T495,ROW($1:$5),1))*
ROW($1:$5),0),ROW($1:$5))+1,1)*10^ROW($1:$5)/10)</f>
        <v>23642</v>
      </c>
      <c r="U496" t="str">
        <f>feed!U495</f>
        <v>http://blocgame.com/stats.php?id=59257</v>
      </c>
      <c r="V496" s="4">
        <f>SUMPRODUCT(MID(0&amp;feed!V495,LARGE(INDEX(ISNUMBER(--MID(feed!V495,ROW($1:$5),1))*
ROW($1:$5),0),ROW($1:$5))+1,1)*10^ROW($1:$5)/10)</f>
        <v>0</v>
      </c>
      <c r="W496">
        <f>feed!W495</f>
        <v>0</v>
      </c>
      <c r="X496" s="4">
        <f>T496-H496*750-K496*375-L496*375</f>
        <v>15017</v>
      </c>
      <c r="Y496" s="9">
        <f>T496/N496</f>
        <v>26.683972911963881</v>
      </c>
    </row>
    <row r="497" spans="1:25" x14ac:dyDescent="0.25">
      <c r="A497" t="str">
        <f>feed!A497</f>
        <v>natangape</v>
      </c>
      <c r="B497" t="str">
        <f>feed!B497</f>
        <v>tina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72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Nice</v>
      </c>
      <c r="H497">
        <f>SUMPRODUCT(MID(0&amp;feed!H497,LARGE(INDEX(ISNUMBER(--MID(feed!H497,ROW($1:$1),1))*
ROW($1:$1),0),ROW($1:$1))+1,1)*10^ROW($1:$1)/10)</f>
        <v>1</v>
      </c>
      <c r="I497" t="str">
        <f>feed!I497</f>
        <v>Elite</v>
      </c>
      <c r="J497">
        <f>SUMPRODUCT(MID(0&amp;feed!J497,LARGE(INDEX(ISNUMBER(--MID(feed!J497,ROW($1:$19),1))*
ROW($1:$19),0),ROW($1:$19))+1,1)*10^ROW($1:$19)/10)</f>
        <v>23</v>
      </c>
      <c r="K497">
        <f>SUMPRODUCT(MID(0&amp;feed!K497,LARGE(INDEX(ISNUMBER(--MID(feed!K497,ROW($1:$19),1))*
ROW($1:$19),0),ROW($1:$19))+1,1)*10^ROW($1:$19)/10)</f>
        <v>5</v>
      </c>
      <c r="L497">
        <f>SUMPRODUCT(MID(0&amp;feed!L497,LARGE(INDEX(ISNUMBER(--MID(feed!L497,ROW($1:$19),1))*
ROW($1:$19),0),ROW($1:$19))+1,1)*10^ROW($1:$19)/10)</f>
        <v>3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884</v>
      </c>
      <c r="O497">
        <f>SUMPRODUCT(MID(0&amp;feed!O497,LARGE(INDEX(ISNUMBER(--MID(feed!O497,ROW($1:$5),1))*
ROW($1:$5),0),ROW($1:$5))+1,1)*10^ROW($1:$5)/10)</f>
        <v>384</v>
      </c>
      <c r="P497" t="str">
        <f>feed!P497</f>
        <v>Untapped</v>
      </c>
      <c r="Q497" t="str">
        <f>feed!Q497</f>
        <v>Mediocre</v>
      </c>
      <c r="R497" t="str">
        <f>feed!R497</f>
        <v>East Indies</v>
      </c>
      <c r="S497" t="str">
        <f>feed!S497</f>
        <v>United States</v>
      </c>
      <c r="T497" s="4">
        <f>SUMPRODUCT(MID(0&amp;feed!T497,LARGE(INDEX(ISNUMBER(--MID(feed!T497,ROW($1:$5),1))*
ROW($1:$5),0),ROW($1:$5))+1,1)*10^ROW($1:$5)/10)</f>
        <v>17503</v>
      </c>
      <c r="U497" t="str">
        <f>feed!U497</f>
        <v>http://blocgame.com/stats.php?id=61600</v>
      </c>
      <c r="V497" s="4">
        <f>SUMPRODUCT(MID(0&amp;feed!V497,LARGE(INDEX(ISNUMBER(--MID(feed!V497,ROW($1:$5),1))*
ROW($1:$5),0),ROW($1:$5))+1,1)*10^ROW($1:$5)/10)</f>
        <v>0</v>
      </c>
      <c r="W497">
        <f>feed!W497</f>
        <v>0</v>
      </c>
      <c r="X497" s="4">
        <f>T497-H497*750-K497*375-L497*375</f>
        <v>13753</v>
      </c>
      <c r="Y497" s="9">
        <f>T497/N497</f>
        <v>19.799773755656108</v>
      </c>
    </row>
    <row r="498" spans="1:25" x14ac:dyDescent="0.25">
      <c r="A498" t="str">
        <f>feed!A498</f>
        <v>Guerilla</v>
      </c>
      <c r="B498" t="str">
        <f>feed!B498</f>
        <v>mohdirfan</v>
      </c>
      <c r="C498" t="str">
        <f>feed!C498</f>
        <v>SPQR</v>
      </c>
      <c r="D498">
        <f>SUMPRODUCT(MID(0&amp;feed!D498,LARGE(INDEX(ISNUMBER(--MID(feed!D498,ROW($1:$19),1))*
ROW($1:$19),0),ROW($1:$19))+1,1)*10^ROW($1:$19)/10)</f>
        <v>63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1</v>
      </c>
      <c r="I498" t="str">
        <f>feed!I498</f>
        <v>Poor</v>
      </c>
      <c r="J498">
        <f>SUMPRODUCT(MID(0&amp;feed!J498,LARGE(INDEX(ISNUMBER(--MID(feed!J498,ROW($1:$19),1))*
ROW($1:$19),0),ROW($1:$19))+1,1)*10^ROW($1:$19)/10)</f>
        <v>153</v>
      </c>
      <c r="K498">
        <f>SUMPRODUCT(MID(0&amp;feed!K498,LARGE(INDEX(ISNUMBER(--MID(feed!K498,ROW($1:$19),1))*
ROW($1:$19),0),ROW($1:$19))+1,1)*10^ROW($1:$19)/10)</f>
        <v>7</v>
      </c>
      <c r="L498">
        <f>SUMPRODUCT(MID(0&amp;feed!L498,LARGE(INDEX(ISNUMBER(--MID(feed!L498,ROW($1:$19),1))*
ROW($1:$19),0),ROW($1:$19))+1,1)*10^ROW($1:$19)/10)</f>
        <v>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882</v>
      </c>
      <c r="O498">
        <f>SUMPRODUCT(MID(0&amp;feed!O498,LARGE(INDEX(ISNUMBER(--MID(feed!O498,ROW($1:$5),1))*
ROW($1:$5),0),ROW($1:$5))+1,1)*10^ROW($1:$5)/10)</f>
        <v>47</v>
      </c>
      <c r="P498" t="str">
        <f>feed!P498</f>
        <v>Untapped</v>
      </c>
      <c r="Q498" t="str">
        <f>feed!Q498</f>
        <v>None</v>
      </c>
      <c r="R498" t="str">
        <f>feed!R498</f>
        <v>East Indies</v>
      </c>
      <c r="S498" t="str">
        <f>feed!S498</f>
        <v>Soviet Union</v>
      </c>
      <c r="T498" s="4">
        <f>SUMPRODUCT(MID(0&amp;feed!T498,LARGE(INDEX(ISNUMBER(--MID(feed!T498,ROW($1:$5),1))*
ROW($1:$5),0),ROW($1:$5))+1,1)*10^ROW($1:$5)/10)</f>
        <v>16335</v>
      </c>
      <c r="U498" t="str">
        <f>feed!U498</f>
        <v>http://blocgame.com/stats.php?id=61854</v>
      </c>
      <c r="V498" s="4">
        <f>SUMPRODUCT(MID(0&amp;feed!V498,LARGE(INDEX(ISNUMBER(--MID(feed!V498,ROW($1:$5),1))*
ROW($1:$5),0),ROW($1:$5))+1,1)*10^ROW($1:$5)/10)</f>
        <v>0</v>
      </c>
      <c r="W498">
        <f>feed!W498</f>
        <v>0</v>
      </c>
      <c r="X498" s="4">
        <f>T498-H498*750-K498*375-L498*375</f>
        <v>12210</v>
      </c>
      <c r="Y498" s="9">
        <f>T498/N498</f>
        <v>18.520408163265305</v>
      </c>
    </row>
    <row r="499" spans="1:25" x14ac:dyDescent="0.25">
      <c r="A499" t="str">
        <f>feed!A499</f>
        <v>Bruce Man</v>
      </c>
      <c r="B499" t="str">
        <f>feed!B499</f>
        <v>Bat Wayn</v>
      </c>
      <c r="C499" t="str">
        <f>feed!C499</f>
        <v>The Divine Council</v>
      </c>
      <c r="D499">
        <f>SUMPRODUCT(MID(0&amp;feed!D499,LARGE(INDEX(ISNUMBER(--MID(feed!D499,ROW($1:$19),1))*
ROW($1:$19),0),ROW($1:$19))+1,1)*10^ROW($1:$19)/10)</f>
        <v>61</v>
      </c>
      <c r="E499">
        <f>SUMPRODUCT(MID(0&amp;feed!E499,LARGE(INDEX(ISNUMBER(--MID(feed!E499,ROW($1:$19),1))*
ROW($1:$19),0),ROW($1:$19))+1,1)*10^ROW($1:$19)/10)</f>
        <v>2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2</v>
      </c>
      <c r="I499" t="str">
        <f>feed!I499</f>
        <v>Elite</v>
      </c>
      <c r="J499">
        <f>SUMPRODUCT(MID(0&amp;feed!J499,LARGE(INDEX(ISNUMBER(--MID(feed!J499,ROW($1:$19),1))*
ROW($1:$19),0),ROW($1:$19))+1,1)*10^ROW($1:$19)/10)</f>
        <v>7</v>
      </c>
      <c r="K499">
        <f>SUMPRODUCT(MID(0&amp;feed!K499,LARGE(INDEX(ISNUMBER(--MID(feed!K499,ROW($1:$19),1))*
ROW($1:$19),0),ROW($1:$19))+1,1)*10^ROW($1:$19)/10)</f>
        <v>9</v>
      </c>
      <c r="L499">
        <f>SUMPRODUCT(MID(0&amp;feed!L499,LARGE(INDEX(ISNUMBER(--MID(feed!L499,ROW($1:$19),1))*
ROW($1:$19),0),ROW($1:$19))+1,1)*10^ROW($1:$19)/10)</f>
        <v>18</v>
      </c>
      <c r="M499" t="str">
        <f>feed!M499</f>
        <v>Central Planning</v>
      </c>
      <c r="N499">
        <f>SUMPRODUCT(MID(0&amp;feed!N499,LARGE(INDEX(ISNUMBER(--MID(feed!N499,ROW($1:$5),1))*
ROW($1:$5),0),ROW($1:$5))+1,1)*10^ROW($1:$5)/10)</f>
        <v>881</v>
      </c>
      <c r="O499">
        <f>SUMPRODUCT(MID(0&amp;feed!O499,LARGE(INDEX(ISNUMBER(--MID(feed!O499,ROW($1:$5),1))*
ROW($1:$5),0),ROW($1:$5))+1,1)*10^ROW($1:$5)/10)</f>
        <v>6820</v>
      </c>
      <c r="P499" t="str">
        <f>feed!P499</f>
        <v>Untapped</v>
      </c>
      <c r="Q499" t="str">
        <f>feed!Q499</f>
        <v>Very Powerful</v>
      </c>
      <c r="R499" t="str">
        <f>feed!R499</f>
        <v>Arabia</v>
      </c>
      <c r="S499" t="str">
        <f>feed!S499</f>
        <v>Soviet Union</v>
      </c>
      <c r="T499" s="4">
        <f>SUMPRODUCT(MID(0&amp;feed!T499,LARGE(INDEX(ISNUMBER(--MID(feed!T499,ROW($1:$5),1))*
ROW($1:$5),0),ROW($1:$5))+1,1)*10^ROW($1:$5)/10)</f>
        <v>42067</v>
      </c>
      <c r="U499" t="str">
        <f>feed!U499</f>
        <v>http://blocgame.com/stats.php?id=59564</v>
      </c>
      <c r="V499" s="4">
        <f>SUMPRODUCT(MID(0&amp;feed!V499,LARGE(INDEX(ISNUMBER(--MID(feed!V499,ROW($1:$5),1))*
ROW($1:$5),0),ROW($1:$5))+1,1)*10^ROW($1:$5)/10)</f>
        <v>0</v>
      </c>
      <c r="W499">
        <f>feed!W499</f>
        <v>0</v>
      </c>
      <c r="X499" s="4">
        <f>T499-H499*750-K499*375-L499*375</f>
        <v>30442</v>
      </c>
      <c r="Y499" s="9">
        <f>T499/N499</f>
        <v>47.749148694665152</v>
      </c>
    </row>
    <row r="500" spans="1:25" x14ac:dyDescent="0.25">
      <c r="A500" t="str">
        <f>feed!A500</f>
        <v>Enggor Perak</v>
      </c>
      <c r="B500" t="str">
        <f>feed!B500</f>
        <v>meor</v>
      </c>
      <c r="C500" t="str">
        <f>feed!C500</f>
        <v>PIRATES</v>
      </c>
      <c r="D500">
        <f>SUMPRODUCT(MID(0&amp;feed!D500,LARGE(INDEX(ISNUMBER(--MID(feed!D500,ROW($1:$19),1))*
ROW($1:$19),0),ROW($1:$19))+1,1)*10^ROW($1:$19)/10)</f>
        <v>4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Good</v>
      </c>
      <c r="H500">
        <f>SUMPRODUCT(MID(0&amp;feed!H500,LARGE(INDEX(ISNUMBER(--MID(feed!H500,ROW($1:$1),1))*
ROW($1:$1),0),ROW($1:$1))+1,1)*10^ROW($1:$1)/10)</f>
        <v>1</v>
      </c>
      <c r="I500" t="str">
        <f>feed!I500</f>
        <v>Elite</v>
      </c>
      <c r="J500">
        <f>SUMPRODUCT(MID(0&amp;feed!J500,LARGE(INDEX(ISNUMBER(--MID(feed!J500,ROW($1:$19),1))*
ROW($1:$19),0),ROW($1:$19))+1,1)*10^ROW($1:$19)/10)</f>
        <v>8</v>
      </c>
      <c r="K500">
        <f>SUMPRODUCT(MID(0&amp;feed!K500,LARGE(INDEX(ISNUMBER(--MID(feed!K500,ROW($1:$19),1))*
ROW($1:$19),0),ROW($1:$19))+1,1)*10^ROW($1:$19)/10)</f>
        <v>9</v>
      </c>
      <c r="L500">
        <f>SUMPRODUCT(MID(0&amp;feed!L500,LARGE(INDEX(ISNUMBER(--MID(feed!L500,ROW($1:$19),1))*
ROW($1:$19),0),ROW($1:$19))+1,1)*10^ROW($1:$19)/10)</f>
        <v>2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877</v>
      </c>
      <c r="O500">
        <f>SUMPRODUCT(MID(0&amp;feed!O500,LARGE(INDEX(ISNUMBER(--MID(feed!O500,ROW($1:$5),1))*
ROW($1:$5),0),ROW($1:$5))+1,1)*10^ROW($1:$5)/10)</f>
        <v>169</v>
      </c>
      <c r="P500">
        <f>feed!P500</f>
        <v>0</v>
      </c>
      <c r="Q500" t="str">
        <f>feed!Q500</f>
        <v>None</v>
      </c>
      <c r="R500" t="str">
        <f>feed!R500</f>
        <v>East Indies</v>
      </c>
      <c r="S500" t="str">
        <f>feed!S500</f>
        <v>Neutral</v>
      </c>
      <c r="T500" s="4">
        <f>SUMPRODUCT(MID(0&amp;feed!T500,LARGE(INDEX(ISNUMBER(--MID(feed!T500,ROW($1:$5),1))*
ROW($1:$5),0),ROW($1:$5))+1,1)*10^ROW($1:$5)/10)</f>
        <v>11965</v>
      </c>
      <c r="U500" t="str">
        <f>feed!U500</f>
        <v>http://blocgame.com/stats.php?id=60674</v>
      </c>
      <c r="V500" s="4">
        <f>SUMPRODUCT(MID(0&amp;feed!V500,LARGE(INDEX(ISNUMBER(--MID(feed!V500,ROW($1:$5),1))*
ROW($1:$5),0),ROW($1:$5))+1,1)*10^ROW($1:$5)/10)</f>
        <v>0</v>
      </c>
      <c r="W500">
        <f>feed!W500</f>
        <v>0</v>
      </c>
      <c r="X500" s="4">
        <f>T500-H500*750-K500*375-L500*375</f>
        <v>7090</v>
      </c>
      <c r="Y500" s="9">
        <f>T500/N500</f>
        <v>13.643101482326111</v>
      </c>
    </row>
    <row r="501" spans="1:25" x14ac:dyDescent="0.25">
      <c r="A501" t="str">
        <f>feed!A501</f>
        <v>Rattown</v>
      </c>
      <c r="B501" t="str">
        <f>feed!B501</f>
        <v>Furfag Commanding</v>
      </c>
      <c r="C501" t="str">
        <f>feed!C501</f>
        <v>The Order</v>
      </c>
      <c r="D501">
        <f>SUMPRODUCT(MID(0&amp;feed!D501,LARGE(INDEX(ISNUMBER(--MID(feed!D501,ROW($1:$19),1))*
ROW($1:$19),0),ROW($1:$19))+1,1)*10^ROW($1:$19)/10)</f>
        <v>225</v>
      </c>
      <c r="E501">
        <f>SUMPRODUCT(MID(0&amp;feed!E501,LARGE(INDEX(ISNUMBER(--MID(feed!E501,ROW($1:$19),1))*
ROW($1:$19),0),ROW($1:$19))+1,1)*10^ROW($1:$19)/10)</f>
        <v>3</v>
      </c>
      <c r="F501" t="str">
        <f>feed!F501</f>
        <v>Korean War surplus</v>
      </c>
      <c r="G501" t="str">
        <f>feed!G501</f>
        <v>Angelic</v>
      </c>
      <c r="H501">
        <f>SUMPRODUCT(MID(0&amp;feed!H501,LARGE(INDEX(ISNUMBER(--MID(feed!H501,ROW($1:$1),1))*
ROW($1:$1),0),ROW($1:$1))+1,1)*10^ROW($1:$1)/10)</f>
        <v>3</v>
      </c>
      <c r="I501" t="str">
        <f>feed!I501</f>
        <v>Elite</v>
      </c>
      <c r="J501">
        <f>SUMPRODUCT(MID(0&amp;feed!J501,LARGE(INDEX(ISNUMBER(--MID(feed!J501,ROW($1:$19),1))*
ROW($1:$19),0),ROW($1:$19))+1,1)*10^ROW($1:$19)/10)</f>
        <v>0</v>
      </c>
      <c r="K501">
        <f>SUMPRODUCT(MID(0&amp;feed!K501,LARGE(INDEX(ISNUMBER(--MID(feed!K501,ROW($1:$19),1))*
ROW($1:$19),0),ROW($1:$19))+1,1)*10^ROW($1:$19)/10)</f>
        <v>29</v>
      </c>
      <c r="L501">
        <f>SUMPRODUCT(MID(0&amp;feed!L501,LARGE(INDEX(ISNUMBER(--MID(feed!L501,ROW($1:$19),1))*
ROW($1:$19),0),ROW($1:$19))+1,1)*10^ROW($1:$19)/10)</f>
        <v>21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876</v>
      </c>
      <c r="O501">
        <f>SUMPRODUCT(MID(0&amp;feed!O501,LARGE(INDEX(ISNUMBER(--MID(feed!O501,ROW($1:$5),1))*
ROW($1:$5),0),ROW($1:$5))+1,1)*10^ROW($1:$5)/10)</f>
        <v>4115</v>
      </c>
      <c r="P501" t="str">
        <f>feed!P501</f>
        <v>Plentiful</v>
      </c>
      <c r="Q501" t="str">
        <f>feed!Q501</f>
        <v>Very Powerful</v>
      </c>
      <c r="R501" t="str">
        <f>feed!R501</f>
        <v>Mesopotamia</v>
      </c>
      <c r="S501" t="str">
        <f>feed!S501</f>
        <v>Soviet Union</v>
      </c>
      <c r="T501" s="4">
        <f>SUMPRODUCT(MID(0&amp;feed!T501,LARGE(INDEX(ISNUMBER(--MID(feed!T501,ROW($1:$5),1))*
ROW($1:$5),0),ROW($1:$5))+1,1)*10^ROW($1:$5)/10)</f>
        <v>33895</v>
      </c>
      <c r="U501" t="str">
        <f>feed!U501</f>
        <v>http://blocgame.com/stats.php?id=39062</v>
      </c>
      <c r="V501" s="4">
        <f>SUMPRODUCT(MID(0&amp;feed!V501,LARGE(INDEX(ISNUMBER(--MID(feed!V501,ROW($1:$5),1))*
ROW($1:$5),0),ROW($1:$5))+1,1)*10^ROW($1:$5)/10)</f>
        <v>7</v>
      </c>
      <c r="W501">
        <f>feed!W501</f>
        <v>0.65</v>
      </c>
      <c r="X501" s="4">
        <f>T501-H501*750-K501*375-L501*375</f>
        <v>12895</v>
      </c>
      <c r="Y501" s="9">
        <f>T501/N501</f>
        <v>38.692922374429223</v>
      </c>
    </row>
    <row r="502" spans="1:25" x14ac:dyDescent="0.25">
      <c r="A502" t="str">
        <f>feed!A503</f>
        <v>Versania</v>
      </c>
      <c r="B502" t="str">
        <f>feed!B503</f>
        <v>jonathan15112001</v>
      </c>
      <c r="C502" t="str">
        <f>feed!C503</f>
        <v>The Divine Council</v>
      </c>
      <c r="D502">
        <f>SUMPRODUCT(MID(0&amp;feed!D503,LARGE(INDEX(ISNUMBER(--MID(feed!D503,ROW($1:$19),1))*
ROW($1:$19),0),ROW($1:$19))+1,1)*10^ROW($1:$19)/10)</f>
        <v>9</v>
      </c>
      <c r="E502">
        <f>SUMPRODUCT(MID(0&amp;feed!E503,LARGE(INDEX(ISNUMBER(--MID(feed!E503,ROW($1:$19),1))*
ROW($1:$19),0),ROW($1:$19))+1,1)*10^ROW($1:$19)/10)</f>
        <v>0</v>
      </c>
      <c r="F502" t="str">
        <f>feed!F503</f>
        <v>First World War surplus</v>
      </c>
      <c r="G502" t="str">
        <f>feed!G503</f>
        <v>Gandhi-like</v>
      </c>
      <c r="H502">
        <f>SUMPRODUCT(MID(0&amp;feed!H503,LARGE(INDEX(ISNUMBER(--MID(feed!H503,ROW($1:$1),1))*
ROW($1:$1),0),ROW($1:$1))+1,1)*10^ROW($1:$1)/10)</f>
        <v>0</v>
      </c>
      <c r="I502" t="str">
        <f>feed!I503</f>
        <v>Good</v>
      </c>
      <c r="J502">
        <f>SUMPRODUCT(MID(0&amp;feed!J503,LARGE(INDEX(ISNUMBER(--MID(feed!J503,ROW($1:$19),1))*
ROW($1:$19),0),ROW($1:$19))+1,1)*10^ROW($1:$19)/10)</f>
        <v>10</v>
      </c>
      <c r="K502">
        <f>SUMPRODUCT(MID(0&amp;feed!K503,LARGE(INDEX(ISNUMBER(--MID(feed!K503,ROW($1:$19),1))*
ROW($1:$19),0),ROW($1:$19))+1,1)*10^ROW($1:$19)/10)</f>
        <v>3</v>
      </c>
      <c r="L502">
        <f>SUMPRODUCT(MID(0&amp;feed!L503,LARGE(INDEX(ISNUMBER(--MID(feed!L503,ROW($1:$19),1))*
ROW($1:$19),0),ROW($1:$19))+1,1)*10^ROW($1:$19)/10)</f>
        <v>1</v>
      </c>
      <c r="M502" t="str">
        <f>feed!M503</f>
        <v>Free Market</v>
      </c>
      <c r="N502">
        <f>SUMPRODUCT(MID(0&amp;feed!N503,LARGE(INDEX(ISNUMBER(--MID(feed!N503,ROW($1:$5),1))*
ROW($1:$5),0),ROW($1:$5))+1,1)*10^ROW($1:$5)/10)</f>
        <v>873</v>
      </c>
      <c r="O502">
        <f>SUMPRODUCT(MID(0&amp;feed!O503,LARGE(INDEX(ISNUMBER(--MID(feed!O503,ROW($1:$5),1))*
ROW($1:$5),0),ROW($1:$5))+1,1)*10^ROW($1:$5)/10)</f>
        <v>1062</v>
      </c>
      <c r="P502" t="str">
        <f>feed!P503</f>
        <v>Untapped</v>
      </c>
      <c r="Q502" t="str">
        <f>feed!Q503</f>
        <v>Mediocre</v>
      </c>
      <c r="R502" t="str">
        <f>feed!R503</f>
        <v>Arabia</v>
      </c>
      <c r="S502" t="str">
        <f>feed!S503</f>
        <v>Soviet Union</v>
      </c>
      <c r="T502" s="4">
        <f>SUMPRODUCT(MID(0&amp;feed!T503,LARGE(INDEX(ISNUMBER(--MID(feed!T503,ROW($1:$5),1))*
ROW($1:$5),0),ROW($1:$5))+1,1)*10^ROW($1:$5)/10)</f>
        <v>16335</v>
      </c>
      <c r="U502" t="str">
        <f>feed!U503</f>
        <v>http://blocgame.com/stats.php?id=63915</v>
      </c>
      <c r="V502" s="4">
        <f>SUMPRODUCT(MID(0&amp;feed!V503,LARGE(INDEX(ISNUMBER(--MID(feed!V503,ROW($1:$5),1))*
ROW($1:$5),0),ROW($1:$5))+1,1)*10^ROW($1:$5)/10)</f>
        <v>0</v>
      </c>
      <c r="W502">
        <f>feed!W503</f>
        <v>0</v>
      </c>
      <c r="X502" s="4">
        <f>T502-H502*750-K502*375-L502*375</f>
        <v>14835</v>
      </c>
      <c r="Y502" s="9">
        <f>T502/N502</f>
        <v>18.711340206185568</v>
      </c>
    </row>
    <row r="503" spans="1:25" x14ac:dyDescent="0.25">
      <c r="A503" t="str">
        <f>feed!A502</f>
        <v>gong badang</v>
      </c>
      <c r="B503" t="str">
        <f>feed!B502</f>
        <v>yusjimmy</v>
      </c>
      <c r="C503" t="str">
        <f>feed!C502</f>
        <v>PIRATES</v>
      </c>
      <c r="D503">
        <f>SUMPRODUCT(MID(0&amp;feed!D502,LARGE(INDEX(ISNUMBER(--MID(feed!D502,ROW($1:$19),1))*
ROW($1:$19),0),ROW($1:$19))+1,1)*10^ROW($1:$19)/10)</f>
        <v>79</v>
      </c>
      <c r="E503">
        <f>SUMPRODUCT(MID(0&amp;feed!E502,LARGE(INDEX(ISNUMBER(--MID(feed!E502,ROW($1:$19),1))*
ROW($1:$19),0),ROW($1:$19))+1,1)*10^ROW($1:$19)/10)</f>
        <v>4</v>
      </c>
      <c r="F503" t="str">
        <f>feed!F502</f>
        <v>Second World War surplus</v>
      </c>
      <c r="G503" t="str">
        <f>feed!G502</f>
        <v>Gandhi-like</v>
      </c>
      <c r="H503">
        <f>SUMPRODUCT(MID(0&amp;feed!H502,LARGE(INDEX(ISNUMBER(--MID(feed!H502,ROW($1:$1),1))*
ROW($1:$1),0),ROW($1:$1))+1,1)*10^ROW($1:$1)/10)</f>
        <v>3</v>
      </c>
      <c r="I503" t="str">
        <f>feed!I502</f>
        <v>Elite</v>
      </c>
      <c r="J503">
        <f>SUMPRODUCT(MID(0&amp;feed!J502,LARGE(INDEX(ISNUMBER(--MID(feed!J502,ROW($1:$19),1))*
ROW($1:$19),0),ROW($1:$19))+1,1)*10^ROW($1:$19)/10)</f>
        <v>0</v>
      </c>
      <c r="K503">
        <f>SUMPRODUCT(MID(0&amp;feed!K502,LARGE(INDEX(ISNUMBER(--MID(feed!K502,ROW($1:$19),1))*
ROW($1:$19),0),ROW($1:$19))+1,1)*10^ROW($1:$19)/10)</f>
        <v>27</v>
      </c>
      <c r="L503">
        <f>SUMPRODUCT(MID(0&amp;feed!L502,LARGE(INDEX(ISNUMBER(--MID(feed!L502,ROW($1:$19),1))*
ROW($1:$19),0),ROW($1:$19))+1,1)*10^ROW($1:$19)/10)</f>
        <v>22</v>
      </c>
      <c r="M503" t="str">
        <f>feed!M502</f>
        <v>Free Market</v>
      </c>
      <c r="N503">
        <f>SUMPRODUCT(MID(0&amp;feed!N502,LARGE(INDEX(ISNUMBER(--MID(feed!N502,ROW($1:$5),1))*
ROW($1:$5),0),ROW($1:$5))+1,1)*10^ROW($1:$5)/10)</f>
        <v>873</v>
      </c>
      <c r="O503">
        <f>SUMPRODUCT(MID(0&amp;feed!O502,LARGE(INDEX(ISNUMBER(--MID(feed!O502,ROW($1:$5),1))*
ROW($1:$5),0),ROW($1:$5))+1,1)*10^ROW($1:$5)/10)</f>
        <v>3102</v>
      </c>
      <c r="P503" t="str">
        <f>feed!P502</f>
        <v>Plentiful</v>
      </c>
      <c r="Q503" t="str">
        <f>feed!Q502</f>
        <v>Very Powerful</v>
      </c>
      <c r="R503" t="str">
        <f>feed!R502</f>
        <v>Arabia</v>
      </c>
      <c r="S503" t="str">
        <f>feed!S502</f>
        <v>Neutral</v>
      </c>
      <c r="T503" s="4">
        <f>SUMPRODUCT(MID(0&amp;feed!T502,LARGE(INDEX(ISNUMBER(--MID(feed!T502,ROW($1:$5),1))*
ROW($1:$5),0),ROW($1:$5))+1,1)*10^ROW($1:$5)/10)</f>
        <v>29552</v>
      </c>
      <c r="U503" t="str">
        <f>feed!U502</f>
        <v>http://blocgame.com/stats.php?id=61914</v>
      </c>
      <c r="V503" s="4">
        <f>SUMPRODUCT(MID(0&amp;feed!V502,LARGE(INDEX(ISNUMBER(--MID(feed!V502,ROW($1:$5),1))*
ROW($1:$5),0),ROW($1:$5))+1,1)*10^ROW($1:$5)/10)</f>
        <v>0</v>
      </c>
      <c r="W503">
        <f>feed!W502</f>
        <v>0</v>
      </c>
      <c r="X503" s="4">
        <f>T503-H503*750-K503*375-L503*375</f>
        <v>8927</v>
      </c>
      <c r="Y503" s="9">
        <f>T503/N503</f>
        <v>33.851088201603666</v>
      </c>
    </row>
    <row r="504" spans="1:25" x14ac:dyDescent="0.25">
      <c r="A504" t="str">
        <f>feed!A504</f>
        <v>The Shitposters</v>
      </c>
      <c r="B504" t="str">
        <f>feed!B504</f>
        <v>The Pez</v>
      </c>
      <c r="C504" t="str">
        <f>feed!C504</f>
        <v>The Order</v>
      </c>
      <c r="D504">
        <f>SUMPRODUCT(MID(0&amp;feed!D504,LARGE(INDEX(ISNUMBER(--MID(feed!D504,ROW($1:$19),1))*
ROW($1:$19),0),ROW($1:$19))+1,1)*10^ROW($1:$19)/10)</f>
        <v>46</v>
      </c>
      <c r="E504">
        <f>SUMPRODUCT(MID(0&amp;feed!E504,LARGE(INDEX(ISNUMBER(--MID(feed!E504,ROW($1:$19),1))*
ROW($1:$19),0),ROW($1:$19))+1,1)*10^ROW($1:$19)/10)</f>
        <v>3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2</v>
      </c>
      <c r="I504" t="str">
        <f>feed!I504</f>
        <v>Elite</v>
      </c>
      <c r="J504">
        <f>SUMPRODUCT(MID(0&amp;feed!J504,LARGE(INDEX(ISNUMBER(--MID(feed!J504,ROW($1:$19),1))*
ROW($1:$19),0),ROW($1:$19))+1,1)*10^ROW($1:$19)/10)</f>
        <v>5</v>
      </c>
      <c r="K504">
        <f>SUMPRODUCT(MID(0&amp;feed!K504,LARGE(INDEX(ISNUMBER(--MID(feed!K504,ROW($1:$19),1))*
ROW($1:$19),0),ROW($1:$19))+1,1)*10^ROW($1:$19)/10)</f>
        <v>8</v>
      </c>
      <c r="L504">
        <f>SUMPRODUCT(MID(0&amp;feed!L504,LARGE(INDEX(ISNUMBER(--MID(feed!L504,ROW($1:$19),1))*
ROW($1:$19),0),ROW($1:$19))+1,1)*10^ROW($1:$19)/10)</f>
        <v>4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872</v>
      </c>
      <c r="O504">
        <f>SUMPRODUCT(MID(0&amp;feed!O504,LARGE(INDEX(ISNUMBER(--MID(feed!O504,ROW($1:$5),1))*
ROW($1:$5),0),ROW($1:$5))+1,1)*10^ROW($1:$5)/10)</f>
        <v>240</v>
      </c>
      <c r="P504" t="str">
        <f>feed!P504</f>
        <v>Untapped</v>
      </c>
      <c r="Q504" t="str">
        <f>feed!Q504</f>
        <v>Very Powerful</v>
      </c>
      <c r="R504" t="str">
        <f>feed!R504</f>
        <v>Caribbean</v>
      </c>
      <c r="S504" t="str">
        <f>feed!S504</f>
        <v>Soviet Union</v>
      </c>
      <c r="T504" s="4">
        <f>SUMPRODUCT(MID(0&amp;feed!T504,LARGE(INDEX(ISNUMBER(--MID(feed!T504,ROW($1:$5),1))*
ROW($1:$5),0),ROW($1:$5))+1,1)*10^ROW($1:$5)/10)</f>
        <v>29068</v>
      </c>
      <c r="U504" t="str">
        <f>feed!U504</f>
        <v>http://blocgame.com/stats.php?id=63636</v>
      </c>
      <c r="V504" s="4">
        <f>SUMPRODUCT(MID(0&amp;feed!V504,LARGE(INDEX(ISNUMBER(--MID(feed!V504,ROW($1:$5),1))*
ROW($1:$5),0),ROW($1:$5))+1,1)*10^ROW($1:$5)/10)</f>
        <v>0</v>
      </c>
      <c r="W504">
        <f>feed!W504</f>
        <v>0</v>
      </c>
      <c r="X504" s="4">
        <f>T504-H504*750-K504*375-L504*375</f>
        <v>23068</v>
      </c>
      <c r="Y504" s="9">
        <f>T504/N504</f>
        <v>33.334862385321102</v>
      </c>
    </row>
    <row r="505" spans="1:25" x14ac:dyDescent="0.25">
      <c r="A505" t="str">
        <f>feed!A505</f>
        <v>Borderia</v>
      </c>
      <c r="B505" t="str">
        <f>feed!B505</f>
        <v>OmegaAslan</v>
      </c>
      <c r="C505" t="str">
        <f>feed!C505</f>
        <v>The United Nations</v>
      </c>
      <c r="D505">
        <f>SUMPRODUCT(MID(0&amp;feed!D505,LARGE(INDEX(ISNUMBER(--MID(feed!D505,ROW($1:$19),1))*
ROW($1:$19),0),ROW($1:$19))+1,1)*10^ROW($1:$19)/10)</f>
        <v>5</v>
      </c>
      <c r="E505">
        <f>SUMPRODUCT(MID(0&amp;feed!E505,LARGE(INDEX(ISNUMBER(--MID(feed!E505,ROW($1:$19),1))*
ROW($1:$19),0),ROW($1:$19))+1,1)*10^ROW($1:$19)/10)</f>
        <v>0</v>
      </c>
      <c r="F505" t="str">
        <f>feed!F505</f>
        <v>First World War surplus</v>
      </c>
      <c r="G505" t="str">
        <f>feed!G505</f>
        <v>Angelic</v>
      </c>
      <c r="H505">
        <f>SUMPRODUCT(MID(0&amp;feed!H505,LARGE(INDEX(ISNUMBER(--MID(feed!H505,ROW($1:$1),1))*
ROW($1:$1),0),ROW($1:$1))+1,1)*10^ROW($1:$1)/10)</f>
        <v>0</v>
      </c>
      <c r="I505" t="str">
        <f>feed!I505</f>
        <v>Undisciplined Rabble</v>
      </c>
      <c r="J505">
        <f>SUMPRODUCT(MID(0&amp;feed!J505,LARGE(INDEX(ISNUMBER(--MID(feed!J505,ROW($1:$19),1))*
ROW($1:$19),0),ROW($1:$19))+1,1)*10^ROW($1:$19)/10)</f>
        <v>54</v>
      </c>
      <c r="K505">
        <f>SUMPRODUCT(MID(0&amp;feed!K505,LARGE(INDEX(ISNUMBER(--MID(feed!K505,ROW($1:$19),1))*
ROW($1:$19),0),ROW($1:$19))+1,1)*10^ROW($1:$19)/10)</f>
        <v>1</v>
      </c>
      <c r="L505">
        <f>SUMPRODUCT(MID(0&amp;feed!L505,LARGE(INDEX(ISNUMBER(--MID(feed!L505,ROW($1:$19),1))*
ROW($1:$19),0),ROW($1:$19))+1,1)*10^ROW($1:$19)/10)</f>
        <v>1</v>
      </c>
      <c r="M505" t="str">
        <f>feed!M505</f>
        <v>Mixed Economy</v>
      </c>
      <c r="N505">
        <f>SUMPRODUCT(MID(0&amp;feed!N505,LARGE(INDEX(ISNUMBER(--MID(feed!N505,ROW($1:$5),1))*
ROW($1:$5),0),ROW($1:$5))+1,1)*10^ROW($1:$5)/10)</f>
        <v>868</v>
      </c>
      <c r="O505">
        <f>SUMPRODUCT(MID(0&amp;feed!O505,LARGE(INDEX(ISNUMBER(--MID(feed!O505,ROW($1:$5),1))*
ROW($1:$5),0),ROW($1:$5))+1,1)*10^ROW($1:$5)/10)</f>
        <v>1424</v>
      </c>
      <c r="P505" t="str">
        <f>feed!P505</f>
        <v>Untapped</v>
      </c>
      <c r="Q505" t="str">
        <f>feed!Q505</f>
        <v>None</v>
      </c>
      <c r="R505" t="str">
        <f>feed!R505</f>
        <v>Persia</v>
      </c>
      <c r="S505" t="str">
        <f>feed!S505</f>
        <v>Neutral</v>
      </c>
      <c r="T505" s="4">
        <f>SUMPRODUCT(MID(0&amp;feed!T505,LARGE(INDEX(ISNUMBER(--MID(feed!T505,ROW($1:$5),1))*
ROW($1:$5),0),ROW($1:$5))+1,1)*10^ROW($1:$5)/10)</f>
        <v>13048</v>
      </c>
      <c r="U505" t="str">
        <f>feed!U505</f>
        <v>http://blocgame.com/stats.php?id=63992</v>
      </c>
      <c r="V505" s="4">
        <f>SUMPRODUCT(MID(0&amp;feed!V505,LARGE(INDEX(ISNUMBER(--MID(feed!V505,ROW($1:$5),1))*
ROW($1:$5),0),ROW($1:$5))+1,1)*10^ROW($1:$5)/10)</f>
        <v>0</v>
      </c>
      <c r="W505">
        <f>feed!W505</f>
        <v>0</v>
      </c>
      <c r="X505" s="4">
        <f>T505-H505*750-K505*375-L505*375</f>
        <v>12298</v>
      </c>
      <c r="Y505" s="9">
        <f>T505/N505</f>
        <v>15.03225806451613</v>
      </c>
    </row>
    <row r="506" spans="1:25" x14ac:dyDescent="0.25">
      <c r="A506" t="str">
        <f>feed!A506</f>
        <v>Kota Tinggi</v>
      </c>
      <c r="B506" t="str">
        <f>feed!B506</f>
        <v>ainyzrul</v>
      </c>
      <c r="C506" t="str">
        <f>feed!C506</f>
        <v>Steel Brotherhood</v>
      </c>
      <c r="D506">
        <f>SUMPRODUCT(MID(0&amp;feed!D506,LARGE(INDEX(ISNUMBER(--MID(feed!D506,ROW($1:$19),1))*
ROW($1:$19),0),ROW($1:$19))+1,1)*10^ROW($1:$19)/10)</f>
        <v>57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1</v>
      </c>
      <c r="I506" t="str">
        <f>feed!I506</f>
        <v>Standard</v>
      </c>
      <c r="J506">
        <f>SUMPRODUCT(MID(0&amp;feed!J506,LARGE(INDEX(ISNUMBER(--MID(feed!J506,ROW($1:$19),1))*
ROW($1:$19),0),ROW($1:$19))+1,1)*10^ROW($1:$19)/10)</f>
        <v>3</v>
      </c>
      <c r="K506">
        <f>SUMPRODUCT(MID(0&amp;feed!K506,LARGE(INDEX(ISNUMBER(--MID(feed!K506,ROW($1:$19),1))*
ROW($1:$19),0),ROW($1:$19))+1,1)*10^ROW($1:$19)/10)</f>
        <v>12</v>
      </c>
      <c r="L506">
        <f>SUMPRODUCT(MID(0&amp;feed!L506,LARGE(INDEX(ISNUMBER(--MID(feed!L506,ROW($1:$19),1))*
ROW($1:$19),0),ROW($1:$19))+1,1)*10^ROW($1:$19)/10)</f>
        <v>2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867</v>
      </c>
      <c r="O506">
        <f>SUMPRODUCT(MID(0&amp;feed!O506,LARGE(INDEX(ISNUMBER(--MID(feed!O506,ROW($1:$5),1))*
ROW($1:$5),0),ROW($1:$5))+1,1)*10^ROW($1:$5)/10)</f>
        <v>226</v>
      </c>
      <c r="P506">
        <f>feed!P506</f>
        <v>0</v>
      </c>
      <c r="Q506" t="str">
        <f>feed!Q506</f>
        <v>Large</v>
      </c>
      <c r="R506" t="str">
        <f>feed!R506</f>
        <v>Caribbean</v>
      </c>
      <c r="S506" t="str">
        <f>feed!S506</f>
        <v>Soviet Union</v>
      </c>
      <c r="T506" s="4">
        <f>SUMPRODUCT(MID(0&amp;feed!T506,LARGE(INDEX(ISNUMBER(--MID(feed!T506,ROW($1:$5),1))*
ROW($1:$5),0),ROW($1:$5))+1,1)*10^ROW($1:$5)/10)</f>
        <v>18596</v>
      </c>
      <c r="U506" t="str">
        <f>feed!U506</f>
        <v>http://blocgame.com/stats.php?id=63120</v>
      </c>
      <c r="V506" s="4">
        <f>SUMPRODUCT(MID(0&amp;feed!V506,LARGE(INDEX(ISNUMBER(--MID(feed!V506,ROW($1:$5),1))*
ROW($1:$5),0),ROW($1:$5))+1,1)*10^ROW($1:$5)/10)</f>
        <v>0</v>
      </c>
      <c r="W506">
        <f>feed!W506</f>
        <v>0</v>
      </c>
      <c r="X506" s="4">
        <f>T506-H506*750-K506*375-L506*375</f>
        <v>12596</v>
      </c>
      <c r="Y506" s="9">
        <f>T506/N506</f>
        <v>21.448673587081892</v>
      </c>
    </row>
    <row r="507" spans="1:25" x14ac:dyDescent="0.25">
      <c r="A507" t="str">
        <f>feed!A507</f>
        <v>Keddinghausen</v>
      </c>
      <c r="B507" t="str">
        <f>feed!B507</f>
        <v>Crusder</v>
      </c>
      <c r="C507">
        <f>feed!C507</f>
        <v>0</v>
      </c>
      <c r="D507">
        <f>SUMPRODUCT(MID(0&amp;feed!D507,LARGE(INDEX(ISNUMBER(--MID(feed!D507,ROW($1:$19),1))*
ROW($1:$19),0),ROW($1:$19))+1,1)*10^ROW($1:$19)/10)</f>
        <v>10</v>
      </c>
      <c r="E507">
        <f>SUMPRODUCT(MID(0&amp;feed!E507,LARGE(INDEX(ISNUMBER(--MID(feed!E507,ROW($1:$19),1))*
ROW($1:$19),0),ROW($1:$19))+1,1)*10^ROW($1:$19)/10)</f>
        <v>0</v>
      </c>
      <c r="F507" t="str">
        <f>feed!F507</f>
        <v>First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0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149</v>
      </c>
      <c r="K507">
        <f>SUMPRODUCT(MID(0&amp;feed!K507,LARGE(INDEX(ISNUMBER(--MID(feed!K507,ROW($1:$19),1))*
ROW($1:$19),0),ROW($1:$19))+1,1)*10^ROW($1:$19)/10)</f>
        <v>3</v>
      </c>
      <c r="L507">
        <f>SUMPRODUCT(MID(0&amp;feed!L507,LARGE(INDEX(ISNUMBER(--MID(feed!L507,ROW($1:$19),1))*
ROW($1:$19),0),ROW($1:$19))+1,1)*10^ROW($1:$19)/10)</f>
        <v>2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866</v>
      </c>
      <c r="O507">
        <f>SUMPRODUCT(MID(0&amp;feed!O507,LARGE(INDEX(ISNUMBER(--MID(feed!O507,ROW($1:$5),1))*
ROW($1:$5),0),ROW($1:$5))+1,1)*10^ROW($1:$5)/10)</f>
        <v>74</v>
      </c>
      <c r="P507" t="str">
        <f>feed!P507</f>
        <v>Untapped</v>
      </c>
      <c r="Q507" t="str">
        <f>feed!Q507</f>
        <v>None</v>
      </c>
      <c r="R507" t="str">
        <f>feed!R507</f>
        <v>East Africa</v>
      </c>
      <c r="S507" t="str">
        <f>feed!S507</f>
        <v>Soviet Union</v>
      </c>
      <c r="T507" s="4">
        <f>SUMPRODUCT(MID(0&amp;feed!T507,LARGE(INDEX(ISNUMBER(--MID(feed!T507,ROW($1:$5),1))*
ROW($1:$5),0),ROW($1:$5))+1,1)*10^ROW($1:$5)/10)</f>
        <v>21761</v>
      </c>
      <c r="U507" t="str">
        <f>feed!U507</f>
        <v>http://blocgame.com/stats.php?id=64507</v>
      </c>
      <c r="V507" s="4">
        <f>SUMPRODUCT(MID(0&amp;feed!V507,LARGE(INDEX(ISNUMBER(--MID(feed!V507,ROW($1:$5),1))*
ROW($1:$5),0),ROW($1:$5))+1,1)*10^ROW($1:$5)/10)</f>
        <v>0</v>
      </c>
      <c r="W507">
        <f>feed!W507</f>
        <v>0</v>
      </c>
      <c r="X507" s="4">
        <f>T507-H507*750-K507*375-L507*375</f>
        <v>19886</v>
      </c>
      <c r="Y507" s="9">
        <f>T507/N507</f>
        <v>25.128175519630485</v>
      </c>
    </row>
    <row r="508" spans="1:25" x14ac:dyDescent="0.25">
      <c r="A508" t="str">
        <f>feed!A508</f>
        <v>VinyRuler</v>
      </c>
      <c r="B508" t="str">
        <f>feed!B508</f>
        <v>VinyTanker</v>
      </c>
      <c r="C508">
        <f>feed!C508</f>
        <v>0</v>
      </c>
      <c r="D508">
        <f>SUMPRODUCT(MID(0&amp;feed!D508,LARGE(INDEX(ISNUMBER(--MID(feed!D508,ROW($1:$19),1))*
ROW($1:$19),0),ROW($1:$19))+1,1)*10^ROW($1:$19)/10)</f>
        <v>4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Questionable</v>
      </c>
      <c r="H508">
        <f>SUMPRODUCT(MID(0&amp;feed!H508,LARGE(INDEX(ISNUMBER(--MID(feed!H508,ROW($1:$1),1))*
ROW($1:$1),0),ROW($1:$1))+1,1)*10^ROW($1:$1)/10)</f>
        <v>0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169</v>
      </c>
      <c r="K508">
        <f>SUMPRODUCT(MID(0&amp;feed!K508,LARGE(INDEX(ISNUMBER(--MID(feed!K508,ROW($1:$19),1))*
ROW($1:$19),0),ROW($1:$19))+1,1)*10^ROW($1:$19)/10)</f>
        <v>2</v>
      </c>
      <c r="L508">
        <f>SUMPRODUCT(MID(0&amp;feed!L508,LARGE(INDEX(ISNUMBER(--MID(feed!L508,ROW($1:$19),1))*
ROW($1:$19),0),ROW($1:$19))+1,1)*10^ROW($1:$19)/10)</f>
        <v>0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865</v>
      </c>
      <c r="O508">
        <f>SUMPRODUCT(MID(0&amp;feed!O508,LARGE(INDEX(ISNUMBER(--MID(feed!O508,ROW($1:$5),1))*
ROW($1:$5),0),ROW($1:$5))+1,1)*10^ROW($1:$5)/10)</f>
        <v>0</v>
      </c>
      <c r="P508" t="str">
        <f>feed!P508</f>
        <v>Untapped</v>
      </c>
      <c r="Q508" t="str">
        <f>feed!Q508</f>
        <v>None</v>
      </c>
      <c r="R508" t="str">
        <f>feed!R508</f>
        <v>Indochina</v>
      </c>
      <c r="S508" t="str">
        <f>feed!S508</f>
        <v>Neutral</v>
      </c>
      <c r="T508" s="4">
        <f>SUMPRODUCT(MID(0&amp;feed!T508,LARGE(INDEX(ISNUMBER(--MID(feed!T508,ROW($1:$5),1))*
ROW($1:$5),0),ROW($1:$5))+1,1)*10^ROW($1:$5)/10)</f>
        <v>7801</v>
      </c>
      <c r="U508" t="str">
        <f>feed!U508</f>
        <v>http://blocgame.com/stats.php?id=59709</v>
      </c>
      <c r="V508" s="4">
        <f>SUMPRODUCT(MID(0&amp;feed!V508,LARGE(INDEX(ISNUMBER(--MID(feed!V508,ROW($1:$5),1))*
ROW($1:$5),0),ROW($1:$5))+1,1)*10^ROW($1:$5)/10)</f>
        <v>0</v>
      </c>
      <c r="W508">
        <f>feed!W508</f>
        <v>0</v>
      </c>
      <c r="X508" s="4">
        <f>T508-H508*750-K508*375-L508*375</f>
        <v>7051</v>
      </c>
      <c r="Y508" s="9">
        <f>T508/N508</f>
        <v>9.0184971098265905</v>
      </c>
    </row>
    <row r="509" spans="1:25" x14ac:dyDescent="0.25">
      <c r="A509" t="str">
        <f>feed!A509</f>
        <v>Alorian</v>
      </c>
      <c r="B509" t="str">
        <f>feed!B509</f>
        <v>Azril91</v>
      </c>
      <c r="C509">
        <f>feed!C509</f>
        <v>0</v>
      </c>
      <c r="D509">
        <f>SUMPRODUCT(MID(0&amp;feed!D509,LARGE(INDEX(ISNUMBER(--MID(feed!D509,ROW($1:$19),1))*
ROW($1:$19),0),ROW($1:$19))+1,1)*10^ROW($1:$19)/10)</f>
        <v>27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Questionable</v>
      </c>
      <c r="H509">
        <f>SUMPRODUCT(MID(0&amp;feed!H509,LARGE(INDEX(ISNUMBER(--MID(feed!H509,ROW($1:$1),1))*
ROW($1:$1),0),ROW($1:$1))+1,1)*10^ROW($1:$1)/10)</f>
        <v>0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0</v>
      </c>
      <c r="K509">
        <f>SUMPRODUCT(MID(0&amp;feed!K509,LARGE(INDEX(ISNUMBER(--MID(feed!K509,ROW($1:$19),1))*
ROW($1:$19),0),ROW($1:$19))+1,1)*10^ROW($1:$19)/10)</f>
        <v>5</v>
      </c>
      <c r="L509">
        <f>SUMPRODUCT(MID(0&amp;feed!L509,LARGE(INDEX(ISNUMBER(--MID(feed!L509,ROW($1:$19),1))*
ROW($1:$19),0),ROW($1:$19))+1,1)*10^ROW($1:$19)/10)</f>
        <v>0</v>
      </c>
      <c r="M509" t="str">
        <f>feed!M509</f>
        <v>Mixed Economy</v>
      </c>
      <c r="N509">
        <f>SUMPRODUCT(MID(0&amp;feed!N509,LARGE(INDEX(ISNUMBER(--MID(feed!N509,ROW($1:$5),1))*
ROW($1:$5),0),ROW($1:$5))+1,1)*10^ROW($1:$5)/10)</f>
        <v>864</v>
      </c>
      <c r="O509">
        <f>SUMPRODUCT(MID(0&amp;feed!O509,LARGE(INDEX(ISNUMBER(--MID(feed!O509,ROW($1:$5),1))*
ROW($1:$5),0),ROW($1:$5))+1,1)*10^ROW($1:$5)/10)</f>
        <v>76</v>
      </c>
      <c r="P509" t="str">
        <f>feed!P509</f>
        <v>Near Depletion</v>
      </c>
      <c r="Q509" t="str">
        <f>feed!Q509</f>
        <v>Small</v>
      </c>
      <c r="R509" t="str">
        <f>feed!R509</f>
        <v>Pacific Rim</v>
      </c>
      <c r="S509" t="str">
        <f>feed!S509</f>
        <v>Neutral</v>
      </c>
      <c r="T509" s="4">
        <f>SUMPRODUCT(MID(0&amp;feed!T509,LARGE(INDEX(ISNUMBER(--MID(feed!T509,ROW($1:$5),1))*
ROW($1:$5),0),ROW($1:$5))+1,1)*10^ROW($1:$5)/10)</f>
        <v>1988</v>
      </c>
      <c r="U509" t="str">
        <f>feed!U509</f>
        <v>http://blocgame.com/stats.php?id=61749</v>
      </c>
      <c r="V509" s="4">
        <f>SUMPRODUCT(MID(0&amp;feed!V509,LARGE(INDEX(ISNUMBER(--MID(feed!V509,ROW($1:$5),1))*
ROW($1:$5),0),ROW($1:$5))+1,1)*10^ROW($1:$5)/10)</f>
        <v>0</v>
      </c>
      <c r="W509">
        <f>feed!W509</f>
        <v>0</v>
      </c>
      <c r="X509" s="4">
        <f>T509-H509*750-K509*375-L509*375</f>
        <v>113</v>
      </c>
      <c r="Y509" s="9">
        <f>T509/N509</f>
        <v>2.300925925925926</v>
      </c>
    </row>
    <row r="510" spans="1:25" x14ac:dyDescent="0.25">
      <c r="A510" t="str">
        <f>feed!A510</f>
        <v>Persifio</v>
      </c>
      <c r="B510" t="str">
        <f>feed!B510</f>
        <v>Muizzuddin</v>
      </c>
      <c r="C510" t="str">
        <f>feed!C510</f>
        <v>PIRATES</v>
      </c>
      <c r="D510">
        <f>SUMPRODUCT(MID(0&amp;feed!D510,LARGE(INDEX(ISNUMBER(--MID(feed!D510,ROW($1:$19),1))*
ROW($1:$19),0),ROW($1:$19))+1,1)*10^ROW($1:$19)/10)</f>
        <v>17</v>
      </c>
      <c r="E510">
        <f>SUMPRODUCT(MID(0&amp;feed!E510,LARGE(INDEX(ISNUMBER(--MID(feed!E510,ROW($1:$19),1))*
ROW($1:$19),0),ROW($1:$19))+1,1)*10^ROW($1:$19)/10)</f>
        <v>0</v>
      </c>
      <c r="F510" t="str">
        <f>feed!F510</f>
        <v>First World War surplus</v>
      </c>
      <c r="G510" t="str">
        <f>feed!G510</f>
        <v>Normal</v>
      </c>
      <c r="H510">
        <f>SUMPRODUCT(MID(0&amp;feed!H510,LARGE(INDEX(ISNUMBER(--MID(feed!H510,ROW($1:$1),1))*
ROW($1:$1),0),ROW($1:$1))+1,1)*10^ROW($1:$1)/10)</f>
        <v>1</v>
      </c>
      <c r="I510" t="str">
        <f>feed!I510</f>
        <v>Poor</v>
      </c>
      <c r="J510">
        <f>SUMPRODUCT(MID(0&amp;feed!J510,LARGE(INDEX(ISNUMBER(--MID(feed!J510,ROW($1:$19),1))*
ROW($1:$19),0),ROW($1:$19))+1,1)*10^ROW($1:$19)/10)</f>
        <v>19</v>
      </c>
      <c r="K510">
        <f>SUMPRODUCT(MID(0&amp;feed!K510,LARGE(INDEX(ISNUMBER(--MID(feed!K510,ROW($1:$19),1))*
ROW($1:$19),0),ROW($1:$19))+1,1)*10^ROW($1:$19)/10)</f>
        <v>8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862</v>
      </c>
      <c r="O510">
        <f>SUMPRODUCT(MID(0&amp;feed!O510,LARGE(INDEX(ISNUMBER(--MID(feed!O510,ROW($1:$5),1))*
ROW($1:$5),0),ROW($1:$5))+1,1)*10^ROW($1:$5)/10)</f>
        <v>310</v>
      </c>
      <c r="P510" t="str">
        <f>feed!P510</f>
        <v>Near Depletion</v>
      </c>
      <c r="Q510" t="str">
        <f>feed!Q510</f>
        <v>Mediocre</v>
      </c>
      <c r="R510" t="str">
        <f>feed!R510</f>
        <v>Pacific Rim</v>
      </c>
      <c r="S510" t="str">
        <f>feed!S510</f>
        <v>Soviet Union</v>
      </c>
      <c r="T510" s="4">
        <f>SUMPRODUCT(MID(0&amp;feed!T510,LARGE(INDEX(ISNUMBER(--MID(feed!T510,ROW($1:$5),1))*
ROW($1:$5),0),ROW($1:$5))+1,1)*10^ROW($1:$5)/10)</f>
        <v>9550</v>
      </c>
      <c r="U510" t="str">
        <f>feed!U510</f>
        <v>http://blocgame.com/stats.php?id=61664</v>
      </c>
      <c r="V510" s="4">
        <f>SUMPRODUCT(MID(0&amp;feed!V510,LARGE(INDEX(ISNUMBER(--MID(feed!V510,ROW($1:$5),1))*
ROW($1:$5),0),ROW($1:$5))+1,1)*10^ROW($1:$5)/10)</f>
        <v>0</v>
      </c>
      <c r="W510">
        <f>feed!W510</f>
        <v>0</v>
      </c>
      <c r="X510" s="4">
        <f>T510-H510*750-K510*375-L510*375</f>
        <v>3925</v>
      </c>
      <c r="Y510" s="9">
        <f>T510/N510</f>
        <v>11.078886310904872</v>
      </c>
    </row>
    <row r="511" spans="1:25" x14ac:dyDescent="0.25">
      <c r="A511" t="str">
        <f>feed!A511</f>
        <v>Daphnestan</v>
      </c>
      <c r="B511" t="str">
        <f>feed!B511</f>
        <v>Daoapin</v>
      </c>
      <c r="C511" t="str">
        <f>feed!C511</f>
        <v>The Divine Council</v>
      </c>
      <c r="D511">
        <f>SUMPRODUCT(MID(0&amp;feed!D511,LARGE(INDEX(ISNUMBER(--MID(feed!D511,ROW($1:$19),1))*
ROW($1:$19),0),ROW($1:$19))+1,1)*10^ROW($1:$19)/10)</f>
        <v>12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2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2</v>
      </c>
      <c r="K511">
        <f>SUMPRODUCT(MID(0&amp;feed!K511,LARGE(INDEX(ISNUMBER(--MID(feed!K511,ROW($1:$19),1))*
ROW($1:$19),0),ROW($1:$19))+1,1)*10^ROW($1:$19)/10)</f>
        <v>17</v>
      </c>
      <c r="L511">
        <f>SUMPRODUCT(MID(0&amp;feed!L511,LARGE(INDEX(ISNUMBER(--MID(feed!L511,ROW($1:$19),1))*
ROW($1:$19),0),ROW($1:$19))+1,1)*10^ROW($1:$19)/10)</f>
        <v>7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861</v>
      </c>
      <c r="O511">
        <f>SUMPRODUCT(MID(0&amp;feed!O511,LARGE(INDEX(ISNUMBER(--MID(feed!O511,ROW($1:$5),1))*
ROW($1:$5),0),ROW($1:$5))+1,1)*10^ROW($1:$5)/10)</f>
        <v>100</v>
      </c>
      <c r="P511" t="str">
        <f>feed!P511</f>
        <v>Plentiful</v>
      </c>
      <c r="Q511" t="str">
        <f>feed!Q511</f>
        <v>Meagre</v>
      </c>
      <c r="R511" t="str">
        <f>feed!R511</f>
        <v>East Indies</v>
      </c>
      <c r="S511" t="str">
        <f>feed!S511</f>
        <v>Soviet Union</v>
      </c>
      <c r="T511" s="4">
        <f>SUMPRODUCT(MID(0&amp;feed!T511,LARGE(INDEX(ISNUMBER(--MID(feed!T511,ROW($1:$5),1))*
ROW($1:$5),0),ROW($1:$5))+1,1)*10^ROW($1:$5)/10)</f>
        <v>30116</v>
      </c>
      <c r="U511" t="str">
        <f>feed!U511</f>
        <v>http://blocgame.com/stats.php?id=59475</v>
      </c>
      <c r="V511" s="4">
        <f>SUMPRODUCT(MID(0&amp;feed!V511,LARGE(INDEX(ISNUMBER(--MID(feed!V511,ROW($1:$5),1))*
ROW($1:$5),0),ROW($1:$5))+1,1)*10^ROW($1:$5)/10)</f>
        <v>0</v>
      </c>
      <c r="W511">
        <f>feed!W511</f>
        <v>0</v>
      </c>
      <c r="X511" s="4">
        <f>T511-H511*750-K511*375-L511*375</f>
        <v>19616</v>
      </c>
      <c r="Y511" s="9">
        <f>T511/N511</f>
        <v>34.97793263646922</v>
      </c>
    </row>
    <row r="512" spans="1:25" x14ac:dyDescent="0.25">
      <c r="A512" t="str">
        <f>feed!A512</f>
        <v>Arabic Union</v>
      </c>
      <c r="B512" t="str">
        <f>feed!B512</f>
        <v>Comrade Izy</v>
      </c>
      <c r="C512" t="str">
        <f>feed!C512</f>
        <v>The Order</v>
      </c>
      <c r="D512">
        <f>SUMPRODUCT(MID(0&amp;feed!D512,LARGE(INDEX(ISNUMBER(--MID(feed!D512,ROW($1:$19),1))*
ROW($1:$19),0),ROW($1:$19))+1,1)*10^ROW($1:$19)/10)</f>
        <v>78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Gandhi-like</v>
      </c>
      <c r="H512">
        <f>SUMPRODUCT(MID(0&amp;feed!H512,LARGE(INDEX(ISNUMBER(--MID(feed!H512,ROW($1:$1),1))*
ROW($1:$1),0),ROW($1:$1))+1,1)*10^ROW($1:$1)/10)</f>
        <v>1</v>
      </c>
      <c r="I512" t="str">
        <f>feed!I512</f>
        <v>Standard</v>
      </c>
      <c r="J512">
        <f>SUMPRODUCT(MID(0&amp;feed!J512,LARGE(INDEX(ISNUMBER(--MID(feed!J512,ROW($1:$19),1))*
ROW($1:$19),0),ROW($1:$19))+1,1)*10^ROW($1:$19)/10)</f>
        <v>7</v>
      </c>
      <c r="K512">
        <f>SUMPRODUCT(MID(0&amp;feed!K512,LARGE(INDEX(ISNUMBER(--MID(feed!K512,ROW($1:$19),1))*
ROW($1:$19),0),ROW($1:$19))+1,1)*10^ROW($1:$19)/10)</f>
        <v>19</v>
      </c>
      <c r="L512">
        <f>SUMPRODUCT(MID(0&amp;feed!L512,LARGE(INDEX(ISNUMBER(--MID(feed!L512,ROW($1:$19),1))*
ROW($1:$19),0),ROW($1:$19))+1,1)*10^ROW($1:$19)/10)</f>
        <v>12</v>
      </c>
      <c r="M512" t="str">
        <f>feed!M512</f>
        <v>Central Planning</v>
      </c>
      <c r="N512">
        <f>SUMPRODUCT(MID(0&amp;feed!N512,LARGE(INDEX(ISNUMBER(--MID(feed!N512,ROW($1:$5),1))*
ROW($1:$5),0),ROW($1:$5))+1,1)*10^ROW($1:$5)/10)</f>
        <v>860</v>
      </c>
      <c r="O512">
        <f>SUMPRODUCT(MID(0&amp;feed!O512,LARGE(INDEX(ISNUMBER(--MID(feed!O512,ROW($1:$5),1))*
ROW($1:$5),0),ROW($1:$5))+1,1)*10^ROW($1:$5)/10)</f>
        <v>3386</v>
      </c>
      <c r="P512" t="str">
        <f>feed!P512</f>
        <v>Untapped</v>
      </c>
      <c r="Q512" t="str">
        <f>feed!Q512</f>
        <v>Large</v>
      </c>
      <c r="R512" t="str">
        <f>feed!R512</f>
        <v>Mesopotamia</v>
      </c>
      <c r="S512" t="str">
        <f>feed!S512</f>
        <v>Soviet Union</v>
      </c>
      <c r="T512" s="4">
        <f>SUMPRODUCT(MID(0&amp;feed!T512,LARGE(INDEX(ISNUMBER(--MID(feed!T512,ROW($1:$5),1))*
ROW($1:$5),0),ROW($1:$5))+1,1)*10^ROW($1:$5)/10)</f>
        <v>39878</v>
      </c>
      <c r="U512" t="str">
        <f>feed!U512</f>
        <v>http://blocgame.com/stats.php?id=59855</v>
      </c>
      <c r="V512" s="4">
        <f>SUMPRODUCT(MID(0&amp;feed!V512,LARGE(INDEX(ISNUMBER(--MID(feed!V512,ROW($1:$5),1))*
ROW($1:$5),0),ROW($1:$5))+1,1)*10^ROW($1:$5)/10)</f>
        <v>0</v>
      </c>
      <c r="W512">
        <f>feed!W512</f>
        <v>0</v>
      </c>
      <c r="X512" s="4">
        <f>T512-H512*750-K512*375-L512*375</f>
        <v>27503</v>
      </c>
      <c r="Y512" s="9">
        <f>T512/N512</f>
        <v>46.369767441860468</v>
      </c>
    </row>
    <row r="513" spans="1:25" x14ac:dyDescent="0.25">
      <c r="A513" t="str">
        <f>feed!A513</f>
        <v>Shatmapants</v>
      </c>
      <c r="B513" t="str">
        <f>feed!B513</f>
        <v>Penguin</v>
      </c>
      <c r="C513" t="str">
        <f>feed!C513</f>
        <v>Steel Brotherhood</v>
      </c>
      <c r="D513">
        <f>SUMPRODUCT(MID(0&amp;feed!D513,LARGE(INDEX(ISNUMBER(--MID(feed!D513,ROW($1:$19),1))*
ROW($1:$19),0),ROW($1:$19))+1,1)*10^ROW($1:$19)/10)</f>
        <v>38</v>
      </c>
      <c r="E513">
        <f>SUMPRODUCT(MID(0&amp;feed!E513,LARGE(INDEX(ISNUMBER(--MID(feed!E513,ROW($1:$19),1))*
ROW($1:$19),0),ROW($1:$19))+1,1)*10^ROW($1:$19)/10)</f>
        <v>1</v>
      </c>
      <c r="F513" t="str">
        <f>feed!F513</f>
        <v>Korean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18</v>
      </c>
      <c r="L513">
        <f>SUMPRODUCT(MID(0&amp;feed!L513,LARGE(INDEX(ISNUMBER(--MID(feed!L513,ROW($1:$19),1))*
ROW($1:$19),0),ROW($1:$19))+1,1)*10^ROW($1:$19)/10)</f>
        <v>5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858</v>
      </c>
      <c r="O513">
        <f>SUMPRODUCT(MID(0&amp;feed!O513,LARGE(INDEX(ISNUMBER(--MID(feed!O513,ROW($1:$5),1))*
ROW($1:$5),0),ROW($1:$5))+1,1)*10^ROW($1:$5)/10)</f>
        <v>99</v>
      </c>
      <c r="P513" t="str">
        <f>feed!P513</f>
        <v>Plentiful</v>
      </c>
      <c r="Q513" t="str">
        <f>feed!Q513</f>
        <v>Somewhat Large</v>
      </c>
      <c r="R513" t="str">
        <f>feed!R513</f>
        <v>Caribbean</v>
      </c>
      <c r="S513" t="str">
        <f>feed!S513</f>
        <v>Soviet Union</v>
      </c>
      <c r="T513" s="4">
        <f>SUMPRODUCT(MID(0&amp;feed!T513,LARGE(INDEX(ISNUMBER(--MID(feed!T513,ROW($1:$5),1))*
ROW($1:$5),0),ROW($1:$5))+1,1)*10^ROW($1:$5)/10)</f>
        <v>26808</v>
      </c>
      <c r="U513" t="str">
        <f>feed!U513</f>
        <v>http://blocgame.com/stats.php?id=58425</v>
      </c>
      <c r="V513" s="4">
        <f>SUMPRODUCT(MID(0&amp;feed!V513,LARGE(INDEX(ISNUMBER(--MID(feed!V513,ROW($1:$5),1))*
ROW($1:$5),0),ROW($1:$5))+1,1)*10^ROW($1:$5)/10)</f>
        <v>0</v>
      </c>
      <c r="W513">
        <f>feed!W513</f>
        <v>0</v>
      </c>
      <c r="X513" s="4">
        <f>T513-H513*750-K513*375-L513*375</f>
        <v>17433</v>
      </c>
      <c r="Y513" s="9">
        <f>T513/N513</f>
        <v>31.244755244755243</v>
      </c>
    </row>
    <row r="514" spans="1:25" x14ac:dyDescent="0.25">
      <c r="A514" t="str">
        <f>feed!A515</f>
        <v>Yar</v>
      </c>
      <c r="B514" t="str">
        <f>feed!B515</f>
        <v>Johnny Depth</v>
      </c>
      <c r="C514">
        <f>feed!C515</f>
        <v>0</v>
      </c>
      <c r="D514">
        <f>SUMPRODUCT(MID(0&amp;feed!D515,LARGE(INDEX(ISNUMBER(--MID(feed!D515,ROW($1:$19),1))*
ROW($1:$19),0),ROW($1:$19))+1,1)*10^ROW($1:$19)/10)</f>
        <v>5</v>
      </c>
      <c r="E514">
        <f>SUMPRODUCT(MID(0&amp;feed!E515,LARGE(INDEX(ISNUMBER(--MID(feed!E515,ROW($1:$19),1))*
ROW($1:$19),0),ROW($1:$19))+1,1)*10^ROW($1:$19)/10)</f>
        <v>0</v>
      </c>
      <c r="F514" t="str">
        <f>feed!F515</f>
        <v>Second World War surplus</v>
      </c>
      <c r="G514" t="str">
        <f>feed!G515</f>
        <v>Normal</v>
      </c>
      <c r="H514">
        <f>SUMPRODUCT(MID(0&amp;feed!H515,LARGE(INDEX(ISNUMBER(--MID(feed!H515,ROW($1:$1),1))*
ROW($1:$1),0),ROW($1:$1))+1,1)*10^ROW($1:$1)/10)</f>
        <v>0</v>
      </c>
      <c r="I514" t="str">
        <f>feed!I515</f>
        <v>Undisciplined Rabble</v>
      </c>
      <c r="J514">
        <f>SUMPRODUCT(MID(0&amp;feed!J515,LARGE(INDEX(ISNUMBER(--MID(feed!J515,ROW($1:$19),1))*
ROW($1:$19),0),ROW($1:$19))+1,1)*10^ROW($1:$19)/10)</f>
        <v>22</v>
      </c>
      <c r="K514">
        <f>SUMPRODUCT(MID(0&amp;feed!K515,LARGE(INDEX(ISNUMBER(--MID(feed!K515,ROW($1:$19),1))*
ROW($1:$19),0),ROW($1:$19))+1,1)*10^ROW($1:$19)/10)</f>
        <v>6</v>
      </c>
      <c r="L514">
        <f>SUMPRODUCT(MID(0&amp;feed!L515,LARGE(INDEX(ISNUMBER(--MID(feed!L515,ROW($1:$19),1))*
ROW($1:$19),0),ROW($1:$19))+1,1)*10^ROW($1:$19)/10)</f>
        <v>1</v>
      </c>
      <c r="M514" t="str">
        <f>feed!M515</f>
        <v>Mixed Economy</v>
      </c>
      <c r="N514">
        <f>SUMPRODUCT(MID(0&amp;feed!N515,LARGE(INDEX(ISNUMBER(--MID(feed!N515,ROW($1:$5),1))*
ROW($1:$5),0),ROW($1:$5))+1,1)*10^ROW($1:$5)/10)</f>
        <v>856</v>
      </c>
      <c r="O514">
        <f>SUMPRODUCT(MID(0&amp;feed!O515,LARGE(INDEX(ISNUMBER(--MID(feed!O515,ROW($1:$5),1))*
ROW($1:$5),0),ROW($1:$5))+1,1)*10^ROW($1:$5)/10)</f>
        <v>18</v>
      </c>
      <c r="P514">
        <f>feed!P515</f>
        <v>0</v>
      </c>
      <c r="Q514" t="str">
        <f>feed!Q515</f>
        <v>None</v>
      </c>
      <c r="R514" t="str">
        <f>feed!R515</f>
        <v>East Indies</v>
      </c>
      <c r="S514" t="str">
        <f>feed!S515</f>
        <v>Neutral</v>
      </c>
      <c r="T514" s="4">
        <f>SUMPRODUCT(MID(0&amp;feed!T515,LARGE(INDEX(ISNUMBER(--MID(feed!T515,ROW($1:$5),1))*
ROW($1:$5),0),ROW($1:$5))+1,1)*10^ROW($1:$5)/10)</f>
        <v>3044</v>
      </c>
      <c r="U514" t="str">
        <f>feed!U515</f>
        <v>http://blocgame.com/stats.php?id=62769</v>
      </c>
      <c r="V514" s="4">
        <f>SUMPRODUCT(MID(0&amp;feed!V515,LARGE(INDEX(ISNUMBER(--MID(feed!V515,ROW($1:$5),1))*
ROW($1:$5),0),ROW($1:$5))+1,1)*10^ROW($1:$5)/10)</f>
        <v>0</v>
      </c>
      <c r="W514">
        <f>feed!W515</f>
        <v>0</v>
      </c>
      <c r="X514" s="4">
        <f>T514-H514*750-K514*375-L514*375</f>
        <v>419</v>
      </c>
      <c r="Y514" s="9">
        <f>T514/N514</f>
        <v>3.55607476635514</v>
      </c>
    </row>
    <row r="515" spans="1:25" x14ac:dyDescent="0.25">
      <c r="A515" t="str">
        <f>feed!A516</f>
        <v>Spartang</v>
      </c>
      <c r="B515" t="str">
        <f>feed!B516</f>
        <v>Najib abdul razak</v>
      </c>
      <c r="C515" t="str">
        <f>feed!C516</f>
        <v>PIRATES</v>
      </c>
      <c r="D515">
        <f>SUMPRODUCT(MID(0&amp;feed!D516,LARGE(INDEX(ISNUMBER(--MID(feed!D516,ROW($1:$19),1))*
ROW($1:$19),0),ROW($1:$19))+1,1)*10^ROW($1:$19)/10)</f>
        <v>46</v>
      </c>
      <c r="E515">
        <f>SUMPRODUCT(MID(0&amp;feed!E516,LARGE(INDEX(ISNUMBER(--MID(feed!E516,ROW($1:$19),1))*
ROW($1:$19),0),ROW($1:$19))+1,1)*10^ROW($1:$19)/10)</f>
        <v>0</v>
      </c>
      <c r="F515" t="str">
        <f>feed!F516</f>
        <v>Second World War surplus</v>
      </c>
      <c r="G515" t="str">
        <f>feed!G516</f>
        <v>Gandhi-like</v>
      </c>
      <c r="H515">
        <f>SUMPRODUCT(MID(0&amp;feed!H516,LARGE(INDEX(ISNUMBER(--MID(feed!H516,ROW($1:$1),1))*
ROW($1:$1),0),ROW($1:$1))+1,1)*10^ROW($1:$1)/10)</f>
        <v>1</v>
      </c>
      <c r="I515" t="str">
        <f>feed!I516</f>
        <v>Standard</v>
      </c>
      <c r="J515">
        <f>SUMPRODUCT(MID(0&amp;feed!J516,LARGE(INDEX(ISNUMBER(--MID(feed!J516,ROW($1:$19),1))*
ROW($1:$19),0),ROW($1:$19))+1,1)*10^ROW($1:$19)/10)</f>
        <v>3</v>
      </c>
      <c r="K515">
        <f>SUMPRODUCT(MID(0&amp;feed!K516,LARGE(INDEX(ISNUMBER(--MID(feed!K516,ROW($1:$19),1))*
ROW($1:$19),0),ROW($1:$19))+1,1)*10^ROW($1:$19)/10)</f>
        <v>13</v>
      </c>
      <c r="L515">
        <f>SUMPRODUCT(MID(0&amp;feed!L516,LARGE(INDEX(ISNUMBER(--MID(feed!L516,ROW($1:$19),1))*
ROW($1:$19),0),ROW($1:$19))+1,1)*10^ROW($1:$19)/10)</f>
        <v>3</v>
      </c>
      <c r="M515" t="str">
        <f>feed!M516</f>
        <v>Central Planning</v>
      </c>
      <c r="N515">
        <f>SUMPRODUCT(MID(0&amp;feed!N516,LARGE(INDEX(ISNUMBER(--MID(feed!N516,ROW($1:$5),1))*
ROW($1:$5),0),ROW($1:$5))+1,1)*10^ROW($1:$5)/10)</f>
        <v>856</v>
      </c>
      <c r="O515">
        <f>SUMPRODUCT(MID(0&amp;feed!O516,LARGE(INDEX(ISNUMBER(--MID(feed!O516,ROW($1:$5),1))*
ROW($1:$5),0),ROW($1:$5))+1,1)*10^ROW($1:$5)/10)</f>
        <v>328</v>
      </c>
      <c r="P515">
        <f>feed!P516</f>
        <v>0</v>
      </c>
      <c r="Q515" t="str">
        <f>feed!Q516</f>
        <v>Small</v>
      </c>
      <c r="R515" t="str">
        <f>feed!R516</f>
        <v>Caribbean</v>
      </c>
      <c r="S515" t="str">
        <f>feed!S516</f>
        <v>Soviet Union</v>
      </c>
      <c r="T515" s="4">
        <f>SUMPRODUCT(MID(0&amp;feed!T516,LARGE(INDEX(ISNUMBER(--MID(feed!T516,ROW($1:$5),1))*
ROW($1:$5),0),ROW($1:$5))+1,1)*10^ROW($1:$5)/10)</f>
        <v>29511</v>
      </c>
      <c r="U515" t="str">
        <f>feed!U516</f>
        <v>http://blocgame.com/stats.php?id=64166</v>
      </c>
      <c r="V515" s="4">
        <f>SUMPRODUCT(MID(0&amp;feed!V516,LARGE(INDEX(ISNUMBER(--MID(feed!V516,ROW($1:$5),1))*
ROW($1:$5),0),ROW($1:$5))+1,1)*10^ROW($1:$5)/10)</f>
        <v>0</v>
      </c>
      <c r="W515">
        <f>feed!W516</f>
        <v>0</v>
      </c>
      <c r="X515" s="4">
        <f>T515-H515*750-K515*375-L515*375</f>
        <v>22761</v>
      </c>
      <c r="Y515" s="9">
        <f>T515/N515</f>
        <v>34.475467289719624</v>
      </c>
    </row>
    <row r="516" spans="1:25" x14ac:dyDescent="0.25">
      <c r="A516" t="str">
        <f>feed!A514</f>
        <v>Syraan</v>
      </c>
      <c r="B516" t="str">
        <f>feed!B514</f>
        <v>Desus</v>
      </c>
      <c r="C516" t="str">
        <f>feed!C514</f>
        <v>The Order</v>
      </c>
      <c r="D516">
        <f>SUMPRODUCT(MID(0&amp;feed!D514,LARGE(INDEX(ISNUMBER(--MID(feed!D514,ROW($1:$19),1))*
ROW($1:$19),0),ROW($1:$19))+1,1)*10^ROW($1:$19)/10)</f>
        <v>80</v>
      </c>
      <c r="E516">
        <f>SUMPRODUCT(MID(0&amp;feed!E514,LARGE(INDEX(ISNUMBER(--MID(feed!E514,ROW($1:$19),1))*
ROW($1:$19),0),ROW($1:$19))+1,1)*10^ROW($1:$19)/10)</f>
        <v>0</v>
      </c>
      <c r="F516" t="str">
        <f>feed!F514</f>
        <v>First World War surplus</v>
      </c>
      <c r="G516" t="str">
        <f>feed!G514</f>
        <v>Angelic</v>
      </c>
      <c r="H516">
        <f>SUMPRODUCT(MID(0&amp;feed!H514,LARGE(INDEX(ISNUMBER(--MID(feed!H514,ROW($1:$1),1))*
ROW($1:$1),0),ROW($1:$1))+1,1)*10^ROW($1:$1)/10)</f>
        <v>1</v>
      </c>
      <c r="I516" t="str">
        <f>feed!I514</f>
        <v>Standard</v>
      </c>
      <c r="J516">
        <f>SUMPRODUCT(MID(0&amp;feed!J514,LARGE(INDEX(ISNUMBER(--MID(feed!J514,ROW($1:$19),1))*
ROW($1:$19),0),ROW($1:$19))+1,1)*10^ROW($1:$19)/10)</f>
        <v>3</v>
      </c>
      <c r="K516">
        <f>SUMPRODUCT(MID(0&amp;feed!K514,LARGE(INDEX(ISNUMBER(--MID(feed!K514,ROW($1:$19),1))*
ROW($1:$19),0),ROW($1:$19))+1,1)*10^ROW($1:$19)/10)</f>
        <v>9</v>
      </c>
      <c r="L516">
        <f>SUMPRODUCT(MID(0&amp;feed!L514,LARGE(INDEX(ISNUMBER(--MID(feed!L514,ROW($1:$19),1))*
ROW($1:$19),0),ROW($1:$19))+1,1)*10^ROW($1:$19)/10)</f>
        <v>7</v>
      </c>
      <c r="M516" t="str">
        <f>feed!M514</f>
        <v>Central Planning</v>
      </c>
      <c r="N516">
        <f>SUMPRODUCT(MID(0&amp;feed!N514,LARGE(INDEX(ISNUMBER(--MID(feed!N514,ROW($1:$5),1))*
ROW($1:$5),0),ROW($1:$5))+1,1)*10^ROW($1:$5)/10)</f>
        <v>856</v>
      </c>
      <c r="O516">
        <f>SUMPRODUCT(MID(0&amp;feed!O514,LARGE(INDEX(ISNUMBER(--MID(feed!O514,ROW($1:$5),1))*
ROW($1:$5),0),ROW($1:$5))+1,1)*10^ROW($1:$5)/10)</f>
        <v>2133</v>
      </c>
      <c r="P516" t="str">
        <f>feed!P514</f>
        <v>Untapped</v>
      </c>
      <c r="Q516" t="str">
        <f>feed!Q514</f>
        <v>Powerful</v>
      </c>
      <c r="R516" t="str">
        <f>feed!R514</f>
        <v>Egypt</v>
      </c>
      <c r="S516" t="str">
        <f>feed!S514</f>
        <v>Soviet Union</v>
      </c>
      <c r="T516" s="4">
        <f>SUMPRODUCT(MID(0&amp;feed!T514,LARGE(INDEX(ISNUMBER(--MID(feed!T514,ROW($1:$5),1))*
ROW($1:$5),0),ROW($1:$5))+1,1)*10^ROW($1:$5)/10)</f>
        <v>16500</v>
      </c>
      <c r="U516" t="str">
        <f>feed!U514</f>
        <v>http://blocgame.com/stats.php?id=59870</v>
      </c>
      <c r="V516" s="4">
        <f>SUMPRODUCT(MID(0&amp;feed!V514,LARGE(INDEX(ISNUMBER(--MID(feed!V514,ROW($1:$5),1))*
ROW($1:$5),0),ROW($1:$5))+1,1)*10^ROW($1:$5)/10)</f>
        <v>0</v>
      </c>
      <c r="W516">
        <f>feed!W514</f>
        <v>0</v>
      </c>
      <c r="X516" s="4">
        <f>T516-H516*750-K516*375-L516*375</f>
        <v>9750</v>
      </c>
      <c r="Y516" s="9">
        <f>T516/N516</f>
        <v>19.27570093457944</v>
      </c>
    </row>
    <row r="517" spans="1:25" x14ac:dyDescent="0.25">
      <c r="A517" t="str">
        <f>feed!A517</f>
        <v>Gumbo</v>
      </c>
      <c r="B517" t="str">
        <f>feed!B517</f>
        <v>Gumbo954</v>
      </c>
      <c r="C517" t="str">
        <f>feed!C517</f>
        <v>Steel Brotherhood</v>
      </c>
      <c r="D517">
        <f>SUMPRODUCT(MID(0&amp;feed!D517,LARGE(INDEX(ISNUMBER(--MID(feed!D517,ROW($1:$19),1))*
ROW($1:$19),0),ROW($1:$19))+1,1)*10^ROW($1:$19)/10)</f>
        <v>37</v>
      </c>
      <c r="E517">
        <f>SUMPRODUCT(MID(0&amp;feed!E517,LARGE(INDEX(ISNUMBER(--MID(feed!E517,ROW($1:$19),1))*
ROW($1:$19),0),ROW($1:$19))+1,1)*10^ROW($1:$19)/10)</f>
        <v>0</v>
      </c>
      <c r="F517" t="str">
        <f>feed!F517</f>
        <v>First World War surplus</v>
      </c>
      <c r="G517" t="str">
        <f>feed!G517</f>
        <v>Mad Dog</v>
      </c>
      <c r="H517">
        <f>SUMPRODUCT(MID(0&amp;feed!H517,LARGE(INDEX(ISNUMBER(--MID(feed!H517,ROW($1:$1),1))*
ROW($1:$1),0),ROW($1:$1))+1,1)*10^ROW($1:$1)/10)</f>
        <v>1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1</v>
      </c>
      <c r="K517">
        <f>SUMPRODUCT(MID(0&amp;feed!K517,LARGE(INDEX(ISNUMBER(--MID(feed!K517,ROW($1:$19),1))*
ROW($1:$19),0),ROW($1:$19))+1,1)*10^ROW($1:$19)/10)</f>
        <v>7</v>
      </c>
      <c r="L517">
        <f>SUMPRODUCT(MID(0&amp;feed!L517,LARGE(INDEX(ISNUMBER(--MID(feed!L517,ROW($1:$19),1))*
ROW($1:$19),0),ROW($1:$19))+1,1)*10^ROW($1:$19)/10)</f>
        <v>6</v>
      </c>
      <c r="M517" t="str">
        <f>feed!M517</f>
        <v>Mixed Economy</v>
      </c>
      <c r="N517">
        <f>SUMPRODUCT(MID(0&amp;feed!N517,LARGE(INDEX(ISNUMBER(--MID(feed!N517,ROW($1:$5),1))*
ROW($1:$5),0),ROW($1:$5))+1,1)*10^ROW($1:$5)/10)</f>
        <v>854</v>
      </c>
      <c r="O517">
        <f>SUMPRODUCT(MID(0&amp;feed!O517,LARGE(INDEX(ISNUMBER(--MID(feed!O517,ROW($1:$5),1))*
ROW($1:$5),0),ROW($1:$5))+1,1)*10^ROW($1:$5)/10)</f>
        <v>127</v>
      </c>
      <c r="P517">
        <f>feed!P517</f>
        <v>0</v>
      </c>
      <c r="Q517" t="str">
        <f>feed!Q517</f>
        <v>Mediocre</v>
      </c>
      <c r="R517" t="str">
        <f>feed!R517</f>
        <v>Caribbean</v>
      </c>
      <c r="S517" t="str">
        <f>feed!S517</f>
        <v>United States</v>
      </c>
      <c r="T517" s="4">
        <f>SUMPRODUCT(MID(0&amp;feed!T517,LARGE(INDEX(ISNUMBER(--MID(feed!T517,ROW($1:$5),1))*
ROW($1:$5),0),ROW($1:$5))+1,1)*10^ROW($1:$5)/10)</f>
        <v>16491</v>
      </c>
      <c r="U517" t="str">
        <f>feed!U517</f>
        <v>http://blocgame.com/stats.php?id=64201</v>
      </c>
      <c r="V517" s="4">
        <f>SUMPRODUCT(MID(0&amp;feed!V517,LARGE(INDEX(ISNUMBER(--MID(feed!V517,ROW($1:$5),1))*
ROW($1:$5),0),ROW($1:$5))+1,1)*10^ROW($1:$5)/10)</f>
        <v>0</v>
      </c>
      <c r="W517">
        <f>feed!W517</f>
        <v>0</v>
      </c>
      <c r="X517" s="4">
        <f>T517-H517*750-K517*375-L517*375</f>
        <v>10866</v>
      </c>
      <c r="Y517" s="9">
        <f>T517/N517</f>
        <v>19.310304449648712</v>
      </c>
    </row>
    <row r="518" spans="1:25" x14ac:dyDescent="0.25">
      <c r="A518" t="str">
        <f>feed!A518</f>
        <v>Blackpearl</v>
      </c>
      <c r="B518" t="str">
        <f>feed!B518</f>
        <v>Ultraman</v>
      </c>
      <c r="C518" t="str">
        <f>feed!C518</f>
        <v>PIRATES</v>
      </c>
      <c r="D518">
        <f>SUMPRODUCT(MID(0&amp;feed!D518,LARGE(INDEX(ISNUMBER(--MID(feed!D518,ROW($1:$19),1))*
ROW($1:$19),0),ROW($1:$19))+1,1)*10^ROW($1:$19)/10)</f>
        <v>45</v>
      </c>
      <c r="E518">
        <f>SUMPRODUCT(MID(0&amp;feed!E518,LARGE(INDEX(ISNUMBER(--MID(feed!E518,ROW($1:$19),1))*
ROW($1:$19),0),ROW($1:$19))+1,1)*10^ROW($1:$19)/10)</f>
        <v>0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1</v>
      </c>
      <c r="I518" t="str">
        <f>feed!I518</f>
        <v>Standard</v>
      </c>
      <c r="J518">
        <f>SUMPRODUCT(MID(0&amp;feed!J518,LARGE(INDEX(ISNUMBER(--MID(feed!J518,ROW($1:$19),1))*
ROW($1:$19),0),ROW($1:$19))+1,1)*10^ROW($1:$19)/10)</f>
        <v>3</v>
      </c>
      <c r="K518">
        <f>SUMPRODUCT(MID(0&amp;feed!K518,LARGE(INDEX(ISNUMBER(--MID(feed!K518,ROW($1:$19),1))*
ROW($1:$19),0),ROW($1:$19))+1,1)*10^ROW($1:$19)/10)</f>
        <v>10</v>
      </c>
      <c r="L518">
        <f>SUMPRODUCT(MID(0&amp;feed!L518,LARGE(INDEX(ISNUMBER(--MID(feed!L518,ROW($1:$19),1))*
ROW($1:$19),0),ROW($1:$19))+1,1)*10^ROW($1:$19)/10)</f>
        <v>5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853</v>
      </c>
      <c r="O518">
        <f>SUMPRODUCT(MID(0&amp;feed!O518,LARGE(INDEX(ISNUMBER(--MID(feed!O518,ROW($1:$5),1))*
ROW($1:$5),0),ROW($1:$5))+1,1)*10^ROW($1:$5)/10)</f>
        <v>210</v>
      </c>
      <c r="P518" t="str">
        <f>feed!P518</f>
        <v>Untapped</v>
      </c>
      <c r="Q518" t="str">
        <f>feed!Q518</f>
        <v>Meagre</v>
      </c>
      <c r="R518" t="str">
        <f>feed!R518</f>
        <v>East Indies</v>
      </c>
      <c r="S518" t="str">
        <f>feed!S518</f>
        <v>Soviet Union</v>
      </c>
      <c r="T518" s="4">
        <f>SUMPRODUCT(MID(0&amp;feed!T518,LARGE(INDEX(ISNUMBER(--MID(feed!T518,ROW($1:$5),1))*
ROW($1:$5),0),ROW($1:$5))+1,1)*10^ROW($1:$5)/10)</f>
        <v>30822</v>
      </c>
      <c r="U518" t="str">
        <f>feed!U518</f>
        <v>http://blocgame.com/stats.php?id=64309</v>
      </c>
      <c r="V518" s="4">
        <f>SUMPRODUCT(MID(0&amp;feed!V518,LARGE(INDEX(ISNUMBER(--MID(feed!V518,ROW($1:$5),1))*
ROW($1:$5),0),ROW($1:$5))+1,1)*10^ROW($1:$5)/10)</f>
        <v>0</v>
      </c>
      <c r="W518">
        <f>feed!W518</f>
        <v>0</v>
      </c>
      <c r="X518" s="4">
        <f>T518-H518*750-K518*375-L518*375</f>
        <v>24447</v>
      </c>
      <c r="Y518" s="9">
        <f>T518/N518</f>
        <v>36.13364595545135</v>
      </c>
    </row>
    <row r="519" spans="1:25" x14ac:dyDescent="0.25">
      <c r="A519" t="str">
        <f>feed!A519</f>
        <v>Cairobya</v>
      </c>
      <c r="B519" t="str">
        <f>feed!B519</f>
        <v>Garry Lorvathian</v>
      </c>
      <c r="C519" t="str">
        <f>feed!C519</f>
        <v>The Federal Colonies</v>
      </c>
      <c r="D519">
        <f>SUMPRODUCT(MID(0&amp;feed!D519,LARGE(INDEX(ISNUMBER(--MID(feed!D519,ROW($1:$19),1))*
ROW($1:$19),0),ROW($1:$19))+1,1)*10^ROW($1:$19)/10)</f>
        <v>65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1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6</v>
      </c>
      <c r="K519">
        <f>SUMPRODUCT(MID(0&amp;feed!K519,LARGE(INDEX(ISNUMBER(--MID(feed!K519,ROW($1:$19),1))*
ROW($1:$19),0),ROW($1:$19))+1,1)*10^ROW($1:$19)/10)</f>
        <v>9</v>
      </c>
      <c r="L519">
        <f>SUMPRODUCT(MID(0&amp;feed!L519,LARGE(INDEX(ISNUMBER(--MID(feed!L519,ROW($1:$19),1))*
ROW($1:$19),0),ROW($1:$19))+1,1)*10^ROW($1:$19)/10)</f>
        <v>8</v>
      </c>
      <c r="M519" t="str">
        <f>feed!M519</f>
        <v>Free Market</v>
      </c>
      <c r="N519">
        <f>SUMPRODUCT(MID(0&amp;feed!N519,LARGE(INDEX(ISNUMBER(--MID(feed!N519,ROW($1:$5),1))*
ROW($1:$5),0),ROW($1:$5))+1,1)*10^ROW($1:$5)/10)</f>
        <v>852</v>
      </c>
      <c r="O519">
        <f>SUMPRODUCT(MID(0&amp;feed!O519,LARGE(INDEX(ISNUMBER(--MID(feed!O519,ROW($1:$5),1))*
ROW($1:$5),0),ROW($1:$5))+1,1)*10^ROW($1:$5)/10)</f>
        <v>897</v>
      </c>
      <c r="P519" t="str">
        <f>feed!P519</f>
        <v>Untapped</v>
      </c>
      <c r="Q519" t="str">
        <f>feed!Q519</f>
        <v>Somewhat Large</v>
      </c>
      <c r="R519" t="str">
        <f>feed!R519</f>
        <v>Egypt</v>
      </c>
      <c r="S519" t="str">
        <f>feed!S519</f>
        <v>United States</v>
      </c>
      <c r="T519" s="4">
        <f>SUMPRODUCT(MID(0&amp;feed!T519,LARGE(INDEX(ISNUMBER(--MID(feed!T519,ROW($1:$5),1))*
ROW($1:$5),0),ROW($1:$5))+1,1)*10^ROW($1:$5)/10)</f>
        <v>23245</v>
      </c>
      <c r="U519" t="str">
        <f>feed!U519</f>
        <v>http://blocgame.com/stats.php?id=64173</v>
      </c>
      <c r="V519" s="4">
        <f>SUMPRODUCT(MID(0&amp;feed!V519,LARGE(INDEX(ISNUMBER(--MID(feed!V519,ROW($1:$5),1))*
ROW($1:$5),0),ROW($1:$5))+1,1)*10^ROW($1:$5)/10)</f>
        <v>0</v>
      </c>
      <c r="W519">
        <f>feed!W519</f>
        <v>0</v>
      </c>
      <c r="X519" s="4">
        <f>T519-H519*750-K519*375-L519*375</f>
        <v>16120</v>
      </c>
      <c r="Y519" s="9">
        <f>T519/N519</f>
        <v>27.28286384976526</v>
      </c>
    </row>
    <row r="520" spans="1:25" x14ac:dyDescent="0.25">
      <c r="A520" t="str">
        <f>feed!A520</f>
        <v>Funistan</v>
      </c>
      <c r="B520" t="str">
        <f>feed!B520</f>
        <v>Evequill</v>
      </c>
      <c r="C520">
        <f>feed!C520</f>
        <v>0</v>
      </c>
      <c r="D520">
        <f>SUMPRODUCT(MID(0&amp;feed!D520,LARGE(INDEX(ISNUMBER(--MID(feed!D520,ROW($1:$19),1))*
ROW($1:$19),0),ROW($1:$19))+1,1)*10^ROW($1:$19)/10)</f>
        <v>6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0</v>
      </c>
      <c r="I520" t="str">
        <f>feed!I520</f>
        <v>Undisciplined Rabble</v>
      </c>
      <c r="J520">
        <f>SUMPRODUCT(MID(0&amp;feed!J520,LARGE(INDEX(ISNUMBER(--MID(feed!J520,ROW($1:$19),1))*
ROW($1:$19),0),ROW($1:$19))+1,1)*10^ROW($1:$19)/10)</f>
        <v>58</v>
      </c>
      <c r="K520">
        <f>SUMPRODUCT(MID(0&amp;feed!K520,LARGE(INDEX(ISNUMBER(--MID(feed!K520,ROW($1:$19),1))*
ROW($1:$19),0),ROW($1:$19))+1,1)*10^ROW($1:$19)/10)</f>
        <v>7</v>
      </c>
      <c r="L520">
        <f>SUMPRODUCT(MID(0&amp;feed!L520,LARGE(INDEX(ISNUMBER(--MID(feed!L520,ROW($1:$19),1))*
ROW($1:$19),0),ROW($1:$19))+1,1)*10^ROW($1:$19)/10)</f>
        <v>6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848</v>
      </c>
      <c r="O520">
        <f>SUMPRODUCT(MID(0&amp;feed!O520,LARGE(INDEX(ISNUMBER(--MID(feed!O520,ROW($1:$5),1))*
ROW($1:$5),0),ROW($1:$5))+1,1)*10^ROW($1:$5)/10)</f>
        <v>6</v>
      </c>
      <c r="P520">
        <f>feed!P520</f>
        <v>0</v>
      </c>
      <c r="Q520" t="str">
        <f>feed!Q520</f>
        <v>None</v>
      </c>
      <c r="R520" t="str">
        <f>feed!R520</f>
        <v>The Subcontinent</v>
      </c>
      <c r="S520" t="str">
        <f>feed!S520</f>
        <v>Soviet Union</v>
      </c>
      <c r="T520" s="4">
        <f>SUMPRODUCT(MID(0&amp;feed!T520,LARGE(INDEX(ISNUMBER(--MID(feed!T520,ROW($1:$5),1))*
ROW($1:$5),0),ROW($1:$5))+1,1)*10^ROW($1:$5)/10)</f>
        <v>7200</v>
      </c>
      <c r="U520" t="str">
        <f>feed!U520</f>
        <v>http://blocgame.com/stats.php?id=8311</v>
      </c>
      <c r="V520" s="4">
        <f>SUMPRODUCT(MID(0&amp;feed!V520,LARGE(INDEX(ISNUMBER(--MID(feed!V520,ROW($1:$5),1))*
ROW($1:$5),0),ROW($1:$5))+1,1)*10^ROW($1:$5)/10)</f>
        <v>0</v>
      </c>
      <c r="W520">
        <f>feed!W520</f>
        <v>0</v>
      </c>
      <c r="X520" s="4">
        <f>T520-H520*750-K520*375-L520*375</f>
        <v>2325</v>
      </c>
      <c r="Y520" s="9">
        <f>T520/N520</f>
        <v>8.4905660377358494</v>
      </c>
    </row>
    <row r="521" spans="1:25" x14ac:dyDescent="0.25">
      <c r="A521" t="str">
        <f>feed!A521</f>
        <v>Chrome</v>
      </c>
      <c r="B521" t="str">
        <f>feed!B521</f>
        <v>edmfan</v>
      </c>
      <c r="C521" t="str">
        <f>feed!C521</f>
        <v>The Divine Council</v>
      </c>
      <c r="D521">
        <f>SUMPRODUCT(MID(0&amp;feed!D521,LARGE(INDEX(ISNUMBER(--MID(feed!D521,ROW($1:$19),1))*
ROW($1:$19),0),ROW($1:$19))+1,1)*10^ROW($1:$19)/10)</f>
        <v>27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Isolated</v>
      </c>
      <c r="H521">
        <f>SUMPRODUCT(MID(0&amp;feed!H521,LARGE(INDEX(ISNUMBER(--MID(feed!H521,ROW($1:$1),1))*
ROW($1:$1),0),ROW($1:$1))+1,1)*10^ROW($1:$1)/10)</f>
        <v>0</v>
      </c>
      <c r="I521" t="str">
        <f>feed!I521</f>
        <v>Good</v>
      </c>
      <c r="J521">
        <f>SUMPRODUCT(MID(0&amp;feed!J521,LARGE(INDEX(ISNUMBER(--MID(feed!J521,ROW($1:$19),1))*
ROW($1:$19),0),ROW($1:$19))+1,1)*10^ROW($1:$19)/10)</f>
        <v>2</v>
      </c>
      <c r="K521">
        <f>SUMPRODUCT(MID(0&amp;feed!K521,LARGE(INDEX(ISNUMBER(--MID(feed!K521,ROW($1:$19),1))*
ROW($1:$19),0),ROW($1:$19))+1,1)*10^ROW($1:$19)/10)</f>
        <v>35</v>
      </c>
      <c r="L521">
        <f>SUMPRODUCT(MID(0&amp;feed!L521,LARGE(INDEX(ISNUMBER(--MID(feed!L521,ROW($1:$19),1))*
ROW($1:$19),0),ROW($1:$19))+1,1)*10^ROW($1:$19)/10)</f>
        <v>20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848</v>
      </c>
      <c r="O521">
        <f>SUMPRODUCT(MID(0&amp;feed!O521,LARGE(INDEX(ISNUMBER(--MID(feed!O521,ROW($1:$5),1))*
ROW($1:$5),0),ROW($1:$5))+1,1)*10^ROW($1:$5)/10)</f>
        <v>2947</v>
      </c>
      <c r="P521">
        <f>feed!P521</f>
        <v>0</v>
      </c>
      <c r="Q521" t="str">
        <f>feed!Q521</f>
        <v>Large</v>
      </c>
      <c r="R521" t="str">
        <f>feed!R521</f>
        <v>Arabia</v>
      </c>
      <c r="S521" t="str">
        <f>feed!S521</f>
        <v>Soviet Union</v>
      </c>
      <c r="T521" s="4">
        <f>SUMPRODUCT(MID(0&amp;feed!T521,LARGE(INDEX(ISNUMBER(--MID(feed!T521,ROW($1:$5),1))*
ROW($1:$5),0),ROW($1:$5))+1,1)*10^ROW($1:$5)/10)</f>
        <v>42491</v>
      </c>
      <c r="U521" t="str">
        <f>feed!U521</f>
        <v>http://blocgame.com/stats.php?id=62534</v>
      </c>
      <c r="V521" s="4">
        <f>SUMPRODUCT(MID(0&amp;feed!V521,LARGE(INDEX(ISNUMBER(--MID(feed!V521,ROW($1:$5),1))*
ROW($1:$5),0),ROW($1:$5))+1,1)*10^ROW($1:$5)/10)</f>
        <v>0</v>
      </c>
      <c r="W521">
        <f>feed!W521</f>
        <v>0</v>
      </c>
      <c r="X521" s="4">
        <f>T521-H521*750-K521*375-L521*375</f>
        <v>21866</v>
      </c>
      <c r="Y521" s="9">
        <f>T521/N521</f>
        <v>50.107311320754718</v>
      </c>
    </row>
    <row r="522" spans="1:25" x14ac:dyDescent="0.25">
      <c r="A522" t="str">
        <f>feed!A522</f>
        <v>Gulam</v>
      </c>
      <c r="B522" t="str">
        <f>feed!B522</f>
        <v>Galak</v>
      </c>
      <c r="C522" t="str">
        <f>feed!C522</f>
        <v>PIRATES</v>
      </c>
      <c r="D522">
        <f>SUMPRODUCT(MID(0&amp;feed!D522,LARGE(INDEX(ISNUMBER(--MID(feed!D522,ROW($1:$19),1))*
ROW($1:$19),0),ROW($1:$19))+1,1)*10^ROW($1:$19)/10)</f>
        <v>4</v>
      </c>
      <c r="E522">
        <f>SUMPRODUCT(MID(0&amp;feed!E522,LARGE(INDEX(ISNUMBER(--MID(feed!E522,ROW($1:$19),1))*
ROW($1:$19),0),ROW($1:$19))+1,1)*10^ROW($1:$19)/10)</f>
        <v>3</v>
      </c>
      <c r="F522" t="str">
        <f>feed!F522</f>
        <v>Second World War surplus</v>
      </c>
      <c r="G522" t="str">
        <f>feed!G522</f>
        <v>Isolated</v>
      </c>
      <c r="H522">
        <f>SUMPRODUCT(MID(0&amp;feed!H522,LARGE(INDEX(ISNUMBER(--MID(feed!H522,ROW($1:$1),1))*
ROW($1:$1),0),ROW($1:$1))+1,1)*10^ROW($1:$1)/10)</f>
        <v>2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0</v>
      </c>
      <c r="K522">
        <f>SUMPRODUCT(MID(0&amp;feed!K522,LARGE(INDEX(ISNUMBER(--MID(feed!K522,ROW($1:$19),1))*
ROW($1:$19),0),ROW($1:$19))+1,1)*10^ROW($1:$19)/10)</f>
        <v>12</v>
      </c>
      <c r="L522">
        <f>SUMPRODUCT(MID(0&amp;feed!L522,LARGE(INDEX(ISNUMBER(--MID(feed!L522,ROW($1:$19),1))*
ROW($1:$19),0),ROW($1:$19))+1,1)*10^ROW($1:$19)/10)</f>
        <v>5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847</v>
      </c>
      <c r="O522">
        <f>SUMPRODUCT(MID(0&amp;feed!O522,LARGE(INDEX(ISNUMBER(--MID(feed!O522,ROW($1:$5),1))*
ROW($1:$5),0),ROW($1:$5))+1,1)*10^ROW($1:$5)/10)</f>
        <v>244</v>
      </c>
      <c r="P522" t="str">
        <f>feed!P522</f>
        <v>Near Depletion</v>
      </c>
      <c r="Q522" t="str">
        <f>feed!Q522</f>
        <v>Small</v>
      </c>
      <c r="R522" t="str">
        <f>feed!R522</f>
        <v>Pacific Rim</v>
      </c>
      <c r="S522" t="str">
        <f>feed!S522</f>
        <v>Soviet Union</v>
      </c>
      <c r="T522" s="4">
        <f>SUMPRODUCT(MID(0&amp;feed!T522,LARGE(INDEX(ISNUMBER(--MID(feed!T522,ROW($1:$5),1))*
ROW($1:$5),0),ROW($1:$5))+1,1)*10^ROW($1:$5)/10)</f>
        <v>19989</v>
      </c>
      <c r="U522" t="str">
        <f>feed!U522</f>
        <v>http://blocgame.com/stats.php?id=63645</v>
      </c>
      <c r="V522" s="4">
        <f>SUMPRODUCT(MID(0&amp;feed!V522,LARGE(INDEX(ISNUMBER(--MID(feed!V522,ROW($1:$5),1))*
ROW($1:$5),0),ROW($1:$5))+1,1)*10^ROW($1:$5)/10)</f>
        <v>0</v>
      </c>
      <c r="W522">
        <f>feed!W522</f>
        <v>0</v>
      </c>
      <c r="X522" s="4">
        <f>T522-H522*750-K522*375-L522*375</f>
        <v>12114</v>
      </c>
      <c r="Y522" s="9">
        <f>T522/N522</f>
        <v>23.599763872491145</v>
      </c>
    </row>
    <row r="523" spans="1:25" x14ac:dyDescent="0.25">
      <c r="A523" t="str">
        <f>feed!A523</f>
        <v>Khalifah</v>
      </c>
      <c r="B523" t="str">
        <f>feed!B523</f>
        <v>Appi jaafar</v>
      </c>
      <c r="C523" t="str">
        <f>feed!C523</f>
        <v>The Divine Council</v>
      </c>
      <c r="D523">
        <f>SUMPRODUCT(MID(0&amp;feed!D523,LARGE(INDEX(ISNUMBER(--MID(feed!D523,ROW($1:$19),1))*
ROW($1:$19),0),ROW($1:$19))+1,1)*10^ROW($1:$19)/10)</f>
        <v>49</v>
      </c>
      <c r="E523">
        <f>SUMPRODUCT(MID(0&amp;feed!E523,LARGE(INDEX(ISNUMBER(--MID(feed!E523,ROW($1:$19),1))*
ROW($1:$19),0),ROW($1:$19))+1,1)*10^ROW($1:$19)/10)</f>
        <v>2</v>
      </c>
      <c r="F523" t="str">
        <f>feed!F523</f>
        <v>Second World War surplus</v>
      </c>
      <c r="G523" t="str">
        <f>feed!G523</f>
        <v>Questionable</v>
      </c>
      <c r="H523">
        <f>SUMPRODUCT(MID(0&amp;feed!H523,LARGE(INDEX(ISNUMBER(--MID(feed!H523,ROW($1:$1),1))*
ROW($1:$1),0),ROW($1:$1))+1,1)*10^ROW($1:$1)/10)</f>
        <v>2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3</v>
      </c>
      <c r="K523">
        <f>SUMPRODUCT(MID(0&amp;feed!K523,LARGE(INDEX(ISNUMBER(--MID(feed!K523,ROW($1:$19),1))*
ROW($1:$19),0),ROW($1:$19))+1,1)*10^ROW($1:$19)/10)</f>
        <v>10</v>
      </c>
      <c r="L523">
        <f>SUMPRODUCT(MID(0&amp;feed!L523,LARGE(INDEX(ISNUMBER(--MID(feed!L523,ROW($1:$19),1))*
ROW($1:$19),0),ROW($1:$19))+1,1)*10^ROW($1:$19)/10)</f>
        <v>6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846</v>
      </c>
      <c r="O523">
        <f>SUMPRODUCT(MID(0&amp;feed!O523,LARGE(INDEX(ISNUMBER(--MID(feed!O523,ROW($1:$5),1))*
ROW($1:$5),0),ROW($1:$5))+1,1)*10^ROW($1:$5)/10)</f>
        <v>593</v>
      </c>
      <c r="P523" t="str">
        <f>feed!P523</f>
        <v>Depleted</v>
      </c>
      <c r="Q523" t="str">
        <f>feed!Q523</f>
        <v>Large</v>
      </c>
      <c r="R523" t="str">
        <f>feed!R523</f>
        <v>Pacific Rim</v>
      </c>
      <c r="S523" t="str">
        <f>feed!S523</f>
        <v>Soviet Union</v>
      </c>
      <c r="T523" s="4">
        <f>SUMPRODUCT(MID(0&amp;feed!T523,LARGE(INDEX(ISNUMBER(--MID(feed!T523,ROW($1:$5),1))*
ROW($1:$5),0),ROW($1:$5))+1,1)*10^ROW($1:$5)/10)</f>
        <v>18844</v>
      </c>
      <c r="U523" t="str">
        <f>feed!U523</f>
        <v>http://blocgame.com/stats.php?id=62665</v>
      </c>
      <c r="V523" s="4">
        <f>SUMPRODUCT(MID(0&amp;feed!V523,LARGE(INDEX(ISNUMBER(--MID(feed!V523,ROW($1:$5),1))*
ROW($1:$5),0),ROW($1:$5))+1,1)*10^ROW($1:$5)/10)</f>
        <v>0</v>
      </c>
      <c r="W523">
        <f>feed!W523</f>
        <v>0</v>
      </c>
      <c r="X523" s="4">
        <f>T523-H523*750-K523*375-L523*375</f>
        <v>11344</v>
      </c>
      <c r="Y523" s="9">
        <f>T523/N523</f>
        <v>22.274231678486998</v>
      </c>
    </row>
    <row r="524" spans="1:25" x14ac:dyDescent="0.25">
      <c r="A524" t="str">
        <f>feed!A524</f>
        <v>Chaz</v>
      </c>
      <c r="B524" t="str">
        <f>feed!B524</f>
        <v>Jack Urzak</v>
      </c>
      <c r="C524" t="str">
        <f>feed!C524</f>
        <v>The Order</v>
      </c>
      <c r="D524">
        <f>SUMPRODUCT(MID(0&amp;feed!D524,LARGE(INDEX(ISNUMBER(--MID(feed!D524,ROW($1:$19),1))*
ROW($1:$19),0),ROW($1:$19))+1,1)*10^ROW($1:$19)/10)</f>
        <v>77</v>
      </c>
      <c r="E524">
        <f>SUMPRODUCT(MID(0&amp;feed!E524,LARGE(INDEX(ISNUMBER(--MID(feed!E524,ROW($1:$19),1))*
ROW($1:$19),0),ROW($1:$19))+1,1)*10^ROW($1:$19)/10)</f>
        <v>2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2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9</v>
      </c>
      <c r="K524">
        <f>SUMPRODUCT(MID(0&amp;feed!K524,LARGE(INDEX(ISNUMBER(--MID(feed!K524,ROW($1:$19),1))*
ROW($1:$19),0),ROW($1:$19))+1,1)*10^ROW($1:$19)/10)</f>
        <v>18</v>
      </c>
      <c r="L524">
        <f>SUMPRODUCT(MID(0&amp;feed!L524,LARGE(INDEX(ISNUMBER(--MID(feed!L524,ROW($1:$19),1))*
ROW($1:$19),0),ROW($1:$19))+1,1)*10^ROW($1:$19)/10)</f>
        <v>6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844</v>
      </c>
      <c r="O524">
        <f>SUMPRODUCT(MID(0&amp;feed!O524,LARGE(INDEX(ISNUMBER(--MID(feed!O524,ROW($1:$5),1))*
ROW($1:$5),0),ROW($1:$5))+1,1)*10^ROW($1:$5)/10)</f>
        <v>1044</v>
      </c>
      <c r="P524" t="str">
        <f>feed!P524</f>
        <v>Untapped</v>
      </c>
      <c r="Q524" t="str">
        <f>feed!Q524</f>
        <v>Mediocre</v>
      </c>
      <c r="R524" t="str">
        <f>feed!R524</f>
        <v>East Africa</v>
      </c>
      <c r="S524" t="str">
        <f>feed!S524</f>
        <v>United States</v>
      </c>
      <c r="T524" s="4">
        <f>SUMPRODUCT(MID(0&amp;feed!T524,LARGE(INDEX(ISNUMBER(--MID(feed!T524,ROW($1:$5),1))*
ROW($1:$5),0),ROW($1:$5))+1,1)*10^ROW($1:$5)/10)</f>
        <v>36046</v>
      </c>
      <c r="U524" t="str">
        <f>feed!U524</f>
        <v>http://blocgame.com/stats.php?id=63326</v>
      </c>
      <c r="V524" s="4">
        <f>SUMPRODUCT(MID(0&amp;feed!V524,LARGE(INDEX(ISNUMBER(--MID(feed!V524,ROW($1:$5),1))*
ROW($1:$5),0),ROW($1:$5))+1,1)*10^ROW($1:$5)/10)</f>
        <v>0</v>
      </c>
      <c r="W524">
        <f>feed!W524</f>
        <v>0</v>
      </c>
      <c r="X524" s="4">
        <f>T524-H524*750-K524*375-L524*375</f>
        <v>25546</v>
      </c>
      <c r="Y524" s="9">
        <f>T524/N524</f>
        <v>42.708530805687204</v>
      </c>
    </row>
    <row r="525" spans="1:25" x14ac:dyDescent="0.25">
      <c r="A525" t="str">
        <f>feed!A525</f>
        <v>Lesser China</v>
      </c>
      <c r="B525" t="str">
        <f>feed!B525</f>
        <v>Justin Trudeau</v>
      </c>
      <c r="C525" t="str">
        <f>feed!C525</f>
        <v>The Order</v>
      </c>
      <c r="D525">
        <f>SUMPRODUCT(MID(0&amp;feed!D525,LARGE(INDEX(ISNUMBER(--MID(feed!D525,ROW($1:$19),1))*
ROW($1:$19),0),ROW($1:$19))+1,1)*10^ROW($1:$19)/10)</f>
        <v>74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2</v>
      </c>
      <c r="I525" t="str">
        <f>feed!I525</f>
        <v>Standard</v>
      </c>
      <c r="J525">
        <f>SUMPRODUCT(MID(0&amp;feed!J525,LARGE(INDEX(ISNUMBER(--MID(feed!J525,ROW($1:$19),1))*
ROW($1:$19),0),ROW($1:$19))+1,1)*10^ROW($1:$19)/10)</f>
        <v>37</v>
      </c>
      <c r="K525">
        <f>SUMPRODUCT(MID(0&amp;feed!K525,LARGE(INDEX(ISNUMBER(--MID(feed!K525,ROW($1:$19),1))*
ROW($1:$19),0),ROW($1:$19))+1,1)*10^ROW($1:$19)/10)</f>
        <v>8</v>
      </c>
      <c r="L525">
        <f>SUMPRODUCT(MID(0&amp;feed!L525,LARGE(INDEX(ISNUMBER(--MID(feed!L525,ROW($1:$19),1))*
ROW($1:$19),0),ROW($1:$19))+1,1)*10^ROW($1:$19)/10)</f>
        <v>4</v>
      </c>
      <c r="M525" t="str">
        <f>feed!M525</f>
        <v>Free Market</v>
      </c>
      <c r="N525">
        <f>SUMPRODUCT(MID(0&amp;feed!N525,LARGE(INDEX(ISNUMBER(--MID(feed!N525,ROW($1:$5),1))*
ROW($1:$5),0),ROW($1:$5))+1,1)*10^ROW($1:$5)/10)</f>
        <v>843</v>
      </c>
      <c r="O525">
        <f>SUMPRODUCT(MID(0&amp;feed!O525,LARGE(INDEX(ISNUMBER(--MID(feed!O525,ROW($1:$5),1))*
ROW($1:$5),0),ROW($1:$5))+1,1)*10^ROW($1:$5)/10)</f>
        <v>185</v>
      </c>
      <c r="P525" t="str">
        <f>feed!P525</f>
        <v>Untapped</v>
      </c>
      <c r="Q525" t="str">
        <f>feed!Q525</f>
        <v>Powerful</v>
      </c>
      <c r="R525" t="str">
        <f>feed!R525</f>
        <v>China</v>
      </c>
      <c r="S525" t="str">
        <f>feed!S525</f>
        <v>United States</v>
      </c>
      <c r="T525" s="4">
        <f>SUMPRODUCT(MID(0&amp;feed!T525,LARGE(INDEX(ISNUMBER(--MID(feed!T525,ROW($1:$5),1))*
ROW($1:$5),0),ROW($1:$5))+1,1)*10^ROW($1:$5)/10)</f>
        <v>26609</v>
      </c>
      <c r="U525" t="str">
        <f>feed!U525</f>
        <v>http://blocgame.com/stats.php?id=62995</v>
      </c>
      <c r="V525" s="4">
        <f>SUMPRODUCT(MID(0&amp;feed!V525,LARGE(INDEX(ISNUMBER(--MID(feed!V525,ROW($1:$5),1))*
ROW($1:$5),0),ROW($1:$5))+1,1)*10^ROW($1:$5)/10)</f>
        <v>0</v>
      </c>
      <c r="W525">
        <f>feed!W525</f>
        <v>0</v>
      </c>
      <c r="X525" s="4">
        <f>T525-H525*750-K525*375-L525*375</f>
        <v>20609</v>
      </c>
      <c r="Y525" s="9">
        <f>T525/N525</f>
        <v>31.56465005931198</v>
      </c>
    </row>
    <row r="526" spans="1:25" x14ac:dyDescent="0.25">
      <c r="A526" t="str">
        <f>feed!A526</f>
        <v>Kitt</v>
      </c>
      <c r="B526" t="str">
        <f>feed!B526</f>
        <v>cici</v>
      </c>
      <c r="C526" t="str">
        <f>feed!C526</f>
        <v>PIRATES</v>
      </c>
      <c r="D526">
        <f>SUMPRODUCT(MID(0&amp;feed!D526,LARGE(INDEX(ISNUMBER(--MID(feed!D526,ROW($1:$19),1))*
ROW($1:$19),0),ROW($1:$19))+1,1)*10^ROW($1:$19)/10)</f>
        <v>24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1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1</v>
      </c>
      <c r="K526">
        <f>SUMPRODUCT(MID(0&amp;feed!K526,LARGE(INDEX(ISNUMBER(--MID(feed!K526,ROW($1:$19),1))*
ROW($1:$19),0),ROW($1:$19))+1,1)*10^ROW($1:$19)/10)</f>
        <v>7</v>
      </c>
      <c r="L526">
        <f>SUMPRODUCT(MID(0&amp;feed!L526,LARGE(INDEX(ISNUMBER(--MID(feed!L526,ROW($1:$19),1))*
ROW($1:$19),0),ROW($1:$19))+1,1)*10^ROW($1:$19)/10)</f>
        <v>4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838</v>
      </c>
      <c r="O526">
        <f>SUMPRODUCT(MID(0&amp;feed!O526,LARGE(INDEX(ISNUMBER(--MID(feed!O526,ROW($1:$5),1))*
ROW($1:$5),0),ROW($1:$5))+1,1)*10^ROW($1:$5)/10)</f>
        <v>63</v>
      </c>
      <c r="P526" t="str">
        <f>feed!P526</f>
        <v>Untapped</v>
      </c>
      <c r="Q526" t="str">
        <f>feed!Q526</f>
        <v>Somewhat Large</v>
      </c>
      <c r="R526" t="str">
        <f>feed!R526</f>
        <v>Indochina</v>
      </c>
      <c r="S526" t="str">
        <f>feed!S526</f>
        <v>Soviet Union</v>
      </c>
      <c r="T526" s="4">
        <f>SUMPRODUCT(MID(0&amp;feed!T526,LARGE(INDEX(ISNUMBER(--MID(feed!T526,ROW($1:$5),1))*
ROW($1:$5),0),ROW($1:$5))+1,1)*10^ROW($1:$5)/10)</f>
        <v>20000</v>
      </c>
      <c r="U526" t="str">
        <f>feed!U526</f>
        <v>http://blocgame.com/stats.php?id=64247</v>
      </c>
      <c r="V526" s="4">
        <f>SUMPRODUCT(MID(0&amp;feed!V526,LARGE(INDEX(ISNUMBER(--MID(feed!V526,ROW($1:$5),1))*
ROW($1:$5),0),ROW($1:$5))+1,1)*10^ROW($1:$5)/10)</f>
        <v>0</v>
      </c>
      <c r="W526">
        <f>feed!W526</f>
        <v>0</v>
      </c>
      <c r="X526" s="4">
        <f>T526-H526*750-K526*375-L526*375</f>
        <v>15125</v>
      </c>
      <c r="Y526" s="9">
        <f>T526/N526</f>
        <v>23.866348448687351</v>
      </c>
    </row>
    <row r="527" spans="1:25" x14ac:dyDescent="0.25">
      <c r="A527" t="str">
        <f>feed!A527</f>
        <v>Ghost</v>
      </c>
      <c r="B527" t="str">
        <f>feed!B527</f>
        <v>Kaali</v>
      </c>
      <c r="C527" t="str">
        <f>feed!C527</f>
        <v>The Order</v>
      </c>
      <c r="D527">
        <f>SUMPRODUCT(MID(0&amp;feed!D527,LARGE(INDEX(ISNUMBER(--MID(feed!D527,ROW($1:$19),1))*
ROW($1:$19),0),ROW($1:$19))+1,1)*10^ROW($1:$19)/10)</f>
        <v>62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3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6</v>
      </c>
      <c r="K527">
        <f>SUMPRODUCT(MID(0&amp;feed!K527,LARGE(INDEX(ISNUMBER(--MID(feed!K527,ROW($1:$19),1))*
ROW($1:$19),0),ROW($1:$19))+1,1)*10^ROW($1:$19)/10)</f>
        <v>23</v>
      </c>
      <c r="L527">
        <f>SUMPRODUCT(MID(0&amp;feed!L527,LARGE(INDEX(ISNUMBER(--MID(feed!L527,ROW($1:$19),1))*
ROW($1:$19),0),ROW($1:$19))+1,1)*10^ROW($1:$19)/10)</f>
        <v>10</v>
      </c>
      <c r="M527" t="str">
        <f>feed!M527</f>
        <v>Free Market</v>
      </c>
      <c r="N527">
        <f>SUMPRODUCT(MID(0&amp;feed!N527,LARGE(INDEX(ISNUMBER(--MID(feed!N527,ROW($1:$5),1))*
ROW($1:$5),0),ROW($1:$5))+1,1)*10^ROW($1:$5)/10)</f>
        <v>835</v>
      </c>
      <c r="O527">
        <f>SUMPRODUCT(MID(0&amp;feed!O527,LARGE(INDEX(ISNUMBER(--MID(feed!O527,ROW($1:$5),1))*
ROW($1:$5),0),ROW($1:$5))+1,1)*10^ROW($1:$5)/10)</f>
        <v>4718</v>
      </c>
      <c r="P527" t="str">
        <f>feed!P527</f>
        <v>Untapped</v>
      </c>
      <c r="Q527" t="str">
        <f>feed!Q527</f>
        <v>Large</v>
      </c>
      <c r="R527" t="str">
        <f>feed!R527</f>
        <v>Arabia</v>
      </c>
      <c r="S527" t="str">
        <f>feed!S527</f>
        <v>United States</v>
      </c>
      <c r="T527" s="4">
        <f>SUMPRODUCT(MID(0&amp;feed!T527,LARGE(INDEX(ISNUMBER(--MID(feed!T527,ROW($1:$5),1))*
ROW($1:$5),0),ROW($1:$5))+1,1)*10^ROW($1:$5)/10)</f>
        <v>35337</v>
      </c>
      <c r="U527" t="str">
        <f>feed!U527</f>
        <v>http://blocgame.com/stats.php?id=63068</v>
      </c>
      <c r="V527" s="4">
        <f>SUMPRODUCT(MID(0&amp;feed!V527,LARGE(INDEX(ISNUMBER(--MID(feed!V527,ROW($1:$5),1))*
ROW($1:$5),0),ROW($1:$5))+1,1)*10^ROW($1:$5)/10)</f>
        <v>0</v>
      </c>
      <c r="W527">
        <f>feed!W527</f>
        <v>0</v>
      </c>
      <c r="X527" s="4">
        <f>T527-H527*750-K527*375-L527*375</f>
        <v>20712</v>
      </c>
      <c r="Y527" s="9">
        <f>T527/N527</f>
        <v>42.319760479041918</v>
      </c>
    </row>
    <row r="528" spans="1:25" x14ac:dyDescent="0.25">
      <c r="A528" t="str">
        <f>feed!A528</f>
        <v>Magna Bonom</v>
      </c>
      <c r="B528" t="str">
        <f>feed!B528</f>
        <v>Krull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59</v>
      </c>
      <c r="E528">
        <f>SUMPRODUCT(MID(0&amp;feed!E528,LARGE(INDEX(ISNUMBER(--MID(feed!E528,ROW($1:$19),1))*
ROW($1:$19),0),ROW($1:$19))+1,1)*10^ROW($1:$19)/10)</f>
        <v>3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2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</v>
      </c>
      <c r="K528">
        <f>SUMPRODUCT(MID(0&amp;feed!K528,LARGE(INDEX(ISNUMBER(--MID(feed!K528,ROW($1:$19),1))*
ROW($1:$19),0),ROW($1:$19))+1,1)*10^ROW($1:$19)/10)</f>
        <v>23</v>
      </c>
      <c r="L528">
        <f>SUMPRODUCT(MID(0&amp;feed!L528,LARGE(INDEX(ISNUMBER(--MID(feed!L528,ROW($1:$19),1))*
ROW($1:$19),0),ROW($1:$19))+1,1)*10^ROW($1:$19)/10)</f>
        <v>13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834</v>
      </c>
      <c r="O528">
        <f>SUMPRODUCT(MID(0&amp;feed!O528,LARGE(INDEX(ISNUMBER(--MID(feed!O528,ROW($1:$5),1))*
ROW($1:$5),0),ROW($1:$5))+1,1)*10^ROW($1:$5)/10)</f>
        <v>5240</v>
      </c>
      <c r="P528" t="str">
        <f>feed!P528</f>
        <v>Untapped</v>
      </c>
      <c r="Q528" t="str">
        <f>feed!Q528</f>
        <v>Very Powerful</v>
      </c>
      <c r="R528" t="str">
        <f>feed!R528</f>
        <v>Egypt</v>
      </c>
      <c r="S528" t="str">
        <f>feed!S528</f>
        <v>Soviet Union</v>
      </c>
      <c r="T528" s="4">
        <f>SUMPRODUCT(MID(0&amp;feed!T528,LARGE(INDEX(ISNUMBER(--MID(feed!T528,ROW($1:$5),1))*
ROW($1:$5),0),ROW($1:$5))+1,1)*10^ROW($1:$5)/10)</f>
        <v>39209</v>
      </c>
      <c r="U528" t="str">
        <f>feed!U528</f>
        <v>http://blocgame.com/stats.php?id=59435</v>
      </c>
      <c r="V528" s="4">
        <f>SUMPRODUCT(MID(0&amp;feed!V528,LARGE(INDEX(ISNUMBER(--MID(feed!V528,ROW($1:$5),1))*
ROW($1:$5),0),ROW($1:$5))+1,1)*10^ROW($1:$5)/10)</f>
        <v>0</v>
      </c>
      <c r="W528">
        <f>feed!W528</f>
        <v>0</v>
      </c>
      <c r="X528" s="4">
        <f>T528-H528*750-K528*375-L528*375</f>
        <v>24209</v>
      </c>
      <c r="Y528" s="9">
        <f>T528/N528</f>
        <v>47.013189448441246</v>
      </c>
    </row>
    <row r="529" spans="1:25" x14ac:dyDescent="0.25">
      <c r="A529" t="str">
        <f>feed!A529</f>
        <v>Entah</v>
      </c>
      <c r="B529" t="str">
        <f>feed!B529</f>
        <v>remtap</v>
      </c>
      <c r="C529" t="str">
        <f>feed!C529</f>
        <v>PIRATES</v>
      </c>
      <c r="D529">
        <f>SUMPRODUCT(MID(0&amp;feed!D529,LARGE(INDEX(ISNUMBER(--MID(feed!D529,ROW($1:$19),1))*
ROW($1:$19),0),ROW($1:$19))+1,1)*10^ROW($1:$19)/10)</f>
        <v>75</v>
      </c>
      <c r="E529">
        <f>SUMPRODUCT(MID(0&amp;feed!E529,LARGE(INDEX(ISNUMBER(--MID(feed!E529,ROW($1:$19),1))*
ROW($1:$19),0),ROW($1:$19))+1,1)*10^ROW($1:$19)/10)</f>
        <v>1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2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8</v>
      </c>
      <c r="L529">
        <f>SUMPRODUCT(MID(0&amp;feed!L529,LARGE(INDEX(ISNUMBER(--MID(feed!L529,ROW($1:$19),1))*
ROW($1:$19),0),ROW($1:$19))+1,1)*10^ROW($1:$19)/10)</f>
        <v>5</v>
      </c>
      <c r="M529" t="str">
        <f>feed!M529</f>
        <v>Mixed Economy</v>
      </c>
      <c r="N529">
        <f>SUMPRODUCT(MID(0&amp;feed!N529,LARGE(INDEX(ISNUMBER(--MID(feed!N529,ROW($1:$5),1))*
ROW($1:$5),0),ROW($1:$5))+1,1)*10^ROW($1:$5)/10)</f>
        <v>833</v>
      </c>
      <c r="O529">
        <f>SUMPRODUCT(MID(0&amp;feed!O529,LARGE(INDEX(ISNUMBER(--MID(feed!O529,ROW($1:$5),1))*
ROW($1:$5),0),ROW($1:$5))+1,1)*10^ROW($1:$5)/10)</f>
        <v>4648</v>
      </c>
      <c r="P529" t="str">
        <f>feed!P529</f>
        <v>Plentiful</v>
      </c>
      <c r="Q529" t="str">
        <f>feed!Q529</f>
        <v>Large</v>
      </c>
      <c r="R529" t="str">
        <f>feed!R529</f>
        <v>Atlas</v>
      </c>
      <c r="S529" t="str">
        <f>feed!S529</f>
        <v>Neutral</v>
      </c>
      <c r="T529" s="4">
        <f>SUMPRODUCT(MID(0&amp;feed!T529,LARGE(INDEX(ISNUMBER(--MID(feed!T529,ROW($1:$5),1))*
ROW($1:$5),0),ROW($1:$5))+1,1)*10^ROW($1:$5)/10)</f>
        <v>20064</v>
      </c>
      <c r="U529" t="str">
        <f>feed!U529</f>
        <v>http://blocgame.com/stats.php?id=60530</v>
      </c>
      <c r="V529" s="4">
        <f>SUMPRODUCT(MID(0&amp;feed!V529,LARGE(INDEX(ISNUMBER(--MID(feed!V529,ROW($1:$5),1))*
ROW($1:$5),0),ROW($1:$5))+1,1)*10^ROW($1:$5)/10)</f>
        <v>0</v>
      </c>
      <c r="W529">
        <f>feed!W529</f>
        <v>0</v>
      </c>
      <c r="X529" s="4">
        <f>T529-H529*750-K529*375-L529*375</f>
        <v>13689</v>
      </c>
      <c r="Y529" s="9">
        <f>T529/N529</f>
        <v>24.086434573829532</v>
      </c>
    </row>
    <row r="530" spans="1:25" x14ac:dyDescent="0.25">
      <c r="A530" t="str">
        <f>feed!A531</f>
        <v>GWNP</v>
      </c>
      <c r="B530" t="str">
        <f>feed!B531</f>
        <v>brody1337</v>
      </c>
      <c r="C530">
        <f>feed!C531</f>
        <v>0</v>
      </c>
      <c r="D530">
        <f>SUMPRODUCT(MID(0&amp;feed!D531,LARGE(INDEX(ISNUMBER(--MID(feed!D531,ROW($1:$19),1))*
ROW($1:$19),0),ROW($1:$19))+1,1)*10^ROW($1:$19)/10)</f>
        <v>8</v>
      </c>
      <c r="E530">
        <f>SUMPRODUCT(MID(0&amp;feed!E531,LARGE(INDEX(ISNUMBER(--MID(feed!E531,ROW($1:$19),1))*
ROW($1:$19),0),ROW($1:$19))+1,1)*10^ROW($1:$19)/10)</f>
        <v>0</v>
      </c>
      <c r="F530" t="str">
        <f>feed!F531</f>
        <v>Second World War surplus</v>
      </c>
      <c r="G530" t="str">
        <f>feed!G531</f>
        <v>Gandhi-like</v>
      </c>
      <c r="H530">
        <f>SUMPRODUCT(MID(0&amp;feed!H531,LARGE(INDEX(ISNUMBER(--MID(feed!H531,ROW($1:$1),1))*
ROW($1:$1),0),ROW($1:$1))+1,1)*10^ROW($1:$1)/10)</f>
        <v>0</v>
      </c>
      <c r="I530" t="str">
        <f>feed!I531</f>
        <v>Poor</v>
      </c>
      <c r="J530">
        <f>SUMPRODUCT(MID(0&amp;feed!J531,LARGE(INDEX(ISNUMBER(--MID(feed!J531,ROW($1:$19),1))*
ROW($1:$19),0),ROW($1:$19))+1,1)*10^ROW($1:$19)/10)</f>
        <v>98</v>
      </c>
      <c r="K530">
        <f>SUMPRODUCT(MID(0&amp;feed!K531,LARGE(INDEX(ISNUMBER(--MID(feed!K531,ROW($1:$19),1))*
ROW($1:$19),0),ROW($1:$19))+1,1)*10^ROW($1:$19)/10)</f>
        <v>9</v>
      </c>
      <c r="L530">
        <f>SUMPRODUCT(MID(0&amp;feed!L531,LARGE(INDEX(ISNUMBER(--MID(feed!L531,ROW($1:$19),1))*
ROW($1:$19),0),ROW($1:$19))+1,1)*10^ROW($1:$19)/10)</f>
        <v>2</v>
      </c>
      <c r="M530" t="str">
        <f>feed!M531</f>
        <v>Central Planning</v>
      </c>
      <c r="N530">
        <f>SUMPRODUCT(MID(0&amp;feed!N531,LARGE(INDEX(ISNUMBER(--MID(feed!N531,ROW($1:$5),1))*
ROW($1:$5),0),ROW($1:$5))+1,1)*10^ROW($1:$5)/10)</f>
        <v>831</v>
      </c>
      <c r="O530">
        <f>SUMPRODUCT(MID(0&amp;feed!O531,LARGE(INDEX(ISNUMBER(--MID(feed!O531,ROW($1:$5),1))*
ROW($1:$5),0),ROW($1:$5))+1,1)*10^ROW($1:$5)/10)</f>
        <v>91</v>
      </c>
      <c r="P530" t="str">
        <f>feed!P531</f>
        <v>Untapped</v>
      </c>
      <c r="Q530" t="str">
        <f>feed!Q531</f>
        <v>None</v>
      </c>
      <c r="R530" t="str">
        <f>feed!R531</f>
        <v>West Africa</v>
      </c>
      <c r="S530" t="str">
        <f>feed!S531</f>
        <v>Neutral</v>
      </c>
      <c r="T530" s="4">
        <f>SUMPRODUCT(MID(0&amp;feed!T531,LARGE(INDEX(ISNUMBER(--MID(feed!T531,ROW($1:$5),1))*
ROW($1:$5),0),ROW($1:$5))+1,1)*10^ROW($1:$5)/10)</f>
        <v>11121</v>
      </c>
      <c r="U530" t="str">
        <f>feed!U531</f>
        <v>http://blocgame.com/stats.php?id=64007</v>
      </c>
      <c r="V530" s="4">
        <f>SUMPRODUCT(MID(0&amp;feed!V531,LARGE(INDEX(ISNUMBER(--MID(feed!V531,ROW($1:$5),1))*
ROW($1:$5),0),ROW($1:$5))+1,1)*10^ROW($1:$5)/10)</f>
        <v>0</v>
      </c>
      <c r="W530">
        <f>feed!W531</f>
        <v>0</v>
      </c>
      <c r="X530" s="4">
        <f>T530-H530*750-K530*375-L530*375</f>
        <v>6996</v>
      </c>
      <c r="Y530" s="9">
        <f>T530/N530</f>
        <v>13.382671480144404</v>
      </c>
    </row>
    <row r="531" spans="1:25" x14ac:dyDescent="0.25">
      <c r="A531" t="str">
        <f>feed!A530</f>
        <v>Meiji</v>
      </c>
      <c r="B531" t="str">
        <f>feed!B530</f>
        <v>HiroShiro</v>
      </c>
      <c r="C531" t="str">
        <f>feed!C530</f>
        <v>The Order</v>
      </c>
      <c r="D531">
        <f>SUMPRODUCT(MID(0&amp;feed!D530,LARGE(INDEX(ISNUMBER(--MID(feed!D530,ROW($1:$19),1))*
ROW($1:$19),0),ROW($1:$19))+1,1)*10^ROW($1:$19)/10)</f>
        <v>86</v>
      </c>
      <c r="E531">
        <f>SUMPRODUCT(MID(0&amp;feed!E530,LARGE(INDEX(ISNUMBER(--MID(feed!E530,ROW($1:$19),1))*
ROW($1:$19),0),ROW($1:$19))+1,1)*10^ROW($1:$19)/10)</f>
        <v>0</v>
      </c>
      <c r="F531" t="str">
        <f>feed!F530</f>
        <v>Second World War surplus</v>
      </c>
      <c r="G531" t="str">
        <f>feed!G530</f>
        <v>Gandhi-like</v>
      </c>
      <c r="H531">
        <f>SUMPRODUCT(MID(0&amp;feed!H530,LARGE(INDEX(ISNUMBER(--MID(feed!H530,ROW($1:$1),1))*
ROW($1:$1),0),ROW($1:$1))+1,1)*10^ROW($1:$1)/10)</f>
        <v>2</v>
      </c>
      <c r="I531" t="str">
        <f>feed!I530</f>
        <v>Good</v>
      </c>
      <c r="J531">
        <f>SUMPRODUCT(MID(0&amp;feed!J530,LARGE(INDEX(ISNUMBER(--MID(feed!J530,ROW($1:$19),1))*
ROW($1:$19),0),ROW($1:$19))+1,1)*10^ROW($1:$19)/10)</f>
        <v>18</v>
      </c>
      <c r="K531">
        <f>SUMPRODUCT(MID(0&amp;feed!K530,LARGE(INDEX(ISNUMBER(--MID(feed!K530,ROW($1:$19),1))*
ROW($1:$19),0),ROW($1:$19))+1,1)*10^ROW($1:$19)/10)</f>
        <v>15</v>
      </c>
      <c r="L531">
        <f>SUMPRODUCT(MID(0&amp;feed!L530,LARGE(INDEX(ISNUMBER(--MID(feed!L530,ROW($1:$19),1))*
ROW($1:$19),0),ROW($1:$19))+1,1)*10^ROW($1:$19)/10)</f>
        <v>14</v>
      </c>
      <c r="M531" t="str">
        <f>feed!M530</f>
        <v>Central Planning</v>
      </c>
      <c r="N531">
        <f>SUMPRODUCT(MID(0&amp;feed!N530,LARGE(INDEX(ISNUMBER(--MID(feed!N530,ROW($1:$5),1))*
ROW($1:$5),0),ROW($1:$5))+1,1)*10^ROW($1:$5)/10)</f>
        <v>831</v>
      </c>
      <c r="O531">
        <f>SUMPRODUCT(MID(0&amp;feed!O530,LARGE(INDEX(ISNUMBER(--MID(feed!O530,ROW($1:$5),1))*
ROW($1:$5),0),ROW($1:$5))+1,1)*10^ROW($1:$5)/10)</f>
        <v>339</v>
      </c>
      <c r="P531" t="str">
        <f>feed!P530</f>
        <v>Untapped</v>
      </c>
      <c r="Q531" t="str">
        <f>feed!Q530</f>
        <v>Somewhat Large</v>
      </c>
      <c r="R531" t="str">
        <f>feed!R530</f>
        <v>Pacific Rim</v>
      </c>
      <c r="S531" t="str">
        <f>feed!S530</f>
        <v>Soviet Union</v>
      </c>
      <c r="T531" s="4">
        <f>SUMPRODUCT(MID(0&amp;feed!T530,LARGE(INDEX(ISNUMBER(--MID(feed!T530,ROW($1:$5),1))*
ROW($1:$5),0),ROW($1:$5))+1,1)*10^ROW($1:$5)/10)</f>
        <v>20000</v>
      </c>
      <c r="U531" t="str">
        <f>feed!U530</f>
        <v>http://blocgame.com/stats.php?id=63464</v>
      </c>
      <c r="V531" s="4">
        <f>SUMPRODUCT(MID(0&amp;feed!V530,LARGE(INDEX(ISNUMBER(--MID(feed!V530,ROW($1:$5),1))*
ROW($1:$5),0),ROW($1:$5))+1,1)*10^ROW($1:$5)/10)</f>
        <v>0</v>
      </c>
      <c r="W531">
        <f>feed!W530</f>
        <v>0</v>
      </c>
      <c r="X531" s="4">
        <f>T531-H531*750-K531*375-L531*375</f>
        <v>7625</v>
      </c>
      <c r="Y531" s="9">
        <f>T531/N531</f>
        <v>24.067388688327316</v>
      </c>
    </row>
    <row r="532" spans="1:25" x14ac:dyDescent="0.25">
      <c r="A532" t="str">
        <f>feed!A532</f>
        <v>Lamerique</v>
      </c>
      <c r="B532" t="str">
        <f>feed!B532</f>
        <v>Jamie Lopez</v>
      </c>
      <c r="C532">
        <f>feed!C532</f>
        <v>0</v>
      </c>
      <c r="D532">
        <f>SUMPRODUCT(MID(0&amp;feed!D532,LARGE(INDEX(ISNUMBER(--MID(feed!D532,ROW($1:$19),1))*
ROW($1:$19),0),ROW($1:$19))+1,1)*10^ROW($1:$19)/10)</f>
        <v>9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0</v>
      </c>
      <c r="I532" t="str">
        <f>feed!I532</f>
        <v>Poor</v>
      </c>
      <c r="J532">
        <f>SUMPRODUCT(MID(0&amp;feed!J532,LARGE(INDEX(ISNUMBER(--MID(feed!J532,ROW($1:$19),1))*
ROW($1:$19),0),ROW($1:$19))+1,1)*10^ROW($1:$19)/10)</f>
        <v>58</v>
      </c>
      <c r="K532">
        <f>SUMPRODUCT(MID(0&amp;feed!K532,LARGE(INDEX(ISNUMBER(--MID(feed!K532,ROW($1:$19),1))*
ROW($1:$19),0),ROW($1:$19))+1,1)*10^ROW($1:$19)/10)</f>
        <v>4</v>
      </c>
      <c r="L532">
        <f>SUMPRODUCT(MID(0&amp;feed!L532,LARGE(INDEX(ISNUMBER(--MID(feed!L532,ROW($1:$19),1))*
ROW($1:$19),0),ROW($1:$19))+1,1)*10^ROW($1:$19)/10)</f>
        <v>1</v>
      </c>
      <c r="M532" t="str">
        <f>feed!M532</f>
        <v>Mixed Economy</v>
      </c>
      <c r="N532">
        <f>SUMPRODUCT(MID(0&amp;feed!N532,LARGE(INDEX(ISNUMBER(--MID(feed!N532,ROW($1:$5),1))*
ROW($1:$5),0),ROW($1:$5))+1,1)*10^ROW($1:$5)/10)</f>
        <v>830</v>
      </c>
      <c r="O532">
        <f>SUMPRODUCT(MID(0&amp;feed!O532,LARGE(INDEX(ISNUMBER(--MID(feed!O532,ROW($1:$5),1))*
ROW($1:$5),0),ROW($1:$5))+1,1)*10^ROW($1:$5)/10)</f>
        <v>0</v>
      </c>
      <c r="P532" t="str">
        <f>feed!P532</f>
        <v>Untapped</v>
      </c>
      <c r="Q532" t="str">
        <f>feed!Q532</f>
        <v>None</v>
      </c>
      <c r="R532" t="str">
        <f>feed!R532</f>
        <v>Caribbean</v>
      </c>
      <c r="S532" t="str">
        <f>feed!S532</f>
        <v>Neutral</v>
      </c>
      <c r="T532" s="4">
        <f>SUMPRODUCT(MID(0&amp;feed!T532,LARGE(INDEX(ISNUMBER(--MID(feed!T532,ROW($1:$5),1))*
ROW($1:$5),0),ROW($1:$5))+1,1)*10^ROW($1:$5)/10)</f>
        <v>9360</v>
      </c>
      <c r="U532" t="str">
        <f>feed!U532</f>
        <v>http://blocgame.com/stats.php?id=64104</v>
      </c>
      <c r="V532" s="4">
        <f>SUMPRODUCT(MID(0&amp;feed!V532,LARGE(INDEX(ISNUMBER(--MID(feed!V532,ROW($1:$5),1))*
ROW($1:$5),0),ROW($1:$5))+1,1)*10^ROW($1:$5)/10)</f>
        <v>0</v>
      </c>
      <c r="W532">
        <f>feed!W532</f>
        <v>0</v>
      </c>
      <c r="X532" s="4">
        <f>T532-H532*750-K532*375-L532*375</f>
        <v>7485</v>
      </c>
      <c r="Y532" s="9">
        <f>T532/N532</f>
        <v>11.27710843373494</v>
      </c>
    </row>
    <row r="533" spans="1:25" x14ac:dyDescent="0.25">
      <c r="A533" t="str">
        <f>feed!A533</f>
        <v>Pink</v>
      </c>
      <c r="B533" t="str">
        <f>feed!B533</f>
        <v>Rosy Maple Moth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104</v>
      </c>
      <c r="E533">
        <f>SUMPRODUCT(MID(0&amp;feed!E533,LARGE(INDEX(ISNUMBER(--MID(feed!E533,ROW($1:$19),1))*
ROW($1:$19),0),ROW($1:$19))+1,1)*10^ROW($1:$19)/10)</f>
        <v>2</v>
      </c>
      <c r="F533" t="str">
        <f>feed!F533</f>
        <v>Korean War surplus</v>
      </c>
      <c r="G533" t="str">
        <f>feed!G533</f>
        <v>Questionable</v>
      </c>
      <c r="H533">
        <f>SUMPRODUCT(MID(0&amp;feed!H533,LARGE(INDEX(ISNUMBER(--MID(feed!H533,ROW($1:$1),1))*
ROW($1:$1),0),ROW($1:$1))+1,1)*10^ROW($1:$1)/10)</f>
        <v>4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7</v>
      </c>
      <c r="K533">
        <f>SUMPRODUCT(MID(0&amp;feed!K533,LARGE(INDEX(ISNUMBER(--MID(feed!K533,ROW($1:$19),1))*
ROW($1:$19),0),ROW($1:$19))+1,1)*10^ROW($1:$19)/10)</f>
        <v>66</v>
      </c>
      <c r="L533">
        <f>SUMPRODUCT(MID(0&amp;feed!L533,LARGE(INDEX(ISNUMBER(--MID(feed!L533,ROW($1:$19),1))*
ROW($1:$19),0),ROW($1:$19))+1,1)*10^ROW($1:$19)/10)</f>
        <v>5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824</v>
      </c>
      <c r="O533">
        <f>SUMPRODUCT(MID(0&amp;feed!O533,LARGE(INDEX(ISNUMBER(--MID(feed!O533,ROW($1:$5),1))*
ROW($1:$5),0),ROW($1:$5))+1,1)*10^ROW($1:$5)/10)</f>
        <v>500</v>
      </c>
      <c r="P533" t="str">
        <f>feed!P533</f>
        <v>Untapped</v>
      </c>
      <c r="Q533" t="str">
        <f>feed!Q533</f>
        <v>Large</v>
      </c>
      <c r="R533" t="str">
        <f>feed!R533</f>
        <v>Amazonia</v>
      </c>
      <c r="S533" t="str">
        <f>feed!S533</f>
        <v>Soviet Union</v>
      </c>
      <c r="T533" s="4">
        <f>SUMPRODUCT(MID(0&amp;feed!T533,LARGE(INDEX(ISNUMBER(--MID(feed!T533,ROW($1:$5),1))*
ROW($1:$5),0),ROW($1:$5))+1,1)*10^ROW($1:$5)/10)</f>
        <v>48044</v>
      </c>
      <c r="U533" t="str">
        <f>feed!U533</f>
        <v>http://blocgame.com/stats.php?id=46667</v>
      </c>
      <c r="V533" s="4">
        <f>SUMPRODUCT(MID(0&amp;feed!V533,LARGE(INDEX(ISNUMBER(--MID(feed!V533,ROW($1:$5),1))*
ROW($1:$5),0),ROW($1:$5))+1,1)*10^ROW($1:$5)/10)</f>
        <v>0</v>
      </c>
      <c r="W533">
        <f>feed!W533</f>
        <v>0</v>
      </c>
      <c r="X533" s="4">
        <f>T533-H533*750-K533*375-L533*375</f>
        <v>18419</v>
      </c>
      <c r="Y533" s="9">
        <f>T533/N533</f>
        <v>58.305825242718448</v>
      </c>
    </row>
    <row r="534" spans="1:25" x14ac:dyDescent="0.25">
      <c r="A534" t="str">
        <f>feed!A534</f>
        <v>Baghdad Iraqi</v>
      </c>
      <c r="B534" t="str">
        <f>feed!B534</f>
        <v>As-Shaheed Saddam Hussein</v>
      </c>
      <c r="C534" t="str">
        <f>feed!C534</f>
        <v>The Divine Council</v>
      </c>
      <c r="D534">
        <f>SUMPRODUCT(MID(0&amp;feed!D534,LARGE(INDEX(ISNUMBER(--MID(feed!D534,ROW($1:$19),1))*
ROW($1:$19),0),ROW($1:$19))+1,1)*10^ROW($1:$19)/10)</f>
        <v>71</v>
      </c>
      <c r="E534">
        <f>SUMPRODUCT(MID(0&amp;feed!E534,LARGE(INDEX(ISNUMBER(--MID(feed!E534,ROW($1:$19),1))*
ROW($1:$19),0),ROW($1:$19))+1,1)*10^ROW($1:$19)/10)</f>
        <v>0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Elite</v>
      </c>
      <c r="J534">
        <f>SUMPRODUCT(MID(0&amp;feed!J534,LARGE(INDEX(ISNUMBER(--MID(feed!J534,ROW($1:$19),1))*
ROW($1:$19),0),ROW($1:$19))+1,1)*10^ROW($1:$19)/10)</f>
        <v>0</v>
      </c>
      <c r="K534">
        <f>SUMPRODUCT(MID(0&amp;feed!K534,LARGE(INDEX(ISNUMBER(--MID(feed!K534,ROW($1:$19),1))*
ROW($1:$19),0),ROW($1:$19))+1,1)*10^ROW($1:$19)/10)</f>
        <v>3</v>
      </c>
      <c r="L534">
        <f>SUMPRODUCT(MID(0&amp;feed!L534,LARGE(INDEX(ISNUMBER(--MID(feed!L534,ROW($1:$19),1))*
ROW($1:$19),0),ROW($1:$19))+1,1)*10^ROW($1:$19)/10)</f>
        <v>17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820</v>
      </c>
      <c r="O534">
        <f>SUMPRODUCT(MID(0&amp;feed!O534,LARGE(INDEX(ISNUMBER(--MID(feed!O534,ROW($1:$5),1))*
ROW($1:$5),0),ROW($1:$5))+1,1)*10^ROW($1:$5)/10)</f>
        <v>4267</v>
      </c>
      <c r="P534" t="str">
        <f>feed!P534</f>
        <v>Plentiful</v>
      </c>
      <c r="Q534" t="str">
        <f>feed!Q534</f>
        <v>Powerful</v>
      </c>
      <c r="R534" t="str">
        <f>feed!R534</f>
        <v>Mesopotamia</v>
      </c>
      <c r="S534" t="str">
        <f>feed!S534</f>
        <v>Soviet Union</v>
      </c>
      <c r="T534" s="4">
        <f>SUMPRODUCT(MID(0&amp;feed!T534,LARGE(INDEX(ISNUMBER(--MID(feed!T534,ROW($1:$5),1))*
ROW($1:$5),0),ROW($1:$5))+1,1)*10^ROW($1:$5)/10)</f>
        <v>41587</v>
      </c>
      <c r="U534" t="str">
        <f>feed!U534</f>
        <v>http://blocgame.com/stats.php?id=61172</v>
      </c>
      <c r="V534" s="4">
        <f>SUMPRODUCT(MID(0&amp;feed!V534,LARGE(INDEX(ISNUMBER(--MID(feed!V534,ROW($1:$5),1))*
ROW($1:$5),0),ROW($1:$5))+1,1)*10^ROW($1:$5)/10)</f>
        <v>0</v>
      </c>
      <c r="W534">
        <f>feed!W534</f>
        <v>0</v>
      </c>
      <c r="X534" s="4">
        <f>T534-H534*750-K534*375-L534*375</f>
        <v>32587</v>
      </c>
      <c r="Y534" s="9">
        <f>T534/N534</f>
        <v>50.715853658536588</v>
      </c>
    </row>
    <row r="535" spans="1:25" x14ac:dyDescent="0.25">
      <c r="A535" t="str">
        <f>feed!A535</f>
        <v>Tanus</v>
      </c>
      <c r="B535" t="str">
        <f>feed!B535</f>
        <v>Hoovytaurus</v>
      </c>
      <c r="C535" t="str">
        <f>feed!C535</f>
        <v>Brotherhood of Nod</v>
      </c>
      <c r="D535">
        <f>SUMPRODUCT(MID(0&amp;feed!D535,LARGE(INDEX(ISNUMBER(--MID(feed!D535,ROW($1:$19),1))*
ROW($1:$19),0),ROW($1:$19))+1,1)*10^ROW($1:$19)/10)</f>
        <v>49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1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4</v>
      </c>
      <c r="K535">
        <f>SUMPRODUCT(MID(0&amp;feed!K535,LARGE(INDEX(ISNUMBER(--MID(feed!K535,ROW($1:$19),1))*
ROW($1:$19),0),ROW($1:$19))+1,1)*10^ROW($1:$19)/10)</f>
        <v>16</v>
      </c>
      <c r="L535">
        <f>SUMPRODUCT(MID(0&amp;feed!L535,LARGE(INDEX(ISNUMBER(--MID(feed!L535,ROW($1:$19),1))*
ROW($1:$19),0),ROW($1:$19))+1,1)*10^ROW($1:$19)/10)</f>
        <v>2</v>
      </c>
      <c r="M535" t="str">
        <f>feed!M535</f>
        <v>Free Market</v>
      </c>
      <c r="N535">
        <f>SUMPRODUCT(MID(0&amp;feed!N535,LARGE(INDEX(ISNUMBER(--MID(feed!N535,ROW($1:$5),1))*
ROW($1:$5),0),ROW($1:$5))+1,1)*10^ROW($1:$5)/10)</f>
        <v>819</v>
      </c>
      <c r="O535">
        <f>SUMPRODUCT(MID(0&amp;feed!O535,LARGE(INDEX(ISNUMBER(--MID(feed!O535,ROW($1:$5),1))*
ROW($1:$5),0),ROW($1:$5))+1,1)*10^ROW($1:$5)/10)</f>
        <v>67</v>
      </c>
      <c r="P535" t="str">
        <f>feed!P535</f>
        <v>Untapped</v>
      </c>
      <c r="Q535" t="str">
        <f>feed!Q535</f>
        <v>Powerful</v>
      </c>
      <c r="R535" t="str">
        <f>feed!R535</f>
        <v>Caribbean</v>
      </c>
      <c r="S535" t="str">
        <f>feed!S535</f>
        <v>United States</v>
      </c>
      <c r="T535" s="4">
        <f>SUMPRODUCT(MID(0&amp;feed!T535,LARGE(INDEX(ISNUMBER(--MID(feed!T535,ROW($1:$5),1))*
ROW($1:$5),0),ROW($1:$5))+1,1)*10^ROW($1:$5)/10)</f>
        <v>37584</v>
      </c>
      <c r="U535" t="str">
        <f>feed!U535</f>
        <v>http://blocgame.com/stats.php?id=61059</v>
      </c>
      <c r="V535" s="4">
        <f>SUMPRODUCT(MID(0&amp;feed!V535,LARGE(INDEX(ISNUMBER(--MID(feed!V535,ROW($1:$5),1))*
ROW($1:$5),0),ROW($1:$5))+1,1)*10^ROW($1:$5)/10)</f>
        <v>0</v>
      </c>
      <c r="W535">
        <f>feed!W535</f>
        <v>0</v>
      </c>
      <c r="X535" s="4">
        <f>T535-H535*750-K535*375-L535*375</f>
        <v>30084</v>
      </c>
      <c r="Y535" s="9">
        <f>T535/N535</f>
        <v>45.890109890109891</v>
      </c>
    </row>
    <row r="536" spans="1:25" x14ac:dyDescent="0.25">
      <c r="A536" t="str">
        <f>feed!A536</f>
        <v>Ira</v>
      </c>
      <c r="B536" t="str">
        <f>feed!B536</f>
        <v>TheCatOfTens</v>
      </c>
      <c r="C536" t="str">
        <f>feed!C536</f>
        <v>The Order</v>
      </c>
      <c r="D536">
        <f>SUMPRODUCT(MID(0&amp;feed!D536,LARGE(INDEX(ISNUMBER(--MID(feed!D536,ROW($1:$19),1))*
ROW($1:$19),0),ROW($1:$19))+1,1)*10^ROW($1:$19)/10)</f>
        <v>100</v>
      </c>
      <c r="E536">
        <f>SUMPRODUCT(MID(0&amp;feed!E536,LARGE(INDEX(ISNUMBER(--MID(feed!E536,ROW($1:$19),1))*
ROW($1:$19),0),ROW($1:$19))+1,1)*10^ROW($1:$19)/10)</f>
        <v>1</v>
      </c>
      <c r="F536" t="str">
        <f>feed!F536</f>
        <v>Second World War surplus</v>
      </c>
      <c r="G536" t="str">
        <f>feed!G536</f>
        <v>Angelic</v>
      </c>
      <c r="H536">
        <f>SUMPRODUCT(MID(0&amp;feed!H536,LARGE(INDEX(ISNUMBER(--MID(feed!H536,ROW($1:$1),1))*
ROW($1:$1),0),ROW($1:$1))+1,1)*10^ROW($1:$1)/10)</f>
        <v>3</v>
      </c>
      <c r="I536" t="str">
        <f>feed!I536</f>
        <v>Elite</v>
      </c>
      <c r="J536">
        <f>SUMPRODUCT(MID(0&amp;feed!J536,LARGE(INDEX(ISNUMBER(--MID(feed!J536,ROW($1:$19),1))*
ROW($1:$19),0),ROW($1:$19))+1,1)*10^ROW($1:$19)/10)</f>
        <v>3</v>
      </c>
      <c r="K536">
        <f>SUMPRODUCT(MID(0&amp;feed!K536,LARGE(INDEX(ISNUMBER(--MID(feed!K536,ROW($1:$19),1))*
ROW($1:$19),0),ROW($1:$19))+1,1)*10^ROW($1:$19)/10)</f>
        <v>53</v>
      </c>
      <c r="L536">
        <f>SUMPRODUCT(MID(0&amp;feed!L536,LARGE(INDEX(ISNUMBER(--MID(feed!L536,ROW($1:$19),1))*
ROW($1:$19),0),ROW($1:$19))+1,1)*10^ROW($1:$19)/10)</f>
        <v>16</v>
      </c>
      <c r="M536" t="str">
        <f>feed!M536</f>
        <v>Free Market</v>
      </c>
      <c r="N536">
        <f>SUMPRODUCT(MID(0&amp;feed!N536,LARGE(INDEX(ISNUMBER(--MID(feed!N536,ROW($1:$5),1))*
ROW($1:$5),0),ROW($1:$5))+1,1)*10^ROW($1:$5)/10)</f>
        <v>819</v>
      </c>
      <c r="O536">
        <f>SUMPRODUCT(MID(0&amp;feed!O536,LARGE(INDEX(ISNUMBER(--MID(feed!O536,ROW($1:$5),1))*
ROW($1:$5),0),ROW($1:$5))+1,1)*10^ROW($1:$5)/10)</f>
        <v>16</v>
      </c>
      <c r="P536" t="str">
        <f>feed!P536</f>
        <v>Untapped</v>
      </c>
      <c r="Q536" t="str">
        <f>feed!Q536</f>
        <v>Very Powerful</v>
      </c>
      <c r="R536" t="str">
        <f>feed!R536</f>
        <v>Congo</v>
      </c>
      <c r="S536" t="str">
        <f>feed!S536</f>
        <v>United States</v>
      </c>
      <c r="T536" s="4">
        <f>SUMPRODUCT(MID(0&amp;feed!T536,LARGE(INDEX(ISNUMBER(--MID(feed!T536,ROW($1:$5),1))*
ROW($1:$5),0),ROW($1:$5))+1,1)*10^ROW($1:$5)/10)</f>
        <v>35705</v>
      </c>
      <c r="U536" t="str">
        <f>feed!U536</f>
        <v>http://blocgame.com/stats.php?id=62332</v>
      </c>
      <c r="V536" s="4">
        <f>SUMPRODUCT(MID(0&amp;feed!V536,LARGE(INDEX(ISNUMBER(--MID(feed!V536,ROW($1:$5),1))*
ROW($1:$5),0),ROW($1:$5))+1,1)*10^ROW($1:$5)/10)</f>
        <v>0</v>
      </c>
      <c r="W536">
        <f>feed!W536</f>
        <v>0</v>
      </c>
      <c r="X536" s="4">
        <f>T536-H536*750-K536*375-L536*375</f>
        <v>7580</v>
      </c>
      <c r="Y536" s="9">
        <f>T536/N536</f>
        <v>43.595848595848594</v>
      </c>
    </row>
    <row r="537" spans="1:25" x14ac:dyDescent="0.25">
      <c r="A537" t="str">
        <f>feed!A537</f>
        <v>Swedeinstan</v>
      </c>
      <c r="B537" t="str">
        <f>feed!B537</f>
        <v>The_Real_Taylor_Swift</v>
      </c>
      <c r="C537">
        <f>feed!C537</f>
        <v>0</v>
      </c>
      <c r="D537">
        <f>SUMPRODUCT(MID(0&amp;feed!D537,LARGE(INDEX(ISNUMBER(--MID(feed!D537,ROW($1:$19),1))*
ROW($1:$19),0),ROW($1:$19))+1,1)*10^ROW($1:$19)/10)</f>
        <v>36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Questionable</v>
      </c>
      <c r="H537">
        <f>SUMPRODUCT(MID(0&amp;feed!H537,LARGE(INDEX(ISNUMBER(--MID(feed!H537,ROW($1:$1),1))*
ROW($1:$1),0),ROW($1:$1))+1,1)*10^ROW($1:$1)/10)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18</v>
      </c>
      <c r="K537">
        <f>SUMPRODUCT(MID(0&amp;feed!K537,LARGE(INDEX(ISNUMBER(--MID(feed!K537,ROW($1:$19),1))*
ROW($1:$19),0),ROW($1:$19))+1,1)*10^ROW($1:$19)/10)</f>
        <v>2</v>
      </c>
      <c r="L537">
        <f>SUMPRODUCT(MID(0&amp;feed!L537,LARGE(INDEX(ISNUMBER(--MID(feed!L537,ROW($1:$19),1))*
ROW($1:$19),0),ROW($1:$19))+1,1)*10^ROW($1:$19)/10)</f>
        <v>3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817</v>
      </c>
      <c r="O537">
        <f>SUMPRODUCT(MID(0&amp;feed!O537,LARGE(INDEX(ISNUMBER(--MID(feed!O537,ROW($1:$5),1))*
ROW($1:$5),0),ROW($1:$5))+1,1)*10^ROW($1:$5)/10)</f>
        <v>3379</v>
      </c>
      <c r="P537" t="str">
        <f>feed!P537</f>
        <v>Near Depletion</v>
      </c>
      <c r="Q537" t="str">
        <f>feed!Q537</f>
        <v>Meagre</v>
      </c>
      <c r="R537" t="str">
        <f>feed!R537</f>
        <v>Arabia</v>
      </c>
      <c r="S537" t="str">
        <f>feed!S537</f>
        <v>Neutral</v>
      </c>
      <c r="T537" s="4">
        <f>SUMPRODUCT(MID(0&amp;feed!T537,LARGE(INDEX(ISNUMBER(--MID(feed!T537,ROW($1:$5),1))*
ROW($1:$5),0),ROW($1:$5))+1,1)*10^ROW($1:$5)/10)</f>
        <v>3688</v>
      </c>
      <c r="U537" t="str">
        <f>feed!U537</f>
        <v>http://blocgame.com/stats.php?id=39005</v>
      </c>
      <c r="V537" s="4">
        <f>SUMPRODUCT(MID(0&amp;feed!V537,LARGE(INDEX(ISNUMBER(--MID(feed!V537,ROW($1:$5),1))*
ROW($1:$5),0),ROW($1:$5))+1,1)*10^ROW($1:$5)/10)</f>
        <v>0</v>
      </c>
      <c r="W537">
        <f>feed!W537</f>
        <v>0</v>
      </c>
      <c r="X537" s="4">
        <f>T537-H537*750-K537*375-L537*375</f>
        <v>1813</v>
      </c>
      <c r="Y537" s="9">
        <f>T537/N537</f>
        <v>4.5140758873929006</v>
      </c>
    </row>
    <row r="538" spans="1:25" x14ac:dyDescent="0.25">
      <c r="A538" t="str">
        <f>feed!A538</f>
        <v>Messer</v>
      </c>
      <c r="B538" t="str">
        <f>feed!B538</f>
        <v>Arathis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49</v>
      </c>
      <c r="E538">
        <f>SUMPRODUCT(MID(0&amp;feed!E538,LARGE(INDEX(ISNUMBER(--MID(feed!E538,ROW($1:$19),1))*
ROW($1:$19),0),ROW($1:$19))+1,1)*10^ROW($1:$19)/10)</f>
        <v>0</v>
      </c>
      <c r="F538" t="str">
        <f>feed!F538</f>
        <v>Second World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2</v>
      </c>
      <c r="I538" t="str">
        <f>feed!I538</f>
        <v>Good</v>
      </c>
      <c r="J538">
        <f>SUMPRODUCT(MID(0&amp;feed!J538,LARGE(INDEX(ISNUMBER(--MID(feed!J538,ROW($1:$19),1))*
ROW($1:$19),0),ROW($1:$19))+1,1)*10^ROW($1:$19)/10)</f>
        <v>1</v>
      </c>
      <c r="K538">
        <f>SUMPRODUCT(MID(0&amp;feed!K538,LARGE(INDEX(ISNUMBER(--MID(feed!K538,ROW($1:$19),1))*
ROW($1:$19),0),ROW($1:$19))+1,1)*10^ROW($1:$19)/10)</f>
        <v>12</v>
      </c>
      <c r="L538">
        <f>SUMPRODUCT(MID(0&amp;feed!L538,LARGE(INDEX(ISNUMBER(--MID(feed!L538,ROW($1:$19),1))*
ROW($1:$19),0),ROW($1:$19))+1,1)*10^ROW($1:$19)/10)</f>
        <v>4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816</v>
      </c>
      <c r="O538">
        <f>SUMPRODUCT(MID(0&amp;feed!O538,LARGE(INDEX(ISNUMBER(--MID(feed!O538,ROW($1:$5),1))*
ROW($1:$5),0),ROW($1:$5))+1,1)*10^ROW($1:$5)/10)</f>
        <v>132</v>
      </c>
      <c r="P538" t="str">
        <f>feed!P538</f>
        <v>Untapped</v>
      </c>
      <c r="Q538" t="str">
        <f>feed!Q538</f>
        <v>Somewhat Large</v>
      </c>
      <c r="R538" t="str">
        <f>feed!R538</f>
        <v>East Indies</v>
      </c>
      <c r="S538" t="str">
        <f>feed!S538</f>
        <v>Soviet Union</v>
      </c>
      <c r="T538" s="4">
        <f>SUMPRODUCT(MID(0&amp;feed!T538,LARGE(INDEX(ISNUMBER(--MID(feed!T538,ROW($1:$5),1))*
ROW($1:$5),0),ROW($1:$5))+1,1)*10^ROW($1:$5)/10)</f>
        <v>26552</v>
      </c>
      <c r="U538" t="str">
        <f>feed!U538</f>
        <v>http://blocgame.com/stats.php?id=52483</v>
      </c>
      <c r="V538" s="4">
        <f>SUMPRODUCT(MID(0&amp;feed!V538,LARGE(INDEX(ISNUMBER(--MID(feed!V538,ROW($1:$5),1))*
ROW($1:$5),0),ROW($1:$5))+1,1)*10^ROW($1:$5)/10)</f>
        <v>0</v>
      </c>
      <c r="W538">
        <f>feed!W538</f>
        <v>0</v>
      </c>
      <c r="X538" s="4">
        <f>T538-H538*750-K538*375-L538*375</f>
        <v>19052</v>
      </c>
      <c r="Y538" s="9">
        <f>T538/N538</f>
        <v>32.53921568627451</v>
      </c>
    </row>
    <row r="539" spans="1:25" x14ac:dyDescent="0.25">
      <c r="A539" t="str">
        <f>feed!A539</f>
        <v>Markoviakia</v>
      </c>
      <c r="B539" t="str">
        <f>feed!B539</f>
        <v>Luako</v>
      </c>
      <c r="C539">
        <f>feed!C539</f>
        <v>0</v>
      </c>
      <c r="D539">
        <f>SUMPRODUCT(MID(0&amp;feed!D539,LARGE(INDEX(ISNUMBER(--MID(feed!D539,ROW($1:$19),1))*
ROW($1:$19),0),ROW($1:$19))+1,1)*10^ROW($1:$19)/10)</f>
        <v>0</v>
      </c>
      <c r="E539">
        <f>SUMPRODUCT(MID(0&amp;feed!E539,LARGE(INDEX(ISNUMBER(--MID(feed!E539,ROW($1:$19),1))*
ROW($1:$19),0),ROW($1:$19))+1,1)*10^ROW($1:$19)/10)</f>
        <v>0</v>
      </c>
      <c r="F539" t="str">
        <f>feed!F539</f>
        <v>First World War surplus</v>
      </c>
      <c r="G539" t="str">
        <f>feed!G539</f>
        <v>Good</v>
      </c>
      <c r="H539">
        <f>SUMPRODUCT(MID(0&amp;feed!H539,LARGE(INDEX(ISNUMBER(--MID(feed!H539,ROW($1:$1),1))*
ROW($1:$1),0),ROW($1:$1))+1,1)*10^ROW($1:$1)/10)</f>
        <v>0</v>
      </c>
      <c r="I539" t="str">
        <f>feed!I539</f>
        <v>Undisciplined Rabble</v>
      </c>
      <c r="J539">
        <f>SUMPRODUCT(MID(0&amp;feed!J539,LARGE(INDEX(ISNUMBER(--MID(feed!J539,ROW($1:$19),1))*
ROW($1:$19),0),ROW($1:$19))+1,1)*10^ROW($1:$19)/10)</f>
        <v>19</v>
      </c>
      <c r="K539">
        <f>SUMPRODUCT(MID(0&amp;feed!K539,LARGE(INDEX(ISNUMBER(--MID(feed!K539,ROW($1:$19),1))*
ROW($1:$19),0),ROW($1:$19))+1,1)*10^ROW($1:$19)/10)</f>
        <v>2</v>
      </c>
      <c r="L539">
        <f>SUMPRODUCT(MID(0&amp;feed!L539,LARGE(INDEX(ISNUMBER(--MID(feed!L539,ROW($1:$19),1))*
ROW($1:$19),0),ROW($1:$19))+1,1)*10^ROW($1:$19)/10)</f>
        <v>0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815</v>
      </c>
      <c r="O539">
        <f>SUMPRODUCT(MID(0&amp;feed!O539,LARGE(INDEX(ISNUMBER(--MID(feed!O539,ROW($1:$5),1))*
ROW($1:$5),0),ROW($1:$5))+1,1)*10^ROW($1:$5)/10)</f>
        <v>0</v>
      </c>
      <c r="P539" t="str">
        <f>feed!P539</f>
        <v>Untapped</v>
      </c>
      <c r="Q539" t="str">
        <f>feed!Q539</f>
        <v>None</v>
      </c>
      <c r="R539" t="str">
        <f>feed!R539</f>
        <v>West Africa</v>
      </c>
      <c r="S539" t="str">
        <f>feed!S539</f>
        <v>Neutral</v>
      </c>
      <c r="T539" s="4">
        <f>SUMPRODUCT(MID(0&amp;feed!T539,LARGE(INDEX(ISNUMBER(--MID(feed!T539,ROW($1:$5),1))*
ROW($1:$5),0),ROW($1:$5))+1,1)*10^ROW($1:$5)/10)</f>
        <v>3075</v>
      </c>
      <c r="U539" t="str">
        <f>feed!U539</f>
        <v>http://blocgame.com/stats.php?id=57239</v>
      </c>
      <c r="V539" s="4">
        <f>SUMPRODUCT(MID(0&amp;feed!V539,LARGE(INDEX(ISNUMBER(--MID(feed!V539,ROW($1:$5),1))*
ROW($1:$5),0),ROW($1:$5))+1,1)*10^ROW($1:$5)/10)</f>
        <v>0</v>
      </c>
      <c r="W539">
        <f>feed!W539</f>
        <v>0</v>
      </c>
      <c r="X539" s="4">
        <f>T539-H539*750-K539*375-L539*375</f>
        <v>2325</v>
      </c>
      <c r="Y539" s="9">
        <f>T539/N539</f>
        <v>3.7730061349693251</v>
      </c>
    </row>
    <row r="540" spans="1:25" x14ac:dyDescent="0.25">
      <c r="A540" t="str">
        <f>feed!A540</f>
        <v>Aroucia</v>
      </c>
      <c r="B540" t="str">
        <f>feed!B540</f>
        <v>Pleeb</v>
      </c>
      <c r="C540">
        <f>feed!C540</f>
        <v>0</v>
      </c>
      <c r="D540">
        <f>SUMPRODUCT(MID(0&amp;feed!D540,LARGE(INDEX(ISNUMBER(--MID(feed!D540,ROW($1:$19),1))*
ROW($1:$19),0),ROW($1:$19))+1,1)*10^ROW($1:$19)/10)</f>
        <v>5</v>
      </c>
      <c r="E540">
        <f>SUMPRODUCT(MID(0&amp;feed!E540,LARGE(INDEX(ISNUMBER(--MID(feed!E540,ROW($1:$19),1))*
ROW($1:$19),0),ROW($1:$19))+1,1)*10^ROW($1:$19)/10)</f>
        <v>0</v>
      </c>
      <c r="F540" t="str">
        <f>feed!F540</f>
        <v>Second World War surplus</v>
      </c>
      <c r="G540" t="str">
        <f>feed!G540</f>
        <v>Isolated</v>
      </c>
      <c r="H540">
        <f>SUMPRODUCT(MID(0&amp;feed!H540,LARGE(INDEX(ISNUMBER(--MID(feed!H540,ROW($1:$1),1))*
ROW($1:$1),0),ROW($1:$1))+1,1)*10^ROW($1:$1)/10)</f>
        <v>0</v>
      </c>
      <c r="I540" t="str">
        <f>feed!I540</f>
        <v>Undisciplined Rabble</v>
      </c>
      <c r="J540">
        <f>SUMPRODUCT(MID(0&amp;feed!J540,LARGE(INDEX(ISNUMBER(--MID(feed!J540,ROW($1:$19),1))*
ROW($1:$19),0),ROW($1:$19))+1,1)*10^ROW($1:$19)/10)</f>
        <v>8</v>
      </c>
      <c r="K540">
        <f>SUMPRODUCT(MID(0&amp;feed!K540,LARGE(INDEX(ISNUMBER(--MID(feed!K540,ROW($1:$19),1))*
ROW($1:$19),0),ROW($1:$19))+1,1)*10^ROW($1:$19)/10)</f>
        <v>2</v>
      </c>
      <c r="L540">
        <f>SUMPRODUCT(MID(0&amp;feed!L540,LARGE(INDEX(ISNUMBER(--MID(feed!L540,ROW($1:$19),1))*
ROW($1:$19),0),ROW($1:$19))+1,1)*10^ROW($1:$19)/10)</f>
        <v>1</v>
      </c>
      <c r="M540" t="str">
        <f>feed!M540</f>
        <v>Mixed Economy</v>
      </c>
      <c r="N540">
        <f>SUMPRODUCT(MID(0&amp;feed!N540,LARGE(INDEX(ISNUMBER(--MID(feed!N540,ROW($1:$5),1))*
ROW($1:$5),0),ROW($1:$5))+1,1)*10^ROW($1:$5)/10)</f>
        <v>814</v>
      </c>
      <c r="O540">
        <f>SUMPRODUCT(MID(0&amp;feed!O540,LARGE(INDEX(ISNUMBER(--MID(feed!O540,ROW($1:$5),1))*
ROW($1:$5),0),ROW($1:$5))+1,1)*10^ROW($1:$5)/10)</f>
        <v>98</v>
      </c>
      <c r="P540" t="str">
        <f>feed!P540</f>
        <v>Untapped</v>
      </c>
      <c r="Q540" t="str">
        <f>feed!Q540</f>
        <v>None</v>
      </c>
      <c r="R540" t="str">
        <f>feed!R540</f>
        <v>Mesoamerica</v>
      </c>
      <c r="S540" t="str">
        <f>feed!S540</f>
        <v>Neutral</v>
      </c>
      <c r="T540" s="4">
        <f>SUMPRODUCT(MID(0&amp;feed!T540,LARGE(INDEX(ISNUMBER(--MID(feed!T540,ROW($1:$5),1))*
ROW($1:$5),0),ROW($1:$5))+1,1)*10^ROW($1:$5)/10)</f>
        <v>3801</v>
      </c>
      <c r="U540" t="str">
        <f>feed!U540</f>
        <v>http://blocgame.com/stats.php?id=59585</v>
      </c>
      <c r="V540" s="4">
        <f>SUMPRODUCT(MID(0&amp;feed!V540,LARGE(INDEX(ISNUMBER(--MID(feed!V540,ROW($1:$5),1))*
ROW($1:$5),0),ROW($1:$5))+1,1)*10^ROW($1:$5)/10)</f>
        <v>0</v>
      </c>
      <c r="W540">
        <f>feed!W540</f>
        <v>0</v>
      </c>
      <c r="X540" s="4">
        <f>T540-H540*750-K540*375-L540*375</f>
        <v>2676</v>
      </c>
      <c r="Y540" s="9">
        <f>T540/N540</f>
        <v>4.6695331695331692</v>
      </c>
    </row>
    <row r="541" spans="1:25" x14ac:dyDescent="0.25">
      <c r="A541" t="str">
        <f>feed!A541</f>
        <v>Acirassi</v>
      </c>
      <c r="B541" t="str">
        <f>feed!B541</f>
        <v>Flexy</v>
      </c>
      <c r="C541" t="str">
        <f>feed!C541</f>
        <v>The Order</v>
      </c>
      <c r="D541">
        <f>SUMPRODUCT(MID(0&amp;feed!D541,LARGE(INDEX(ISNUMBER(--MID(feed!D541,ROW($1:$19),1))*
ROW($1:$19),0),ROW($1:$19))+1,1)*10^ROW($1:$19)/10)</f>
        <v>199</v>
      </c>
      <c r="E541">
        <f>SUMPRODUCT(MID(0&amp;feed!E541,LARGE(INDEX(ISNUMBER(--MID(feed!E541,ROW($1:$19),1))*
ROW($1:$19),0),ROW($1:$19))+1,1)*10^ROW($1:$19)/10)</f>
        <v>12</v>
      </c>
      <c r="F541" t="str">
        <f>feed!F541</f>
        <v>Korean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4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3</v>
      </c>
      <c r="K541">
        <f>SUMPRODUCT(MID(0&amp;feed!K541,LARGE(INDEX(ISNUMBER(--MID(feed!K541,ROW($1:$19),1))*
ROW($1:$19),0),ROW($1:$19))+1,1)*10^ROW($1:$19)/10)</f>
        <v>70</v>
      </c>
      <c r="L541">
        <f>SUMPRODUCT(MID(0&amp;feed!L541,LARGE(INDEX(ISNUMBER(--MID(feed!L541,ROW($1:$19),1))*
ROW($1:$19),0),ROW($1:$19))+1,1)*10^ROW($1:$19)/10)</f>
        <v>75</v>
      </c>
      <c r="M541" t="str">
        <f>feed!M541</f>
        <v>Free Market</v>
      </c>
      <c r="N541">
        <f>SUMPRODUCT(MID(0&amp;feed!N541,LARGE(INDEX(ISNUMBER(--MID(feed!N541,ROW($1:$5),1))*
ROW($1:$5),0),ROW($1:$5))+1,1)*10^ROW($1:$5)/10)</f>
        <v>809</v>
      </c>
      <c r="O541">
        <f>SUMPRODUCT(MID(0&amp;feed!O541,LARGE(INDEX(ISNUMBER(--MID(feed!O541,ROW($1:$5),1))*
ROW($1:$5),0),ROW($1:$5))+1,1)*10^ROW($1:$5)/10)</f>
        <v>8603</v>
      </c>
      <c r="P541" t="str">
        <f>feed!P541</f>
        <v>Untapped</v>
      </c>
      <c r="Q541" t="str">
        <f>feed!Q541</f>
        <v>Very Powerful</v>
      </c>
      <c r="R541" t="str">
        <f>feed!R541</f>
        <v>Mesopotamia</v>
      </c>
      <c r="S541" t="str">
        <f>feed!S541</f>
        <v>Neutral</v>
      </c>
      <c r="T541" s="4">
        <f>SUMPRODUCT(MID(0&amp;feed!T541,LARGE(INDEX(ISNUMBER(--MID(feed!T541,ROW($1:$5),1))*
ROW($1:$5),0),ROW($1:$5))+1,1)*10^ROW($1:$5)/10)</f>
        <v>10084</v>
      </c>
      <c r="U541" t="str">
        <f>feed!U541</f>
        <v>http://blocgame.com/stats.php?id=49805</v>
      </c>
      <c r="V541" s="4">
        <f>SUMPRODUCT(MID(0&amp;feed!V541,LARGE(INDEX(ISNUMBER(--MID(feed!V541,ROW($1:$5),1))*
ROW($1:$5),0),ROW($1:$5))+1,1)*10^ROW($1:$5)/10)</f>
        <v>0</v>
      </c>
      <c r="W541">
        <f>feed!W541</f>
        <v>0</v>
      </c>
      <c r="X541" s="4">
        <f>T541-H541*750-K541*375-L541*375</f>
        <v>-47291</v>
      </c>
      <c r="Y541" s="9">
        <f>T541/N541</f>
        <v>12.464771322620519</v>
      </c>
    </row>
    <row r="542" spans="1:25" x14ac:dyDescent="0.25">
      <c r="A542" t="str">
        <f>feed!A543</f>
        <v>Nexsonia</v>
      </c>
      <c r="B542" t="str">
        <f>feed!B543</f>
        <v>Lucas of Nexonia</v>
      </c>
      <c r="C542">
        <f>feed!C543</f>
        <v>0</v>
      </c>
      <c r="D542">
        <f>SUMPRODUCT(MID(0&amp;feed!D543,LARGE(INDEX(ISNUMBER(--MID(feed!D543,ROW($1:$19),1))*
ROW($1:$19),0),ROW($1:$19))+1,1)*10^ROW($1:$19)/10)</f>
        <v>5</v>
      </c>
      <c r="E542">
        <f>SUMPRODUCT(MID(0&amp;feed!E543,LARGE(INDEX(ISNUMBER(--MID(feed!E543,ROW($1:$19),1))*
ROW($1:$19),0),ROW($1:$19))+1,1)*10^ROW($1:$19)/10)</f>
        <v>0</v>
      </c>
      <c r="F542" t="str">
        <f>feed!F543</f>
        <v>Finest of the 19th century</v>
      </c>
      <c r="G542" t="str">
        <f>feed!G543</f>
        <v>Gandhi-like</v>
      </c>
      <c r="H542">
        <f>SUMPRODUCT(MID(0&amp;feed!H543,LARGE(INDEX(ISNUMBER(--MID(feed!H543,ROW($1:$1),1))*
ROW($1:$1),0),ROW($1:$1))+1,1)*10^ROW($1:$1)/10)</f>
        <v>1</v>
      </c>
      <c r="I542" t="str">
        <f>feed!I543</f>
        <v>Good</v>
      </c>
      <c r="J542">
        <f>SUMPRODUCT(MID(0&amp;feed!J543,LARGE(INDEX(ISNUMBER(--MID(feed!J543,ROW($1:$19),1))*
ROW($1:$19),0),ROW($1:$19))+1,1)*10^ROW($1:$19)/10)</f>
        <v>13</v>
      </c>
      <c r="K542">
        <f>SUMPRODUCT(MID(0&amp;feed!K543,LARGE(INDEX(ISNUMBER(--MID(feed!K543,ROW($1:$19),1))*
ROW($1:$19),0),ROW($1:$19))+1,1)*10^ROW($1:$19)/10)</f>
        <v>6</v>
      </c>
      <c r="L542">
        <f>SUMPRODUCT(MID(0&amp;feed!L543,LARGE(INDEX(ISNUMBER(--MID(feed!L543,ROW($1:$19),1))*
ROW($1:$19),0),ROW($1:$19))+1,1)*10^ROW($1:$19)/10)</f>
        <v>5</v>
      </c>
      <c r="M542" t="str">
        <f>feed!M543</f>
        <v>Mixed Economy</v>
      </c>
      <c r="N542">
        <f>SUMPRODUCT(MID(0&amp;feed!N543,LARGE(INDEX(ISNUMBER(--MID(feed!N543,ROW($1:$5),1))*
ROW($1:$5),0),ROW($1:$5))+1,1)*10^ROW($1:$5)/10)</f>
        <v>807</v>
      </c>
      <c r="O542">
        <f>SUMPRODUCT(MID(0&amp;feed!O543,LARGE(INDEX(ISNUMBER(--MID(feed!O543,ROW($1:$5),1))*
ROW($1:$5),0),ROW($1:$5))+1,1)*10^ROW($1:$5)/10)</f>
        <v>337</v>
      </c>
      <c r="P542" t="str">
        <f>feed!P543</f>
        <v>Untapped</v>
      </c>
      <c r="Q542" t="str">
        <f>feed!Q543</f>
        <v>Mediocre</v>
      </c>
      <c r="R542" t="str">
        <f>feed!R543</f>
        <v>The Subcontinent</v>
      </c>
      <c r="S542" t="str">
        <f>feed!S543</f>
        <v>United States</v>
      </c>
      <c r="T542" s="4">
        <f>SUMPRODUCT(MID(0&amp;feed!T543,LARGE(INDEX(ISNUMBER(--MID(feed!T543,ROW($1:$5),1))*
ROW($1:$5),0),ROW($1:$5))+1,1)*10^ROW($1:$5)/10)</f>
        <v>22927</v>
      </c>
      <c r="U542" t="str">
        <f>feed!U543</f>
        <v>http://blocgame.com/stats.php?id=64109</v>
      </c>
      <c r="V542" s="4">
        <f>SUMPRODUCT(MID(0&amp;feed!V543,LARGE(INDEX(ISNUMBER(--MID(feed!V543,ROW($1:$5),1))*
ROW($1:$5),0),ROW($1:$5))+1,1)*10^ROW($1:$5)/10)</f>
        <v>0</v>
      </c>
      <c r="W542">
        <f>feed!W543</f>
        <v>0</v>
      </c>
      <c r="X542" s="4">
        <f>T542-H542*750-K542*375-L542*375</f>
        <v>18052</v>
      </c>
      <c r="Y542" s="9">
        <f>T542/N542</f>
        <v>28.410161090458487</v>
      </c>
    </row>
    <row r="543" spans="1:25" x14ac:dyDescent="0.25">
      <c r="A543" t="str">
        <f>feed!A542</f>
        <v>Mongolstan</v>
      </c>
      <c r="B543" t="str">
        <f>feed!B542</f>
        <v>Khan</v>
      </c>
      <c r="C543" t="str">
        <f>feed!C542</f>
        <v>The Order</v>
      </c>
      <c r="D543">
        <f>SUMPRODUCT(MID(0&amp;feed!D542,LARGE(INDEX(ISNUMBER(--MID(feed!D542,ROW($1:$19),1))*
ROW($1:$19),0),ROW($1:$19))+1,1)*10^ROW($1:$19)/10)</f>
        <v>106</v>
      </c>
      <c r="E543">
        <f>SUMPRODUCT(MID(0&amp;feed!E542,LARGE(INDEX(ISNUMBER(--MID(feed!E542,ROW($1:$19),1))*
ROW($1:$19),0),ROW($1:$19))+1,1)*10^ROW($1:$19)/10)</f>
        <v>0</v>
      </c>
      <c r="F543" t="str">
        <f>feed!F542</f>
        <v>Second World War surplus</v>
      </c>
      <c r="G543" t="str">
        <f>feed!G542</f>
        <v>Gandhi-like</v>
      </c>
      <c r="H543">
        <f>SUMPRODUCT(MID(0&amp;feed!H542,LARGE(INDEX(ISNUMBER(--MID(feed!H542,ROW($1:$1),1))*
ROW($1:$1),0),ROW($1:$1))+1,1)*10^ROW($1:$1)/10)</f>
        <v>3</v>
      </c>
      <c r="I543" t="str">
        <f>feed!I542</f>
        <v>Standard</v>
      </c>
      <c r="J543">
        <f>SUMPRODUCT(MID(0&amp;feed!J542,LARGE(INDEX(ISNUMBER(--MID(feed!J542,ROW($1:$19),1))*
ROW($1:$19),0),ROW($1:$19))+1,1)*10^ROW($1:$19)/10)</f>
        <v>9</v>
      </c>
      <c r="K543">
        <f>SUMPRODUCT(MID(0&amp;feed!K542,LARGE(INDEX(ISNUMBER(--MID(feed!K542,ROW($1:$19),1))*
ROW($1:$19),0),ROW($1:$19))+1,1)*10^ROW($1:$19)/10)</f>
        <v>36</v>
      </c>
      <c r="L543">
        <f>SUMPRODUCT(MID(0&amp;feed!L542,LARGE(INDEX(ISNUMBER(--MID(feed!L542,ROW($1:$19),1))*
ROW($1:$19),0),ROW($1:$19))+1,1)*10^ROW($1:$19)/10)</f>
        <v>5</v>
      </c>
      <c r="M543" t="str">
        <f>feed!M542</f>
        <v>Central Planning</v>
      </c>
      <c r="N543">
        <f>SUMPRODUCT(MID(0&amp;feed!N542,LARGE(INDEX(ISNUMBER(--MID(feed!N542,ROW($1:$5),1))*
ROW($1:$5),0),ROW($1:$5))+1,1)*10^ROW($1:$5)/10)</f>
        <v>807</v>
      </c>
      <c r="O543">
        <f>SUMPRODUCT(MID(0&amp;feed!O542,LARGE(INDEX(ISNUMBER(--MID(feed!O542,ROW($1:$5),1))*
ROW($1:$5),0),ROW($1:$5))+1,1)*10^ROW($1:$5)/10)</f>
        <v>435</v>
      </c>
      <c r="P543" t="str">
        <f>feed!P542</f>
        <v>Untapped</v>
      </c>
      <c r="Q543" t="str">
        <f>feed!Q542</f>
        <v>Very Powerful</v>
      </c>
      <c r="R543" t="str">
        <f>feed!R542</f>
        <v>China</v>
      </c>
      <c r="S543" t="str">
        <f>feed!S542</f>
        <v>Soviet Union</v>
      </c>
      <c r="T543" s="4">
        <f>SUMPRODUCT(MID(0&amp;feed!T542,LARGE(INDEX(ISNUMBER(--MID(feed!T542,ROW($1:$5),1))*
ROW($1:$5),0),ROW($1:$5))+1,1)*10^ROW($1:$5)/10)</f>
        <v>49380</v>
      </c>
      <c r="U543" t="str">
        <f>feed!U542</f>
        <v>http://blocgame.com/stats.php?id=47945</v>
      </c>
      <c r="V543" s="4">
        <f>SUMPRODUCT(MID(0&amp;feed!V542,LARGE(INDEX(ISNUMBER(--MID(feed!V542,ROW($1:$5),1))*
ROW($1:$5),0),ROW($1:$5))+1,1)*10^ROW($1:$5)/10)</f>
        <v>0</v>
      </c>
      <c r="W543">
        <f>feed!W542</f>
        <v>0</v>
      </c>
      <c r="X543" s="4">
        <f>T543-H543*750-K543*375-L543*375</f>
        <v>31755</v>
      </c>
      <c r="Y543" s="9">
        <f>T543/N543</f>
        <v>61.189591078066911</v>
      </c>
    </row>
    <row r="544" spans="1:25" x14ac:dyDescent="0.25">
      <c r="A544" t="str">
        <f>feed!A544</f>
        <v>New Granada</v>
      </c>
      <c r="B544" t="str">
        <f>feed!B544</f>
        <v>Huey Long</v>
      </c>
      <c r="C544" t="str">
        <f>feed!C544</f>
        <v>The Order</v>
      </c>
      <c r="D544">
        <f>SUMPRODUCT(MID(0&amp;feed!D544,LARGE(INDEX(ISNUMBER(--MID(feed!D544,ROW($1:$19),1))*
ROW($1:$19),0),ROW($1:$19))+1,1)*10^ROW($1:$19)/10)</f>
        <v>100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2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2</v>
      </c>
      <c r="K544">
        <f>SUMPRODUCT(MID(0&amp;feed!K544,LARGE(INDEX(ISNUMBER(--MID(feed!K544,ROW($1:$19),1))*
ROW($1:$19),0),ROW($1:$19))+1,1)*10^ROW($1:$19)/10)</f>
        <v>19</v>
      </c>
      <c r="L544">
        <f>SUMPRODUCT(MID(0&amp;feed!L544,LARGE(INDEX(ISNUMBER(--MID(feed!L544,ROW($1:$19),1))*
ROW($1:$19),0),ROW($1:$19))+1,1)*10^ROW($1:$19)/10)</f>
        <v>5</v>
      </c>
      <c r="M544" t="str">
        <f>feed!M544</f>
        <v>Mixed Economy</v>
      </c>
      <c r="N544">
        <f>SUMPRODUCT(MID(0&amp;feed!N544,LARGE(INDEX(ISNUMBER(--MID(feed!N544,ROW($1:$5),1))*
ROW($1:$5),0),ROW($1:$5))+1,1)*10^ROW($1:$5)/10)</f>
        <v>805</v>
      </c>
      <c r="O544">
        <f>SUMPRODUCT(MID(0&amp;feed!O544,LARGE(INDEX(ISNUMBER(--MID(feed!O544,ROW($1:$5),1))*
ROW($1:$5),0),ROW($1:$5))+1,1)*10^ROW($1:$5)/10)</f>
        <v>176</v>
      </c>
      <c r="P544" t="str">
        <f>feed!P544</f>
        <v>Untapped</v>
      </c>
      <c r="Q544" t="str">
        <f>feed!Q544</f>
        <v>Very Powerful</v>
      </c>
      <c r="R544" t="str">
        <f>feed!R544</f>
        <v>Southern Cone</v>
      </c>
      <c r="S544" t="str">
        <f>feed!S544</f>
        <v>United States</v>
      </c>
      <c r="T544" s="4">
        <f>SUMPRODUCT(MID(0&amp;feed!T544,LARGE(INDEX(ISNUMBER(--MID(feed!T544,ROW($1:$5),1))*
ROW($1:$5),0),ROW($1:$5))+1,1)*10^ROW($1:$5)/10)</f>
        <v>29677</v>
      </c>
      <c r="U544" t="str">
        <f>feed!U544</f>
        <v>http://blocgame.com/stats.php?id=63401</v>
      </c>
      <c r="V544" s="4">
        <f>SUMPRODUCT(MID(0&amp;feed!V544,LARGE(INDEX(ISNUMBER(--MID(feed!V544,ROW($1:$5),1))*
ROW($1:$5),0),ROW($1:$5))+1,1)*10^ROW($1:$5)/10)</f>
        <v>0</v>
      </c>
      <c r="W544">
        <f>feed!W544</f>
        <v>0</v>
      </c>
      <c r="X544" s="4">
        <f>T544-H544*750-K544*375-L544*375</f>
        <v>19177</v>
      </c>
      <c r="Y544" s="9">
        <f>T544/N544</f>
        <v>36.865838509316767</v>
      </c>
    </row>
    <row r="545" spans="1:25" x14ac:dyDescent="0.25">
      <c r="A545" t="str">
        <f>feed!A545</f>
        <v>Kelate.net</v>
      </c>
      <c r="B545" t="str">
        <f>feed!B545</f>
        <v>Wira Perang</v>
      </c>
      <c r="C545" t="str">
        <f>feed!C545</f>
        <v>PIRATES</v>
      </c>
      <c r="D545">
        <f>SUMPRODUCT(MID(0&amp;feed!D545,LARGE(INDEX(ISNUMBER(--MID(feed!D545,ROW($1:$19),1))*
ROW($1:$19),0),ROW($1:$19))+1,1)*10^ROW($1:$19)/10)</f>
        <v>98</v>
      </c>
      <c r="E545">
        <f>SUMPRODUCT(MID(0&amp;feed!E545,LARGE(INDEX(ISNUMBER(--MID(feed!E545,ROW($1:$19),1))*
ROW($1:$19),0),ROW($1:$19))+1,1)*10^ROW($1:$19)/10)</f>
        <v>5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2</v>
      </c>
      <c r="I545" t="str">
        <f>feed!I545</f>
        <v>Good</v>
      </c>
      <c r="J545">
        <f>SUMPRODUCT(MID(0&amp;feed!J545,LARGE(INDEX(ISNUMBER(--MID(feed!J545,ROW($1:$19),1))*
ROW($1:$19),0),ROW($1:$19))+1,1)*10^ROW($1:$19)/10)</f>
        <v>2</v>
      </c>
      <c r="K545">
        <f>SUMPRODUCT(MID(0&amp;feed!K545,LARGE(INDEX(ISNUMBER(--MID(feed!K545,ROW($1:$19),1))*
ROW($1:$19),0),ROW($1:$19))+1,1)*10^ROW($1:$19)/10)</f>
        <v>22</v>
      </c>
      <c r="L545">
        <f>SUMPRODUCT(MID(0&amp;feed!L545,LARGE(INDEX(ISNUMBER(--MID(feed!L545,ROW($1:$19),1))*
ROW($1:$19),0),ROW($1:$19))+1,1)*10^ROW($1:$19)/10)</f>
        <v>22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804</v>
      </c>
      <c r="O545">
        <f>SUMPRODUCT(MID(0&amp;feed!O545,LARGE(INDEX(ISNUMBER(--MID(feed!O545,ROW($1:$5),1))*
ROW($1:$5),0),ROW($1:$5))+1,1)*10^ROW($1:$5)/10)</f>
        <v>2717</v>
      </c>
      <c r="P545" t="str">
        <f>feed!P545</f>
        <v>Untapped</v>
      </c>
      <c r="Q545" t="str">
        <f>feed!Q545</f>
        <v>Very Powerful</v>
      </c>
      <c r="R545" t="str">
        <f>feed!R545</f>
        <v>Arabia</v>
      </c>
      <c r="S545" t="str">
        <f>feed!S545</f>
        <v>United States</v>
      </c>
      <c r="T545" s="4">
        <f>SUMPRODUCT(MID(0&amp;feed!T545,LARGE(INDEX(ISNUMBER(--MID(feed!T545,ROW($1:$5),1))*
ROW($1:$5),0),ROW($1:$5))+1,1)*10^ROW($1:$5)/10)</f>
        <v>25006</v>
      </c>
      <c r="U545" t="str">
        <f>feed!U545</f>
        <v>http://blocgame.com/stats.php?id=61907</v>
      </c>
      <c r="V545" s="4">
        <f>SUMPRODUCT(MID(0&amp;feed!V545,LARGE(INDEX(ISNUMBER(--MID(feed!V545,ROW($1:$5),1))*
ROW($1:$5),0),ROW($1:$5))+1,1)*10^ROW($1:$5)/10)</f>
        <v>1</v>
      </c>
      <c r="W545">
        <f>feed!W545</f>
        <v>0</v>
      </c>
      <c r="X545" s="4">
        <f>T545-H545*750-K545*375-L545*375</f>
        <v>7006</v>
      </c>
      <c r="Y545" s="9">
        <f>T545/N545</f>
        <v>31.101990049751244</v>
      </c>
    </row>
    <row r="546" spans="1:25" x14ac:dyDescent="0.25">
      <c r="A546" t="str">
        <f>feed!A547</f>
        <v>Samsayum</v>
      </c>
      <c r="B546" t="str">
        <f>feed!B547</f>
        <v>Kadetdeen86</v>
      </c>
      <c r="C546" t="str">
        <f>feed!C547</f>
        <v>The Order</v>
      </c>
      <c r="D546">
        <f>SUMPRODUCT(MID(0&amp;feed!D547,LARGE(INDEX(ISNUMBER(--MID(feed!D547,ROW($1:$19),1))*
ROW($1:$19),0),ROW($1:$19))+1,1)*10^ROW($1:$19)/10)</f>
        <v>61</v>
      </c>
      <c r="E546">
        <f>SUMPRODUCT(MID(0&amp;feed!E547,LARGE(INDEX(ISNUMBER(--MID(feed!E547,ROW($1:$19),1))*
ROW($1:$19),0),ROW($1:$19))+1,1)*10^ROW($1:$19)/10)</f>
        <v>1</v>
      </c>
      <c r="F546" t="str">
        <f>feed!F547</f>
        <v>Second World War surplus</v>
      </c>
      <c r="G546" t="str">
        <f>feed!G547</f>
        <v>Gandhi-like</v>
      </c>
      <c r="H546">
        <f>SUMPRODUCT(MID(0&amp;feed!H547,LARGE(INDEX(ISNUMBER(--MID(feed!H547,ROW($1:$1),1))*
ROW($1:$1),0),ROW($1:$1))+1,1)*10^ROW($1:$1)/10)</f>
        <v>2</v>
      </c>
      <c r="I546" t="str">
        <f>feed!I547</f>
        <v>Standard</v>
      </c>
      <c r="J546">
        <f>SUMPRODUCT(MID(0&amp;feed!J547,LARGE(INDEX(ISNUMBER(--MID(feed!J547,ROW($1:$19),1))*
ROW($1:$19),0),ROW($1:$19))+1,1)*10^ROW($1:$19)/10)</f>
        <v>18</v>
      </c>
      <c r="K546">
        <f>SUMPRODUCT(MID(0&amp;feed!K547,LARGE(INDEX(ISNUMBER(--MID(feed!K547,ROW($1:$19),1))*
ROW($1:$19),0),ROW($1:$19))+1,1)*10^ROW($1:$19)/10)</f>
        <v>12</v>
      </c>
      <c r="L546">
        <f>SUMPRODUCT(MID(0&amp;feed!L547,LARGE(INDEX(ISNUMBER(--MID(feed!L547,ROW($1:$19),1))*
ROW($1:$19),0),ROW($1:$19))+1,1)*10^ROW($1:$19)/10)</f>
        <v>7</v>
      </c>
      <c r="M546" t="str">
        <f>feed!M547</f>
        <v>Central Planning</v>
      </c>
      <c r="N546">
        <f>SUMPRODUCT(MID(0&amp;feed!N547,LARGE(INDEX(ISNUMBER(--MID(feed!N547,ROW($1:$5),1))*
ROW($1:$5),0),ROW($1:$5))+1,1)*10^ROW($1:$5)/10)</f>
        <v>804</v>
      </c>
      <c r="O546">
        <f>SUMPRODUCT(MID(0&amp;feed!O547,LARGE(INDEX(ISNUMBER(--MID(feed!O547,ROW($1:$5),1))*
ROW($1:$5),0),ROW($1:$5))+1,1)*10^ROW($1:$5)/10)</f>
        <v>98</v>
      </c>
      <c r="P546" t="str">
        <f>feed!P547</f>
        <v>Untapped</v>
      </c>
      <c r="Q546" t="str">
        <f>feed!Q547</f>
        <v>Somewhat Large</v>
      </c>
      <c r="R546" t="str">
        <f>feed!R547</f>
        <v>East Indies</v>
      </c>
      <c r="S546" t="str">
        <f>feed!S547</f>
        <v>Soviet Union</v>
      </c>
      <c r="T546" s="4">
        <f>SUMPRODUCT(MID(0&amp;feed!T547,LARGE(INDEX(ISNUMBER(--MID(feed!T547,ROW($1:$5),1))*
ROW($1:$5),0),ROW($1:$5))+1,1)*10^ROW($1:$5)/10)</f>
        <v>21977</v>
      </c>
      <c r="U546" t="str">
        <f>feed!U547</f>
        <v>http://blocgame.com/stats.php?id=63640</v>
      </c>
      <c r="V546" s="4">
        <f>SUMPRODUCT(MID(0&amp;feed!V547,LARGE(INDEX(ISNUMBER(--MID(feed!V547,ROW($1:$5),1))*
ROW($1:$5),0),ROW($1:$5))+1,1)*10^ROW($1:$5)/10)</f>
        <v>0</v>
      </c>
      <c r="W546">
        <f>feed!W547</f>
        <v>0</v>
      </c>
      <c r="X546" s="4">
        <f>T546-H546*750-K546*375-L546*375</f>
        <v>13352</v>
      </c>
      <c r="Y546" s="9">
        <f>T546/N546</f>
        <v>27.334577114427862</v>
      </c>
    </row>
    <row r="547" spans="1:25" x14ac:dyDescent="0.25">
      <c r="A547" t="str">
        <f>feed!A546</f>
        <v>MembumiHangus</v>
      </c>
      <c r="B547" t="str">
        <f>feed!B546</f>
        <v>Hambikko</v>
      </c>
      <c r="C547" t="str">
        <f>feed!C546</f>
        <v>PIRATES</v>
      </c>
      <c r="D547">
        <f>SUMPRODUCT(MID(0&amp;feed!D546,LARGE(INDEX(ISNUMBER(--MID(feed!D546,ROW($1:$19),1))*
ROW($1:$19),0),ROW($1:$19))+1,1)*10^ROW($1:$19)/10)</f>
        <v>41</v>
      </c>
      <c r="E547">
        <f>SUMPRODUCT(MID(0&amp;feed!E546,LARGE(INDEX(ISNUMBER(--MID(feed!E546,ROW($1:$19),1))*
ROW($1:$19),0),ROW($1:$19))+1,1)*10^ROW($1:$19)/10)</f>
        <v>0</v>
      </c>
      <c r="F547" t="str">
        <f>feed!F546</f>
        <v>Second World War surplus</v>
      </c>
      <c r="G547" t="str">
        <f>feed!G546</f>
        <v>Gandhi-like</v>
      </c>
      <c r="H547">
        <f>SUMPRODUCT(MID(0&amp;feed!H546,LARGE(INDEX(ISNUMBER(--MID(feed!H546,ROW($1:$1),1))*
ROW($1:$1),0),ROW($1:$1))+1,1)*10^ROW($1:$1)/10)</f>
        <v>2</v>
      </c>
      <c r="I547" t="str">
        <f>feed!I546</f>
        <v>Good</v>
      </c>
      <c r="J547">
        <f>SUMPRODUCT(MID(0&amp;feed!J546,LARGE(INDEX(ISNUMBER(--MID(feed!J546,ROW($1:$19),1))*
ROW($1:$19),0),ROW($1:$19))+1,1)*10^ROW($1:$19)/10)</f>
        <v>0</v>
      </c>
      <c r="K547">
        <f>SUMPRODUCT(MID(0&amp;feed!K546,LARGE(INDEX(ISNUMBER(--MID(feed!K546,ROW($1:$19),1))*
ROW($1:$19),0),ROW($1:$19))+1,1)*10^ROW($1:$19)/10)</f>
        <v>15</v>
      </c>
      <c r="L547">
        <f>SUMPRODUCT(MID(0&amp;feed!L546,LARGE(INDEX(ISNUMBER(--MID(feed!L546,ROW($1:$19),1))*
ROW($1:$19),0),ROW($1:$19))+1,1)*10^ROW($1:$19)/10)</f>
        <v>8</v>
      </c>
      <c r="M547" t="str">
        <f>feed!M546</f>
        <v>Central Planning</v>
      </c>
      <c r="N547">
        <f>SUMPRODUCT(MID(0&amp;feed!N546,LARGE(INDEX(ISNUMBER(--MID(feed!N546,ROW($1:$5),1))*
ROW($1:$5),0),ROW($1:$5))+1,1)*10^ROW($1:$5)/10)</f>
        <v>804</v>
      </c>
      <c r="O547">
        <f>SUMPRODUCT(MID(0&amp;feed!O546,LARGE(INDEX(ISNUMBER(--MID(feed!O546,ROW($1:$5),1))*
ROW($1:$5),0),ROW($1:$5))+1,1)*10^ROW($1:$5)/10)</f>
        <v>2449</v>
      </c>
      <c r="P547" t="str">
        <f>feed!P546</f>
        <v>Near Depletion</v>
      </c>
      <c r="Q547" t="str">
        <f>feed!Q546</f>
        <v>Somewhat Large</v>
      </c>
      <c r="R547" t="str">
        <f>feed!R546</f>
        <v>Atlas</v>
      </c>
      <c r="S547" t="str">
        <f>feed!S546</f>
        <v>Neutral</v>
      </c>
      <c r="T547" s="4">
        <f>SUMPRODUCT(MID(0&amp;feed!T546,LARGE(INDEX(ISNUMBER(--MID(feed!T546,ROW($1:$5),1))*
ROW($1:$5),0),ROW($1:$5))+1,1)*10^ROW($1:$5)/10)</f>
        <v>16420</v>
      </c>
      <c r="U547" t="str">
        <f>feed!U546</f>
        <v>http://blocgame.com/stats.php?id=62424</v>
      </c>
      <c r="V547" s="4">
        <f>SUMPRODUCT(MID(0&amp;feed!V546,LARGE(INDEX(ISNUMBER(--MID(feed!V546,ROW($1:$5),1))*
ROW($1:$5),0),ROW($1:$5))+1,1)*10^ROW($1:$5)/10)</f>
        <v>0</v>
      </c>
      <c r="W547">
        <f>feed!W546</f>
        <v>0</v>
      </c>
      <c r="X547" s="4">
        <f>T547-H547*750-K547*375-L547*375</f>
        <v>6295</v>
      </c>
      <c r="Y547" s="9">
        <f>T547/N547</f>
        <v>20.422885572139304</v>
      </c>
    </row>
    <row r="548" spans="1:25" x14ac:dyDescent="0.25">
      <c r="A548" t="str">
        <f>feed!A549</f>
        <v>Petrovistan</v>
      </c>
      <c r="B548" t="str">
        <f>feed!B549</f>
        <v>JMHOLM</v>
      </c>
      <c r="C548" t="str">
        <f>feed!C549</f>
        <v>The Federal Colonies</v>
      </c>
      <c r="D548">
        <f>SUMPRODUCT(MID(0&amp;feed!D549,LARGE(INDEX(ISNUMBER(--MID(feed!D549,ROW($1:$19),1))*
ROW($1:$19),0),ROW($1:$19))+1,1)*10^ROW($1:$19)/10)</f>
        <v>13</v>
      </c>
      <c r="E548">
        <f>SUMPRODUCT(MID(0&amp;feed!E549,LARGE(INDEX(ISNUMBER(--MID(feed!E549,ROW($1:$19),1))*
ROW($1:$19),0),ROW($1:$19))+1,1)*10^ROW($1:$19)/10)</f>
        <v>0</v>
      </c>
      <c r="F548" t="str">
        <f>feed!F549</f>
        <v>Second World War surplus</v>
      </c>
      <c r="G548" t="str">
        <f>feed!G549</f>
        <v>Gandhi-like</v>
      </c>
      <c r="H548">
        <f>SUMPRODUCT(MID(0&amp;feed!H549,LARGE(INDEX(ISNUMBER(--MID(feed!H549,ROW($1:$1),1))*
ROW($1:$1),0),ROW($1:$1))+1,1)*10^ROW($1:$1)/10)</f>
        <v>1</v>
      </c>
      <c r="I548" t="str">
        <f>feed!I549</f>
        <v>Elite</v>
      </c>
      <c r="J548">
        <f>SUMPRODUCT(MID(0&amp;feed!J549,LARGE(INDEX(ISNUMBER(--MID(feed!J549,ROW($1:$19),1))*
ROW($1:$19),0),ROW($1:$19))+1,1)*10^ROW($1:$19)/10)</f>
        <v>10</v>
      </c>
      <c r="K548">
        <f>SUMPRODUCT(MID(0&amp;feed!K549,LARGE(INDEX(ISNUMBER(--MID(feed!K549,ROW($1:$19),1))*
ROW($1:$19),0),ROW($1:$19))+1,1)*10^ROW($1:$19)/10)</f>
        <v>5</v>
      </c>
      <c r="L548">
        <f>SUMPRODUCT(MID(0&amp;feed!L549,LARGE(INDEX(ISNUMBER(--MID(feed!L549,ROW($1:$19),1))*
ROW($1:$19),0),ROW($1:$19))+1,1)*10^ROW($1:$19)/10)</f>
        <v>5</v>
      </c>
      <c r="M548" t="str">
        <f>feed!M549</f>
        <v>Mixed Economy</v>
      </c>
      <c r="N548">
        <f>SUMPRODUCT(MID(0&amp;feed!N549,LARGE(INDEX(ISNUMBER(--MID(feed!N549,ROW($1:$5),1))*
ROW($1:$5),0),ROW($1:$5))+1,1)*10^ROW($1:$5)/10)</f>
        <v>803</v>
      </c>
      <c r="O548">
        <f>SUMPRODUCT(MID(0&amp;feed!O549,LARGE(INDEX(ISNUMBER(--MID(feed!O549,ROW($1:$5),1))*
ROW($1:$5),0),ROW($1:$5))+1,1)*10^ROW($1:$5)/10)</f>
        <v>2948</v>
      </c>
      <c r="P548" t="str">
        <f>feed!P549</f>
        <v>Near Depletion</v>
      </c>
      <c r="Q548" t="str">
        <f>feed!Q549</f>
        <v>Small</v>
      </c>
      <c r="R548" t="str">
        <f>feed!R549</f>
        <v>Mesopotamia</v>
      </c>
      <c r="S548" t="str">
        <f>feed!S549</f>
        <v>United States</v>
      </c>
      <c r="T548" s="4">
        <f>SUMPRODUCT(MID(0&amp;feed!T549,LARGE(INDEX(ISNUMBER(--MID(feed!T549,ROW($1:$5),1))*
ROW($1:$5),0),ROW($1:$5))+1,1)*10^ROW($1:$5)/10)</f>
        <v>10719</v>
      </c>
      <c r="U548" t="str">
        <f>feed!U549</f>
        <v>http://blocgame.com/stats.php?id=64147</v>
      </c>
      <c r="V548" s="4">
        <f>SUMPRODUCT(MID(0&amp;feed!V549,LARGE(INDEX(ISNUMBER(--MID(feed!V549,ROW($1:$5),1))*
ROW($1:$5),0),ROW($1:$5))+1,1)*10^ROW($1:$5)/10)</f>
        <v>0</v>
      </c>
      <c r="W548">
        <f>feed!W549</f>
        <v>0</v>
      </c>
      <c r="X548" s="4">
        <f>T548-H548*750-K548*375-L548*375</f>
        <v>6219</v>
      </c>
      <c r="Y548" s="9">
        <f>T548/N548</f>
        <v>13.348692403486924</v>
      </c>
    </row>
    <row r="549" spans="1:25" x14ac:dyDescent="0.25">
      <c r="A549" t="str">
        <f>feed!A550</f>
        <v>Abel</v>
      </c>
      <c r="B549" t="str">
        <f>feed!B550</f>
        <v>ProtoGoomba</v>
      </c>
      <c r="C549">
        <f>feed!C550</f>
        <v>0</v>
      </c>
      <c r="D549">
        <f>SUMPRODUCT(MID(0&amp;feed!D550,LARGE(INDEX(ISNUMBER(--MID(feed!D550,ROW($1:$19),1))*
ROW($1:$19),0),ROW($1:$19))+1,1)*10^ROW($1:$19)/10)</f>
        <v>19</v>
      </c>
      <c r="E549">
        <f>SUMPRODUCT(MID(0&amp;feed!E550,LARGE(INDEX(ISNUMBER(--MID(feed!E550,ROW($1:$19),1))*
ROW($1:$19),0),ROW($1:$19))+1,1)*10^ROW($1:$19)/10)</f>
        <v>0</v>
      </c>
      <c r="F549" t="str">
        <f>feed!F550</f>
        <v>Second World War surplus</v>
      </c>
      <c r="G549" t="str">
        <f>feed!G550</f>
        <v>Nice</v>
      </c>
      <c r="H549">
        <f>SUMPRODUCT(MID(0&amp;feed!H550,LARGE(INDEX(ISNUMBER(--MID(feed!H550,ROW($1:$1),1))*
ROW($1:$1),0),ROW($1:$1))+1,1)*10^ROW($1:$1)/10)</f>
        <v>0</v>
      </c>
      <c r="I549" t="str">
        <f>feed!I550</f>
        <v>Elite</v>
      </c>
      <c r="J549">
        <f>SUMPRODUCT(MID(0&amp;feed!J550,LARGE(INDEX(ISNUMBER(--MID(feed!J550,ROW($1:$19),1))*
ROW($1:$19),0),ROW($1:$19))+1,1)*10^ROW($1:$19)/10)</f>
        <v>9</v>
      </c>
      <c r="K549">
        <f>SUMPRODUCT(MID(0&amp;feed!K550,LARGE(INDEX(ISNUMBER(--MID(feed!K550,ROW($1:$19),1))*
ROW($1:$19),0),ROW($1:$19))+1,1)*10^ROW($1:$19)/10)</f>
        <v>8</v>
      </c>
      <c r="L549">
        <f>SUMPRODUCT(MID(0&amp;feed!L550,LARGE(INDEX(ISNUMBER(--MID(feed!L550,ROW($1:$19),1))*
ROW($1:$19),0),ROW($1:$19))+1,1)*10^ROW($1:$19)/10)</f>
        <v>5</v>
      </c>
      <c r="M549" t="str">
        <f>feed!M550</f>
        <v>Central Planning</v>
      </c>
      <c r="N549">
        <f>SUMPRODUCT(MID(0&amp;feed!N550,LARGE(INDEX(ISNUMBER(--MID(feed!N550,ROW($1:$5),1))*
ROW($1:$5),0),ROW($1:$5))+1,1)*10^ROW($1:$5)/10)</f>
        <v>803</v>
      </c>
      <c r="O549">
        <f>SUMPRODUCT(MID(0&amp;feed!O550,LARGE(INDEX(ISNUMBER(--MID(feed!O550,ROW($1:$5),1))*
ROW($1:$5),0),ROW($1:$5))+1,1)*10^ROW($1:$5)/10)</f>
        <v>3928</v>
      </c>
      <c r="P549" t="str">
        <f>feed!P550</f>
        <v>Plentiful</v>
      </c>
      <c r="Q549" t="str">
        <f>feed!Q550</f>
        <v>Mediocre</v>
      </c>
      <c r="R549" t="str">
        <f>feed!R550</f>
        <v>Atlas</v>
      </c>
      <c r="S549" t="str">
        <f>feed!S550</f>
        <v>Soviet Union</v>
      </c>
      <c r="T549" s="4">
        <f>SUMPRODUCT(MID(0&amp;feed!T550,LARGE(INDEX(ISNUMBER(--MID(feed!T550,ROW($1:$5),1))*
ROW($1:$5),0),ROW($1:$5))+1,1)*10^ROW($1:$5)/10)</f>
        <v>19837</v>
      </c>
      <c r="U549" t="str">
        <f>feed!U550</f>
        <v>http://blocgame.com/stats.php?id=64248</v>
      </c>
      <c r="V549" s="4">
        <f>SUMPRODUCT(MID(0&amp;feed!V550,LARGE(INDEX(ISNUMBER(--MID(feed!V550,ROW($1:$5),1))*
ROW($1:$5),0),ROW($1:$5))+1,1)*10^ROW($1:$5)/10)</f>
        <v>0</v>
      </c>
      <c r="W549">
        <f>feed!W550</f>
        <v>0</v>
      </c>
      <c r="X549" s="4">
        <f>T549-H549*750-K549*375-L549*375</f>
        <v>14962</v>
      </c>
      <c r="Y549" s="9">
        <f>T549/N549</f>
        <v>24.703611457036114</v>
      </c>
    </row>
    <row r="550" spans="1:25" x14ac:dyDescent="0.25">
      <c r="A550" t="str">
        <f>feed!A548</f>
        <v>Pahang Power</v>
      </c>
      <c r="B550" t="str">
        <f>feed!B548</f>
        <v>Kerol</v>
      </c>
      <c r="C550" t="str">
        <f>feed!C548</f>
        <v>PIRATES</v>
      </c>
      <c r="D550">
        <f>SUMPRODUCT(MID(0&amp;feed!D548,LARGE(INDEX(ISNUMBER(--MID(feed!D548,ROW($1:$19),1))*
ROW($1:$19),0),ROW($1:$19))+1,1)*10^ROW($1:$19)/10)</f>
        <v>92</v>
      </c>
      <c r="E550">
        <f>SUMPRODUCT(MID(0&amp;feed!E548,LARGE(INDEX(ISNUMBER(--MID(feed!E548,ROW($1:$19),1))*
ROW($1:$19),0),ROW($1:$19))+1,1)*10^ROW($1:$19)/10)</f>
        <v>1</v>
      </c>
      <c r="F550" t="str">
        <f>feed!F548</f>
        <v>Second World War surplus</v>
      </c>
      <c r="G550" t="str">
        <f>feed!G548</f>
        <v>Gandhi-like</v>
      </c>
      <c r="H550">
        <f>SUMPRODUCT(MID(0&amp;feed!H548,LARGE(INDEX(ISNUMBER(--MID(feed!H548,ROW($1:$1),1))*
ROW($1:$1),0),ROW($1:$1))+1,1)*10^ROW($1:$1)/10)</f>
        <v>3</v>
      </c>
      <c r="I550" t="str">
        <f>feed!I548</f>
        <v>Standard</v>
      </c>
      <c r="J550">
        <f>SUMPRODUCT(MID(0&amp;feed!J548,LARGE(INDEX(ISNUMBER(--MID(feed!J548,ROW($1:$19),1))*
ROW($1:$19),0),ROW($1:$19))+1,1)*10^ROW($1:$19)/10)</f>
        <v>2</v>
      </c>
      <c r="K550">
        <f>SUMPRODUCT(MID(0&amp;feed!K548,LARGE(INDEX(ISNUMBER(--MID(feed!K548,ROW($1:$19),1))*
ROW($1:$19),0),ROW($1:$19))+1,1)*10^ROW($1:$19)/10)</f>
        <v>14</v>
      </c>
      <c r="L550">
        <f>SUMPRODUCT(MID(0&amp;feed!L548,LARGE(INDEX(ISNUMBER(--MID(feed!L548,ROW($1:$19),1))*
ROW($1:$19),0),ROW($1:$19))+1,1)*10^ROW($1:$19)/10)</f>
        <v>6</v>
      </c>
      <c r="M550" t="str">
        <f>feed!M548</f>
        <v>Free Market</v>
      </c>
      <c r="N550">
        <f>SUMPRODUCT(MID(0&amp;feed!N548,LARGE(INDEX(ISNUMBER(--MID(feed!N548,ROW($1:$5),1))*
ROW($1:$5),0),ROW($1:$5))+1,1)*10^ROW($1:$5)/10)</f>
        <v>803</v>
      </c>
      <c r="O550">
        <f>SUMPRODUCT(MID(0&amp;feed!O548,LARGE(INDEX(ISNUMBER(--MID(feed!O548,ROW($1:$5),1))*
ROW($1:$5),0),ROW($1:$5))+1,1)*10^ROW($1:$5)/10)</f>
        <v>157</v>
      </c>
      <c r="P550">
        <f>feed!P548</f>
        <v>0</v>
      </c>
      <c r="Q550" t="str">
        <f>feed!Q548</f>
        <v>Very Powerful</v>
      </c>
      <c r="R550" t="str">
        <f>feed!R548</f>
        <v>East Indies</v>
      </c>
      <c r="S550" t="str">
        <f>feed!S548</f>
        <v>United States</v>
      </c>
      <c r="T550" s="4">
        <f>SUMPRODUCT(MID(0&amp;feed!T548,LARGE(INDEX(ISNUMBER(--MID(feed!T548,ROW($1:$5),1))*
ROW($1:$5),0),ROW($1:$5))+1,1)*10^ROW($1:$5)/10)</f>
        <v>29442</v>
      </c>
      <c r="U550" t="str">
        <f>feed!U548</f>
        <v>http://blocgame.com/stats.php?id=60578</v>
      </c>
      <c r="V550" s="4">
        <f>SUMPRODUCT(MID(0&amp;feed!V548,LARGE(INDEX(ISNUMBER(--MID(feed!V548,ROW($1:$5),1))*
ROW($1:$5),0),ROW($1:$5))+1,1)*10^ROW($1:$5)/10)</f>
        <v>0</v>
      </c>
      <c r="W550">
        <f>feed!W548</f>
        <v>0</v>
      </c>
      <c r="X550" s="4">
        <f>T550-H550*750-K550*375-L550*375</f>
        <v>19692</v>
      </c>
      <c r="Y550" s="9">
        <f>T550/N550</f>
        <v>36.665006226650064</v>
      </c>
    </row>
    <row r="551" spans="1:25" x14ac:dyDescent="0.25">
      <c r="A551" t="str">
        <f>feed!A551</f>
        <v>Kersumsos</v>
      </c>
      <c r="B551" t="str">
        <f>feed!B551</f>
        <v>Kersumsos</v>
      </c>
      <c r="C551" t="str">
        <f>feed!C551</f>
        <v>The Order</v>
      </c>
      <c r="D551">
        <f>SUMPRODUCT(MID(0&amp;feed!D551,LARGE(INDEX(ISNUMBER(--MID(feed!D551,ROW($1:$19),1))*
ROW($1:$19),0),ROW($1:$19))+1,1)*10^ROW($1:$19)/10)</f>
        <v>79</v>
      </c>
      <c r="E551">
        <f>SUMPRODUCT(MID(0&amp;feed!E551,LARGE(INDEX(ISNUMBER(--MID(feed!E551,ROW($1:$19),1))*
ROW($1:$19),0),ROW($1:$19))+1,1)*10^ROW($1:$19)/10)</f>
        <v>0</v>
      </c>
      <c r="F551" t="str">
        <f>feed!F551</f>
        <v>Korean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3</v>
      </c>
      <c r="I551" t="str">
        <f>feed!I551</f>
        <v>Standard</v>
      </c>
      <c r="J551">
        <f>SUMPRODUCT(MID(0&amp;feed!J551,LARGE(INDEX(ISNUMBER(--MID(feed!J551,ROW($1:$19),1))*
ROW($1:$19),0),ROW($1:$19))+1,1)*10^ROW($1:$19)/10)</f>
        <v>7</v>
      </c>
      <c r="K551">
        <f>SUMPRODUCT(MID(0&amp;feed!K551,LARGE(INDEX(ISNUMBER(--MID(feed!K551,ROW($1:$19),1))*
ROW($1:$19),0),ROW($1:$19))+1,1)*10^ROW($1:$19)/10)</f>
        <v>30</v>
      </c>
      <c r="L551">
        <f>SUMPRODUCT(MID(0&amp;feed!L551,LARGE(INDEX(ISNUMBER(--MID(feed!L551,ROW($1:$19),1))*
ROW($1:$19),0),ROW($1:$19))+1,1)*10^ROW($1:$19)/10)</f>
        <v>31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798</v>
      </c>
      <c r="O551">
        <f>SUMPRODUCT(MID(0&amp;feed!O551,LARGE(INDEX(ISNUMBER(--MID(feed!O551,ROW($1:$5),1))*
ROW($1:$5),0),ROW($1:$5))+1,1)*10^ROW($1:$5)/10)</f>
        <v>5812</v>
      </c>
      <c r="P551" t="str">
        <f>feed!P551</f>
        <v>Untapped</v>
      </c>
      <c r="Q551" t="str">
        <f>feed!Q551</f>
        <v>Very Powerful</v>
      </c>
      <c r="R551" t="str">
        <f>feed!R551</f>
        <v>Egypt</v>
      </c>
      <c r="S551" t="str">
        <f>feed!S551</f>
        <v>Soviet Union</v>
      </c>
      <c r="T551" s="4">
        <f>SUMPRODUCT(MID(0&amp;feed!T551,LARGE(INDEX(ISNUMBER(--MID(feed!T551,ROW($1:$5),1))*
ROW($1:$5),0),ROW($1:$5))+1,1)*10^ROW($1:$5)/10)</f>
        <v>40640</v>
      </c>
      <c r="U551" t="str">
        <f>feed!U551</f>
        <v>http://blocgame.com/stats.php?id=46317</v>
      </c>
      <c r="V551" s="4">
        <f>SUMPRODUCT(MID(0&amp;feed!V551,LARGE(INDEX(ISNUMBER(--MID(feed!V551,ROW($1:$5),1))*
ROW($1:$5),0),ROW($1:$5))+1,1)*10^ROW($1:$5)/10)</f>
        <v>0</v>
      </c>
      <c r="W551">
        <f>feed!W551</f>
        <v>0</v>
      </c>
      <c r="X551" s="4">
        <f>T551-H551*750-K551*375-L551*375</f>
        <v>15515</v>
      </c>
      <c r="Y551" s="9">
        <f>T551/N551</f>
        <v>50.927318295739347</v>
      </c>
    </row>
    <row r="552" spans="1:25" x14ac:dyDescent="0.25">
      <c r="A552" t="str">
        <f>feed!A552</f>
        <v>Free Persia</v>
      </c>
      <c r="B552" t="str">
        <f>feed!B552</f>
        <v>Trump</v>
      </c>
      <c r="C552" t="str">
        <f>feed!C552</f>
        <v>SPQR</v>
      </c>
      <c r="D552">
        <f>SUMPRODUCT(MID(0&amp;feed!D552,LARGE(INDEX(ISNUMBER(--MID(feed!D552,ROW($1:$19),1))*
ROW($1:$19),0),ROW($1:$19))+1,1)*10^ROW($1:$19)/10)</f>
        <v>8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0</v>
      </c>
      <c r="I552" t="str">
        <f>feed!I552</f>
        <v>Undisciplined Rabble</v>
      </c>
      <c r="J552">
        <f>SUMPRODUCT(MID(0&amp;feed!J552,LARGE(INDEX(ISNUMBER(--MID(feed!J552,ROW($1:$19),1))*
ROW($1:$19),0),ROW($1:$19))+1,1)*10^ROW($1:$19)/10)</f>
        <v>32</v>
      </c>
      <c r="K552">
        <f>SUMPRODUCT(MID(0&amp;feed!K552,LARGE(INDEX(ISNUMBER(--MID(feed!K552,ROW($1:$19),1))*
ROW($1:$19),0),ROW($1:$19))+1,1)*10^ROW($1:$19)/10)</f>
        <v>2</v>
      </c>
      <c r="L552">
        <f>SUMPRODUCT(MID(0&amp;feed!L552,LARGE(INDEX(ISNUMBER(--MID(feed!L552,ROW($1:$19),1))*
ROW($1:$19),0),ROW($1:$19))+1,1)*10^ROW($1:$19)/10)</f>
        <v>2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795</v>
      </c>
      <c r="O552">
        <f>SUMPRODUCT(MID(0&amp;feed!O552,LARGE(INDEX(ISNUMBER(--MID(feed!O552,ROW($1:$5),1))*
ROW($1:$5),0),ROW($1:$5))+1,1)*10^ROW($1:$5)/10)</f>
        <v>1446</v>
      </c>
      <c r="P552" t="str">
        <f>feed!P552</f>
        <v>Untapped</v>
      </c>
      <c r="Q552" t="str">
        <f>feed!Q552</f>
        <v>None</v>
      </c>
      <c r="R552" t="str">
        <f>feed!R552</f>
        <v>Persia</v>
      </c>
      <c r="S552" t="str">
        <f>feed!S552</f>
        <v>United States</v>
      </c>
      <c r="T552" s="4">
        <f>SUMPRODUCT(MID(0&amp;feed!T552,LARGE(INDEX(ISNUMBER(--MID(feed!T552,ROW($1:$5),1))*
ROW($1:$5),0),ROW($1:$5))+1,1)*10^ROW($1:$5)/10)</f>
        <v>10304</v>
      </c>
      <c r="U552" t="str">
        <f>feed!U552</f>
        <v>http://blocgame.com/stats.php?id=62875</v>
      </c>
      <c r="V552" s="4">
        <f>SUMPRODUCT(MID(0&amp;feed!V552,LARGE(INDEX(ISNUMBER(--MID(feed!V552,ROW($1:$5),1))*
ROW($1:$5),0),ROW($1:$5))+1,1)*10^ROW($1:$5)/10)</f>
        <v>0</v>
      </c>
      <c r="W552">
        <f>feed!W552</f>
        <v>0</v>
      </c>
      <c r="X552" s="4">
        <f>T552-H552*750-K552*375-L552*375</f>
        <v>8804</v>
      </c>
      <c r="Y552" s="9">
        <f>T552/N552</f>
        <v>12.961006289308177</v>
      </c>
    </row>
    <row r="553" spans="1:25" x14ac:dyDescent="0.25">
      <c r="A553" t="str">
        <f>feed!A553</f>
        <v>mzymz</v>
      </c>
      <c r="B553" t="str">
        <f>feed!B553</f>
        <v>mzymz79</v>
      </c>
      <c r="C553" t="str">
        <f>feed!C553</f>
        <v>The Order</v>
      </c>
      <c r="D553">
        <f>SUMPRODUCT(MID(0&amp;feed!D553,LARGE(INDEX(ISNUMBER(--MID(feed!D553,ROW($1:$19),1))*
ROW($1:$19),0),ROW($1:$19))+1,1)*10^ROW($1:$19)/10)</f>
        <v>62</v>
      </c>
      <c r="E553">
        <f>SUMPRODUCT(MID(0&amp;feed!E553,LARGE(INDEX(ISNUMBER(--MID(feed!E553,ROW($1:$19),1))*
ROW($1:$19),0),ROW($1:$19))+1,1)*10^ROW($1:$19)/10)</f>
        <v>1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2</v>
      </c>
      <c r="I553" t="str">
        <f>feed!I553</f>
        <v>Poor</v>
      </c>
      <c r="J553">
        <f>SUMPRODUCT(MID(0&amp;feed!J553,LARGE(INDEX(ISNUMBER(--MID(feed!J553,ROW($1:$19),1))*
ROW($1:$19),0),ROW($1:$19))+1,1)*10^ROW($1:$19)/10)</f>
        <v>7</v>
      </c>
      <c r="K553">
        <f>SUMPRODUCT(MID(0&amp;feed!K553,LARGE(INDEX(ISNUMBER(--MID(feed!K553,ROW($1:$19),1))*
ROW($1:$19),0),ROW($1:$19))+1,1)*10^ROW($1:$19)/10)</f>
        <v>27</v>
      </c>
      <c r="L553">
        <f>SUMPRODUCT(MID(0&amp;feed!L553,LARGE(INDEX(ISNUMBER(--MID(feed!L553,ROW($1:$19),1))*
ROW($1:$19),0),ROW($1:$19))+1,1)*10^ROW($1:$19)/10)</f>
        <v>7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794</v>
      </c>
      <c r="O553">
        <f>SUMPRODUCT(MID(0&amp;feed!O553,LARGE(INDEX(ISNUMBER(--MID(feed!O553,ROW($1:$5),1))*
ROW($1:$5),0),ROW($1:$5))+1,1)*10^ROW($1:$5)/10)</f>
        <v>239</v>
      </c>
      <c r="P553" t="str">
        <f>feed!P553</f>
        <v>Untapped</v>
      </c>
      <c r="Q553" t="str">
        <f>feed!Q553</f>
        <v>Very Powerful</v>
      </c>
      <c r="R553" t="str">
        <f>feed!R553</f>
        <v>Caribbean</v>
      </c>
      <c r="S553" t="str">
        <f>feed!S553</f>
        <v>Soviet Union</v>
      </c>
      <c r="T553" s="4">
        <f>SUMPRODUCT(MID(0&amp;feed!T553,LARGE(INDEX(ISNUMBER(--MID(feed!T553,ROW($1:$5),1))*
ROW($1:$5),0),ROW($1:$5))+1,1)*10^ROW($1:$5)/10)</f>
        <v>38235</v>
      </c>
      <c r="U553" t="str">
        <f>feed!U553</f>
        <v>http://blocgame.com/stats.php?id=62580</v>
      </c>
      <c r="V553" s="4">
        <f>SUMPRODUCT(MID(0&amp;feed!V553,LARGE(INDEX(ISNUMBER(--MID(feed!V553,ROW($1:$5),1))*
ROW($1:$5),0),ROW($1:$5))+1,1)*10^ROW($1:$5)/10)</f>
        <v>0</v>
      </c>
      <c r="W553">
        <f>feed!W553</f>
        <v>0</v>
      </c>
      <c r="X553" s="4">
        <f>T553-H553*750-K553*375-L553*375</f>
        <v>23985</v>
      </c>
      <c r="Y553" s="9">
        <f>T553/N553</f>
        <v>48.15491183879093</v>
      </c>
    </row>
    <row r="554" spans="1:25" x14ac:dyDescent="0.25">
      <c r="A554" t="str">
        <f>feed!A554</f>
        <v>Shanghai</v>
      </c>
      <c r="B554" t="str">
        <f>feed!B554</f>
        <v>Lon Dyo</v>
      </c>
      <c r="C554" t="str">
        <f>feed!C554</f>
        <v>Steel Brotherhood</v>
      </c>
      <c r="D554">
        <f>SUMPRODUCT(MID(0&amp;feed!D554,LARGE(INDEX(ISNUMBER(--MID(feed!D554,ROW($1:$19),1))*
ROW($1:$19),0),ROW($1:$19))+1,1)*10^ROW($1:$19)/10)</f>
        <v>53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1</v>
      </c>
      <c r="I554" t="str">
        <f>feed!I554</f>
        <v>Elite</v>
      </c>
      <c r="J554">
        <f>SUMPRODUCT(MID(0&amp;feed!J554,LARGE(INDEX(ISNUMBER(--MID(feed!J554,ROW($1:$19),1))*
ROW($1:$19),0),ROW($1:$19))+1,1)*10^ROW($1:$19)/10)</f>
        <v>0</v>
      </c>
      <c r="K554">
        <f>SUMPRODUCT(MID(0&amp;feed!K554,LARGE(INDEX(ISNUMBER(--MID(feed!K554,ROW($1:$19),1))*
ROW($1:$19),0),ROW($1:$19))+1,1)*10^ROW($1:$19)/10)</f>
        <v>19</v>
      </c>
      <c r="L554">
        <f>SUMPRODUCT(MID(0&amp;feed!L554,LARGE(INDEX(ISNUMBER(--MID(feed!L554,ROW($1:$19),1))*
ROW($1:$19),0),ROW($1:$19))+1,1)*10^ROW($1:$19)/10)</f>
        <v>6</v>
      </c>
      <c r="M554" t="str">
        <f>feed!M554</f>
        <v>Central Planning</v>
      </c>
      <c r="N554">
        <f>SUMPRODUCT(MID(0&amp;feed!N554,LARGE(INDEX(ISNUMBER(--MID(feed!N554,ROW($1:$5),1))*
ROW($1:$5),0),ROW($1:$5))+1,1)*10^ROW($1:$5)/10)</f>
        <v>793</v>
      </c>
      <c r="O554">
        <f>SUMPRODUCT(MID(0&amp;feed!O554,LARGE(INDEX(ISNUMBER(--MID(feed!O554,ROW($1:$5),1))*
ROW($1:$5),0),ROW($1:$5))+1,1)*10^ROW($1:$5)/10)</f>
        <v>225</v>
      </c>
      <c r="P554" t="str">
        <f>feed!P554</f>
        <v>Untapped</v>
      </c>
      <c r="Q554" t="str">
        <f>feed!Q554</f>
        <v>Somewhat Large</v>
      </c>
      <c r="R554" t="str">
        <f>feed!R554</f>
        <v>China</v>
      </c>
      <c r="S554" t="str">
        <f>feed!S554</f>
        <v>Soviet Union</v>
      </c>
      <c r="T554" s="4">
        <f>SUMPRODUCT(MID(0&amp;feed!T554,LARGE(INDEX(ISNUMBER(--MID(feed!T554,ROW($1:$5),1))*
ROW($1:$5),0),ROW($1:$5))+1,1)*10^ROW($1:$5)/10)</f>
        <v>42064</v>
      </c>
      <c r="U554" t="str">
        <f>feed!U554</f>
        <v>http://blocgame.com/stats.php?id=63118</v>
      </c>
      <c r="V554" s="4">
        <f>SUMPRODUCT(MID(0&amp;feed!V554,LARGE(INDEX(ISNUMBER(--MID(feed!V554,ROW($1:$5),1))*
ROW($1:$5),0),ROW($1:$5))+1,1)*10^ROW($1:$5)/10)</f>
        <v>0</v>
      </c>
      <c r="W554">
        <f>feed!W554</f>
        <v>0</v>
      </c>
      <c r="X554" s="4">
        <f>T554-H554*750-K554*375-L554*375</f>
        <v>31939</v>
      </c>
      <c r="Y554" s="9">
        <f>T554/N554</f>
        <v>53.044136191677175</v>
      </c>
    </row>
    <row r="555" spans="1:25" x14ac:dyDescent="0.25">
      <c r="A555" t="str">
        <f>feed!A556</f>
        <v>Kazilers Shoil</v>
      </c>
      <c r="B555" t="str">
        <f>feed!B556</f>
        <v>Haroni Ismaelist</v>
      </c>
      <c r="C555" t="str">
        <f>feed!C556</f>
        <v>Brotherhood of Nod</v>
      </c>
      <c r="D555">
        <f>SUMPRODUCT(MID(0&amp;feed!D556,LARGE(INDEX(ISNUMBER(--MID(feed!D556,ROW($1:$19),1))*
ROW($1:$19),0),ROW($1:$19))+1,1)*10^ROW($1:$19)/10)</f>
        <v>46</v>
      </c>
      <c r="E555">
        <f>SUMPRODUCT(MID(0&amp;feed!E556,LARGE(INDEX(ISNUMBER(--MID(feed!E556,ROW($1:$19),1))*
ROW($1:$19),0),ROW($1:$19))+1,1)*10^ROW($1:$19)/10)</f>
        <v>0</v>
      </c>
      <c r="F555" t="str">
        <f>feed!F556</f>
        <v>First World War surplus</v>
      </c>
      <c r="G555" t="str">
        <f>feed!G556</f>
        <v>Gandhi-like</v>
      </c>
      <c r="H555">
        <f>SUMPRODUCT(MID(0&amp;feed!H556,LARGE(INDEX(ISNUMBER(--MID(feed!H556,ROW($1:$1),1))*
ROW($1:$1),0),ROW($1:$1))+1,1)*10^ROW($1:$1)/10)</f>
        <v>0</v>
      </c>
      <c r="I555" t="str">
        <f>feed!I556</f>
        <v>Standard</v>
      </c>
      <c r="J555">
        <f>SUMPRODUCT(MID(0&amp;feed!J556,LARGE(INDEX(ISNUMBER(--MID(feed!J556,ROW($1:$19),1))*
ROW($1:$19),0),ROW($1:$19))+1,1)*10^ROW($1:$19)/10)</f>
        <v>93</v>
      </c>
      <c r="K555">
        <f>SUMPRODUCT(MID(0&amp;feed!K556,LARGE(INDEX(ISNUMBER(--MID(feed!K556,ROW($1:$19),1))*
ROW($1:$19),0),ROW($1:$19))+1,1)*10^ROW($1:$19)/10)</f>
        <v>5</v>
      </c>
      <c r="L555">
        <f>SUMPRODUCT(MID(0&amp;feed!L556,LARGE(INDEX(ISNUMBER(--MID(feed!L556,ROW($1:$19),1))*
ROW($1:$19),0),ROW($1:$19))+1,1)*10^ROW($1:$19)/10)</f>
        <v>2</v>
      </c>
      <c r="M555" t="str">
        <f>feed!M556</f>
        <v>Central Planning</v>
      </c>
      <c r="N555">
        <f>SUMPRODUCT(MID(0&amp;feed!N556,LARGE(INDEX(ISNUMBER(--MID(feed!N556,ROW($1:$5),1))*
ROW($1:$5),0),ROW($1:$5))+1,1)*10^ROW($1:$5)/10)</f>
        <v>789</v>
      </c>
      <c r="O555">
        <f>SUMPRODUCT(MID(0&amp;feed!O556,LARGE(INDEX(ISNUMBER(--MID(feed!O556,ROW($1:$5),1))*
ROW($1:$5),0),ROW($1:$5))+1,1)*10^ROW($1:$5)/10)</f>
        <v>343</v>
      </c>
      <c r="P555" t="str">
        <f>feed!P556</f>
        <v>Untapped</v>
      </c>
      <c r="Q555" t="str">
        <f>feed!Q556</f>
        <v>Somewhat Large</v>
      </c>
      <c r="R555" t="str">
        <f>feed!R556</f>
        <v>Mesoamerica</v>
      </c>
      <c r="S555" t="str">
        <f>feed!S556</f>
        <v>United States</v>
      </c>
      <c r="T555" s="4">
        <f>SUMPRODUCT(MID(0&amp;feed!T556,LARGE(INDEX(ISNUMBER(--MID(feed!T556,ROW($1:$5),1))*
ROW($1:$5),0),ROW($1:$5))+1,1)*10^ROW($1:$5)/10)</f>
        <v>26695</v>
      </c>
      <c r="U555" t="str">
        <f>feed!U556</f>
        <v>http://blocgame.com/stats.php?id=60641</v>
      </c>
      <c r="V555" s="4">
        <f>SUMPRODUCT(MID(0&amp;feed!V556,LARGE(INDEX(ISNUMBER(--MID(feed!V556,ROW($1:$5),1))*
ROW($1:$5),0),ROW($1:$5))+1,1)*10^ROW($1:$5)/10)</f>
        <v>0</v>
      </c>
      <c r="W555">
        <f>feed!W556</f>
        <v>0</v>
      </c>
      <c r="X555" s="4">
        <f>T555-H555*750-K555*375-L555*375</f>
        <v>24070</v>
      </c>
      <c r="Y555" s="9">
        <f>T555/N555</f>
        <v>33.833967046894806</v>
      </c>
    </row>
    <row r="556" spans="1:25" x14ac:dyDescent="0.25">
      <c r="A556" t="str">
        <f>feed!A557</f>
        <v>Arganava</v>
      </c>
      <c r="B556" t="str">
        <f>feed!B557</f>
        <v>Abdul Hamid Muhammad</v>
      </c>
      <c r="C556">
        <f>feed!C557</f>
        <v>0</v>
      </c>
      <c r="D556">
        <f>SUMPRODUCT(MID(0&amp;feed!D557,LARGE(INDEX(ISNUMBER(--MID(feed!D557,ROW($1:$19),1))*
ROW($1:$19),0),ROW($1:$19))+1,1)*10^ROW($1:$19)/10)</f>
        <v>1</v>
      </c>
      <c r="E556">
        <f>SUMPRODUCT(MID(0&amp;feed!E557,LARGE(INDEX(ISNUMBER(--MID(feed!E557,ROW($1:$19),1))*
ROW($1:$19),0),ROW($1:$19))+1,1)*10^ROW($1:$19)/10)</f>
        <v>0</v>
      </c>
      <c r="F556" t="str">
        <f>feed!F557</f>
        <v>First World War surplus</v>
      </c>
      <c r="G556" t="str">
        <f>feed!G557</f>
        <v>Questionable</v>
      </c>
      <c r="H556">
        <f>SUMPRODUCT(MID(0&amp;feed!H557,LARGE(INDEX(ISNUMBER(--MID(feed!H557,ROW($1:$1),1))*
ROW($1:$1),0),ROW($1:$1))+1,1)*10^ROW($1:$1)/10)</f>
        <v>0</v>
      </c>
      <c r="I556" t="str">
        <f>feed!I557</f>
        <v>Undisciplined Rabble</v>
      </c>
      <c r="J556">
        <f>SUMPRODUCT(MID(0&amp;feed!J557,LARGE(INDEX(ISNUMBER(--MID(feed!J557,ROW($1:$19),1))*
ROW($1:$19),0),ROW($1:$19))+1,1)*10^ROW($1:$19)/10)</f>
        <v>50</v>
      </c>
      <c r="K556">
        <f>SUMPRODUCT(MID(0&amp;feed!K557,LARGE(INDEX(ISNUMBER(--MID(feed!K557,ROW($1:$19),1))*
ROW($1:$19),0),ROW($1:$19))+1,1)*10^ROW($1:$19)/10)</f>
        <v>3</v>
      </c>
      <c r="L556">
        <f>SUMPRODUCT(MID(0&amp;feed!L557,LARGE(INDEX(ISNUMBER(--MID(feed!L557,ROW($1:$19),1))*
ROW($1:$19),0),ROW($1:$19))+1,1)*10^ROW($1:$19)/10)</f>
        <v>1</v>
      </c>
      <c r="M556" t="str">
        <f>feed!M557</f>
        <v>Mixed Economy</v>
      </c>
      <c r="N556">
        <f>SUMPRODUCT(MID(0&amp;feed!N557,LARGE(INDEX(ISNUMBER(--MID(feed!N557,ROW($1:$5),1))*
ROW($1:$5),0),ROW($1:$5))+1,1)*10^ROW($1:$5)/10)</f>
        <v>789</v>
      </c>
      <c r="O556">
        <f>SUMPRODUCT(MID(0&amp;feed!O557,LARGE(INDEX(ISNUMBER(--MID(feed!O557,ROW($1:$5),1))*
ROW($1:$5),0),ROW($1:$5))+1,1)*10^ROW($1:$5)/10)</f>
        <v>23</v>
      </c>
      <c r="P556" t="str">
        <f>feed!P557</f>
        <v>Untapped</v>
      </c>
      <c r="Q556" t="str">
        <f>feed!Q557</f>
        <v>Meagre</v>
      </c>
      <c r="R556" t="str">
        <f>feed!R557</f>
        <v>East Indies</v>
      </c>
      <c r="S556" t="str">
        <f>feed!S557</f>
        <v>Neutral</v>
      </c>
      <c r="T556" s="4">
        <f>SUMPRODUCT(MID(0&amp;feed!T557,LARGE(INDEX(ISNUMBER(--MID(feed!T557,ROW($1:$5),1))*
ROW($1:$5),0),ROW($1:$5))+1,1)*10^ROW($1:$5)/10)</f>
        <v>8814</v>
      </c>
      <c r="U556" t="str">
        <f>feed!U557</f>
        <v>http://blocgame.com/stats.php?id=62223</v>
      </c>
      <c r="V556" s="4">
        <f>SUMPRODUCT(MID(0&amp;feed!V557,LARGE(INDEX(ISNUMBER(--MID(feed!V557,ROW($1:$5),1))*
ROW($1:$5),0),ROW($1:$5))+1,1)*10^ROW($1:$5)/10)</f>
        <v>0</v>
      </c>
      <c r="W556">
        <f>feed!W557</f>
        <v>0</v>
      </c>
      <c r="X556" s="4">
        <f>T556-H556*750-K556*375-L556*375</f>
        <v>7314</v>
      </c>
      <c r="Y556" s="9">
        <f>T556/N556</f>
        <v>11.171102661596958</v>
      </c>
    </row>
    <row r="557" spans="1:25" x14ac:dyDescent="0.25">
      <c r="A557" t="str">
        <f>feed!A558</f>
        <v>semerah padi</v>
      </c>
      <c r="B557" t="str">
        <f>feed!B558</f>
        <v>azrilahm</v>
      </c>
      <c r="C557" t="str">
        <f>feed!C558</f>
        <v>PIRATES</v>
      </c>
      <c r="D557">
        <f>SUMPRODUCT(MID(0&amp;feed!D558,LARGE(INDEX(ISNUMBER(--MID(feed!D558,ROW($1:$19),1))*
ROW($1:$19),0),ROW($1:$19))+1,1)*10^ROW($1:$19)/10)</f>
        <v>36</v>
      </c>
      <c r="E557">
        <f>SUMPRODUCT(MID(0&amp;feed!E558,LARGE(INDEX(ISNUMBER(--MID(feed!E558,ROW($1:$19),1))*
ROW($1:$19),0),ROW($1:$19))+1,1)*10^ROW($1:$19)/10)</f>
        <v>0</v>
      </c>
      <c r="F557" t="str">
        <f>feed!F558</f>
        <v>Second World War surplus</v>
      </c>
      <c r="G557" t="str">
        <f>feed!G558</f>
        <v>Gandhi-like</v>
      </c>
      <c r="H557">
        <f>SUMPRODUCT(MID(0&amp;feed!H558,LARGE(INDEX(ISNUMBER(--MID(feed!H558,ROW($1:$1),1))*
ROW($1:$1),0),ROW($1:$1))+1,1)*10^ROW($1:$1)/10)</f>
        <v>1</v>
      </c>
      <c r="I557" t="str">
        <f>feed!I558</f>
        <v>Good</v>
      </c>
      <c r="J557">
        <f>SUMPRODUCT(MID(0&amp;feed!J558,LARGE(INDEX(ISNUMBER(--MID(feed!J558,ROW($1:$19),1))*
ROW($1:$19),0),ROW($1:$19))+1,1)*10^ROW($1:$19)/10)</f>
        <v>18</v>
      </c>
      <c r="K557">
        <f>SUMPRODUCT(MID(0&amp;feed!K558,LARGE(INDEX(ISNUMBER(--MID(feed!K558,ROW($1:$19),1))*
ROW($1:$19),0),ROW($1:$19))+1,1)*10^ROW($1:$19)/10)</f>
        <v>10</v>
      </c>
      <c r="L557">
        <f>SUMPRODUCT(MID(0&amp;feed!L558,LARGE(INDEX(ISNUMBER(--MID(feed!L558,ROW($1:$19),1))*
ROW($1:$19),0),ROW($1:$19))+1,1)*10^ROW($1:$19)/10)</f>
        <v>3</v>
      </c>
      <c r="M557" t="str">
        <f>feed!M558</f>
        <v>Central Planning</v>
      </c>
      <c r="N557">
        <f>SUMPRODUCT(MID(0&amp;feed!N558,LARGE(INDEX(ISNUMBER(--MID(feed!N558,ROW($1:$5),1))*
ROW($1:$5),0),ROW($1:$5))+1,1)*10^ROW($1:$5)/10)</f>
        <v>789</v>
      </c>
      <c r="O557">
        <f>SUMPRODUCT(MID(0&amp;feed!O558,LARGE(INDEX(ISNUMBER(--MID(feed!O558,ROW($1:$5),1))*
ROW($1:$5),0),ROW($1:$5))+1,1)*10^ROW($1:$5)/10)</f>
        <v>190</v>
      </c>
      <c r="P557" t="str">
        <f>feed!P558</f>
        <v>Untapped</v>
      </c>
      <c r="Q557" t="str">
        <f>feed!Q558</f>
        <v>Large</v>
      </c>
      <c r="R557" t="str">
        <f>feed!R558</f>
        <v>Indochina</v>
      </c>
      <c r="S557" t="str">
        <f>feed!S558</f>
        <v>Neutral</v>
      </c>
      <c r="T557" s="4">
        <f>SUMPRODUCT(MID(0&amp;feed!T558,LARGE(INDEX(ISNUMBER(--MID(feed!T558,ROW($1:$5),1))*
ROW($1:$5),0),ROW($1:$5))+1,1)*10^ROW($1:$5)/10)</f>
        <v>20000</v>
      </c>
      <c r="U557" t="str">
        <f>feed!U558</f>
        <v>http://blocgame.com/stats.php?id=62389</v>
      </c>
      <c r="V557" s="4">
        <f>SUMPRODUCT(MID(0&amp;feed!V558,LARGE(INDEX(ISNUMBER(--MID(feed!V558,ROW($1:$5),1))*
ROW($1:$5),0),ROW($1:$5))+1,1)*10^ROW($1:$5)/10)</f>
        <v>0</v>
      </c>
      <c r="W557">
        <f>feed!W558</f>
        <v>0</v>
      </c>
      <c r="X557" s="4">
        <f>T557-H557*750-K557*375-L557*375</f>
        <v>14375</v>
      </c>
      <c r="Y557" s="9">
        <f>T557/N557</f>
        <v>25.34854245880862</v>
      </c>
    </row>
    <row r="558" spans="1:25" x14ac:dyDescent="0.25">
      <c r="A558" t="str">
        <f>feed!A555</f>
        <v>FlySoGood</v>
      </c>
      <c r="B558" t="str">
        <f>feed!B555</f>
        <v>ycheez</v>
      </c>
      <c r="C558" t="str">
        <f>feed!C555</f>
        <v>The Divine Council</v>
      </c>
      <c r="D558">
        <f>SUMPRODUCT(MID(0&amp;feed!D555,LARGE(INDEX(ISNUMBER(--MID(feed!D555,ROW($1:$19),1))*
ROW($1:$19),0),ROW($1:$19))+1,1)*10^ROW($1:$19)/10)</f>
        <v>76</v>
      </c>
      <c r="E558">
        <f>SUMPRODUCT(MID(0&amp;feed!E555,LARGE(INDEX(ISNUMBER(--MID(feed!E555,ROW($1:$19),1))*
ROW($1:$19),0),ROW($1:$19))+1,1)*10^ROW($1:$19)/10)</f>
        <v>2</v>
      </c>
      <c r="F558" t="str">
        <f>feed!F555</f>
        <v>Second World War surplus</v>
      </c>
      <c r="G558" t="str">
        <f>feed!G555</f>
        <v>Gandhi-like</v>
      </c>
      <c r="H558">
        <f>SUMPRODUCT(MID(0&amp;feed!H555,LARGE(INDEX(ISNUMBER(--MID(feed!H555,ROW($1:$1),1))*
ROW($1:$1),0),ROW($1:$1))+1,1)*10^ROW($1:$1)/10)</f>
        <v>3</v>
      </c>
      <c r="I558" t="str">
        <f>feed!I555</f>
        <v>Good</v>
      </c>
      <c r="J558">
        <f>SUMPRODUCT(MID(0&amp;feed!J555,LARGE(INDEX(ISNUMBER(--MID(feed!J555,ROW($1:$19),1))*
ROW($1:$19),0),ROW($1:$19))+1,1)*10^ROW($1:$19)/10)</f>
        <v>0</v>
      </c>
      <c r="K558">
        <f>SUMPRODUCT(MID(0&amp;feed!K555,LARGE(INDEX(ISNUMBER(--MID(feed!K555,ROW($1:$19),1))*
ROW($1:$19),0),ROW($1:$19))+1,1)*10^ROW($1:$19)/10)</f>
        <v>27</v>
      </c>
      <c r="L558">
        <f>SUMPRODUCT(MID(0&amp;feed!L555,LARGE(INDEX(ISNUMBER(--MID(feed!L555,ROW($1:$19),1))*
ROW($1:$19),0),ROW($1:$19))+1,1)*10^ROW($1:$19)/10)</f>
        <v>17</v>
      </c>
      <c r="M558" t="str">
        <f>feed!M555</f>
        <v>Free Market</v>
      </c>
      <c r="N558">
        <f>SUMPRODUCT(MID(0&amp;feed!N555,LARGE(INDEX(ISNUMBER(--MID(feed!N555,ROW($1:$5),1))*
ROW($1:$5),0),ROW($1:$5))+1,1)*10^ROW($1:$5)/10)</f>
        <v>789</v>
      </c>
      <c r="O558">
        <f>SUMPRODUCT(MID(0&amp;feed!O555,LARGE(INDEX(ISNUMBER(--MID(feed!O555,ROW($1:$5),1))*
ROW($1:$5),0),ROW($1:$5))+1,1)*10^ROW($1:$5)/10)</f>
        <v>2003</v>
      </c>
      <c r="P558" t="str">
        <f>feed!P555</f>
        <v>Untapped</v>
      </c>
      <c r="Q558" t="str">
        <f>feed!Q555</f>
        <v>Mediocre</v>
      </c>
      <c r="R558" t="str">
        <f>feed!R555</f>
        <v>Atlas</v>
      </c>
      <c r="S558" t="str">
        <f>feed!S555</f>
        <v>United States</v>
      </c>
      <c r="T558" s="4">
        <f>SUMPRODUCT(MID(0&amp;feed!T555,LARGE(INDEX(ISNUMBER(--MID(feed!T555,ROW($1:$5),1))*
ROW($1:$5),0),ROW($1:$5))+1,1)*10^ROW($1:$5)/10)</f>
        <v>39020</v>
      </c>
      <c r="U558" t="str">
        <f>feed!U555</f>
        <v>http://blocgame.com/stats.php?id=54541</v>
      </c>
      <c r="V558" s="4">
        <f>SUMPRODUCT(MID(0&amp;feed!V555,LARGE(INDEX(ISNUMBER(--MID(feed!V555,ROW($1:$5),1))*
ROW($1:$5),0),ROW($1:$5))+1,1)*10^ROW($1:$5)/10)</f>
        <v>0</v>
      </c>
      <c r="W558">
        <f>feed!W555</f>
        <v>0</v>
      </c>
      <c r="X558" s="4">
        <f>T558-H558*750-K558*375-L558*375</f>
        <v>20270</v>
      </c>
      <c r="Y558" s="9">
        <f>T558/N558</f>
        <v>49.455006337135615</v>
      </c>
    </row>
    <row r="559" spans="1:25" x14ac:dyDescent="0.25">
      <c r="A559" t="str">
        <f>feed!A559</f>
        <v>Polskim</v>
      </c>
      <c r="B559" t="str">
        <f>feed!B559</f>
        <v>SelectBrony</v>
      </c>
      <c r="C559">
        <f>feed!C559</f>
        <v>0</v>
      </c>
      <c r="D559">
        <f>SUMPRODUCT(MID(0&amp;feed!D559,LARGE(INDEX(ISNUMBER(--MID(feed!D559,ROW($1:$19),1))*
ROW($1:$19),0),ROW($1:$19))+1,1)*10^ROW($1:$19)/10)</f>
        <v>9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First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1</v>
      </c>
      <c r="I559" t="str">
        <f>feed!I559</f>
        <v>Elite</v>
      </c>
      <c r="J559">
        <f>SUMPRODUCT(MID(0&amp;feed!J559,LARGE(INDEX(ISNUMBER(--MID(feed!J559,ROW($1:$19),1))*
ROW($1:$19),0),ROW($1:$19))+1,1)*10^ROW($1:$19)/10)</f>
        <v>129</v>
      </c>
      <c r="K559">
        <f>SUMPRODUCT(MID(0&amp;feed!K559,LARGE(INDEX(ISNUMBER(--MID(feed!K559,ROW($1:$19),1))*
ROW($1:$19),0),ROW($1:$19))+1,1)*10^ROW($1:$19)/10)</f>
        <v>3</v>
      </c>
      <c r="L559">
        <f>SUMPRODUCT(MID(0&amp;feed!L559,LARGE(INDEX(ISNUMBER(--MID(feed!L559,ROW($1:$19),1))*
ROW($1:$19),0),ROW($1:$19))+1,1)*10^ROW($1:$19)/10)</f>
        <v>2</v>
      </c>
      <c r="M559" t="str">
        <f>feed!M559</f>
        <v>Free Market</v>
      </c>
      <c r="N559">
        <f>SUMPRODUCT(MID(0&amp;feed!N559,LARGE(INDEX(ISNUMBER(--MID(feed!N559,ROW($1:$5),1))*
ROW($1:$5),0),ROW($1:$5))+1,1)*10^ROW($1:$5)/10)</f>
        <v>787</v>
      </c>
      <c r="O559">
        <f>SUMPRODUCT(MID(0&amp;feed!O559,LARGE(INDEX(ISNUMBER(--MID(feed!O559,ROW($1:$5),1))*
ROW($1:$5),0),ROW($1:$5))+1,1)*10^ROW($1:$5)/10)</f>
        <v>2648</v>
      </c>
      <c r="P559" t="str">
        <f>feed!P559</f>
        <v>Untapped</v>
      </c>
      <c r="Q559" t="str">
        <f>feed!Q559</f>
        <v>None</v>
      </c>
      <c r="R559" t="str">
        <f>feed!R559</f>
        <v>Mesopotamia</v>
      </c>
      <c r="S559" t="str">
        <f>feed!S559</f>
        <v>Neutral</v>
      </c>
      <c r="T559" s="4">
        <f>SUMPRODUCT(MID(0&amp;feed!T559,LARGE(INDEX(ISNUMBER(--MID(feed!T559,ROW($1:$5),1))*
ROW($1:$5),0),ROW($1:$5))+1,1)*10^ROW($1:$5)/10)</f>
        <v>9266</v>
      </c>
      <c r="U559" t="str">
        <f>feed!U559</f>
        <v>http://blocgame.com/stats.php?id=62207</v>
      </c>
      <c r="V559" s="4">
        <f>SUMPRODUCT(MID(0&amp;feed!V559,LARGE(INDEX(ISNUMBER(--MID(feed!V559,ROW($1:$5),1))*
ROW($1:$5),0),ROW($1:$5))+1,1)*10^ROW($1:$5)/10)</f>
        <v>0</v>
      </c>
      <c r="W559">
        <f>feed!W559</f>
        <v>0</v>
      </c>
      <c r="X559" s="4">
        <f>T559-H559*750-K559*375-L559*375</f>
        <v>6641</v>
      </c>
      <c r="Y559" s="9">
        <f>T559/N559</f>
        <v>11.773824650571791</v>
      </c>
    </row>
    <row r="560" spans="1:25" x14ac:dyDescent="0.25">
      <c r="A560" t="str">
        <f>feed!A560</f>
        <v>Trï¿½pico</v>
      </c>
      <c r="B560" t="str">
        <f>feed!B560</f>
        <v>rumsod</v>
      </c>
      <c r="C560">
        <f>feed!C560</f>
        <v>0</v>
      </c>
      <c r="D560">
        <f>SUMPRODUCT(MID(0&amp;feed!D560,LARGE(INDEX(ISNUMBER(--MID(feed!D560,ROW($1:$19),1))*
ROW($1:$19),0),ROW($1:$19))+1,1)*10^ROW($1:$19)/10)</f>
        <v>57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Gandhi-like</v>
      </c>
      <c r="H560">
        <f>SUMPRODUCT(MID(0&amp;feed!H560,LARGE(INDEX(ISNUMBER(--MID(feed!H560,ROW($1:$1),1))*
ROW($1:$1),0),ROW($1:$1))+1,1)*10^ROW($1:$1)/10)</f>
        <v>1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125</v>
      </c>
      <c r="K560">
        <f>SUMPRODUCT(MID(0&amp;feed!K560,LARGE(INDEX(ISNUMBER(--MID(feed!K560,ROW($1:$19),1))*
ROW($1:$19),0),ROW($1:$19))+1,1)*10^ROW($1:$19)/10)</f>
        <v>26</v>
      </c>
      <c r="L560">
        <f>SUMPRODUCT(MID(0&amp;feed!L560,LARGE(INDEX(ISNUMBER(--MID(feed!L560,ROW($1:$19),1))*
ROW($1:$19),0),ROW($1:$19))+1,1)*10^ROW($1:$19)/10)</f>
        <v>3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783</v>
      </c>
      <c r="O560">
        <f>SUMPRODUCT(MID(0&amp;feed!O560,LARGE(INDEX(ISNUMBER(--MID(feed!O560,ROW($1:$5),1))*
ROW($1:$5),0),ROW($1:$5))+1,1)*10^ROW($1:$5)/10)</f>
        <v>3</v>
      </c>
      <c r="P560" t="str">
        <f>feed!P560</f>
        <v>Untapped</v>
      </c>
      <c r="Q560" t="str">
        <f>feed!Q560</f>
        <v>Mediocre</v>
      </c>
      <c r="R560" t="str">
        <f>feed!R560</f>
        <v>Caribbean</v>
      </c>
      <c r="S560" t="str">
        <f>feed!S560</f>
        <v>Soviet Union</v>
      </c>
      <c r="T560" s="4">
        <f>SUMPRODUCT(MID(0&amp;feed!T560,LARGE(INDEX(ISNUMBER(--MID(feed!T560,ROW($1:$5),1))*
ROW($1:$5),0),ROW($1:$5))+1,1)*10^ROW($1:$5)/10)</f>
        <v>23396</v>
      </c>
      <c r="U560" t="str">
        <f>feed!U560</f>
        <v>http://blocgame.com/stats.php?id=1</v>
      </c>
      <c r="V560" s="4">
        <f>SUMPRODUCT(MID(0&amp;feed!V560,LARGE(INDEX(ISNUMBER(--MID(feed!V560,ROW($1:$5),1))*
ROW($1:$5),0),ROW($1:$5))+1,1)*10^ROW($1:$5)/10)</f>
        <v>0</v>
      </c>
      <c r="W560">
        <f>feed!W560</f>
        <v>0</v>
      </c>
      <c r="X560" s="4">
        <f>T560-H560*750-K560*375-L560*375</f>
        <v>11771</v>
      </c>
      <c r="Y560" s="9">
        <f>T560/N560</f>
        <v>29.879948914431672</v>
      </c>
    </row>
    <row r="561" spans="1:25" x14ac:dyDescent="0.25">
      <c r="A561" t="str">
        <f>feed!A561</f>
        <v>KOHREA</v>
      </c>
      <c r="B561" t="str">
        <f>feed!B561</f>
        <v>Kim Jong Ill</v>
      </c>
      <c r="C561">
        <f>feed!C561</f>
        <v>0</v>
      </c>
      <c r="D561">
        <f>SUMPRODUCT(MID(0&amp;feed!D561,LARGE(INDEX(ISNUMBER(--MID(feed!D561,ROW($1:$19),1))*
ROW($1:$19),0),ROW($1:$19))+1,1)*10^ROW($1:$19)/10)</f>
        <v>48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2</v>
      </c>
      <c r="I561" t="str">
        <f>feed!I561</f>
        <v>Standard</v>
      </c>
      <c r="J561">
        <f>SUMPRODUCT(MID(0&amp;feed!J561,LARGE(INDEX(ISNUMBER(--MID(feed!J561,ROW($1:$19),1))*
ROW($1:$19),0),ROW($1:$19))+1,1)*10^ROW($1:$19)/10)</f>
        <v>60</v>
      </c>
      <c r="K561">
        <f>SUMPRODUCT(MID(0&amp;feed!K561,LARGE(INDEX(ISNUMBER(--MID(feed!K561,ROW($1:$19),1))*
ROW($1:$19),0),ROW($1:$19))+1,1)*10^ROW($1:$19)/10)</f>
        <v>13</v>
      </c>
      <c r="L561">
        <f>SUMPRODUCT(MID(0&amp;feed!L561,LARGE(INDEX(ISNUMBER(--MID(feed!L561,ROW($1:$19),1))*
ROW($1:$19),0),ROW($1:$19))+1,1)*10^ROW($1:$19)/10)</f>
        <v>4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782</v>
      </c>
      <c r="O561">
        <f>SUMPRODUCT(MID(0&amp;feed!O561,LARGE(INDEX(ISNUMBER(--MID(feed!O561,ROW($1:$5),1))*
ROW($1:$5),0),ROW($1:$5))+1,1)*10^ROW($1:$5)/10)</f>
        <v>494</v>
      </c>
      <c r="P561" t="str">
        <f>feed!P561</f>
        <v>Untapped</v>
      </c>
      <c r="Q561" t="str">
        <f>feed!Q561</f>
        <v>Mediocre</v>
      </c>
      <c r="R561" t="str">
        <f>feed!R561</f>
        <v>China</v>
      </c>
      <c r="S561" t="str">
        <f>feed!S561</f>
        <v>Soviet Union</v>
      </c>
      <c r="T561" s="4">
        <f>SUMPRODUCT(MID(0&amp;feed!T561,LARGE(INDEX(ISNUMBER(--MID(feed!T561,ROW($1:$5),1))*
ROW($1:$5),0),ROW($1:$5))+1,1)*10^ROW($1:$5)/10)</f>
        <v>23828</v>
      </c>
      <c r="U561" t="str">
        <f>feed!U561</f>
        <v>http://blocgame.com/stats.php?id=63926</v>
      </c>
      <c r="V561" s="4">
        <f>SUMPRODUCT(MID(0&amp;feed!V561,LARGE(INDEX(ISNUMBER(--MID(feed!V561,ROW($1:$5),1))*
ROW($1:$5),0),ROW($1:$5))+1,1)*10^ROW($1:$5)/10)</f>
        <v>0</v>
      </c>
      <c r="W561">
        <f>feed!W561</f>
        <v>0</v>
      </c>
      <c r="X561" s="4">
        <f>T561-H561*750-K561*375-L561*375</f>
        <v>15953</v>
      </c>
      <c r="Y561" s="9">
        <f>T561/N561</f>
        <v>30.470588235294116</v>
      </c>
    </row>
    <row r="562" spans="1:25" x14ac:dyDescent="0.25">
      <c r="A562" t="str">
        <f>feed!A563</f>
        <v>Black Gold</v>
      </c>
      <c r="B562" t="str">
        <f>feed!B563</f>
        <v>SIEG_HEIL</v>
      </c>
      <c r="C562" t="str">
        <f>feed!C563</f>
        <v>The Order</v>
      </c>
      <c r="D562">
        <f>SUMPRODUCT(MID(0&amp;feed!D563,LARGE(INDEX(ISNUMBER(--MID(feed!D563,ROW($1:$19),1))*
ROW($1:$19),0),ROW($1:$19))+1,1)*10^ROW($1:$19)/10)</f>
        <v>14</v>
      </c>
      <c r="E562">
        <f>SUMPRODUCT(MID(0&amp;feed!E563,LARGE(INDEX(ISNUMBER(--MID(feed!E563,ROW($1:$19),1))*
ROW($1:$19),0),ROW($1:$19))+1,1)*10^ROW($1:$19)/10)</f>
        <v>0</v>
      </c>
      <c r="F562" t="str">
        <f>feed!F563</f>
        <v>Second World War surplus</v>
      </c>
      <c r="G562" t="str">
        <f>feed!G563</f>
        <v>Gandhi-like</v>
      </c>
      <c r="H562">
        <f>SUMPRODUCT(MID(0&amp;feed!H563,LARGE(INDEX(ISNUMBER(--MID(feed!H563,ROW($1:$1),1))*
ROW($1:$1),0),ROW($1:$1))+1,1)*10^ROW($1:$1)/10)</f>
        <v>1</v>
      </c>
      <c r="I562" t="str">
        <f>feed!I563</f>
        <v>Good</v>
      </c>
      <c r="J562">
        <f>SUMPRODUCT(MID(0&amp;feed!J563,LARGE(INDEX(ISNUMBER(--MID(feed!J563,ROW($1:$19),1))*
ROW($1:$19),0),ROW($1:$19))+1,1)*10^ROW($1:$19)/10)</f>
        <v>56</v>
      </c>
      <c r="K562">
        <f>SUMPRODUCT(MID(0&amp;feed!K563,LARGE(INDEX(ISNUMBER(--MID(feed!K563,ROW($1:$19),1))*
ROW($1:$19),0),ROW($1:$19))+1,1)*10^ROW($1:$19)/10)</f>
        <v>7</v>
      </c>
      <c r="L562">
        <f>SUMPRODUCT(MID(0&amp;feed!L563,LARGE(INDEX(ISNUMBER(--MID(feed!L563,ROW($1:$19),1))*
ROW($1:$19),0),ROW($1:$19))+1,1)*10^ROW($1:$19)/10)</f>
        <v>11</v>
      </c>
      <c r="M562" t="str">
        <f>feed!M563</f>
        <v>Central Planning</v>
      </c>
      <c r="N562">
        <f>SUMPRODUCT(MID(0&amp;feed!N563,LARGE(INDEX(ISNUMBER(--MID(feed!N563,ROW($1:$5),1))*
ROW($1:$5),0),ROW($1:$5))+1,1)*10^ROW($1:$5)/10)</f>
        <v>775</v>
      </c>
      <c r="O562">
        <f>SUMPRODUCT(MID(0&amp;feed!O563,LARGE(INDEX(ISNUMBER(--MID(feed!O563,ROW($1:$5),1))*
ROW($1:$5),0),ROW($1:$5))+1,1)*10^ROW($1:$5)/10)</f>
        <v>6642</v>
      </c>
      <c r="P562" t="str">
        <f>feed!P563</f>
        <v>Untapped</v>
      </c>
      <c r="Q562" t="str">
        <f>feed!Q563</f>
        <v>Large</v>
      </c>
      <c r="R562" t="str">
        <f>feed!R563</f>
        <v>Egypt</v>
      </c>
      <c r="S562" t="str">
        <f>feed!S563</f>
        <v>Soviet Union</v>
      </c>
      <c r="T562" s="4">
        <f>SUMPRODUCT(MID(0&amp;feed!T563,LARGE(INDEX(ISNUMBER(--MID(feed!T563,ROW($1:$5),1))*
ROW($1:$5),0),ROW($1:$5))+1,1)*10^ROW($1:$5)/10)</f>
        <v>37542</v>
      </c>
      <c r="U562" t="str">
        <f>feed!U563</f>
        <v>http://blocgame.com/stats.php?id=64027</v>
      </c>
      <c r="V562" s="4">
        <f>SUMPRODUCT(MID(0&amp;feed!V563,LARGE(INDEX(ISNUMBER(--MID(feed!V563,ROW($1:$5),1))*
ROW($1:$5),0),ROW($1:$5))+1,1)*10^ROW($1:$5)/10)</f>
        <v>0</v>
      </c>
      <c r="W562">
        <f>feed!W563</f>
        <v>0</v>
      </c>
      <c r="X562" s="4">
        <f>T562-H562*750-K562*375-L562*375</f>
        <v>30042</v>
      </c>
      <c r="Y562" s="9">
        <f>T562/N562</f>
        <v>48.441290322580642</v>
      </c>
    </row>
    <row r="563" spans="1:25" x14ac:dyDescent="0.25">
      <c r="A563" t="str">
        <f>feed!A562</f>
        <v>zener diode</v>
      </c>
      <c r="B563" t="str">
        <f>feed!B562</f>
        <v>zdiode1</v>
      </c>
      <c r="C563">
        <f>feed!C562</f>
        <v>0</v>
      </c>
      <c r="D563">
        <f>SUMPRODUCT(MID(0&amp;feed!D562,LARGE(INDEX(ISNUMBER(--MID(feed!D562,ROW($1:$19),1))*
ROW($1:$19),0),ROW($1:$19))+1,1)*10^ROW($1:$19)/10)</f>
        <v>28</v>
      </c>
      <c r="E563">
        <f>SUMPRODUCT(MID(0&amp;feed!E562,LARGE(INDEX(ISNUMBER(--MID(feed!E562,ROW($1:$19),1))*
ROW($1:$19),0),ROW($1:$19))+1,1)*10^ROW($1:$19)/10)</f>
        <v>0</v>
      </c>
      <c r="F563" t="str">
        <f>feed!F562</f>
        <v>First World War surplus</v>
      </c>
      <c r="G563" t="str">
        <f>feed!G562</f>
        <v>Questionable</v>
      </c>
      <c r="H563">
        <f>SUMPRODUCT(MID(0&amp;feed!H562,LARGE(INDEX(ISNUMBER(--MID(feed!H562,ROW($1:$1),1))*
ROW($1:$1),0),ROW($1:$1))+1,1)*10^ROW($1:$1)/10)</f>
        <v>0</v>
      </c>
      <c r="I563" t="str">
        <f>feed!I562</f>
        <v>Undisciplined Rabble</v>
      </c>
      <c r="J563">
        <f>SUMPRODUCT(MID(0&amp;feed!J562,LARGE(INDEX(ISNUMBER(--MID(feed!J562,ROW($1:$19),1))*
ROW($1:$19),0),ROW($1:$19))+1,1)*10^ROW($1:$19)/10)</f>
        <v>9</v>
      </c>
      <c r="K563">
        <f>SUMPRODUCT(MID(0&amp;feed!K562,LARGE(INDEX(ISNUMBER(--MID(feed!K562,ROW($1:$19),1))*
ROW($1:$19),0),ROW($1:$19))+1,1)*10^ROW($1:$19)/10)</f>
        <v>2</v>
      </c>
      <c r="L563">
        <f>SUMPRODUCT(MID(0&amp;feed!L562,LARGE(INDEX(ISNUMBER(--MID(feed!L562,ROW($1:$19),1))*
ROW($1:$19),0),ROW($1:$19))+1,1)*10^ROW($1:$19)/10)</f>
        <v>0</v>
      </c>
      <c r="M563" t="str">
        <f>feed!M562</f>
        <v>Mixed Economy</v>
      </c>
      <c r="N563">
        <f>SUMPRODUCT(MID(0&amp;feed!N562,LARGE(INDEX(ISNUMBER(--MID(feed!N562,ROW($1:$5),1))*
ROW($1:$5),0),ROW($1:$5))+1,1)*10^ROW($1:$5)/10)</f>
        <v>775</v>
      </c>
      <c r="O563">
        <f>SUMPRODUCT(MID(0&amp;feed!O562,LARGE(INDEX(ISNUMBER(--MID(feed!O562,ROW($1:$5),1))*
ROW($1:$5),0),ROW($1:$5))+1,1)*10^ROW($1:$5)/10)</f>
        <v>0</v>
      </c>
      <c r="P563" t="str">
        <f>feed!P562</f>
        <v>Plentiful</v>
      </c>
      <c r="Q563" t="str">
        <f>feed!Q562</f>
        <v>None</v>
      </c>
      <c r="R563" t="str">
        <f>feed!R562</f>
        <v>China</v>
      </c>
      <c r="S563" t="str">
        <f>feed!S562</f>
        <v>Neutral</v>
      </c>
      <c r="T563" s="4">
        <f>SUMPRODUCT(MID(0&amp;feed!T562,LARGE(INDEX(ISNUMBER(--MID(feed!T562,ROW($1:$5),1))*
ROW($1:$5),0),ROW($1:$5))+1,1)*10^ROW($1:$5)/10)</f>
        <v>3585</v>
      </c>
      <c r="U563" t="str">
        <f>feed!U562</f>
        <v>http://blocgame.com/stats.php?id=61908</v>
      </c>
      <c r="V563" s="4">
        <f>SUMPRODUCT(MID(0&amp;feed!V562,LARGE(INDEX(ISNUMBER(--MID(feed!V562,ROW($1:$5),1))*
ROW($1:$5),0),ROW($1:$5))+1,1)*10^ROW($1:$5)/10)</f>
        <v>0</v>
      </c>
      <c r="W563">
        <f>feed!W562</f>
        <v>0</v>
      </c>
      <c r="X563" s="4">
        <f>T563-H563*750-K563*375-L563*375</f>
        <v>2835</v>
      </c>
      <c r="Y563" s="9">
        <f>T563/N563</f>
        <v>4.6258064516129034</v>
      </c>
    </row>
    <row r="564" spans="1:25" x14ac:dyDescent="0.25">
      <c r="A564" t="str">
        <f>feed!A566</f>
        <v>Rats</v>
      </c>
      <c r="B564" t="str">
        <f>feed!B566</f>
        <v>Banjax</v>
      </c>
      <c r="C564" t="str">
        <f>feed!C566</f>
        <v>The Divine Council</v>
      </c>
      <c r="D564">
        <f>SUMPRODUCT(MID(0&amp;feed!D566,LARGE(INDEX(ISNUMBER(--MID(feed!D566,ROW($1:$19),1))*
ROW($1:$19),0),ROW($1:$19))+1,1)*10^ROW($1:$19)/10)</f>
        <v>42</v>
      </c>
      <c r="E564">
        <f>SUMPRODUCT(MID(0&amp;feed!E566,LARGE(INDEX(ISNUMBER(--MID(feed!E566,ROW($1:$19),1))*
ROW($1:$19),0),ROW($1:$19))+1,1)*10^ROW($1:$19)/10)</f>
        <v>0</v>
      </c>
      <c r="F564" t="str">
        <f>feed!F566</f>
        <v>First World War surplus</v>
      </c>
      <c r="G564" t="str">
        <f>feed!G566</f>
        <v>Angelic</v>
      </c>
      <c r="H564">
        <f>SUMPRODUCT(MID(0&amp;feed!H566,LARGE(INDEX(ISNUMBER(--MID(feed!H566,ROW($1:$1),1))*
ROW($1:$1),0),ROW($1:$1))+1,1)*10^ROW($1:$1)/10)</f>
        <v>1</v>
      </c>
      <c r="I564" t="str">
        <f>feed!I566</f>
        <v>Standard</v>
      </c>
      <c r="J564">
        <f>SUMPRODUCT(MID(0&amp;feed!J566,LARGE(INDEX(ISNUMBER(--MID(feed!J566,ROW($1:$19),1))*
ROW($1:$19),0),ROW($1:$19))+1,1)*10^ROW($1:$19)/10)</f>
        <v>43</v>
      </c>
      <c r="K564">
        <f>SUMPRODUCT(MID(0&amp;feed!K566,LARGE(INDEX(ISNUMBER(--MID(feed!K566,ROW($1:$19),1))*
ROW($1:$19),0),ROW($1:$19))+1,1)*10^ROW($1:$19)/10)</f>
        <v>20</v>
      </c>
      <c r="L564">
        <f>SUMPRODUCT(MID(0&amp;feed!L566,LARGE(INDEX(ISNUMBER(--MID(feed!L566,ROW($1:$19),1))*
ROW($1:$19),0),ROW($1:$19))+1,1)*10^ROW($1:$19)/10)</f>
        <v>8</v>
      </c>
      <c r="M564" t="str">
        <f>feed!M566</f>
        <v>Free Market</v>
      </c>
      <c r="N564">
        <f>SUMPRODUCT(MID(0&amp;feed!N566,LARGE(INDEX(ISNUMBER(--MID(feed!N566,ROW($1:$5),1))*
ROW($1:$5),0),ROW($1:$5))+1,1)*10^ROW($1:$5)/10)</f>
        <v>774</v>
      </c>
      <c r="O564">
        <f>SUMPRODUCT(MID(0&amp;feed!O566,LARGE(INDEX(ISNUMBER(--MID(feed!O566,ROW($1:$5),1))*
ROW($1:$5),0),ROW($1:$5))+1,1)*10^ROW($1:$5)/10)</f>
        <v>366</v>
      </c>
      <c r="P564" t="str">
        <f>feed!P566</f>
        <v>Near Depletion</v>
      </c>
      <c r="Q564" t="str">
        <f>feed!Q566</f>
        <v>Mediocre</v>
      </c>
      <c r="R564" t="str">
        <f>feed!R566</f>
        <v>Amazonia</v>
      </c>
      <c r="S564" t="str">
        <f>feed!S566</f>
        <v>United States</v>
      </c>
      <c r="T564" s="4">
        <f>SUMPRODUCT(MID(0&amp;feed!T566,LARGE(INDEX(ISNUMBER(--MID(feed!T566,ROW($1:$5),1))*
ROW($1:$5),0),ROW($1:$5))+1,1)*10^ROW($1:$5)/10)</f>
        <v>25310</v>
      </c>
      <c r="U564" t="str">
        <f>feed!U566</f>
        <v>http://blocgame.com/stats.php?id=64509</v>
      </c>
      <c r="V564" s="4">
        <f>SUMPRODUCT(MID(0&amp;feed!V566,LARGE(INDEX(ISNUMBER(--MID(feed!V566,ROW($1:$5),1))*
ROW($1:$5),0),ROW($1:$5))+1,1)*10^ROW($1:$5)/10)</f>
        <v>0</v>
      </c>
      <c r="W564">
        <f>feed!W566</f>
        <v>0</v>
      </c>
      <c r="X564" s="4">
        <f>T564-H564*750-K564*375-L564*375</f>
        <v>14060</v>
      </c>
      <c r="Y564" s="9">
        <f>T564/N564</f>
        <v>32.700258397932814</v>
      </c>
    </row>
    <row r="565" spans="1:25" x14ac:dyDescent="0.25">
      <c r="A565" t="str">
        <f>feed!A564</f>
        <v>MyKingdom</v>
      </c>
      <c r="B565" t="str">
        <f>feed!B564</f>
        <v>General</v>
      </c>
      <c r="C565" t="str">
        <f>feed!C564</f>
        <v>PIRATES</v>
      </c>
      <c r="D565">
        <f>SUMPRODUCT(MID(0&amp;feed!D564,LARGE(INDEX(ISNUMBER(--MID(feed!D564,ROW($1:$19),1))*
ROW($1:$19),0),ROW($1:$19))+1,1)*10^ROW($1:$19)/10)</f>
        <v>58</v>
      </c>
      <c r="E565">
        <f>SUMPRODUCT(MID(0&amp;feed!E564,LARGE(INDEX(ISNUMBER(--MID(feed!E564,ROW($1:$19),1))*
ROW($1:$19),0),ROW($1:$19))+1,1)*10^ROW($1:$19)/10)</f>
        <v>2</v>
      </c>
      <c r="F565" t="str">
        <f>feed!F564</f>
        <v>First World War surplus</v>
      </c>
      <c r="G565" t="str">
        <f>feed!G564</f>
        <v>Gandhi-like</v>
      </c>
      <c r="H565">
        <f>SUMPRODUCT(MID(0&amp;feed!H564,LARGE(INDEX(ISNUMBER(--MID(feed!H564,ROW($1:$1),1))*
ROW($1:$1),0),ROW($1:$1))+1,1)*10^ROW($1:$1)/10)</f>
        <v>2</v>
      </c>
      <c r="I565" t="str">
        <f>feed!I564</f>
        <v>Good</v>
      </c>
      <c r="J565">
        <f>SUMPRODUCT(MID(0&amp;feed!J564,LARGE(INDEX(ISNUMBER(--MID(feed!J564,ROW($1:$19),1))*
ROW($1:$19),0),ROW($1:$19))+1,1)*10^ROW($1:$19)/10)</f>
        <v>0</v>
      </c>
      <c r="K565">
        <f>SUMPRODUCT(MID(0&amp;feed!K564,LARGE(INDEX(ISNUMBER(--MID(feed!K564,ROW($1:$19),1))*
ROW($1:$19),0),ROW($1:$19))+1,1)*10^ROW($1:$19)/10)</f>
        <v>15</v>
      </c>
      <c r="L565">
        <f>SUMPRODUCT(MID(0&amp;feed!L564,LARGE(INDEX(ISNUMBER(--MID(feed!L564,ROW($1:$19),1))*
ROW($1:$19),0),ROW($1:$19))+1,1)*10^ROW($1:$19)/10)</f>
        <v>6</v>
      </c>
      <c r="M565" t="str">
        <f>feed!M564</f>
        <v>Central Planning</v>
      </c>
      <c r="N565">
        <f>SUMPRODUCT(MID(0&amp;feed!N564,LARGE(INDEX(ISNUMBER(--MID(feed!N564,ROW($1:$5),1))*
ROW($1:$5),0),ROW($1:$5))+1,1)*10^ROW($1:$5)/10)</f>
        <v>774</v>
      </c>
      <c r="O565">
        <f>SUMPRODUCT(MID(0&amp;feed!O564,LARGE(INDEX(ISNUMBER(--MID(feed!O564,ROW($1:$5),1))*
ROW($1:$5),0),ROW($1:$5))+1,1)*10^ROW($1:$5)/10)</f>
        <v>253</v>
      </c>
      <c r="P565" t="str">
        <f>feed!P564</f>
        <v>Untapped</v>
      </c>
      <c r="Q565" t="str">
        <f>feed!Q564</f>
        <v>Large</v>
      </c>
      <c r="R565" t="str">
        <f>feed!R564</f>
        <v>East Indies</v>
      </c>
      <c r="S565" t="str">
        <f>feed!S564</f>
        <v>Soviet Union</v>
      </c>
      <c r="T565" s="4">
        <f>SUMPRODUCT(MID(0&amp;feed!T564,LARGE(INDEX(ISNUMBER(--MID(feed!T564,ROW($1:$5),1))*
ROW($1:$5),0),ROW($1:$5))+1,1)*10^ROW($1:$5)/10)</f>
        <v>36424</v>
      </c>
      <c r="U565" t="str">
        <f>feed!U564</f>
        <v>http://blocgame.com/stats.php?id=60728</v>
      </c>
      <c r="V565" s="4">
        <f>SUMPRODUCT(MID(0&amp;feed!V564,LARGE(INDEX(ISNUMBER(--MID(feed!V564,ROW($1:$5),1))*
ROW($1:$5),0),ROW($1:$5))+1,1)*10^ROW($1:$5)/10)</f>
        <v>0</v>
      </c>
      <c r="W565">
        <f>feed!W564</f>
        <v>0</v>
      </c>
      <c r="X565" s="4">
        <f>T565-H565*750-K565*375-L565*375</f>
        <v>27049</v>
      </c>
      <c r="Y565" s="9">
        <f>T565/N565</f>
        <v>47.059431524547804</v>
      </c>
    </row>
    <row r="566" spans="1:25" x14ac:dyDescent="0.25">
      <c r="A566" t="str">
        <f>feed!A565</f>
        <v>AA</v>
      </c>
      <c r="B566" t="str">
        <f>feed!B565</f>
        <v>syljays89</v>
      </c>
      <c r="C566" t="str">
        <f>feed!C565</f>
        <v>PIRATES</v>
      </c>
      <c r="D566">
        <f>SUMPRODUCT(MID(0&amp;feed!D565,LARGE(INDEX(ISNUMBER(--MID(feed!D565,ROW($1:$19),1))*
ROW($1:$19),0),ROW($1:$19))+1,1)*10^ROW($1:$19)/10)</f>
        <v>37</v>
      </c>
      <c r="E566">
        <f>SUMPRODUCT(MID(0&amp;feed!E565,LARGE(INDEX(ISNUMBER(--MID(feed!E565,ROW($1:$19),1))*
ROW($1:$19),0),ROW($1:$19))+1,1)*10^ROW($1:$19)/10)</f>
        <v>0</v>
      </c>
      <c r="F566" t="str">
        <f>feed!F565</f>
        <v>Second World War surplus</v>
      </c>
      <c r="G566" t="str">
        <f>feed!G565</f>
        <v>Gandhi-like</v>
      </c>
      <c r="H566">
        <f>SUMPRODUCT(MID(0&amp;feed!H565,LARGE(INDEX(ISNUMBER(--MID(feed!H565,ROW($1:$1),1))*
ROW($1:$1),0),ROW($1:$1))+1,1)*10^ROW($1:$1)/10)</f>
        <v>1</v>
      </c>
      <c r="I566" t="str">
        <f>feed!I565</f>
        <v>Standard</v>
      </c>
      <c r="J566">
        <f>SUMPRODUCT(MID(0&amp;feed!J565,LARGE(INDEX(ISNUMBER(--MID(feed!J565,ROW($1:$19),1))*
ROW($1:$19),0),ROW($1:$19))+1,1)*10^ROW($1:$19)/10)</f>
        <v>0</v>
      </c>
      <c r="K566">
        <f>SUMPRODUCT(MID(0&amp;feed!K565,LARGE(INDEX(ISNUMBER(--MID(feed!K565,ROW($1:$19),1))*
ROW($1:$19),0),ROW($1:$19))+1,1)*10^ROW($1:$19)/10)</f>
        <v>11</v>
      </c>
      <c r="L566">
        <f>SUMPRODUCT(MID(0&amp;feed!L565,LARGE(INDEX(ISNUMBER(--MID(feed!L565,ROW($1:$19),1))*
ROW($1:$19),0),ROW($1:$19))+1,1)*10^ROW($1:$19)/10)</f>
        <v>9</v>
      </c>
      <c r="M566" t="str">
        <f>feed!M565</f>
        <v>Central Planning</v>
      </c>
      <c r="N566">
        <f>SUMPRODUCT(MID(0&amp;feed!N565,LARGE(INDEX(ISNUMBER(--MID(feed!N565,ROW($1:$5),1))*
ROW($1:$5),0),ROW($1:$5))+1,1)*10^ROW($1:$5)/10)</f>
        <v>774</v>
      </c>
      <c r="O566">
        <f>SUMPRODUCT(MID(0&amp;feed!O565,LARGE(INDEX(ISNUMBER(--MID(feed!O565,ROW($1:$5),1))*
ROW($1:$5),0),ROW($1:$5))+1,1)*10^ROW($1:$5)/10)</f>
        <v>197</v>
      </c>
      <c r="P566" t="str">
        <f>feed!P565</f>
        <v>Untapped</v>
      </c>
      <c r="Q566" t="str">
        <f>feed!Q565</f>
        <v>Mediocre</v>
      </c>
      <c r="R566" t="str">
        <f>feed!R565</f>
        <v>Pacific Rim</v>
      </c>
      <c r="S566" t="str">
        <f>feed!S565</f>
        <v>Neutral</v>
      </c>
      <c r="T566" s="4">
        <f>SUMPRODUCT(MID(0&amp;feed!T565,LARGE(INDEX(ISNUMBER(--MID(feed!T565,ROW($1:$5),1))*
ROW($1:$5),0),ROW($1:$5))+1,1)*10^ROW($1:$5)/10)</f>
        <v>22561</v>
      </c>
      <c r="U566" t="str">
        <f>feed!U565</f>
        <v>http://blocgame.com/stats.php?id=64255</v>
      </c>
      <c r="V566" s="4">
        <f>SUMPRODUCT(MID(0&amp;feed!V565,LARGE(INDEX(ISNUMBER(--MID(feed!V565,ROW($1:$5),1))*
ROW($1:$5),0),ROW($1:$5))+1,1)*10^ROW($1:$5)/10)</f>
        <v>0</v>
      </c>
      <c r="W566">
        <f>feed!W565</f>
        <v>0</v>
      </c>
      <c r="X566" s="4">
        <f>T566-H566*750-K566*375-L566*375</f>
        <v>14311</v>
      </c>
      <c r="Y566" s="9">
        <f>T566/N566</f>
        <v>29.148578811369511</v>
      </c>
    </row>
    <row r="567" spans="1:25" x14ac:dyDescent="0.25">
      <c r="A567" t="str">
        <f>feed!A567</f>
        <v>Reality</v>
      </c>
      <c r="B567" t="str">
        <f>feed!B567</f>
        <v>fujisyugi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65</v>
      </c>
      <c r="E567">
        <f>SUMPRODUCT(MID(0&amp;feed!E567,LARGE(INDEX(ISNUMBER(--MID(feed!E567,ROW($1:$19),1))*
ROW($1:$19),0),ROW($1:$19))+1,1)*10^ROW($1:$19)/10)</f>
        <v>0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2</v>
      </c>
      <c r="I567" t="str">
        <f>feed!I567</f>
        <v>Good</v>
      </c>
      <c r="J567">
        <f>SUMPRODUCT(MID(0&amp;feed!J567,LARGE(INDEX(ISNUMBER(--MID(feed!J567,ROW($1:$19),1))*
ROW($1:$19),0),ROW($1:$19))+1,1)*10^ROW($1:$19)/10)</f>
        <v>3</v>
      </c>
      <c r="K567">
        <f>SUMPRODUCT(MID(0&amp;feed!K567,LARGE(INDEX(ISNUMBER(--MID(feed!K567,ROW($1:$19),1))*
ROW($1:$19),0),ROW($1:$19))+1,1)*10^ROW($1:$19)/10)</f>
        <v>18</v>
      </c>
      <c r="L567">
        <f>SUMPRODUCT(MID(0&amp;feed!L567,LARGE(INDEX(ISNUMBER(--MID(feed!L567,ROW($1:$19),1))*
ROW($1:$19),0),ROW($1:$19))+1,1)*10^ROW($1:$19)/10)</f>
        <v>10</v>
      </c>
      <c r="M567" t="str">
        <f>feed!M567</f>
        <v>Central Planning</v>
      </c>
      <c r="N567">
        <f>SUMPRODUCT(MID(0&amp;feed!N567,LARGE(INDEX(ISNUMBER(--MID(feed!N567,ROW($1:$5),1))*
ROW($1:$5),0),ROW($1:$5))+1,1)*10^ROW($1:$5)/10)</f>
        <v>773</v>
      </c>
      <c r="O567">
        <f>SUMPRODUCT(MID(0&amp;feed!O567,LARGE(INDEX(ISNUMBER(--MID(feed!O567,ROW($1:$5),1))*
ROW($1:$5),0),ROW($1:$5))+1,1)*10^ROW($1:$5)/10)</f>
        <v>353</v>
      </c>
      <c r="P567" t="str">
        <f>feed!P567</f>
        <v>Plentiful</v>
      </c>
      <c r="Q567" t="str">
        <f>feed!Q567</f>
        <v>Mediocre</v>
      </c>
      <c r="R567" t="str">
        <f>feed!R567</f>
        <v>Southern Africa</v>
      </c>
      <c r="S567" t="str">
        <f>feed!S567</f>
        <v>Soviet Union</v>
      </c>
      <c r="T567" s="4">
        <f>SUMPRODUCT(MID(0&amp;feed!T567,LARGE(INDEX(ISNUMBER(--MID(feed!T567,ROW($1:$5),1))*
ROW($1:$5),0),ROW($1:$5))+1,1)*10^ROW($1:$5)/10)</f>
        <v>28493</v>
      </c>
      <c r="U567" t="str">
        <f>feed!U567</f>
        <v>http://blocgame.com/stats.php?id=53029</v>
      </c>
      <c r="V567" s="4">
        <f>SUMPRODUCT(MID(0&amp;feed!V567,LARGE(INDEX(ISNUMBER(--MID(feed!V567,ROW($1:$5),1))*
ROW($1:$5),0),ROW($1:$5))+1,1)*10^ROW($1:$5)/10)</f>
        <v>0</v>
      </c>
      <c r="W567">
        <f>feed!W567</f>
        <v>0</v>
      </c>
      <c r="X567" s="4">
        <f>T567-H567*750-K567*375-L567*375</f>
        <v>16493</v>
      </c>
      <c r="Y567" s="9">
        <f>T567/N567</f>
        <v>36.860284605433378</v>
      </c>
    </row>
    <row r="568" spans="1:25" x14ac:dyDescent="0.25">
      <c r="A568" t="str">
        <f>feed!A568</f>
        <v>Pingaslavia</v>
      </c>
      <c r="B568" t="str">
        <f>feed!B568</f>
        <v>CowsRTasty</v>
      </c>
      <c r="C568" t="str">
        <f>feed!C568</f>
        <v>Interpol</v>
      </c>
      <c r="D568">
        <f>SUMPRODUCT(MID(0&amp;feed!D568,LARGE(INDEX(ISNUMBER(--MID(feed!D568,ROW($1:$19),1))*
ROW($1:$19),0),ROW($1:$19))+1,1)*10^ROW($1:$19)/10)</f>
        <v>38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Nice</v>
      </c>
      <c r="H568">
        <f>SUMPRODUCT(MID(0&amp;feed!H568,LARGE(INDEX(ISNUMBER(--MID(feed!H568,ROW($1:$1),1))*
ROW($1:$1),0),ROW($1:$1))+1,1)*10^ROW($1:$1)/10)</f>
        <v>0</v>
      </c>
      <c r="I568" t="str">
        <f>feed!I568</f>
        <v>Elite</v>
      </c>
      <c r="J568">
        <f>SUMPRODUCT(MID(0&amp;feed!J568,LARGE(INDEX(ISNUMBER(--MID(feed!J568,ROW($1:$19),1))*
ROW($1:$19),0),ROW($1:$19))+1,1)*10^ROW($1:$19)/10)</f>
        <v>4</v>
      </c>
      <c r="K568">
        <f>SUMPRODUCT(MID(0&amp;feed!K568,LARGE(INDEX(ISNUMBER(--MID(feed!K568,ROW($1:$19),1))*
ROW($1:$19),0),ROW($1:$19))+1,1)*10^ROW($1:$19)/10)</f>
        <v>9</v>
      </c>
      <c r="L568">
        <f>SUMPRODUCT(MID(0&amp;feed!L568,LARGE(INDEX(ISNUMBER(--MID(feed!L568,ROW($1:$19),1))*
ROW($1:$19),0),ROW($1:$19))+1,1)*10^ROW($1:$19)/10)</f>
        <v>3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772</v>
      </c>
      <c r="O568">
        <f>SUMPRODUCT(MID(0&amp;feed!O568,LARGE(INDEX(ISNUMBER(--MID(feed!O568,ROW($1:$5),1))*
ROW($1:$5),0),ROW($1:$5))+1,1)*10^ROW($1:$5)/10)</f>
        <v>21</v>
      </c>
      <c r="P568" t="str">
        <f>feed!P568</f>
        <v>Untapped</v>
      </c>
      <c r="Q568" t="str">
        <f>feed!Q568</f>
        <v>Large</v>
      </c>
      <c r="R568" t="str">
        <f>feed!R568</f>
        <v>East Indies</v>
      </c>
      <c r="S568" t="str">
        <f>feed!S568</f>
        <v>United States</v>
      </c>
      <c r="T568" s="4">
        <f>SUMPRODUCT(MID(0&amp;feed!T568,LARGE(INDEX(ISNUMBER(--MID(feed!T568,ROW($1:$5),1))*
ROW($1:$5),0),ROW($1:$5))+1,1)*10^ROW($1:$5)/10)</f>
        <v>24645</v>
      </c>
      <c r="U568" t="str">
        <f>feed!U568</f>
        <v>http://blocgame.com/stats.php?id=6730</v>
      </c>
      <c r="V568" s="4">
        <f>SUMPRODUCT(MID(0&amp;feed!V568,LARGE(INDEX(ISNUMBER(--MID(feed!V568,ROW($1:$5),1))*
ROW($1:$5),0),ROW($1:$5))+1,1)*10^ROW($1:$5)/10)</f>
        <v>1</v>
      </c>
      <c r="W568">
        <f>feed!W568</f>
        <v>0</v>
      </c>
      <c r="X568" s="4">
        <f>T568-H568*750-K568*375-L568*375</f>
        <v>20145</v>
      </c>
      <c r="Y568" s="9">
        <f>T568/N568</f>
        <v>31.923575129533678</v>
      </c>
    </row>
    <row r="569" spans="1:25" x14ac:dyDescent="0.25">
      <c r="A569" t="str">
        <f>feed!A569</f>
        <v>ThePonyslayers</v>
      </c>
      <c r="B569" t="str">
        <f>feed!B569</f>
        <v>TheManHanoi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53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1</v>
      </c>
      <c r="I569" t="str">
        <f>feed!I569</f>
        <v>Elite</v>
      </c>
      <c r="J569">
        <f>SUMPRODUCT(MID(0&amp;feed!J569,LARGE(INDEX(ISNUMBER(--MID(feed!J569,ROW($1:$19),1))*
ROW($1:$19),0),ROW($1:$19))+1,1)*10^ROW($1:$19)/10)</f>
        <v>7</v>
      </c>
      <c r="K569">
        <f>SUMPRODUCT(MID(0&amp;feed!K569,LARGE(INDEX(ISNUMBER(--MID(feed!K569,ROW($1:$19),1))*
ROW($1:$19),0),ROW($1:$19))+1,1)*10^ROW($1:$19)/10)</f>
        <v>26</v>
      </c>
      <c r="L569">
        <f>SUMPRODUCT(MID(0&amp;feed!L569,LARGE(INDEX(ISNUMBER(--MID(feed!L569,ROW($1:$19),1))*
ROW($1:$19),0),ROW($1:$19))+1,1)*10^ROW($1:$19)/10)</f>
        <v>3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772</v>
      </c>
      <c r="O569">
        <f>SUMPRODUCT(MID(0&amp;feed!O569,LARGE(INDEX(ISNUMBER(--MID(feed!O569,ROW($1:$5),1))*
ROW($1:$5),0),ROW($1:$5))+1,1)*10^ROW($1:$5)/10)</f>
        <v>160</v>
      </c>
      <c r="P569">
        <f>feed!P569</f>
        <v>0</v>
      </c>
      <c r="Q569" t="str">
        <f>feed!Q569</f>
        <v>Mediocre</v>
      </c>
      <c r="R569" t="str">
        <f>feed!R569</f>
        <v>Southern Africa</v>
      </c>
      <c r="S569" t="str">
        <f>feed!S569</f>
        <v>Soviet Union</v>
      </c>
      <c r="T569" s="4">
        <f>SUMPRODUCT(MID(0&amp;feed!T569,LARGE(INDEX(ISNUMBER(--MID(feed!T569,ROW($1:$5),1))*
ROW($1:$5),0),ROW($1:$5))+1,1)*10^ROW($1:$5)/10)</f>
        <v>19709</v>
      </c>
      <c r="U569" t="str">
        <f>feed!U569</f>
        <v>http://blocgame.com/stats.php?id=54547</v>
      </c>
      <c r="V569" s="4">
        <f>SUMPRODUCT(MID(0&amp;feed!V569,LARGE(INDEX(ISNUMBER(--MID(feed!V569,ROW($1:$5),1))*
ROW($1:$5),0),ROW($1:$5))+1,1)*10^ROW($1:$5)/10)</f>
        <v>0</v>
      </c>
      <c r="W569">
        <f>feed!W569</f>
        <v>0</v>
      </c>
      <c r="X569" s="4">
        <f>T569-H569*750-K569*375-L569*375</f>
        <v>8084</v>
      </c>
      <c r="Y569" s="9">
        <f>T569/N569</f>
        <v>25.529792746113991</v>
      </c>
    </row>
    <row r="570" spans="1:25" x14ac:dyDescent="0.25">
      <c r="A570" t="str">
        <f>feed!A571</f>
        <v>Smoking Bandit</v>
      </c>
      <c r="B570" t="str">
        <f>feed!B571</f>
        <v>RENTAKA</v>
      </c>
      <c r="C570">
        <f>feed!C571</f>
        <v>0</v>
      </c>
      <c r="D570">
        <f>SUMPRODUCT(MID(0&amp;feed!D571,LARGE(INDEX(ISNUMBER(--MID(feed!D571,ROW($1:$19),1))*
ROW($1:$19),0),ROW($1:$19))+1,1)*10^ROW($1:$19)/10)</f>
        <v>7</v>
      </c>
      <c r="E570">
        <f>SUMPRODUCT(MID(0&amp;feed!E571,LARGE(INDEX(ISNUMBER(--MID(feed!E571,ROW($1:$19),1))*
ROW($1:$19),0),ROW($1:$19))+1,1)*10^ROW($1:$19)/10)</f>
        <v>0</v>
      </c>
      <c r="F570" t="str">
        <f>feed!F571</f>
        <v>First World War surplus</v>
      </c>
      <c r="G570" t="str">
        <f>feed!G571</f>
        <v>Normal</v>
      </c>
      <c r="H570">
        <f>SUMPRODUCT(MID(0&amp;feed!H571,LARGE(INDEX(ISNUMBER(--MID(feed!H571,ROW($1:$1),1))*
ROW($1:$1),0),ROW($1:$1))+1,1)*10^ROW($1:$1)/10)</f>
        <v>0</v>
      </c>
      <c r="I570" t="str">
        <f>feed!I571</f>
        <v>Undisciplined Rabble</v>
      </c>
      <c r="J570">
        <f>SUMPRODUCT(MID(0&amp;feed!J571,LARGE(INDEX(ISNUMBER(--MID(feed!J571,ROW($1:$19),1))*
ROW($1:$19),0),ROW($1:$19))+1,1)*10^ROW($1:$19)/10)</f>
        <v>150</v>
      </c>
      <c r="K570">
        <f>SUMPRODUCT(MID(0&amp;feed!K571,LARGE(INDEX(ISNUMBER(--MID(feed!K571,ROW($1:$19),1))*
ROW($1:$19),0),ROW($1:$19))+1,1)*10^ROW($1:$19)/10)</f>
        <v>4</v>
      </c>
      <c r="L570">
        <f>SUMPRODUCT(MID(0&amp;feed!L571,LARGE(INDEX(ISNUMBER(--MID(feed!L571,ROW($1:$19),1))*
ROW($1:$19),0),ROW($1:$19))+1,1)*10^ROW($1:$19)/10)</f>
        <v>6</v>
      </c>
      <c r="M570" t="str">
        <f>feed!M571</f>
        <v>Mixed Economy</v>
      </c>
      <c r="N570">
        <f>SUMPRODUCT(MID(0&amp;feed!N571,LARGE(INDEX(ISNUMBER(--MID(feed!N571,ROW($1:$5),1))*
ROW($1:$5),0),ROW($1:$5))+1,1)*10^ROW($1:$5)/10)</f>
        <v>771</v>
      </c>
      <c r="O570">
        <f>SUMPRODUCT(MID(0&amp;feed!O571,LARGE(INDEX(ISNUMBER(--MID(feed!O571,ROW($1:$5),1))*
ROW($1:$5),0),ROW($1:$5))+1,1)*10^ROW($1:$5)/10)</f>
        <v>734</v>
      </c>
      <c r="P570" t="str">
        <f>feed!P571</f>
        <v>Untapped</v>
      </c>
      <c r="Q570" t="str">
        <f>feed!Q571</f>
        <v>Somewhat Large</v>
      </c>
      <c r="R570" t="str">
        <f>feed!R571</f>
        <v>Egypt</v>
      </c>
      <c r="S570" t="str">
        <f>feed!S571</f>
        <v>Neutral</v>
      </c>
      <c r="T570" s="4">
        <f>SUMPRODUCT(MID(0&amp;feed!T571,LARGE(INDEX(ISNUMBER(--MID(feed!T571,ROW($1:$5),1))*
ROW($1:$5),0),ROW($1:$5))+1,1)*10^ROW($1:$5)/10)</f>
        <v>6957</v>
      </c>
      <c r="U570" t="str">
        <f>feed!U571</f>
        <v>http://blocgame.com/stats.php?id=60611</v>
      </c>
      <c r="V570" s="4">
        <f>SUMPRODUCT(MID(0&amp;feed!V571,LARGE(INDEX(ISNUMBER(--MID(feed!V571,ROW($1:$5),1))*
ROW($1:$5),0),ROW($1:$5))+1,1)*10^ROW($1:$5)/10)</f>
        <v>0</v>
      </c>
      <c r="W570">
        <f>feed!W571</f>
        <v>0</v>
      </c>
      <c r="X570" s="4">
        <f>T570-H570*750-K570*375-L570*375</f>
        <v>3207</v>
      </c>
      <c r="Y570" s="9">
        <f>T570/N570</f>
        <v>9.0233463035019454</v>
      </c>
    </row>
    <row r="571" spans="1:25" x14ac:dyDescent="0.25">
      <c r="A571" t="str">
        <f>feed!A572</f>
        <v>Tok Jembal</v>
      </c>
      <c r="B571" t="str">
        <f>feed!B572</f>
        <v>Lady H</v>
      </c>
      <c r="C571" t="str">
        <f>feed!C572</f>
        <v>The Order</v>
      </c>
      <c r="D571">
        <f>SUMPRODUCT(MID(0&amp;feed!D572,LARGE(INDEX(ISNUMBER(--MID(feed!D572,ROW($1:$19),1))*
ROW($1:$19),0),ROW($1:$19))+1,1)*10^ROW($1:$19)/10)</f>
        <v>70</v>
      </c>
      <c r="E571">
        <f>SUMPRODUCT(MID(0&amp;feed!E572,LARGE(INDEX(ISNUMBER(--MID(feed!E572,ROW($1:$19),1))*
ROW($1:$19),0),ROW($1:$19))+1,1)*10^ROW($1:$19)/10)</f>
        <v>0</v>
      </c>
      <c r="F571" t="str">
        <f>feed!F572</f>
        <v>Second World War surplus</v>
      </c>
      <c r="G571" t="str">
        <f>feed!G572</f>
        <v>Gandhi-like</v>
      </c>
      <c r="H571">
        <f>SUMPRODUCT(MID(0&amp;feed!H572,LARGE(INDEX(ISNUMBER(--MID(feed!H572,ROW($1:$1),1))*
ROW($1:$1),0),ROW($1:$1))+1,1)*10^ROW($1:$1)/10)</f>
        <v>2</v>
      </c>
      <c r="I571" t="str">
        <f>feed!I572</f>
        <v>Standard</v>
      </c>
      <c r="J571">
        <f>SUMPRODUCT(MID(0&amp;feed!J572,LARGE(INDEX(ISNUMBER(--MID(feed!J572,ROW($1:$19),1))*
ROW($1:$19),0),ROW($1:$19))+1,1)*10^ROW($1:$19)/10)</f>
        <v>8</v>
      </c>
      <c r="K571">
        <f>SUMPRODUCT(MID(0&amp;feed!K572,LARGE(INDEX(ISNUMBER(--MID(feed!K572,ROW($1:$19),1))*
ROW($1:$19),0),ROW($1:$19))+1,1)*10^ROW($1:$19)/10)</f>
        <v>15</v>
      </c>
      <c r="L571">
        <f>SUMPRODUCT(MID(0&amp;feed!L572,LARGE(INDEX(ISNUMBER(--MID(feed!L572,ROW($1:$19),1))*
ROW($1:$19),0),ROW($1:$19))+1,1)*10^ROW($1:$19)/10)</f>
        <v>14</v>
      </c>
      <c r="M571" t="str">
        <f>feed!M572</f>
        <v>Mixed Economy</v>
      </c>
      <c r="N571">
        <f>SUMPRODUCT(MID(0&amp;feed!N572,LARGE(INDEX(ISNUMBER(--MID(feed!N572,ROW($1:$5),1))*
ROW($1:$5),0),ROW($1:$5))+1,1)*10^ROW($1:$5)/10)</f>
        <v>771</v>
      </c>
      <c r="O571">
        <f>SUMPRODUCT(MID(0&amp;feed!O572,LARGE(INDEX(ISNUMBER(--MID(feed!O572,ROW($1:$5),1))*
ROW($1:$5),0),ROW($1:$5))+1,1)*10^ROW($1:$5)/10)</f>
        <v>1700</v>
      </c>
      <c r="P571" t="str">
        <f>feed!P572</f>
        <v>Untapped</v>
      </c>
      <c r="Q571" t="str">
        <f>feed!Q572</f>
        <v>Powerful</v>
      </c>
      <c r="R571" t="str">
        <f>feed!R572</f>
        <v>Arabia</v>
      </c>
      <c r="S571" t="str">
        <f>feed!S572</f>
        <v>Neutral</v>
      </c>
      <c r="T571" s="4">
        <f>SUMPRODUCT(MID(0&amp;feed!T572,LARGE(INDEX(ISNUMBER(--MID(feed!T572,ROW($1:$5),1))*
ROW($1:$5),0),ROW($1:$5))+1,1)*10^ROW($1:$5)/10)</f>
        <v>26627</v>
      </c>
      <c r="U571" t="str">
        <f>feed!U572</f>
        <v>http://blocgame.com/stats.php?id=60840</v>
      </c>
      <c r="V571" s="4">
        <f>SUMPRODUCT(MID(0&amp;feed!V572,LARGE(INDEX(ISNUMBER(--MID(feed!V572,ROW($1:$5),1))*
ROW($1:$5),0),ROW($1:$5))+1,1)*10^ROW($1:$5)/10)</f>
        <v>0</v>
      </c>
      <c r="W571">
        <f>feed!W572</f>
        <v>0</v>
      </c>
      <c r="X571" s="4">
        <f>T571-H571*750-K571*375-L571*375</f>
        <v>14252</v>
      </c>
      <c r="Y571" s="9">
        <f>T571/N571</f>
        <v>34.53566796368353</v>
      </c>
    </row>
    <row r="572" spans="1:25" x14ac:dyDescent="0.25">
      <c r="A572" t="str">
        <f>feed!A570</f>
        <v>new shekelstan</v>
      </c>
      <c r="B572" t="str">
        <f>feed!B570</f>
        <v>mrluxx0</v>
      </c>
      <c r="C572" t="str">
        <f>feed!C570</f>
        <v>Brotherhood of Nod</v>
      </c>
      <c r="D572">
        <f>SUMPRODUCT(MID(0&amp;feed!D570,LARGE(INDEX(ISNUMBER(--MID(feed!D570,ROW($1:$19),1))*
ROW($1:$19),0),ROW($1:$19))+1,1)*10^ROW($1:$19)/10)</f>
        <v>78</v>
      </c>
      <c r="E572">
        <f>SUMPRODUCT(MID(0&amp;feed!E570,LARGE(INDEX(ISNUMBER(--MID(feed!E570,ROW($1:$19),1))*
ROW($1:$19),0),ROW($1:$19))+1,1)*10^ROW($1:$19)/10)</f>
        <v>0</v>
      </c>
      <c r="F572" t="str">
        <f>feed!F570</f>
        <v>Second World War surplus</v>
      </c>
      <c r="G572" t="str">
        <f>feed!G570</f>
        <v>Gandhi-like</v>
      </c>
      <c r="H572">
        <f>SUMPRODUCT(MID(0&amp;feed!H570,LARGE(INDEX(ISNUMBER(--MID(feed!H570,ROW($1:$1),1))*
ROW($1:$1),0),ROW($1:$1))+1,1)*10^ROW($1:$1)/10)</f>
        <v>1</v>
      </c>
      <c r="I572" t="str">
        <f>feed!I570</f>
        <v>Good</v>
      </c>
      <c r="J572">
        <f>SUMPRODUCT(MID(0&amp;feed!J570,LARGE(INDEX(ISNUMBER(--MID(feed!J570,ROW($1:$19),1))*
ROW($1:$19),0),ROW($1:$19))+1,1)*10^ROW($1:$19)/10)</f>
        <v>6</v>
      </c>
      <c r="K572">
        <f>SUMPRODUCT(MID(0&amp;feed!K570,LARGE(INDEX(ISNUMBER(--MID(feed!K570,ROW($1:$19),1))*
ROW($1:$19),0),ROW($1:$19))+1,1)*10^ROW($1:$19)/10)</f>
        <v>17</v>
      </c>
      <c r="L572">
        <f>SUMPRODUCT(MID(0&amp;feed!L570,LARGE(INDEX(ISNUMBER(--MID(feed!L570,ROW($1:$19),1))*
ROW($1:$19),0),ROW($1:$19))+1,1)*10^ROW($1:$19)/10)</f>
        <v>11</v>
      </c>
      <c r="M572" t="str">
        <f>feed!M570</f>
        <v>Central Planning</v>
      </c>
      <c r="N572">
        <f>SUMPRODUCT(MID(0&amp;feed!N570,LARGE(INDEX(ISNUMBER(--MID(feed!N570,ROW($1:$5),1))*
ROW($1:$5),0),ROW($1:$5))+1,1)*10^ROW($1:$5)/10)</f>
        <v>771</v>
      </c>
      <c r="O572">
        <f>SUMPRODUCT(MID(0&amp;feed!O570,LARGE(INDEX(ISNUMBER(--MID(feed!O570,ROW($1:$5),1))*
ROW($1:$5),0),ROW($1:$5))+1,1)*10^ROW($1:$5)/10)</f>
        <v>2675</v>
      </c>
      <c r="P572" t="str">
        <f>feed!P570</f>
        <v>Untapped</v>
      </c>
      <c r="Q572" t="str">
        <f>feed!Q570</f>
        <v>Large</v>
      </c>
      <c r="R572" t="str">
        <f>feed!R570</f>
        <v>Arabia</v>
      </c>
      <c r="S572" t="str">
        <f>feed!S570</f>
        <v>Soviet Union</v>
      </c>
      <c r="T572" s="4">
        <f>SUMPRODUCT(MID(0&amp;feed!T570,LARGE(INDEX(ISNUMBER(--MID(feed!T570,ROW($1:$5),1))*
ROW($1:$5),0),ROW($1:$5))+1,1)*10^ROW($1:$5)/10)</f>
        <v>16335</v>
      </c>
      <c r="U572" t="str">
        <f>feed!U570</f>
        <v>http://blocgame.com/stats.php?id=46292</v>
      </c>
      <c r="V572" s="4">
        <f>SUMPRODUCT(MID(0&amp;feed!V570,LARGE(INDEX(ISNUMBER(--MID(feed!V570,ROW($1:$5),1))*
ROW($1:$5),0),ROW($1:$5))+1,1)*10^ROW($1:$5)/10)</f>
        <v>0</v>
      </c>
      <c r="W572">
        <f>feed!W570</f>
        <v>0</v>
      </c>
      <c r="X572" s="4">
        <f>T572-H572*750-K572*375-L572*375</f>
        <v>5085</v>
      </c>
      <c r="Y572" s="9">
        <f>T572/N572</f>
        <v>21.186770428015564</v>
      </c>
    </row>
    <row r="573" spans="1:25" x14ac:dyDescent="0.25">
      <c r="A573" t="str">
        <f>feed!A573</f>
        <v>Anfield</v>
      </c>
      <c r="B573" t="str">
        <f>feed!B573</f>
        <v>p0ssyb0ss</v>
      </c>
      <c r="C573" t="str">
        <f>feed!C573</f>
        <v>Steel Brotherhood</v>
      </c>
      <c r="D573">
        <f>SUMPRODUCT(MID(0&amp;feed!D573,LARGE(INDEX(ISNUMBER(--MID(feed!D573,ROW($1:$19),1))*
ROW($1:$19),0),ROW($1:$19))+1,1)*10^ROW($1:$19)/10)</f>
        <v>4</v>
      </c>
      <c r="E573">
        <f>SUMPRODUCT(MID(0&amp;feed!E573,LARGE(INDEX(ISNUMBER(--MID(feed!E573,ROW($1:$19),1))*
ROW($1:$19),0),ROW($1:$19))+1,1)*10^ROW($1:$19)/10)</f>
        <v>0</v>
      </c>
      <c r="F573" t="str">
        <f>feed!F573</f>
        <v>Finest of the 19th century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0</v>
      </c>
      <c r="I573" t="str">
        <f>feed!I573</f>
        <v>Undisciplined Rabble</v>
      </c>
      <c r="J573">
        <f>SUMPRODUCT(MID(0&amp;feed!J573,LARGE(INDEX(ISNUMBER(--MID(feed!J573,ROW($1:$19),1))*
ROW($1:$19),0),ROW($1:$19))+1,1)*10^ROW($1:$19)/10)</f>
        <v>3</v>
      </c>
      <c r="K573">
        <f>SUMPRODUCT(MID(0&amp;feed!K573,LARGE(INDEX(ISNUMBER(--MID(feed!K573,ROW($1:$19),1))*
ROW($1:$19),0),ROW($1:$19))+1,1)*10^ROW($1:$19)/10)</f>
        <v>2</v>
      </c>
      <c r="L573">
        <f>SUMPRODUCT(MID(0&amp;feed!L573,LARGE(INDEX(ISNUMBER(--MID(feed!L573,ROW($1:$19),1))*
ROW($1:$19),0),ROW($1:$19))+1,1)*10^ROW($1:$19)/10)</f>
        <v>0</v>
      </c>
      <c r="M573" t="str">
        <f>feed!M573</f>
        <v>Free Market</v>
      </c>
      <c r="N573">
        <f>SUMPRODUCT(MID(0&amp;feed!N573,LARGE(INDEX(ISNUMBER(--MID(feed!N573,ROW($1:$5),1))*
ROW($1:$5),0),ROW($1:$5))+1,1)*10^ROW($1:$5)/10)</f>
        <v>770</v>
      </c>
      <c r="O573">
        <f>SUMPRODUCT(MID(0&amp;feed!O573,LARGE(INDEX(ISNUMBER(--MID(feed!O573,ROW($1:$5),1))*
ROW($1:$5),0),ROW($1:$5))+1,1)*10^ROW($1:$5)/10)</f>
        <v>0</v>
      </c>
      <c r="P573" t="str">
        <f>feed!P573</f>
        <v>Untapped</v>
      </c>
      <c r="Q573" t="str">
        <f>feed!Q573</f>
        <v>None</v>
      </c>
      <c r="R573" t="str">
        <f>feed!R573</f>
        <v>China</v>
      </c>
      <c r="S573" t="str">
        <f>feed!S573</f>
        <v>United States</v>
      </c>
      <c r="T573" s="4">
        <f>SUMPRODUCT(MID(0&amp;feed!T573,LARGE(INDEX(ISNUMBER(--MID(feed!T573,ROW($1:$5),1))*
ROW($1:$5),0),ROW($1:$5))+1,1)*10^ROW($1:$5)/10)</f>
        <v>13890</v>
      </c>
      <c r="U573" t="str">
        <f>feed!U573</f>
        <v>http://blocgame.com/stats.php?id=64538</v>
      </c>
      <c r="V573" s="4">
        <f>SUMPRODUCT(MID(0&amp;feed!V573,LARGE(INDEX(ISNUMBER(--MID(feed!V573,ROW($1:$5),1))*
ROW($1:$5),0),ROW($1:$5))+1,1)*10^ROW($1:$5)/10)</f>
        <v>0</v>
      </c>
      <c r="W573">
        <f>feed!W573</f>
        <v>0</v>
      </c>
      <c r="X573" s="4">
        <f>T573-H573*750-K573*375-L573*375</f>
        <v>13140</v>
      </c>
      <c r="Y573" s="9">
        <f>T573/N573</f>
        <v>18.038961038961038</v>
      </c>
    </row>
    <row r="574" spans="1:25" x14ac:dyDescent="0.25">
      <c r="A574" t="str">
        <f>feed!A574</f>
        <v>The Boer</v>
      </c>
      <c r="B574" t="str">
        <f>feed!B574</f>
        <v>Joe Soap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53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18</v>
      </c>
      <c r="K574">
        <f>SUMPRODUCT(MID(0&amp;feed!K574,LARGE(INDEX(ISNUMBER(--MID(feed!K574,ROW($1:$19),1))*
ROW($1:$19),0),ROW($1:$19))+1,1)*10^ROW($1:$19)/10)</f>
        <v>12</v>
      </c>
      <c r="L574">
        <f>SUMPRODUCT(MID(0&amp;feed!L574,LARGE(INDEX(ISNUMBER(--MID(feed!L574,ROW($1:$19),1))*
ROW($1:$19),0),ROW($1:$19))+1,1)*10^ROW($1:$19)/10)</f>
        <v>4</v>
      </c>
      <c r="M574" t="str">
        <f>feed!M574</f>
        <v>Free Market</v>
      </c>
      <c r="N574">
        <f>SUMPRODUCT(MID(0&amp;feed!N574,LARGE(INDEX(ISNUMBER(--MID(feed!N574,ROW($1:$5),1))*
ROW($1:$5),0),ROW($1:$5))+1,1)*10^ROW($1:$5)/10)</f>
        <v>769</v>
      </c>
      <c r="O574">
        <f>SUMPRODUCT(MID(0&amp;feed!O574,LARGE(INDEX(ISNUMBER(--MID(feed!O574,ROW($1:$5),1))*
ROW($1:$5),0),ROW($1:$5))+1,1)*10^ROW($1:$5)/10)</f>
        <v>797</v>
      </c>
      <c r="P574" t="str">
        <f>feed!P574</f>
        <v>Untapped</v>
      </c>
      <c r="Q574" t="str">
        <f>feed!Q574</f>
        <v>Powerful</v>
      </c>
      <c r="R574" t="str">
        <f>feed!R574</f>
        <v>Southern Africa</v>
      </c>
      <c r="S574" t="str">
        <f>feed!S574</f>
        <v>United States</v>
      </c>
      <c r="T574" s="4">
        <f>SUMPRODUCT(MID(0&amp;feed!T574,LARGE(INDEX(ISNUMBER(--MID(feed!T574,ROW($1:$5),1))*
ROW($1:$5),0),ROW($1:$5))+1,1)*10^ROW($1:$5)/10)</f>
        <v>19800</v>
      </c>
      <c r="U574" t="str">
        <f>feed!U574</f>
        <v>http://blocgame.com/stats.php?id=55355</v>
      </c>
      <c r="V574" s="4">
        <f>SUMPRODUCT(MID(0&amp;feed!V574,LARGE(INDEX(ISNUMBER(--MID(feed!V574,ROW($1:$5),1))*
ROW($1:$5),0),ROW($1:$5))+1,1)*10^ROW($1:$5)/10)</f>
        <v>0</v>
      </c>
      <c r="W574">
        <f>feed!W574</f>
        <v>0</v>
      </c>
      <c r="X574" s="4">
        <f>T574-H574*750-K574*375-L574*375</f>
        <v>13050</v>
      </c>
      <c r="Y574" s="9">
        <f>T574/N574</f>
        <v>25.747724317295187</v>
      </c>
    </row>
    <row r="575" spans="1:25" x14ac:dyDescent="0.25">
      <c r="A575" t="str">
        <f>feed!A575</f>
        <v>Republic Malaya</v>
      </c>
      <c r="B575" t="str">
        <f>feed!B575</f>
        <v>gerilatimur</v>
      </c>
      <c r="C575" t="str">
        <f>feed!C575</f>
        <v>PIRATES</v>
      </c>
      <c r="D575">
        <f>SUMPRODUCT(MID(0&amp;feed!D575,LARGE(INDEX(ISNUMBER(--MID(feed!D575,ROW($1:$19),1))*
ROW($1:$19),0),ROW($1:$19))+1,1)*10^ROW($1:$19)/10)</f>
        <v>7</v>
      </c>
      <c r="E575">
        <f>SUMPRODUCT(MID(0&amp;feed!E575,LARGE(INDEX(ISNUMBER(--MID(feed!E575,ROW($1:$19),1))*
ROW($1:$19),0),ROW($1:$19))+1,1)*10^ROW($1:$19)/10)</f>
        <v>0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0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72</v>
      </c>
      <c r="K575">
        <f>SUMPRODUCT(MID(0&amp;feed!K575,LARGE(INDEX(ISNUMBER(--MID(feed!K575,ROW($1:$19),1))*
ROW($1:$19),0),ROW($1:$19))+1,1)*10^ROW($1:$19)/10)</f>
        <v>3</v>
      </c>
      <c r="L575">
        <f>SUMPRODUCT(MID(0&amp;feed!L575,LARGE(INDEX(ISNUMBER(--MID(feed!L575,ROW($1:$19),1))*
ROW($1:$19),0),ROW($1:$19))+1,1)*10^ROW($1:$19)/10)</f>
        <v>3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768</v>
      </c>
      <c r="O575">
        <f>SUMPRODUCT(MID(0&amp;feed!O575,LARGE(INDEX(ISNUMBER(--MID(feed!O575,ROW($1:$5),1))*
ROW($1:$5),0),ROW($1:$5))+1,1)*10^ROW($1:$5)/10)</f>
        <v>203</v>
      </c>
      <c r="P575" t="str">
        <f>feed!P575</f>
        <v>Untapped</v>
      </c>
      <c r="Q575" t="str">
        <f>feed!Q575</f>
        <v>Very Powerful</v>
      </c>
      <c r="R575" t="str">
        <f>feed!R575</f>
        <v>East Indies</v>
      </c>
      <c r="S575" t="str">
        <f>feed!S575</f>
        <v>Neutral</v>
      </c>
      <c r="T575" s="4">
        <f>SUMPRODUCT(MID(0&amp;feed!T575,LARGE(INDEX(ISNUMBER(--MID(feed!T575,ROW($1:$5),1))*
ROW($1:$5),0),ROW($1:$5))+1,1)*10^ROW($1:$5)/10)</f>
        <v>12690</v>
      </c>
      <c r="U575" t="str">
        <f>feed!U575</f>
        <v>http://blocgame.com/stats.php?id=61889</v>
      </c>
      <c r="V575" s="4">
        <f>SUMPRODUCT(MID(0&amp;feed!V575,LARGE(INDEX(ISNUMBER(--MID(feed!V575,ROW($1:$5),1))*
ROW($1:$5),0),ROW($1:$5))+1,1)*10^ROW($1:$5)/10)</f>
        <v>0</v>
      </c>
      <c r="W575">
        <f>feed!W575</f>
        <v>0</v>
      </c>
      <c r="X575" s="4">
        <f>T575-H575*750-K575*375-L575*375</f>
        <v>10440</v>
      </c>
      <c r="Y575" s="9">
        <f>T575/N575</f>
        <v>16.5234375</v>
      </c>
    </row>
    <row r="576" spans="1:25" x14ac:dyDescent="0.25">
      <c r="A576" t="str">
        <f>feed!A576</f>
        <v>West-Korea</v>
      </c>
      <c r="B576" t="str">
        <f>feed!B576</f>
        <v>Chang Kai-Shrek</v>
      </c>
      <c r="C576" t="str">
        <f>feed!C576</f>
        <v>Steel Brotherhood</v>
      </c>
      <c r="D576">
        <f>SUMPRODUCT(MID(0&amp;feed!D576,LARGE(INDEX(ISNUMBER(--MID(feed!D576,ROW($1:$19),1))*
ROW($1:$19),0),ROW($1:$19))+1,1)*10^ROW($1:$19)/10)</f>
        <v>8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Normal</v>
      </c>
      <c r="H576">
        <f>SUMPRODUCT(MID(0&amp;feed!H576,LARGE(INDEX(ISNUMBER(--MID(feed!H576,ROW($1:$1),1))*
ROW($1:$1),0),ROW($1:$1))+1,1)*10^ROW($1:$1)/10)</f>
        <v>1</v>
      </c>
      <c r="I576" t="str">
        <f>feed!I576</f>
        <v>Good</v>
      </c>
      <c r="J576">
        <f>SUMPRODUCT(MID(0&amp;feed!J576,LARGE(INDEX(ISNUMBER(--MID(feed!J576,ROW($1:$19),1))*
ROW($1:$19),0),ROW($1:$19))+1,1)*10^ROW($1:$19)/10)</f>
        <v>3</v>
      </c>
      <c r="K576">
        <f>SUMPRODUCT(MID(0&amp;feed!K576,LARGE(INDEX(ISNUMBER(--MID(feed!K576,ROW($1:$19),1))*
ROW($1:$19),0),ROW($1:$19))+1,1)*10^ROW($1:$19)/10)</f>
        <v>3</v>
      </c>
      <c r="L576">
        <f>SUMPRODUCT(MID(0&amp;feed!L576,LARGE(INDEX(ISNUMBER(--MID(feed!L576,ROW($1:$19),1))*
ROW($1:$19),0),ROW($1:$19))+1,1)*10^ROW($1:$19)/10)</f>
        <v>0</v>
      </c>
      <c r="M576" t="str">
        <f>feed!M576</f>
        <v>Free Market</v>
      </c>
      <c r="N576">
        <f>SUMPRODUCT(MID(0&amp;feed!N576,LARGE(INDEX(ISNUMBER(--MID(feed!N576,ROW($1:$5),1))*
ROW($1:$5),0),ROW($1:$5))+1,1)*10^ROW($1:$5)/10)</f>
        <v>767</v>
      </c>
      <c r="O576">
        <f>SUMPRODUCT(MID(0&amp;feed!O576,LARGE(INDEX(ISNUMBER(--MID(feed!O576,ROW($1:$5),1))*
ROW($1:$5),0),ROW($1:$5))+1,1)*10^ROW($1:$5)/10)</f>
        <v>287</v>
      </c>
      <c r="P576" t="str">
        <f>feed!P576</f>
        <v>Untapped</v>
      </c>
      <c r="Q576" t="str">
        <f>feed!Q576</f>
        <v>Meagre</v>
      </c>
      <c r="R576" t="str">
        <f>feed!R576</f>
        <v>China</v>
      </c>
      <c r="S576" t="str">
        <f>feed!S576</f>
        <v>United States</v>
      </c>
      <c r="T576" s="4">
        <f>SUMPRODUCT(MID(0&amp;feed!T576,LARGE(INDEX(ISNUMBER(--MID(feed!T576,ROW($1:$5),1))*
ROW($1:$5),0),ROW($1:$5))+1,1)*10^ROW($1:$5)/10)</f>
        <v>16417</v>
      </c>
      <c r="U576" t="str">
        <f>feed!U576</f>
        <v>http://blocgame.com/stats.php?id=64148</v>
      </c>
      <c r="V576" s="4">
        <f>SUMPRODUCT(MID(0&amp;feed!V576,LARGE(INDEX(ISNUMBER(--MID(feed!V576,ROW($1:$5),1))*
ROW($1:$5),0),ROW($1:$5))+1,1)*10^ROW($1:$5)/10)</f>
        <v>0</v>
      </c>
      <c r="W576">
        <f>feed!W576</f>
        <v>0</v>
      </c>
      <c r="X576" s="4">
        <f>T576-H576*750-K576*375-L576*375</f>
        <v>14542</v>
      </c>
      <c r="Y576" s="9">
        <f>T576/N576</f>
        <v>21.404172099087354</v>
      </c>
    </row>
    <row r="577" spans="1:25" x14ac:dyDescent="0.25">
      <c r="A577" t="str">
        <f>feed!A577</f>
        <v>Karat</v>
      </c>
      <c r="B577" t="str">
        <f>feed!B577</f>
        <v>TankGun</v>
      </c>
      <c r="C577" t="str">
        <f>feed!C577</f>
        <v>The Federal Colonies</v>
      </c>
      <c r="D577">
        <f>SUMPRODUCT(MID(0&amp;feed!D577,LARGE(INDEX(ISNUMBER(--MID(feed!D577,ROW($1:$19),1))*
ROW($1:$19),0),ROW($1:$19))+1,1)*10^ROW($1:$19)/10)</f>
        <v>9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1</v>
      </c>
      <c r="I577" t="str">
        <f>feed!I577</f>
        <v>Elite</v>
      </c>
      <c r="J577">
        <f>SUMPRODUCT(MID(0&amp;feed!J577,LARGE(INDEX(ISNUMBER(--MID(feed!J577,ROW($1:$19),1))*
ROW($1:$19),0),ROW($1:$19))+1,1)*10^ROW($1:$19)/10)</f>
        <v>14</v>
      </c>
      <c r="K577">
        <f>SUMPRODUCT(MID(0&amp;feed!K577,LARGE(INDEX(ISNUMBER(--MID(feed!K577,ROW($1:$19),1))*
ROW($1:$19),0),ROW($1:$19))+1,1)*10^ROW($1:$19)/10)</f>
        <v>6</v>
      </c>
      <c r="L577">
        <f>SUMPRODUCT(MID(0&amp;feed!L577,LARGE(INDEX(ISNUMBER(--MID(feed!L577,ROW($1:$19),1))*
ROW($1:$19),0),ROW($1:$19))+1,1)*10^ROW($1:$19)/10)</f>
        <v>0</v>
      </c>
      <c r="M577" t="str">
        <f>feed!M577</f>
        <v>Free Market</v>
      </c>
      <c r="N577">
        <f>SUMPRODUCT(MID(0&amp;feed!N577,LARGE(INDEX(ISNUMBER(--MID(feed!N577,ROW($1:$5),1))*
ROW($1:$5),0),ROW($1:$5))+1,1)*10^ROW($1:$5)/10)</f>
        <v>765</v>
      </c>
      <c r="O577">
        <f>SUMPRODUCT(MID(0&amp;feed!O577,LARGE(INDEX(ISNUMBER(--MID(feed!O577,ROW($1:$5),1))*
ROW($1:$5),0),ROW($1:$5))+1,1)*10^ROW($1:$5)/10)</f>
        <v>0</v>
      </c>
      <c r="P577" t="str">
        <f>feed!P577</f>
        <v>Untapped</v>
      </c>
      <c r="Q577" t="str">
        <f>feed!Q577</f>
        <v>None</v>
      </c>
      <c r="R577" t="str">
        <f>feed!R577</f>
        <v>Caribbean</v>
      </c>
      <c r="S577" t="str">
        <f>feed!S577</f>
        <v>United States</v>
      </c>
      <c r="T577" s="4">
        <f>SUMPRODUCT(MID(0&amp;feed!T577,LARGE(INDEX(ISNUMBER(--MID(feed!T577,ROW($1:$5),1))*
ROW($1:$5),0),ROW($1:$5))+1,1)*10^ROW($1:$5)/10)</f>
        <v>21057</v>
      </c>
      <c r="U577" t="str">
        <f>feed!U577</f>
        <v>http://blocgame.com/stats.php?id=45853</v>
      </c>
      <c r="V577" s="4">
        <f>SUMPRODUCT(MID(0&amp;feed!V577,LARGE(INDEX(ISNUMBER(--MID(feed!V577,ROW($1:$5),1))*
ROW($1:$5),0),ROW($1:$5))+1,1)*10^ROW($1:$5)/10)</f>
        <v>0</v>
      </c>
      <c r="W577">
        <f>feed!W577</f>
        <v>0</v>
      </c>
      <c r="X577" s="4">
        <f>T577-H577*750-K577*375-L577*375</f>
        <v>18057</v>
      </c>
      <c r="Y577" s="9">
        <f>T577/N577</f>
        <v>27.525490196078433</v>
      </c>
    </row>
    <row r="578" spans="1:25" x14ac:dyDescent="0.25">
      <c r="A578" t="str">
        <f>feed!A578</f>
        <v>Ambon</v>
      </c>
      <c r="B578" t="str">
        <f>feed!B578</f>
        <v>Chalkface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99</v>
      </c>
      <c r="E578">
        <f>SUMPRODUCT(MID(0&amp;feed!E578,LARGE(INDEX(ISNUMBER(--MID(feed!E578,ROW($1:$19),1))*
ROW($1:$19),0),ROW($1:$19))+1,1)*10^ROW($1:$19)/10)</f>
        <v>1</v>
      </c>
      <c r="F578" t="str">
        <f>feed!F578</f>
        <v>Korean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19</v>
      </c>
      <c r="K578">
        <f>SUMPRODUCT(MID(0&amp;feed!K578,LARGE(INDEX(ISNUMBER(--MID(feed!K578,ROW($1:$19),1))*
ROW($1:$19),0),ROW($1:$19))+1,1)*10^ROW($1:$19)/10)</f>
        <v>20</v>
      </c>
      <c r="L578">
        <f>SUMPRODUCT(MID(0&amp;feed!L578,LARGE(INDEX(ISNUMBER(--MID(feed!L578,ROW($1:$19),1))*
ROW($1:$19),0),ROW($1:$19))+1,1)*10^ROW($1:$19)/10)</f>
        <v>5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764</v>
      </c>
      <c r="O578">
        <f>SUMPRODUCT(MID(0&amp;feed!O578,LARGE(INDEX(ISNUMBER(--MID(feed!O578,ROW($1:$5),1))*
ROW($1:$5),0),ROW($1:$5))+1,1)*10^ROW($1:$5)/10)</f>
        <v>386</v>
      </c>
      <c r="P578" t="str">
        <f>feed!P578</f>
        <v>Untapped</v>
      </c>
      <c r="Q578" t="str">
        <f>feed!Q578</f>
        <v>Large</v>
      </c>
      <c r="R578" t="str">
        <f>feed!R578</f>
        <v>Pacific Rim</v>
      </c>
      <c r="S578" t="str">
        <f>feed!S578</f>
        <v>Soviet Union</v>
      </c>
      <c r="T578" s="4">
        <f>SUMPRODUCT(MID(0&amp;feed!T578,LARGE(INDEX(ISNUMBER(--MID(feed!T578,ROW($1:$5),1))*
ROW($1:$5),0),ROW($1:$5))+1,1)*10^ROW($1:$5)/10)</f>
        <v>35612</v>
      </c>
      <c r="U578" t="str">
        <f>feed!U578</f>
        <v>http://blocgame.com/stats.php?id=42744</v>
      </c>
      <c r="V578" s="4">
        <f>SUMPRODUCT(MID(0&amp;feed!V578,LARGE(INDEX(ISNUMBER(--MID(feed!V578,ROW($1:$5),1))*
ROW($1:$5),0),ROW($1:$5))+1,1)*10^ROW($1:$5)/10)</f>
        <v>0</v>
      </c>
      <c r="W578">
        <f>feed!W578</f>
        <v>0</v>
      </c>
      <c r="X578" s="4">
        <f>T578-H578*750-K578*375-L578*375</f>
        <v>24737</v>
      </c>
      <c r="Y578" s="9">
        <f>T578/N578</f>
        <v>46.612565445026178</v>
      </c>
    </row>
    <row r="579" spans="1:25" x14ac:dyDescent="0.25">
      <c r="A579" t="str">
        <f>feed!A579</f>
        <v>Giggles</v>
      </c>
      <c r="B579" t="str">
        <f>feed!B579</f>
        <v>vladmgs</v>
      </c>
      <c r="C579">
        <f>feed!C579</f>
        <v>0</v>
      </c>
      <c r="D579">
        <f>SUMPRODUCT(MID(0&amp;feed!D579,LARGE(INDEX(ISNUMBER(--MID(feed!D579,ROW($1:$19),1))*
ROW($1:$19),0),ROW($1:$19))+1,1)*10^ROW($1:$19)/10)</f>
        <v>4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Undisciplined Rabble</v>
      </c>
      <c r="J579">
        <f>SUMPRODUCT(MID(0&amp;feed!J579,LARGE(INDEX(ISNUMBER(--MID(feed!J579,ROW($1:$19),1))*
ROW($1:$19),0),ROW($1:$19))+1,1)*10^ROW($1:$19)/10)</f>
        <v>1</v>
      </c>
      <c r="K579">
        <f>SUMPRODUCT(MID(0&amp;feed!K579,LARGE(INDEX(ISNUMBER(--MID(feed!K579,ROW($1:$19),1))*
ROW($1:$19),0),ROW($1:$19))+1,1)*10^ROW($1:$19)/10)</f>
        <v>3</v>
      </c>
      <c r="L579">
        <f>SUMPRODUCT(MID(0&amp;feed!L579,LARGE(INDEX(ISNUMBER(--MID(feed!L579,ROW($1:$19),1))*
ROW($1:$19),0),ROW($1:$19))+1,1)*10^ROW($1:$19)/10)</f>
        <v>2</v>
      </c>
      <c r="M579" t="str">
        <f>feed!M579</f>
        <v>Free Market</v>
      </c>
      <c r="N579">
        <f>SUMPRODUCT(MID(0&amp;feed!N579,LARGE(INDEX(ISNUMBER(--MID(feed!N579,ROW($1:$5),1))*
ROW($1:$5),0),ROW($1:$5))+1,1)*10^ROW($1:$5)/10)</f>
        <v>761</v>
      </c>
      <c r="O579">
        <f>SUMPRODUCT(MID(0&amp;feed!O579,LARGE(INDEX(ISNUMBER(--MID(feed!O579,ROW($1:$5),1))*
ROW($1:$5),0),ROW($1:$5))+1,1)*10^ROW($1:$5)/10)</f>
        <v>116</v>
      </c>
      <c r="P579">
        <f>feed!P579</f>
        <v>0</v>
      </c>
      <c r="Q579" t="str">
        <f>feed!Q579</f>
        <v>None</v>
      </c>
      <c r="R579" t="str">
        <f>feed!R579</f>
        <v>The Subcontinent</v>
      </c>
      <c r="S579" t="str">
        <f>feed!S579</f>
        <v>Soviet Union</v>
      </c>
      <c r="T579" s="4">
        <f>SUMPRODUCT(MID(0&amp;feed!T579,LARGE(INDEX(ISNUMBER(--MID(feed!T579,ROW($1:$5),1))*
ROW($1:$5),0),ROW($1:$5))+1,1)*10^ROW($1:$5)/10)</f>
        <v>16335</v>
      </c>
      <c r="U579" t="str">
        <f>feed!U579</f>
        <v>http://blocgame.com/stats.php?id=64511</v>
      </c>
      <c r="V579" s="4">
        <f>SUMPRODUCT(MID(0&amp;feed!V579,LARGE(INDEX(ISNUMBER(--MID(feed!V579,ROW($1:$5),1))*
ROW($1:$5),0),ROW($1:$5))+1,1)*10^ROW($1:$5)/10)</f>
        <v>0</v>
      </c>
      <c r="W579">
        <f>feed!W579</f>
        <v>0</v>
      </c>
      <c r="X579" s="4">
        <f>T579-H579*750-K579*375-L579*375</f>
        <v>13710</v>
      </c>
      <c r="Y579" s="9">
        <f>T579/N579</f>
        <v>21.465177398160314</v>
      </c>
    </row>
    <row r="580" spans="1:25" x14ac:dyDescent="0.25">
      <c r="A580" t="str">
        <f>feed!A580</f>
        <v>Ultios</v>
      </c>
      <c r="B580" t="str">
        <f>feed!B580</f>
        <v>Noctis</v>
      </c>
      <c r="C580" t="str">
        <f>feed!C580</f>
        <v>The Order</v>
      </c>
      <c r="D580">
        <f>SUMPRODUCT(MID(0&amp;feed!D580,LARGE(INDEX(ISNUMBER(--MID(feed!D580,ROW($1:$19),1))*
ROW($1:$19),0),ROW($1:$19))+1,1)*10^ROW($1:$19)/10)</f>
        <v>94</v>
      </c>
      <c r="E580">
        <f>SUMPRODUCT(MID(0&amp;feed!E580,LARGE(INDEX(ISNUMBER(--MID(feed!E580,ROW($1:$19),1))*
ROW($1:$19),0),ROW($1:$19))+1,1)*10^ROW($1:$19)/10)</f>
        <v>1</v>
      </c>
      <c r="F580" t="str">
        <f>feed!F580</f>
        <v>Korean War surplus</v>
      </c>
      <c r="G580" t="str">
        <f>feed!G580</f>
        <v>Angelic</v>
      </c>
      <c r="H580">
        <f>SUMPRODUCT(MID(0&amp;feed!H580,LARGE(INDEX(ISNUMBER(--MID(feed!H580,ROW($1:$1),1))*
ROW($1:$1),0),ROW($1:$1))+1,1)*10^ROW($1:$1)/10)</f>
        <v>3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5</v>
      </c>
      <c r="K580">
        <f>SUMPRODUCT(MID(0&amp;feed!K580,LARGE(INDEX(ISNUMBER(--MID(feed!K580,ROW($1:$19),1))*
ROW($1:$19),0),ROW($1:$19))+1,1)*10^ROW($1:$19)/10)</f>
        <v>30</v>
      </c>
      <c r="L580">
        <f>SUMPRODUCT(MID(0&amp;feed!L580,LARGE(INDEX(ISNUMBER(--MID(feed!L580,ROW($1:$19),1))*
ROW($1:$19),0),ROW($1:$19))+1,1)*10^ROW($1:$19)/10)</f>
        <v>12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760</v>
      </c>
      <c r="O580">
        <f>SUMPRODUCT(MID(0&amp;feed!O580,LARGE(INDEX(ISNUMBER(--MID(feed!O580,ROW($1:$5),1))*
ROW($1:$5),0),ROW($1:$5))+1,1)*10^ROW($1:$5)/10)</f>
        <v>239</v>
      </c>
      <c r="P580" t="str">
        <f>feed!P580</f>
        <v>Plentiful</v>
      </c>
      <c r="Q580" t="str">
        <f>feed!Q580</f>
        <v>Powerful</v>
      </c>
      <c r="R580" t="str">
        <f>feed!R580</f>
        <v>Pacific Rim</v>
      </c>
      <c r="S580" t="str">
        <f>feed!S580</f>
        <v>United States</v>
      </c>
      <c r="T580" s="4">
        <f>SUMPRODUCT(MID(0&amp;feed!T580,LARGE(INDEX(ISNUMBER(--MID(feed!T580,ROW($1:$5),1))*
ROW($1:$5),0),ROW($1:$5))+1,1)*10^ROW($1:$5)/10)</f>
        <v>35313</v>
      </c>
      <c r="U580" t="str">
        <f>feed!U580</f>
        <v>http://blocgame.com/stats.php?id=59917</v>
      </c>
      <c r="V580" s="4">
        <f>SUMPRODUCT(MID(0&amp;feed!V580,LARGE(INDEX(ISNUMBER(--MID(feed!V580,ROW($1:$5),1))*
ROW($1:$5),0),ROW($1:$5))+1,1)*10^ROW($1:$5)/10)</f>
        <v>0</v>
      </c>
      <c r="W580">
        <f>feed!W580</f>
        <v>0</v>
      </c>
      <c r="X580" s="4">
        <f>T580-H580*750-K580*375-L580*375</f>
        <v>17313</v>
      </c>
      <c r="Y580" s="9">
        <f>T580/N580</f>
        <v>46.464473684210525</v>
      </c>
    </row>
    <row r="581" spans="1:25" x14ac:dyDescent="0.25">
      <c r="A581" t="str">
        <f>feed!A582</f>
        <v>Spratly</v>
      </c>
      <c r="B581" t="str">
        <f>feed!B582</f>
        <v>asy_syakir</v>
      </c>
      <c r="C581">
        <f>feed!C582</f>
        <v>0</v>
      </c>
      <c r="D581">
        <f>SUMPRODUCT(MID(0&amp;feed!D582,LARGE(INDEX(ISNUMBER(--MID(feed!D582,ROW($1:$19),1))*
ROW($1:$19),0),ROW($1:$19))+1,1)*10^ROW($1:$19)/10)</f>
        <v>15</v>
      </c>
      <c r="E581">
        <f>SUMPRODUCT(MID(0&amp;feed!E582,LARGE(INDEX(ISNUMBER(--MID(feed!E582,ROW($1:$19),1))*
ROW($1:$19),0),ROW($1:$19))+1,1)*10^ROW($1:$19)/10)</f>
        <v>0</v>
      </c>
      <c r="F581" t="str">
        <f>feed!F582</f>
        <v>First World War surplus</v>
      </c>
      <c r="G581" t="str">
        <f>feed!G582</f>
        <v>Questionable</v>
      </c>
      <c r="H581">
        <f>SUMPRODUCT(MID(0&amp;feed!H582,LARGE(INDEX(ISNUMBER(--MID(feed!H582,ROW($1:$1),1))*
ROW($1:$1),0),ROW($1:$1))+1,1)*10^ROW($1:$1)/10)</f>
        <v>0</v>
      </c>
      <c r="I581" t="str">
        <f>feed!I582</f>
        <v>Elite</v>
      </c>
      <c r="J581">
        <f>SUMPRODUCT(MID(0&amp;feed!J582,LARGE(INDEX(ISNUMBER(--MID(feed!J582,ROW($1:$19),1))*
ROW($1:$19),0),ROW($1:$19))+1,1)*10^ROW($1:$19)/10)</f>
        <v>27</v>
      </c>
      <c r="K581">
        <f>SUMPRODUCT(MID(0&amp;feed!K582,LARGE(INDEX(ISNUMBER(--MID(feed!K582,ROW($1:$19),1))*
ROW($1:$19),0),ROW($1:$19))+1,1)*10^ROW($1:$19)/10)</f>
        <v>5</v>
      </c>
      <c r="L581">
        <f>SUMPRODUCT(MID(0&amp;feed!L582,LARGE(INDEX(ISNUMBER(--MID(feed!L582,ROW($1:$19),1))*
ROW($1:$19),0),ROW($1:$19))+1,1)*10^ROW($1:$19)/10)</f>
        <v>2</v>
      </c>
      <c r="M581" t="str">
        <f>feed!M582</f>
        <v>Mixed Economy</v>
      </c>
      <c r="N581">
        <f>SUMPRODUCT(MID(0&amp;feed!N582,LARGE(INDEX(ISNUMBER(--MID(feed!N582,ROW($1:$5),1))*
ROW($1:$5),0),ROW($1:$5))+1,1)*10^ROW($1:$5)/10)</f>
        <v>758</v>
      </c>
      <c r="O581">
        <f>SUMPRODUCT(MID(0&amp;feed!O582,LARGE(INDEX(ISNUMBER(--MID(feed!O582,ROW($1:$5),1))*
ROW($1:$5),0),ROW($1:$5))+1,1)*10^ROW($1:$5)/10)</f>
        <v>249</v>
      </c>
      <c r="P581" t="str">
        <f>feed!P582</f>
        <v>Untapped</v>
      </c>
      <c r="Q581" t="str">
        <f>feed!Q582</f>
        <v>Somewhat Large</v>
      </c>
      <c r="R581" t="str">
        <f>feed!R582</f>
        <v>Persia</v>
      </c>
      <c r="S581" t="str">
        <f>feed!S582</f>
        <v>Neutral</v>
      </c>
      <c r="T581" s="4">
        <f>SUMPRODUCT(MID(0&amp;feed!T582,LARGE(INDEX(ISNUMBER(--MID(feed!T582,ROW($1:$5),1))*
ROW($1:$5),0),ROW($1:$5))+1,1)*10^ROW($1:$5)/10)</f>
        <v>13077</v>
      </c>
      <c r="U581" t="str">
        <f>feed!U582</f>
        <v>http://blocgame.com/stats.php?id=60451</v>
      </c>
      <c r="V581" s="4">
        <f>SUMPRODUCT(MID(0&amp;feed!V582,LARGE(INDEX(ISNUMBER(--MID(feed!V582,ROW($1:$5),1))*
ROW($1:$5),0),ROW($1:$5))+1,1)*10^ROW($1:$5)/10)</f>
        <v>0</v>
      </c>
      <c r="W581">
        <f>feed!W582</f>
        <v>0</v>
      </c>
      <c r="X581" s="4">
        <f>T581-H581*750-K581*375-L581*375</f>
        <v>10452</v>
      </c>
      <c r="Y581" s="9">
        <f>T581/N581</f>
        <v>17.251978891820581</v>
      </c>
    </row>
    <row r="582" spans="1:25" x14ac:dyDescent="0.25">
      <c r="A582" t="str">
        <f>feed!A581</f>
        <v>Free Vietnam</v>
      </c>
      <c r="B582" t="str">
        <f>feed!B581</f>
        <v>dragonexis99</v>
      </c>
      <c r="C582" t="str">
        <f>feed!C581</f>
        <v>The Federal Colonies</v>
      </c>
      <c r="D582">
        <f>SUMPRODUCT(MID(0&amp;feed!D581,LARGE(INDEX(ISNUMBER(--MID(feed!D581,ROW($1:$19),1))*
ROW($1:$19),0),ROW($1:$19))+1,1)*10^ROW($1:$19)/10)</f>
        <v>9</v>
      </c>
      <c r="E582">
        <f>SUMPRODUCT(MID(0&amp;feed!E581,LARGE(INDEX(ISNUMBER(--MID(feed!E581,ROW($1:$19),1))*
ROW($1:$19),0),ROW($1:$19))+1,1)*10^ROW($1:$19)/10)</f>
        <v>0</v>
      </c>
      <c r="F582" t="str">
        <f>feed!F581</f>
        <v>Second World War surplus</v>
      </c>
      <c r="G582" t="str">
        <f>feed!G581</f>
        <v>Gandhi-like</v>
      </c>
      <c r="H582">
        <f>SUMPRODUCT(MID(0&amp;feed!H581,LARGE(INDEX(ISNUMBER(--MID(feed!H581,ROW($1:$1),1))*
ROW($1:$1),0),ROW($1:$1))+1,1)*10^ROW($1:$1)/10)</f>
        <v>0</v>
      </c>
      <c r="I582" t="str">
        <f>feed!I581</f>
        <v>Good</v>
      </c>
      <c r="J582">
        <f>SUMPRODUCT(MID(0&amp;feed!J581,LARGE(INDEX(ISNUMBER(--MID(feed!J581,ROW($1:$19),1))*
ROW($1:$19),0),ROW($1:$19))+1,1)*10^ROW($1:$19)/10)</f>
        <v>14</v>
      </c>
      <c r="K582">
        <f>SUMPRODUCT(MID(0&amp;feed!K581,LARGE(INDEX(ISNUMBER(--MID(feed!K581,ROW($1:$19),1))*
ROW($1:$19),0),ROW($1:$19))+1,1)*10^ROW($1:$19)/10)</f>
        <v>13</v>
      </c>
      <c r="L582">
        <f>SUMPRODUCT(MID(0&amp;feed!L581,LARGE(INDEX(ISNUMBER(--MID(feed!L581,ROW($1:$19),1))*
ROW($1:$19),0),ROW($1:$19))+1,1)*10^ROW($1:$19)/10)</f>
        <v>8</v>
      </c>
      <c r="M582" t="str">
        <f>feed!M581</f>
        <v>Central Planning</v>
      </c>
      <c r="N582">
        <f>SUMPRODUCT(MID(0&amp;feed!N581,LARGE(INDEX(ISNUMBER(--MID(feed!N581,ROW($1:$5),1))*
ROW($1:$5),0),ROW($1:$5))+1,1)*10^ROW($1:$5)/10)</f>
        <v>758</v>
      </c>
      <c r="O582">
        <f>SUMPRODUCT(MID(0&amp;feed!O581,LARGE(INDEX(ISNUMBER(--MID(feed!O581,ROW($1:$5),1))*
ROW($1:$5),0),ROW($1:$5))+1,1)*10^ROW($1:$5)/10)</f>
        <v>63</v>
      </c>
      <c r="P582" t="str">
        <f>feed!P581</f>
        <v>Plentiful</v>
      </c>
      <c r="Q582" t="str">
        <f>feed!Q581</f>
        <v>Mediocre</v>
      </c>
      <c r="R582" t="str">
        <f>feed!R581</f>
        <v>Indochina</v>
      </c>
      <c r="S582" t="str">
        <f>feed!S581</f>
        <v>Neutral</v>
      </c>
      <c r="T582" s="4">
        <f>SUMPRODUCT(MID(0&amp;feed!T581,LARGE(INDEX(ISNUMBER(--MID(feed!T581,ROW($1:$5),1))*
ROW($1:$5),0),ROW($1:$5))+1,1)*10^ROW($1:$5)/10)</f>
        <v>12263</v>
      </c>
      <c r="U582" t="str">
        <f>feed!U581</f>
        <v>http://blocgame.com/stats.php?id=60426</v>
      </c>
      <c r="V582" s="4">
        <f>SUMPRODUCT(MID(0&amp;feed!V581,LARGE(INDEX(ISNUMBER(--MID(feed!V581,ROW($1:$5),1))*
ROW($1:$5),0),ROW($1:$5))+1,1)*10^ROW($1:$5)/10)</f>
        <v>0</v>
      </c>
      <c r="W582">
        <f>feed!W581</f>
        <v>0</v>
      </c>
      <c r="X582" s="4">
        <f>T582-H582*750-K582*375-L582*375</f>
        <v>4388</v>
      </c>
      <c r="Y582" s="9">
        <f>T582/N582</f>
        <v>16.178100263852244</v>
      </c>
    </row>
    <row r="583" spans="1:25" x14ac:dyDescent="0.25">
      <c r="A583" t="str">
        <f>feed!A583</f>
        <v>Ketroyla</v>
      </c>
      <c r="B583" t="str">
        <f>feed!B583</f>
        <v>Erolvant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70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1</v>
      </c>
      <c r="I583" t="str">
        <f>feed!I583</f>
        <v>Standard</v>
      </c>
      <c r="J583">
        <f>SUMPRODUCT(MID(0&amp;feed!J583,LARGE(INDEX(ISNUMBER(--MID(feed!J583,ROW($1:$19),1))*
ROW($1:$19),0),ROW($1:$19))+1,1)*10^ROW($1:$19)/10)</f>
        <v>19</v>
      </c>
      <c r="K583">
        <f>SUMPRODUCT(MID(0&amp;feed!K583,LARGE(INDEX(ISNUMBER(--MID(feed!K583,ROW($1:$19),1))*
ROW($1:$19),0),ROW($1:$19))+1,1)*10^ROW($1:$19)/10)</f>
        <v>7</v>
      </c>
      <c r="L583">
        <f>SUMPRODUCT(MID(0&amp;feed!L583,LARGE(INDEX(ISNUMBER(--MID(feed!L583,ROW($1:$19),1))*
ROW($1:$19),0),ROW($1:$19))+1,1)*10^ROW($1:$19)/10)</f>
        <v>3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756</v>
      </c>
      <c r="O583">
        <f>SUMPRODUCT(MID(0&amp;feed!O583,LARGE(INDEX(ISNUMBER(--MID(feed!O583,ROW($1:$5),1))*
ROW($1:$5),0),ROW($1:$5))+1,1)*10^ROW($1:$5)/10)</f>
        <v>445</v>
      </c>
      <c r="P583" t="str">
        <f>feed!P583</f>
        <v>Untapped</v>
      </c>
      <c r="Q583" t="str">
        <f>feed!Q583</f>
        <v>Large</v>
      </c>
      <c r="R583" t="str">
        <f>feed!R583</f>
        <v>Indochina</v>
      </c>
      <c r="S583" t="str">
        <f>feed!S583</f>
        <v>Soviet Union</v>
      </c>
      <c r="T583" s="4">
        <f>SUMPRODUCT(MID(0&amp;feed!T583,LARGE(INDEX(ISNUMBER(--MID(feed!T583,ROW($1:$5),1))*
ROW($1:$5),0),ROW($1:$5))+1,1)*10^ROW($1:$5)/10)</f>
        <v>29482</v>
      </c>
      <c r="U583" t="str">
        <f>feed!U583</f>
        <v>http://blocgame.com/stats.php?id=55951</v>
      </c>
      <c r="V583" s="4">
        <f>SUMPRODUCT(MID(0&amp;feed!V583,LARGE(INDEX(ISNUMBER(--MID(feed!V583,ROW($1:$5),1))*
ROW($1:$5),0),ROW($1:$5))+1,1)*10^ROW($1:$5)/10)</f>
        <v>0</v>
      </c>
      <c r="W583">
        <f>feed!W583</f>
        <v>0</v>
      </c>
      <c r="X583" s="4">
        <f>T583-H583*750-K583*375-L583*375</f>
        <v>24982</v>
      </c>
      <c r="Y583" s="9">
        <f>T583/N583</f>
        <v>38.9973544973545</v>
      </c>
    </row>
    <row r="584" spans="1:25" x14ac:dyDescent="0.25">
      <c r="A584" t="str">
        <f>feed!A584</f>
        <v>WeWuz</v>
      </c>
      <c r="B584" t="str">
        <f>feed!B584</f>
        <v>OfficerDarrenWilson</v>
      </c>
      <c r="C584" t="str">
        <f>feed!C584</f>
        <v>SPQR</v>
      </c>
      <c r="D584">
        <f>SUMPRODUCT(MID(0&amp;feed!D584,LARGE(INDEX(ISNUMBER(--MID(feed!D584,ROW($1:$19),1))*
ROW($1:$19),0),ROW($1:$19))+1,1)*10^ROW($1:$19)/10)</f>
        <v>18</v>
      </c>
      <c r="E584">
        <f>SUMPRODUCT(MID(0&amp;feed!E584,LARGE(INDEX(ISNUMBER(--MID(feed!E584,ROW($1:$19),1))*
ROW($1:$19),0),ROW($1:$19))+1,1)*10^ROW($1:$19)/10)</f>
        <v>0</v>
      </c>
      <c r="F584" t="str">
        <f>feed!F584</f>
        <v>Second World War surplus</v>
      </c>
      <c r="G584" t="str">
        <f>feed!G584</f>
        <v>Good</v>
      </c>
      <c r="H584">
        <f>SUMPRODUCT(MID(0&amp;feed!H584,LARGE(INDEX(ISNUMBER(--MID(feed!H584,ROW($1:$1),1))*
ROW($1:$1),0),ROW($1:$1))+1,1)*10^ROW($1:$1)/10)</f>
        <v>1</v>
      </c>
      <c r="I584" t="str">
        <f>feed!I584</f>
        <v>Elite</v>
      </c>
      <c r="J584">
        <f>SUMPRODUCT(MID(0&amp;feed!J584,LARGE(INDEX(ISNUMBER(--MID(feed!J584,ROW($1:$19),1))*
ROW($1:$19),0),ROW($1:$19))+1,1)*10^ROW($1:$19)/10)</f>
        <v>5</v>
      </c>
      <c r="K584">
        <f>SUMPRODUCT(MID(0&amp;feed!K584,LARGE(INDEX(ISNUMBER(--MID(feed!K584,ROW($1:$19),1))*
ROW($1:$19),0),ROW($1:$19))+1,1)*10^ROW($1:$19)/10)</f>
        <v>9</v>
      </c>
      <c r="L584">
        <f>SUMPRODUCT(MID(0&amp;feed!L584,LARGE(INDEX(ISNUMBER(--MID(feed!L584,ROW($1:$19),1))*
ROW($1:$19),0),ROW($1:$19))+1,1)*10^ROW($1:$19)/10)</f>
        <v>2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756</v>
      </c>
      <c r="O584">
        <f>SUMPRODUCT(MID(0&amp;feed!O584,LARGE(INDEX(ISNUMBER(--MID(feed!O584,ROW($1:$5),1))*
ROW($1:$5),0),ROW($1:$5))+1,1)*10^ROW($1:$5)/10)</f>
        <v>3717</v>
      </c>
      <c r="P584" t="str">
        <f>feed!P584</f>
        <v>Plentiful</v>
      </c>
      <c r="Q584" t="str">
        <f>feed!Q584</f>
        <v>None</v>
      </c>
      <c r="R584" t="str">
        <f>feed!R584</f>
        <v>Egypt</v>
      </c>
      <c r="S584" t="str">
        <f>feed!S584</f>
        <v>Neutral</v>
      </c>
      <c r="T584" s="4">
        <f>SUMPRODUCT(MID(0&amp;feed!T584,LARGE(INDEX(ISNUMBER(--MID(feed!T584,ROW($1:$5),1))*
ROW($1:$5),0),ROW($1:$5))+1,1)*10^ROW($1:$5)/10)</f>
        <v>16335</v>
      </c>
      <c r="U584" t="str">
        <f>feed!U584</f>
        <v>http://blocgame.com/stats.php?id=63547</v>
      </c>
      <c r="V584" s="4">
        <f>SUMPRODUCT(MID(0&amp;feed!V584,LARGE(INDEX(ISNUMBER(--MID(feed!V584,ROW($1:$5),1))*
ROW($1:$5),0),ROW($1:$5))+1,1)*10^ROW($1:$5)/10)</f>
        <v>0</v>
      </c>
      <c r="W584">
        <f>feed!W584</f>
        <v>0</v>
      </c>
      <c r="X584" s="4">
        <f>T584-H584*750-K584*375-L584*375</f>
        <v>11460</v>
      </c>
      <c r="Y584" s="9">
        <f>T584/N584</f>
        <v>21.607142857142858</v>
      </c>
    </row>
    <row r="585" spans="1:25" x14ac:dyDescent="0.25">
      <c r="A585" t="str">
        <f>feed!A585</f>
        <v>Durmatagno</v>
      </c>
      <c r="B585" t="str">
        <f>feed!B585</f>
        <v>LordHamster</v>
      </c>
      <c r="C585">
        <f>feed!C585</f>
        <v>0</v>
      </c>
      <c r="D585">
        <f>SUMPRODUCT(MID(0&amp;feed!D585,LARGE(INDEX(ISNUMBER(--MID(feed!D585,ROW($1:$19),1))*
ROW($1:$19),0),ROW($1:$19))+1,1)*10^ROW($1:$19)/10)</f>
        <v>9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1</v>
      </c>
      <c r="I585" t="str">
        <f>feed!I585</f>
        <v>Good</v>
      </c>
      <c r="J585">
        <f>SUMPRODUCT(MID(0&amp;feed!J585,LARGE(INDEX(ISNUMBER(--MID(feed!J585,ROW($1:$19),1))*
ROW($1:$19),0),ROW($1:$19))+1,1)*10^ROW($1:$19)/10)</f>
        <v>44</v>
      </c>
      <c r="K585">
        <f>SUMPRODUCT(MID(0&amp;feed!K585,LARGE(INDEX(ISNUMBER(--MID(feed!K585,ROW($1:$19),1))*
ROW($1:$19),0),ROW($1:$19))+1,1)*10^ROW($1:$19)/10)</f>
        <v>8</v>
      </c>
      <c r="L585">
        <f>SUMPRODUCT(MID(0&amp;feed!L585,LARGE(INDEX(ISNUMBER(--MID(feed!L585,ROW($1:$19),1))*
ROW($1:$19),0),ROW($1:$19))+1,1)*10^ROW($1:$19)/10)</f>
        <v>2</v>
      </c>
      <c r="M585" t="str">
        <f>feed!M585</f>
        <v>Mixed Economy</v>
      </c>
      <c r="N585">
        <f>SUMPRODUCT(MID(0&amp;feed!N585,LARGE(INDEX(ISNUMBER(--MID(feed!N585,ROW($1:$5),1))*
ROW($1:$5),0),ROW($1:$5))+1,1)*10^ROW($1:$5)/10)</f>
        <v>754</v>
      </c>
      <c r="O585">
        <f>SUMPRODUCT(MID(0&amp;feed!O585,LARGE(INDEX(ISNUMBER(--MID(feed!O585,ROW($1:$5),1))*
ROW($1:$5),0),ROW($1:$5))+1,1)*10^ROW($1:$5)/10)</f>
        <v>284</v>
      </c>
      <c r="P585">
        <f>feed!P585</f>
        <v>0</v>
      </c>
      <c r="Q585" t="str">
        <f>feed!Q585</f>
        <v>Meagre</v>
      </c>
      <c r="R585" t="str">
        <f>feed!R585</f>
        <v>Indochina</v>
      </c>
      <c r="S585" t="str">
        <f>feed!S585</f>
        <v>United States</v>
      </c>
      <c r="T585" s="4">
        <f>SUMPRODUCT(MID(0&amp;feed!T585,LARGE(INDEX(ISNUMBER(--MID(feed!T585,ROW($1:$5),1))*
ROW($1:$5),0),ROW($1:$5))+1,1)*10^ROW($1:$5)/10)</f>
        <v>13078</v>
      </c>
      <c r="U585" t="str">
        <f>feed!U585</f>
        <v>http://blocgame.com/stats.php?id=57978</v>
      </c>
      <c r="V585" s="4">
        <f>SUMPRODUCT(MID(0&amp;feed!V585,LARGE(INDEX(ISNUMBER(--MID(feed!V585,ROW($1:$5),1))*
ROW($1:$5),0),ROW($1:$5))+1,1)*10^ROW($1:$5)/10)</f>
        <v>0</v>
      </c>
      <c r="W585">
        <f>feed!W585</f>
        <v>0</v>
      </c>
      <c r="X585" s="4">
        <f>T585-H585*750-K585*375-L585*375</f>
        <v>8578</v>
      </c>
      <c r="Y585" s="9">
        <f>T585/N585</f>
        <v>17.344827586206897</v>
      </c>
    </row>
    <row r="586" spans="1:25" x14ac:dyDescent="0.25">
      <c r="A586" t="str">
        <f>feed!A586</f>
        <v>Rimba Bara</v>
      </c>
      <c r="B586" t="str">
        <f>feed!B586</f>
        <v>hasnah53</v>
      </c>
      <c r="C586" t="str">
        <f>feed!C586</f>
        <v>The Khilafah</v>
      </c>
      <c r="D586">
        <f>SUMPRODUCT(MID(0&amp;feed!D586,LARGE(INDEX(ISNUMBER(--MID(feed!D586,ROW($1:$19),1))*
ROW($1:$19),0),ROW($1:$19))+1,1)*10^ROW($1:$19)/10)</f>
        <v>70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4</v>
      </c>
      <c r="K586">
        <f>SUMPRODUCT(MID(0&amp;feed!K586,LARGE(INDEX(ISNUMBER(--MID(feed!K586,ROW($1:$19),1))*
ROW($1:$19),0),ROW($1:$19))+1,1)*10^ROW($1:$19)/10)</f>
        <v>7</v>
      </c>
      <c r="L586">
        <f>SUMPRODUCT(MID(0&amp;feed!L586,LARGE(INDEX(ISNUMBER(--MID(feed!L586,ROW($1:$19),1))*
ROW($1:$19),0),ROW($1:$19))+1,1)*10^ROW($1:$19)/10)</f>
        <v>2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754</v>
      </c>
      <c r="O586">
        <f>SUMPRODUCT(MID(0&amp;feed!O586,LARGE(INDEX(ISNUMBER(--MID(feed!O586,ROW($1:$5),1))*
ROW($1:$5),0),ROW($1:$5))+1,1)*10^ROW($1:$5)/10)</f>
        <v>68</v>
      </c>
      <c r="P586" t="str">
        <f>feed!P586</f>
        <v>Untapped</v>
      </c>
      <c r="Q586" t="str">
        <f>feed!Q586</f>
        <v>Large</v>
      </c>
      <c r="R586" t="str">
        <f>feed!R586</f>
        <v>East Indies</v>
      </c>
      <c r="S586" t="str">
        <f>feed!S586</f>
        <v>Soviet Union</v>
      </c>
      <c r="T586" s="4">
        <f>SUMPRODUCT(MID(0&amp;feed!T586,LARGE(INDEX(ISNUMBER(--MID(feed!T586,ROW($1:$5),1))*
ROW($1:$5),0),ROW($1:$5))+1,1)*10^ROW($1:$5)/10)</f>
        <v>20584</v>
      </c>
      <c r="U586" t="str">
        <f>feed!U586</f>
        <v>http://blocgame.com/stats.php?id=61603</v>
      </c>
      <c r="V586" s="4">
        <f>SUMPRODUCT(MID(0&amp;feed!V586,LARGE(INDEX(ISNUMBER(--MID(feed!V586,ROW($1:$5),1))*
ROW($1:$5),0),ROW($1:$5))+1,1)*10^ROW($1:$5)/10)</f>
        <v>0</v>
      </c>
      <c r="W586">
        <f>feed!W586</f>
        <v>0</v>
      </c>
      <c r="X586" s="4">
        <f>T586-H586*750-K586*375-L586*375</f>
        <v>16459</v>
      </c>
      <c r="Y586" s="9">
        <f>T586/N586</f>
        <v>27.299734748010611</v>
      </c>
    </row>
    <row r="587" spans="1:25" x14ac:dyDescent="0.25">
      <c r="A587" t="str">
        <f>feed!A587</f>
        <v>Kamikazie</v>
      </c>
      <c r="B587" t="str">
        <f>feed!B587</f>
        <v>kamikazie</v>
      </c>
      <c r="C587" t="str">
        <f>feed!C587</f>
        <v>PIRATES</v>
      </c>
      <c r="D587">
        <f>SUMPRODUCT(MID(0&amp;feed!D587,LARGE(INDEX(ISNUMBER(--MID(feed!D587,ROW($1:$19),1))*
ROW($1:$19),0),ROW($1:$19))+1,1)*10^ROW($1:$19)/10)</f>
        <v>88</v>
      </c>
      <c r="E587">
        <f>SUMPRODUCT(MID(0&amp;feed!E587,LARGE(INDEX(ISNUMBER(--MID(feed!E587,ROW($1:$19),1))*
ROW($1:$19),0),ROW($1:$19))+1,1)*10^ROW($1:$19)/10)</f>
        <v>2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2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2</v>
      </c>
      <c r="K587">
        <f>SUMPRODUCT(MID(0&amp;feed!K587,LARGE(INDEX(ISNUMBER(--MID(feed!K587,ROW($1:$19),1))*
ROW($1:$19),0),ROW($1:$19))+1,1)*10^ROW($1:$19)/10)</f>
        <v>22</v>
      </c>
      <c r="L587">
        <f>SUMPRODUCT(MID(0&amp;feed!L587,LARGE(INDEX(ISNUMBER(--MID(feed!L587,ROW($1:$19),1))*
ROW($1:$19),0),ROW($1:$19))+1,1)*10^ROW($1:$19)/10)</f>
        <v>22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754</v>
      </c>
      <c r="O587">
        <f>SUMPRODUCT(MID(0&amp;feed!O587,LARGE(INDEX(ISNUMBER(--MID(feed!O587,ROW($1:$5),1))*
ROW($1:$5),0),ROW($1:$5))+1,1)*10^ROW($1:$5)/10)</f>
        <v>6696</v>
      </c>
      <c r="P587">
        <f>feed!P587</f>
        <v>0</v>
      </c>
      <c r="Q587" t="str">
        <f>feed!Q587</f>
        <v>Powerful</v>
      </c>
      <c r="R587" t="str">
        <f>feed!R587</f>
        <v>Egypt</v>
      </c>
      <c r="S587" t="str">
        <f>feed!S587</f>
        <v>United States</v>
      </c>
      <c r="T587" s="4">
        <f>SUMPRODUCT(MID(0&amp;feed!T587,LARGE(INDEX(ISNUMBER(--MID(feed!T587,ROW($1:$5),1))*
ROW($1:$5),0),ROW($1:$5))+1,1)*10^ROW($1:$5)/10)</f>
        <v>39733</v>
      </c>
      <c r="U587" t="str">
        <f>feed!U587</f>
        <v>http://blocgame.com/stats.php?id=61783</v>
      </c>
      <c r="V587" s="4">
        <f>SUMPRODUCT(MID(0&amp;feed!V587,LARGE(INDEX(ISNUMBER(--MID(feed!V587,ROW($1:$5),1))*
ROW($1:$5),0),ROW($1:$5))+1,1)*10^ROW($1:$5)/10)</f>
        <v>0</v>
      </c>
      <c r="W587">
        <f>feed!W587</f>
        <v>0</v>
      </c>
      <c r="X587" s="4">
        <f>T587-H587*750-K587*375-L587*375</f>
        <v>21733</v>
      </c>
      <c r="Y587" s="9">
        <f>T587/N587</f>
        <v>52.696286472148543</v>
      </c>
    </row>
    <row r="588" spans="1:25" x14ac:dyDescent="0.25">
      <c r="A588" t="str">
        <f>feed!A588</f>
        <v>qigong</v>
      </c>
      <c r="B588" t="str">
        <f>feed!B588</f>
        <v>Qigong</v>
      </c>
      <c r="C588">
        <f>feed!C588</f>
        <v>0</v>
      </c>
      <c r="D588">
        <f>SUMPRODUCT(MID(0&amp;feed!D588,LARGE(INDEX(ISNUMBER(--MID(feed!D588,ROW($1:$19),1))*
ROW($1:$19),0),ROW($1:$19))+1,1)*10^ROW($1:$19)/10)</f>
        <v>6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0</v>
      </c>
      <c r="I588" t="str">
        <f>feed!I588</f>
        <v>Undisciplined Rabble</v>
      </c>
      <c r="J588">
        <f>SUMPRODUCT(MID(0&amp;feed!J588,LARGE(INDEX(ISNUMBER(--MID(feed!J588,ROW($1:$19),1))*
ROW($1:$19),0),ROW($1:$19))+1,1)*10^ROW($1:$19)/10)</f>
        <v>28</v>
      </c>
      <c r="K588">
        <f>SUMPRODUCT(MID(0&amp;feed!K588,LARGE(INDEX(ISNUMBER(--MID(feed!K588,ROW($1:$19),1))*
ROW($1:$19),0),ROW($1:$19))+1,1)*10^ROW($1:$19)/10)</f>
        <v>2</v>
      </c>
      <c r="L588">
        <f>SUMPRODUCT(MID(0&amp;feed!L588,LARGE(INDEX(ISNUMBER(--MID(feed!L588,ROW($1:$19),1))*
ROW($1:$19),0),ROW($1:$19))+1,1)*10^ROW($1:$19)/10)</f>
        <v>1</v>
      </c>
      <c r="M588" t="str">
        <f>feed!M588</f>
        <v>Free Market</v>
      </c>
      <c r="N588">
        <f>SUMPRODUCT(MID(0&amp;feed!N588,LARGE(INDEX(ISNUMBER(--MID(feed!N588,ROW($1:$5),1))*
ROW($1:$5),0),ROW($1:$5))+1,1)*10^ROW($1:$5)/10)</f>
        <v>752</v>
      </c>
      <c r="O588">
        <f>SUMPRODUCT(MID(0&amp;feed!O588,LARGE(INDEX(ISNUMBER(--MID(feed!O588,ROW($1:$5),1))*
ROW($1:$5),0),ROW($1:$5))+1,1)*10^ROW($1:$5)/10)</f>
        <v>223</v>
      </c>
      <c r="P588" t="str">
        <f>feed!P588</f>
        <v>Untapped</v>
      </c>
      <c r="Q588" t="str">
        <f>feed!Q588</f>
        <v>Meagre</v>
      </c>
      <c r="R588" t="str">
        <f>feed!R588</f>
        <v>China</v>
      </c>
      <c r="S588" t="str">
        <f>feed!S588</f>
        <v>United States</v>
      </c>
      <c r="T588" s="4">
        <f>SUMPRODUCT(MID(0&amp;feed!T588,LARGE(INDEX(ISNUMBER(--MID(feed!T588,ROW($1:$5),1))*
ROW($1:$5),0),ROW($1:$5))+1,1)*10^ROW($1:$5)/10)</f>
        <v>11120</v>
      </c>
      <c r="U588" t="str">
        <f>feed!U588</f>
        <v>http://blocgame.com/stats.php?id=64086</v>
      </c>
      <c r="V588" s="4">
        <f>SUMPRODUCT(MID(0&amp;feed!V588,LARGE(INDEX(ISNUMBER(--MID(feed!V588,ROW($1:$5),1))*
ROW($1:$5),0),ROW($1:$5))+1,1)*10^ROW($1:$5)/10)</f>
        <v>0</v>
      </c>
      <c r="W588">
        <f>feed!W588</f>
        <v>0</v>
      </c>
      <c r="X588" s="4">
        <f>T588-H588*750-K588*375-L588*375</f>
        <v>9995</v>
      </c>
      <c r="Y588" s="9">
        <f>T588/N588</f>
        <v>14.787234042553191</v>
      </c>
    </row>
    <row r="589" spans="1:25" x14ac:dyDescent="0.25">
      <c r="A589" t="str">
        <f>feed!A590</f>
        <v>Spooktune</v>
      </c>
      <c r="B589" t="str">
        <f>feed!B590</f>
        <v>Spookwave</v>
      </c>
      <c r="C589" t="str">
        <f>feed!C590</f>
        <v>Brotherhood of Nod</v>
      </c>
      <c r="D589">
        <f>SUMPRODUCT(MID(0&amp;feed!D590,LARGE(INDEX(ISNUMBER(--MID(feed!D590,ROW($1:$19),1))*
ROW($1:$19),0),ROW($1:$19))+1,1)*10^ROW($1:$19)/10)</f>
        <v>62</v>
      </c>
      <c r="E589">
        <f>SUMPRODUCT(MID(0&amp;feed!E590,LARGE(INDEX(ISNUMBER(--MID(feed!E590,ROW($1:$19),1))*
ROW($1:$19),0),ROW($1:$19))+1,1)*10^ROW($1:$19)/10)</f>
        <v>3</v>
      </c>
      <c r="F589" t="str">
        <f>feed!F590</f>
        <v>Korean War surplus</v>
      </c>
      <c r="G589" t="str">
        <f>feed!G590</f>
        <v>Gandhi-like</v>
      </c>
      <c r="H589">
        <f>SUMPRODUCT(MID(0&amp;feed!H590,LARGE(INDEX(ISNUMBER(--MID(feed!H590,ROW($1:$1),1))*
ROW($1:$1),0),ROW($1:$1))+1,1)*10^ROW($1:$1)/10)</f>
        <v>2</v>
      </c>
      <c r="I589" t="str">
        <f>feed!I590</f>
        <v>Elite</v>
      </c>
      <c r="J589">
        <f>SUMPRODUCT(MID(0&amp;feed!J590,LARGE(INDEX(ISNUMBER(--MID(feed!J590,ROW($1:$19),1))*
ROW($1:$19),0),ROW($1:$19))+1,1)*10^ROW($1:$19)/10)</f>
        <v>6</v>
      </c>
      <c r="K589">
        <f>SUMPRODUCT(MID(0&amp;feed!K590,LARGE(INDEX(ISNUMBER(--MID(feed!K590,ROW($1:$19),1))*
ROW($1:$19),0),ROW($1:$19))+1,1)*10^ROW($1:$19)/10)</f>
        <v>12</v>
      </c>
      <c r="L589">
        <f>SUMPRODUCT(MID(0&amp;feed!L590,LARGE(INDEX(ISNUMBER(--MID(feed!L590,ROW($1:$19),1))*
ROW($1:$19),0),ROW($1:$19))+1,1)*10^ROW($1:$19)/10)</f>
        <v>7</v>
      </c>
      <c r="M589" t="str">
        <f>feed!M590</f>
        <v>Central Planning</v>
      </c>
      <c r="N589">
        <f>SUMPRODUCT(MID(0&amp;feed!N590,LARGE(INDEX(ISNUMBER(--MID(feed!N590,ROW($1:$5),1))*
ROW($1:$5),0),ROW($1:$5))+1,1)*10^ROW($1:$5)/10)</f>
        <v>747</v>
      </c>
      <c r="O589">
        <f>SUMPRODUCT(MID(0&amp;feed!O590,LARGE(INDEX(ISNUMBER(--MID(feed!O590,ROW($1:$5),1))*
ROW($1:$5),0),ROW($1:$5))+1,1)*10^ROW($1:$5)/10)</f>
        <v>271</v>
      </c>
      <c r="P589" t="str">
        <f>feed!P590</f>
        <v>Untapped</v>
      </c>
      <c r="Q589" t="str">
        <f>feed!Q590</f>
        <v>Very Powerful</v>
      </c>
      <c r="R589" t="str">
        <f>feed!R590</f>
        <v>China</v>
      </c>
      <c r="S589" t="str">
        <f>feed!S590</f>
        <v>Soviet Union</v>
      </c>
      <c r="T589" s="4">
        <f>SUMPRODUCT(MID(0&amp;feed!T590,LARGE(INDEX(ISNUMBER(--MID(feed!T590,ROW($1:$5),1))*
ROW($1:$5),0),ROW($1:$5))+1,1)*10^ROW($1:$5)/10)</f>
        <v>33957</v>
      </c>
      <c r="U589" t="str">
        <f>feed!U590</f>
        <v>http://blocgame.com/stats.php?id=62983</v>
      </c>
      <c r="V589" s="4">
        <f>SUMPRODUCT(MID(0&amp;feed!V590,LARGE(INDEX(ISNUMBER(--MID(feed!V590,ROW($1:$5),1))*
ROW($1:$5),0),ROW($1:$5))+1,1)*10^ROW($1:$5)/10)</f>
        <v>0</v>
      </c>
      <c r="W589">
        <f>feed!W590</f>
        <v>0</v>
      </c>
      <c r="X589" s="4">
        <f>T589-H589*750-K589*375-L589*375</f>
        <v>25332</v>
      </c>
      <c r="Y589" s="9">
        <f>T589/N589</f>
        <v>45.457831325301207</v>
      </c>
    </row>
    <row r="590" spans="1:25" x14ac:dyDescent="0.25">
      <c r="A590" t="str">
        <f>feed!A589</f>
        <v>Reikland</v>
      </c>
      <c r="B590" t="str">
        <f>feed!B589</f>
        <v>Karl-Franz I</v>
      </c>
      <c r="C590" t="str">
        <f>feed!C589</f>
        <v>The Divine Council</v>
      </c>
      <c r="D590">
        <f>SUMPRODUCT(MID(0&amp;feed!D589,LARGE(INDEX(ISNUMBER(--MID(feed!D589,ROW($1:$19),1))*
ROW($1:$19),0),ROW($1:$19))+1,1)*10^ROW($1:$19)/10)</f>
        <v>76</v>
      </c>
      <c r="E590">
        <f>SUMPRODUCT(MID(0&amp;feed!E589,LARGE(INDEX(ISNUMBER(--MID(feed!E589,ROW($1:$19),1))*
ROW($1:$19),0),ROW($1:$19))+1,1)*10^ROW($1:$19)/10)</f>
        <v>1</v>
      </c>
      <c r="F590" t="str">
        <f>feed!F589</f>
        <v>Second World War surplus</v>
      </c>
      <c r="G590" t="str">
        <f>feed!G589</f>
        <v>Gandhi-like</v>
      </c>
      <c r="H590">
        <f>SUMPRODUCT(MID(0&amp;feed!H589,LARGE(INDEX(ISNUMBER(--MID(feed!H589,ROW($1:$1),1))*
ROW($1:$1),0),ROW($1:$1))+1,1)*10^ROW($1:$1)/10)</f>
        <v>2</v>
      </c>
      <c r="I590" t="str">
        <f>feed!I589</f>
        <v>Good</v>
      </c>
      <c r="J590">
        <f>SUMPRODUCT(MID(0&amp;feed!J589,LARGE(INDEX(ISNUMBER(--MID(feed!J589,ROW($1:$19),1))*
ROW($1:$19),0),ROW($1:$19))+1,1)*10^ROW($1:$19)/10)</f>
        <v>0</v>
      </c>
      <c r="K590">
        <f>SUMPRODUCT(MID(0&amp;feed!K589,LARGE(INDEX(ISNUMBER(--MID(feed!K589,ROW($1:$19),1))*
ROW($1:$19),0),ROW($1:$19))+1,1)*10^ROW($1:$19)/10)</f>
        <v>17</v>
      </c>
      <c r="L590">
        <f>SUMPRODUCT(MID(0&amp;feed!L589,LARGE(INDEX(ISNUMBER(--MID(feed!L589,ROW($1:$19),1))*
ROW($1:$19),0),ROW($1:$19))+1,1)*10^ROW($1:$19)/10)</f>
        <v>22</v>
      </c>
      <c r="M590" t="str">
        <f>feed!M589</f>
        <v>Central Planning</v>
      </c>
      <c r="N590">
        <f>SUMPRODUCT(MID(0&amp;feed!N589,LARGE(INDEX(ISNUMBER(--MID(feed!N589,ROW($1:$5),1))*
ROW($1:$5),0),ROW($1:$5))+1,1)*10^ROW($1:$5)/10)</f>
        <v>747</v>
      </c>
      <c r="O590">
        <f>SUMPRODUCT(MID(0&amp;feed!O589,LARGE(INDEX(ISNUMBER(--MID(feed!O589,ROW($1:$5),1))*
ROW($1:$5),0),ROW($1:$5))+1,1)*10^ROW($1:$5)/10)</f>
        <v>7261</v>
      </c>
      <c r="P590" t="str">
        <f>feed!P589</f>
        <v>Plentiful</v>
      </c>
      <c r="Q590" t="str">
        <f>feed!Q589</f>
        <v>Large</v>
      </c>
      <c r="R590" t="str">
        <f>feed!R589</f>
        <v>Persia</v>
      </c>
      <c r="S590" t="str">
        <f>feed!S589</f>
        <v>Soviet Union</v>
      </c>
      <c r="T590" s="4">
        <f>SUMPRODUCT(MID(0&amp;feed!T589,LARGE(INDEX(ISNUMBER(--MID(feed!T589,ROW($1:$5),1))*
ROW($1:$5),0),ROW($1:$5))+1,1)*10^ROW($1:$5)/10)</f>
        <v>32863</v>
      </c>
      <c r="U590" t="str">
        <f>feed!U589</f>
        <v>http://blocgame.com/stats.php?id=58781</v>
      </c>
      <c r="V590" s="4">
        <f>SUMPRODUCT(MID(0&amp;feed!V589,LARGE(INDEX(ISNUMBER(--MID(feed!V589,ROW($1:$5),1))*
ROW($1:$5),0),ROW($1:$5))+1,1)*10^ROW($1:$5)/10)</f>
        <v>0</v>
      </c>
      <c r="W590">
        <f>feed!W589</f>
        <v>0</v>
      </c>
      <c r="X590" s="4">
        <f>T590-H590*750-K590*375-L590*375</f>
        <v>16738</v>
      </c>
      <c r="Y590" s="9">
        <f>T590/N590</f>
        <v>43.993306559571622</v>
      </c>
    </row>
    <row r="591" spans="1:25" x14ac:dyDescent="0.25">
      <c r="A591" t="str">
        <f>feed!A591</f>
        <v>Lahanation</v>
      </c>
      <c r="B591" t="str">
        <f>feed!B591</f>
        <v>Sahanation</v>
      </c>
      <c r="C591" t="str">
        <f>feed!C591</f>
        <v>The Federal Colonies</v>
      </c>
      <c r="D591">
        <f>SUMPRODUCT(MID(0&amp;feed!D591,LARGE(INDEX(ISNUMBER(--MID(feed!D591,ROW($1:$19),1))*
ROW($1:$19),0),ROW($1:$19))+1,1)*10^ROW($1:$19)/10)</f>
        <v>5</v>
      </c>
      <c r="E591">
        <f>SUMPRODUCT(MID(0&amp;feed!E591,LARGE(INDEX(ISNUMBER(--MID(feed!E591,ROW($1:$19),1))*
ROW($1:$19),0),ROW($1:$19))+1,1)*10^ROW($1:$19)/10)</f>
        <v>0</v>
      </c>
      <c r="F591" t="str">
        <f>feed!F591</f>
        <v>First World War surplus</v>
      </c>
      <c r="G591" t="str">
        <f>feed!G591</f>
        <v>Questionable</v>
      </c>
      <c r="H591">
        <f>SUMPRODUCT(MID(0&amp;feed!H591,LARGE(INDEX(ISNUMBER(--MID(feed!H591,ROW($1:$1),1))*
ROW($1:$1),0),ROW($1:$1))+1,1)*10^ROW($1:$1)/10)</f>
        <v>0</v>
      </c>
      <c r="I591" t="str">
        <f>feed!I591</f>
        <v>Undisciplined Rabble</v>
      </c>
      <c r="J591">
        <f>SUMPRODUCT(MID(0&amp;feed!J591,LARGE(INDEX(ISNUMBER(--MID(feed!J591,ROW($1:$19),1))*
ROW($1:$19),0),ROW($1:$19))+1,1)*10^ROW($1:$19)/10)</f>
        <v>11</v>
      </c>
      <c r="K591">
        <f>SUMPRODUCT(MID(0&amp;feed!K591,LARGE(INDEX(ISNUMBER(--MID(feed!K591,ROW($1:$19),1))*
ROW($1:$19),0),ROW($1:$19))+1,1)*10^ROW($1:$19)/10)</f>
        <v>4</v>
      </c>
      <c r="L591">
        <f>SUMPRODUCT(MID(0&amp;feed!L591,LARGE(INDEX(ISNUMBER(--MID(feed!L591,ROW($1:$19),1))*
ROW($1:$19),0),ROW($1:$19))+1,1)*10^ROW($1:$19)/10)</f>
        <v>2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746</v>
      </c>
      <c r="O591">
        <f>SUMPRODUCT(MID(0&amp;feed!O591,LARGE(INDEX(ISNUMBER(--MID(feed!O591,ROW($1:$5),1))*
ROW($1:$5),0),ROW($1:$5))+1,1)*10^ROW($1:$5)/10)</f>
        <v>2</v>
      </c>
      <c r="P591" t="str">
        <f>feed!P591</f>
        <v>Untapped</v>
      </c>
      <c r="Q591" t="str">
        <f>feed!Q591</f>
        <v>Meagre</v>
      </c>
      <c r="R591" t="str">
        <f>feed!R591</f>
        <v>East Indies</v>
      </c>
      <c r="S591" t="str">
        <f>feed!S591</f>
        <v>Neutral</v>
      </c>
      <c r="T591" s="4">
        <f>SUMPRODUCT(MID(0&amp;feed!T591,LARGE(INDEX(ISNUMBER(--MID(feed!T591,ROW($1:$5),1))*
ROW($1:$5),0),ROW($1:$5))+1,1)*10^ROW($1:$5)/10)</f>
        <v>7959</v>
      </c>
      <c r="U591" t="str">
        <f>feed!U591</f>
        <v>http://blocgame.com/stats.php?id=60391</v>
      </c>
      <c r="V591" s="4">
        <f>SUMPRODUCT(MID(0&amp;feed!V591,LARGE(INDEX(ISNUMBER(--MID(feed!V591,ROW($1:$5),1))*
ROW($1:$5),0),ROW($1:$5))+1,1)*10^ROW($1:$5)/10)</f>
        <v>0</v>
      </c>
      <c r="W591">
        <f>feed!W591</f>
        <v>0</v>
      </c>
      <c r="X591" s="4">
        <f>T591-H591*750-K591*375-L591*375</f>
        <v>5709</v>
      </c>
      <c r="Y591" s="9">
        <f>T591/N591</f>
        <v>10.668900804289544</v>
      </c>
    </row>
    <row r="592" spans="1:25" x14ac:dyDescent="0.25">
      <c r="A592" t="str">
        <f>feed!A592</f>
        <v>TheDesertFox</v>
      </c>
      <c r="B592" t="str">
        <f>feed!B592</f>
        <v>DesertFox</v>
      </c>
      <c r="C592" t="str">
        <f>feed!C592</f>
        <v>The Divine Council</v>
      </c>
      <c r="D592">
        <f>SUMPRODUCT(MID(0&amp;feed!D592,LARGE(INDEX(ISNUMBER(--MID(feed!D592,ROW($1:$19),1))*
ROW($1:$19),0),ROW($1:$19))+1,1)*10^ROW($1:$19)/10)</f>
        <v>13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1</v>
      </c>
      <c r="I592" t="str">
        <f>feed!I592</f>
        <v>Standard</v>
      </c>
      <c r="J592">
        <f>SUMPRODUCT(MID(0&amp;feed!J592,LARGE(INDEX(ISNUMBER(--MID(feed!J592,ROW($1:$19),1))*
ROW($1:$19),0),ROW($1:$19))+1,1)*10^ROW($1:$19)/10)</f>
        <v>15</v>
      </c>
      <c r="K592">
        <f>SUMPRODUCT(MID(0&amp;feed!K592,LARGE(INDEX(ISNUMBER(--MID(feed!K592,ROW($1:$19),1))*
ROW($1:$19),0),ROW($1:$19))+1,1)*10^ROW($1:$19)/10)</f>
        <v>8</v>
      </c>
      <c r="L592">
        <f>SUMPRODUCT(MID(0&amp;feed!L592,LARGE(INDEX(ISNUMBER(--MID(feed!L592,ROW($1:$19),1))*
ROW($1:$19),0),ROW($1:$19))+1,1)*10^ROW($1:$19)/10)</f>
        <v>5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745</v>
      </c>
      <c r="O592">
        <f>SUMPRODUCT(MID(0&amp;feed!O592,LARGE(INDEX(ISNUMBER(--MID(feed!O592,ROW($1:$5),1))*
ROW($1:$5),0),ROW($1:$5))+1,1)*10^ROW($1:$5)/10)</f>
        <v>242</v>
      </c>
      <c r="P592" t="str">
        <f>feed!P592</f>
        <v>Untapped</v>
      </c>
      <c r="Q592" t="str">
        <f>feed!Q592</f>
        <v>Very Powerful</v>
      </c>
      <c r="R592" t="str">
        <f>feed!R592</f>
        <v>Pacific Rim</v>
      </c>
      <c r="S592" t="str">
        <f>feed!S592</f>
        <v>Soviet Union</v>
      </c>
      <c r="T592" s="4">
        <f>SUMPRODUCT(MID(0&amp;feed!T592,LARGE(INDEX(ISNUMBER(--MID(feed!T592,ROW($1:$5),1))*
ROW($1:$5),0),ROW($1:$5))+1,1)*10^ROW($1:$5)/10)</f>
        <v>19681</v>
      </c>
      <c r="U592" t="str">
        <f>feed!U592</f>
        <v>http://blocgame.com/stats.php?id=52368</v>
      </c>
      <c r="V592" s="4">
        <f>SUMPRODUCT(MID(0&amp;feed!V592,LARGE(INDEX(ISNUMBER(--MID(feed!V592,ROW($1:$5),1))*
ROW($1:$5),0),ROW($1:$5))+1,1)*10^ROW($1:$5)/10)</f>
        <v>0</v>
      </c>
      <c r="W592">
        <f>feed!W592</f>
        <v>0</v>
      </c>
      <c r="X592" s="4">
        <f>T592-H592*750-K592*375-L592*375</f>
        <v>14056</v>
      </c>
      <c r="Y592" s="9">
        <f>T592/N592</f>
        <v>26.41744966442953</v>
      </c>
    </row>
    <row r="593" spans="1:25" x14ac:dyDescent="0.25">
      <c r="A593" t="str">
        <f>feed!A594</f>
        <v>The Joose</v>
      </c>
      <c r="B593" t="str">
        <f>feed!B594</f>
        <v>BomberJack</v>
      </c>
      <c r="C593" t="str">
        <f>feed!C594</f>
        <v>SPQR</v>
      </c>
      <c r="D593">
        <f>SUMPRODUCT(MID(0&amp;feed!D594,LARGE(INDEX(ISNUMBER(--MID(feed!D594,ROW($1:$19),1))*
ROW($1:$19),0),ROW($1:$19))+1,1)*10^ROW($1:$19)/10)</f>
        <v>7</v>
      </c>
      <c r="E593">
        <f>SUMPRODUCT(MID(0&amp;feed!E594,LARGE(INDEX(ISNUMBER(--MID(feed!E594,ROW($1:$19),1))*
ROW($1:$19),0),ROW($1:$19))+1,1)*10^ROW($1:$19)/10)</f>
        <v>0</v>
      </c>
      <c r="F593" t="str">
        <f>feed!F594</f>
        <v>Second World War surplus</v>
      </c>
      <c r="G593" t="str">
        <f>feed!G594</f>
        <v>Gandhi-like</v>
      </c>
      <c r="H593">
        <f>SUMPRODUCT(MID(0&amp;feed!H594,LARGE(INDEX(ISNUMBER(--MID(feed!H594,ROW($1:$1),1))*
ROW($1:$1),0),ROW($1:$1))+1,1)*10^ROW($1:$1)/10)</f>
        <v>0</v>
      </c>
      <c r="I593" t="str">
        <f>feed!I594</f>
        <v>Poor</v>
      </c>
      <c r="J593">
        <f>SUMPRODUCT(MID(0&amp;feed!J594,LARGE(INDEX(ISNUMBER(--MID(feed!J594,ROW($1:$19),1))*
ROW($1:$19),0),ROW($1:$19))+1,1)*10^ROW($1:$19)/10)</f>
        <v>174</v>
      </c>
      <c r="K593">
        <f>SUMPRODUCT(MID(0&amp;feed!K594,LARGE(INDEX(ISNUMBER(--MID(feed!K594,ROW($1:$19),1))*
ROW($1:$19),0),ROW($1:$19))+1,1)*10^ROW($1:$19)/10)</f>
        <v>6</v>
      </c>
      <c r="L593">
        <f>SUMPRODUCT(MID(0&amp;feed!L594,LARGE(INDEX(ISNUMBER(--MID(feed!L594,ROW($1:$19),1))*
ROW($1:$19),0),ROW($1:$19))+1,1)*10^ROW($1:$19)/10)</f>
        <v>2</v>
      </c>
      <c r="M593" t="str">
        <f>feed!M594</f>
        <v>Mixed Economy</v>
      </c>
      <c r="N593">
        <f>SUMPRODUCT(MID(0&amp;feed!N594,LARGE(INDEX(ISNUMBER(--MID(feed!N594,ROW($1:$5),1))*
ROW($1:$5),0),ROW($1:$5))+1,1)*10^ROW($1:$5)/10)</f>
        <v>738</v>
      </c>
      <c r="O593">
        <f>SUMPRODUCT(MID(0&amp;feed!O594,LARGE(INDEX(ISNUMBER(--MID(feed!O594,ROW($1:$5),1))*
ROW($1:$5),0),ROW($1:$5))+1,1)*10^ROW($1:$5)/10)</f>
        <v>3076</v>
      </c>
      <c r="P593" t="str">
        <f>feed!P594</f>
        <v>Untapped</v>
      </c>
      <c r="Q593" t="str">
        <f>feed!Q594</f>
        <v>Large</v>
      </c>
      <c r="R593" t="str">
        <f>feed!R594</f>
        <v>Egypt</v>
      </c>
      <c r="S593" t="str">
        <f>feed!S594</f>
        <v>Soviet Union</v>
      </c>
      <c r="T593" s="4">
        <f>SUMPRODUCT(MID(0&amp;feed!T594,LARGE(INDEX(ISNUMBER(--MID(feed!T594,ROW($1:$5),1))*
ROW($1:$5),0),ROW($1:$5))+1,1)*10^ROW($1:$5)/10)</f>
        <v>13343</v>
      </c>
      <c r="U593" t="str">
        <f>feed!U594</f>
        <v>http://blocgame.com/stats.php?id=48611</v>
      </c>
      <c r="V593" s="4">
        <f>SUMPRODUCT(MID(0&amp;feed!V594,LARGE(INDEX(ISNUMBER(--MID(feed!V594,ROW($1:$5),1))*
ROW($1:$5),0),ROW($1:$5))+1,1)*10^ROW($1:$5)/10)</f>
        <v>0</v>
      </c>
      <c r="W593">
        <f>feed!W594</f>
        <v>0</v>
      </c>
      <c r="X593" s="4">
        <f>T593-H593*750-K593*375-L593*375</f>
        <v>10343</v>
      </c>
      <c r="Y593" s="9">
        <f>T593/N593</f>
        <v>18.079945799457995</v>
      </c>
    </row>
    <row r="594" spans="1:25" x14ac:dyDescent="0.25">
      <c r="A594" t="str">
        <f>feed!A595</f>
        <v>Vierte Reich</v>
      </c>
      <c r="B594" t="str">
        <f>feed!B595</f>
        <v>Silver_Sr71</v>
      </c>
      <c r="C594" t="str">
        <f>feed!C595</f>
        <v>The Divine Council</v>
      </c>
      <c r="D594">
        <f>SUMPRODUCT(MID(0&amp;feed!D595,LARGE(INDEX(ISNUMBER(--MID(feed!D595,ROW($1:$19),1))*
ROW($1:$19),0),ROW($1:$19))+1,1)*10^ROW($1:$19)/10)</f>
        <v>88</v>
      </c>
      <c r="E594">
        <f>SUMPRODUCT(MID(0&amp;feed!E595,LARGE(INDEX(ISNUMBER(--MID(feed!E595,ROW($1:$19),1))*
ROW($1:$19),0),ROW($1:$19))+1,1)*10^ROW($1:$19)/10)</f>
        <v>0</v>
      </c>
      <c r="F594" t="str">
        <f>feed!F595</f>
        <v>Second World War surplus</v>
      </c>
      <c r="G594" t="str">
        <f>feed!G595</f>
        <v>Gandhi-like</v>
      </c>
      <c r="H594">
        <f>SUMPRODUCT(MID(0&amp;feed!H595,LARGE(INDEX(ISNUMBER(--MID(feed!H595,ROW($1:$1),1))*
ROW($1:$1),0),ROW($1:$1))+1,1)*10^ROW($1:$1)/10)</f>
        <v>1</v>
      </c>
      <c r="I594" t="str">
        <f>feed!I595</f>
        <v>Elite</v>
      </c>
      <c r="J594">
        <f>SUMPRODUCT(MID(0&amp;feed!J595,LARGE(INDEX(ISNUMBER(--MID(feed!J595,ROW($1:$19),1))*
ROW($1:$19),0),ROW($1:$19))+1,1)*10^ROW($1:$19)/10)</f>
        <v>56</v>
      </c>
      <c r="K594">
        <f>SUMPRODUCT(MID(0&amp;feed!K595,LARGE(INDEX(ISNUMBER(--MID(feed!K595,ROW($1:$19),1))*
ROW($1:$19),0),ROW($1:$19))+1,1)*10^ROW($1:$19)/10)</f>
        <v>7</v>
      </c>
      <c r="L594">
        <f>SUMPRODUCT(MID(0&amp;feed!L595,LARGE(INDEX(ISNUMBER(--MID(feed!L595,ROW($1:$19),1))*
ROW($1:$19),0),ROW($1:$19))+1,1)*10^ROW($1:$19)/10)</f>
        <v>2</v>
      </c>
      <c r="M594" t="str">
        <f>feed!M595</f>
        <v>Central Planning</v>
      </c>
      <c r="N594">
        <f>SUMPRODUCT(MID(0&amp;feed!N595,LARGE(INDEX(ISNUMBER(--MID(feed!N595,ROW($1:$5),1))*
ROW($1:$5),0),ROW($1:$5))+1,1)*10^ROW($1:$5)/10)</f>
        <v>738</v>
      </c>
      <c r="O594">
        <f>SUMPRODUCT(MID(0&amp;feed!O595,LARGE(INDEX(ISNUMBER(--MID(feed!O595,ROW($1:$5),1))*
ROW($1:$5),0),ROW($1:$5))+1,1)*10^ROW($1:$5)/10)</f>
        <v>284</v>
      </c>
      <c r="P594" t="str">
        <f>feed!P595</f>
        <v>Plentiful</v>
      </c>
      <c r="Q594" t="str">
        <f>feed!Q595</f>
        <v>Large</v>
      </c>
      <c r="R594" t="str">
        <f>feed!R595</f>
        <v>Southern Africa</v>
      </c>
      <c r="S594" t="str">
        <f>feed!S595</f>
        <v>Soviet Union</v>
      </c>
      <c r="T594" s="4">
        <f>SUMPRODUCT(MID(0&amp;feed!T595,LARGE(INDEX(ISNUMBER(--MID(feed!T595,ROW($1:$5),1))*
ROW($1:$5),0),ROW($1:$5))+1,1)*10^ROW($1:$5)/10)</f>
        <v>26883</v>
      </c>
      <c r="U594" t="str">
        <f>feed!U595</f>
        <v>http://blocgame.com/stats.php?id=59580</v>
      </c>
      <c r="V594" s="4">
        <f>SUMPRODUCT(MID(0&amp;feed!V595,LARGE(INDEX(ISNUMBER(--MID(feed!V595,ROW($1:$5),1))*
ROW($1:$5),0),ROW($1:$5))+1,1)*10^ROW($1:$5)/10)</f>
        <v>0</v>
      </c>
      <c r="W594">
        <f>feed!W595</f>
        <v>0</v>
      </c>
      <c r="X594" s="4">
        <f>T594-H594*750-K594*375-L594*375</f>
        <v>22758</v>
      </c>
      <c r="Y594" s="9">
        <f>T594/N594</f>
        <v>36.426829268292686</v>
      </c>
    </row>
    <row r="595" spans="1:25" x14ac:dyDescent="0.25">
      <c r="A595" t="str">
        <f>feed!A593</f>
        <v>WUBstep</v>
      </c>
      <c r="B595" t="str">
        <f>feed!B593</f>
        <v>WUBstep</v>
      </c>
      <c r="C595" t="str">
        <f>feed!C593</f>
        <v>Brotherhood of Nod</v>
      </c>
      <c r="D595">
        <f>SUMPRODUCT(MID(0&amp;feed!D593,LARGE(INDEX(ISNUMBER(--MID(feed!D593,ROW($1:$19),1))*
ROW($1:$19),0),ROW($1:$19))+1,1)*10^ROW($1:$19)/10)</f>
        <v>60</v>
      </c>
      <c r="E595">
        <f>SUMPRODUCT(MID(0&amp;feed!E593,LARGE(INDEX(ISNUMBER(--MID(feed!E593,ROW($1:$19),1))*
ROW($1:$19),0),ROW($1:$19))+1,1)*10^ROW($1:$19)/10)</f>
        <v>1</v>
      </c>
      <c r="F595" t="str">
        <f>feed!F593</f>
        <v>Second World War surplus</v>
      </c>
      <c r="G595" t="str">
        <f>feed!G593</f>
        <v>Gandhi-like</v>
      </c>
      <c r="H595">
        <f>SUMPRODUCT(MID(0&amp;feed!H593,LARGE(INDEX(ISNUMBER(--MID(feed!H593,ROW($1:$1),1))*
ROW($1:$1),0),ROW($1:$1))+1,1)*10^ROW($1:$1)/10)</f>
        <v>2</v>
      </c>
      <c r="I595" t="str">
        <f>feed!I593</f>
        <v>Standard</v>
      </c>
      <c r="J595">
        <f>SUMPRODUCT(MID(0&amp;feed!J593,LARGE(INDEX(ISNUMBER(--MID(feed!J593,ROW($1:$19),1))*
ROW($1:$19),0),ROW($1:$19))+1,1)*10^ROW($1:$19)/10)</f>
        <v>6</v>
      </c>
      <c r="K595">
        <f>SUMPRODUCT(MID(0&amp;feed!K593,LARGE(INDEX(ISNUMBER(--MID(feed!K593,ROW($1:$19),1))*
ROW($1:$19),0),ROW($1:$19))+1,1)*10^ROW($1:$19)/10)</f>
        <v>36</v>
      </c>
      <c r="L595">
        <f>SUMPRODUCT(MID(0&amp;feed!L593,LARGE(INDEX(ISNUMBER(--MID(feed!L593,ROW($1:$19),1))*
ROW($1:$19),0),ROW($1:$19))+1,1)*10^ROW($1:$19)/10)</f>
        <v>20</v>
      </c>
      <c r="M595" t="str">
        <f>feed!M593</f>
        <v>Central Planning</v>
      </c>
      <c r="N595">
        <f>SUMPRODUCT(MID(0&amp;feed!N593,LARGE(INDEX(ISNUMBER(--MID(feed!N593,ROW($1:$5),1))*
ROW($1:$5),0),ROW($1:$5))+1,1)*10^ROW($1:$5)/10)</f>
        <v>738</v>
      </c>
      <c r="O595">
        <f>SUMPRODUCT(MID(0&amp;feed!O593,LARGE(INDEX(ISNUMBER(--MID(feed!O593,ROW($1:$5),1))*
ROW($1:$5),0),ROW($1:$5))+1,1)*10^ROW($1:$5)/10)</f>
        <v>4295</v>
      </c>
      <c r="P595" t="str">
        <f>feed!P593</f>
        <v>Untapped</v>
      </c>
      <c r="Q595" t="str">
        <f>feed!Q593</f>
        <v>Very Powerful</v>
      </c>
      <c r="R595" t="str">
        <f>feed!R593</f>
        <v>Persia</v>
      </c>
      <c r="S595" t="str">
        <f>feed!S593</f>
        <v>Soviet Union</v>
      </c>
      <c r="T595" s="4">
        <f>SUMPRODUCT(MID(0&amp;feed!T593,LARGE(INDEX(ISNUMBER(--MID(feed!T593,ROW($1:$5),1))*
ROW($1:$5),0),ROW($1:$5))+1,1)*10^ROW($1:$5)/10)</f>
        <v>42899</v>
      </c>
      <c r="U595" t="str">
        <f>feed!U593</f>
        <v>http://blocgame.com/stats.php?id=39023</v>
      </c>
      <c r="V595" s="4">
        <f>SUMPRODUCT(MID(0&amp;feed!V593,LARGE(INDEX(ISNUMBER(--MID(feed!V593,ROW($1:$5),1))*
ROW($1:$5),0),ROW($1:$5))+1,1)*10^ROW($1:$5)/10)</f>
        <v>0</v>
      </c>
      <c r="W595">
        <f>feed!W593</f>
        <v>0</v>
      </c>
      <c r="X595" s="4">
        <f>T595-H595*750-K595*375-L595*375</f>
        <v>20399</v>
      </c>
      <c r="Y595" s="9">
        <f>T595/N595</f>
        <v>58.128726287262872</v>
      </c>
    </row>
    <row r="596" spans="1:25" x14ac:dyDescent="0.25">
      <c r="A596" t="str">
        <f>feed!A596</f>
        <v>MalayaRaya</v>
      </c>
      <c r="B596" t="str">
        <f>feed!B596</f>
        <v>Kitul</v>
      </c>
      <c r="C596" t="str">
        <f>feed!C596</f>
        <v>PIRATES</v>
      </c>
      <c r="D596">
        <f>SUMPRODUCT(MID(0&amp;feed!D596,LARGE(INDEX(ISNUMBER(--MID(feed!D596,ROW($1:$19),1))*
ROW($1:$19),0),ROW($1:$19))+1,1)*10^ROW($1:$19)/10)</f>
        <v>64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1</v>
      </c>
      <c r="I596" t="str">
        <f>feed!I596</f>
        <v>Elite</v>
      </c>
      <c r="J596">
        <f>SUMPRODUCT(MID(0&amp;feed!J596,LARGE(INDEX(ISNUMBER(--MID(feed!J596,ROW($1:$19),1))*
ROW($1:$19),0),ROW($1:$19))+1,1)*10^ROW($1:$19)/10)</f>
        <v>1</v>
      </c>
      <c r="K596">
        <f>SUMPRODUCT(MID(0&amp;feed!K596,LARGE(INDEX(ISNUMBER(--MID(feed!K596,ROW($1:$19),1))*
ROW($1:$19),0),ROW($1:$19))+1,1)*10^ROW($1:$19)/10)</f>
        <v>15</v>
      </c>
      <c r="L596">
        <f>SUMPRODUCT(MID(0&amp;feed!L596,LARGE(INDEX(ISNUMBER(--MID(feed!L596,ROW($1:$19),1))*
ROW($1:$19),0),ROW($1:$19))+1,1)*10^ROW($1:$19)/10)</f>
        <v>6</v>
      </c>
      <c r="M596" t="str">
        <f>feed!M596</f>
        <v>Free Market</v>
      </c>
      <c r="N596">
        <f>SUMPRODUCT(MID(0&amp;feed!N596,LARGE(INDEX(ISNUMBER(--MID(feed!N596,ROW($1:$5),1))*
ROW($1:$5),0),ROW($1:$5))+1,1)*10^ROW($1:$5)/10)</f>
        <v>736</v>
      </c>
      <c r="O596">
        <f>SUMPRODUCT(MID(0&amp;feed!O596,LARGE(INDEX(ISNUMBER(--MID(feed!O596,ROW($1:$5),1))*
ROW($1:$5),0),ROW($1:$5))+1,1)*10^ROW($1:$5)/10)</f>
        <v>2521</v>
      </c>
      <c r="P596" t="str">
        <f>feed!P596</f>
        <v>Untapped</v>
      </c>
      <c r="Q596" t="str">
        <f>feed!Q596</f>
        <v>Very Powerful</v>
      </c>
      <c r="R596" t="str">
        <f>feed!R596</f>
        <v>Atlas</v>
      </c>
      <c r="S596" t="str">
        <f>feed!S596</f>
        <v>United States</v>
      </c>
      <c r="T596" s="4">
        <f>SUMPRODUCT(MID(0&amp;feed!T596,LARGE(INDEX(ISNUMBER(--MID(feed!T596,ROW($1:$5),1))*
ROW($1:$5),0),ROW($1:$5))+1,1)*10^ROW($1:$5)/10)</f>
        <v>26513</v>
      </c>
      <c r="U596" t="str">
        <f>feed!U596</f>
        <v>http://blocgame.com/stats.php?id=60388</v>
      </c>
      <c r="V596" s="4">
        <f>SUMPRODUCT(MID(0&amp;feed!V596,LARGE(INDEX(ISNUMBER(--MID(feed!V596,ROW($1:$5),1))*
ROW($1:$5),0),ROW($1:$5))+1,1)*10^ROW($1:$5)/10)</f>
        <v>0</v>
      </c>
      <c r="W596">
        <f>feed!W596</f>
        <v>0</v>
      </c>
      <c r="X596" s="4">
        <f>T596-H596*750-K596*375-L596*375</f>
        <v>17888</v>
      </c>
      <c r="Y596" s="9">
        <f>T596/N596</f>
        <v>36.023097826086953</v>
      </c>
    </row>
    <row r="597" spans="1:25" x14ac:dyDescent="0.25">
      <c r="A597" t="str">
        <f>feed!A597</f>
        <v>Black Money</v>
      </c>
      <c r="B597" t="str">
        <f>feed!B597</f>
        <v>Babe</v>
      </c>
      <c r="C597">
        <f>feed!C597</f>
        <v>0</v>
      </c>
      <c r="D597">
        <f>SUMPRODUCT(MID(0&amp;feed!D597,LARGE(INDEX(ISNUMBER(--MID(feed!D597,ROW($1:$19),1))*
ROW($1:$19),0),ROW($1:$19))+1,1)*10^ROW($1:$19)/10)</f>
        <v>28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0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4</v>
      </c>
      <c r="K597">
        <f>SUMPRODUCT(MID(0&amp;feed!K597,LARGE(INDEX(ISNUMBER(--MID(feed!K597,ROW($1:$19),1))*
ROW($1:$19),0),ROW($1:$19))+1,1)*10^ROW($1:$19)/10)</f>
        <v>5</v>
      </c>
      <c r="L597">
        <f>SUMPRODUCT(MID(0&amp;feed!L597,LARGE(INDEX(ISNUMBER(--MID(feed!L597,ROW($1:$19),1))*
ROW($1:$19),0),ROW($1:$19))+1,1)*10^ROW($1:$19)/10)</f>
        <v>5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735</v>
      </c>
      <c r="O597">
        <f>SUMPRODUCT(MID(0&amp;feed!O597,LARGE(INDEX(ISNUMBER(--MID(feed!O597,ROW($1:$5),1))*
ROW($1:$5),0),ROW($1:$5))+1,1)*10^ROW($1:$5)/10)</f>
        <v>1134</v>
      </c>
      <c r="P597" t="str">
        <f>feed!P597</f>
        <v>Untapped</v>
      </c>
      <c r="Q597" t="str">
        <f>feed!Q597</f>
        <v>Small</v>
      </c>
      <c r="R597" t="str">
        <f>feed!R597</f>
        <v>Atlas</v>
      </c>
      <c r="S597" t="str">
        <f>feed!S597</f>
        <v>Neutral</v>
      </c>
      <c r="T597" s="4">
        <f>SUMPRODUCT(MID(0&amp;feed!T597,LARGE(INDEX(ISNUMBER(--MID(feed!T597,ROW($1:$5),1))*
ROW($1:$5),0),ROW($1:$5))+1,1)*10^ROW($1:$5)/10)</f>
        <v>13550</v>
      </c>
      <c r="U597" t="str">
        <f>feed!U597</f>
        <v>http://blocgame.com/stats.php?id=64241</v>
      </c>
      <c r="V597" s="4">
        <f>SUMPRODUCT(MID(0&amp;feed!V597,LARGE(INDEX(ISNUMBER(--MID(feed!V597,ROW($1:$5),1))*
ROW($1:$5),0),ROW($1:$5))+1,1)*10^ROW($1:$5)/10)</f>
        <v>0</v>
      </c>
      <c r="W597">
        <f>feed!W597</f>
        <v>0</v>
      </c>
      <c r="X597" s="4">
        <f>T597-H597*750-K597*375-L597*375</f>
        <v>9800</v>
      </c>
      <c r="Y597" s="9">
        <f>T597/N597</f>
        <v>18.435374149659864</v>
      </c>
    </row>
    <row r="598" spans="1:25" x14ac:dyDescent="0.25">
      <c r="A598" t="str">
        <f>feed!A598</f>
        <v>Poundtown</v>
      </c>
      <c r="B598" t="str">
        <f>feed!B598</f>
        <v>FLAKT</v>
      </c>
      <c r="C598" t="str">
        <f>feed!C598</f>
        <v>Brotherhood of Nod</v>
      </c>
      <c r="D598">
        <f>SUMPRODUCT(MID(0&amp;feed!D598,LARGE(INDEX(ISNUMBER(--MID(feed!D598,ROW($1:$19),1))*
ROW($1:$19),0),ROW($1:$19))+1,1)*10^ROW($1:$19)/10)</f>
        <v>85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1</v>
      </c>
      <c r="I598" t="str">
        <f>feed!I598</f>
        <v>Elite</v>
      </c>
      <c r="J598">
        <f>SUMPRODUCT(MID(0&amp;feed!J598,LARGE(INDEX(ISNUMBER(--MID(feed!J598,ROW($1:$19),1))*
ROW($1:$19),0),ROW($1:$19))+1,1)*10^ROW($1:$19)/10)</f>
        <v>5</v>
      </c>
      <c r="K598">
        <f>SUMPRODUCT(MID(0&amp;feed!K598,LARGE(INDEX(ISNUMBER(--MID(feed!K598,ROW($1:$19),1))*
ROW($1:$19),0),ROW($1:$19))+1,1)*10^ROW($1:$19)/10)</f>
        <v>10</v>
      </c>
      <c r="L598">
        <f>SUMPRODUCT(MID(0&amp;feed!L598,LARGE(INDEX(ISNUMBER(--MID(feed!L598,ROW($1:$19),1))*
ROW($1:$19),0),ROW($1:$19))+1,1)*10^ROW($1:$19)/10)</f>
        <v>4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734</v>
      </c>
      <c r="O598">
        <f>SUMPRODUCT(MID(0&amp;feed!O598,LARGE(INDEX(ISNUMBER(--MID(feed!O598,ROW($1:$5),1))*
ROW($1:$5),0),ROW($1:$5))+1,1)*10^ROW($1:$5)/10)</f>
        <v>484</v>
      </c>
      <c r="P598" t="str">
        <f>feed!P598</f>
        <v>Untapped</v>
      </c>
      <c r="Q598" t="str">
        <f>feed!Q598</f>
        <v>Large</v>
      </c>
      <c r="R598" t="str">
        <f>feed!R598</f>
        <v>East Africa</v>
      </c>
      <c r="S598" t="str">
        <f>feed!S598</f>
        <v>Soviet Union</v>
      </c>
      <c r="T598" s="4">
        <f>SUMPRODUCT(MID(0&amp;feed!T598,LARGE(INDEX(ISNUMBER(--MID(feed!T598,ROW($1:$5),1))*
ROW($1:$5),0),ROW($1:$5))+1,1)*10^ROW($1:$5)/10)</f>
        <v>36779</v>
      </c>
      <c r="U598" t="str">
        <f>feed!U598</f>
        <v>http://blocgame.com/stats.php?id=39066</v>
      </c>
      <c r="V598" s="4">
        <f>SUMPRODUCT(MID(0&amp;feed!V598,LARGE(INDEX(ISNUMBER(--MID(feed!V598,ROW($1:$5),1))*
ROW($1:$5),0),ROW($1:$5))+1,1)*10^ROW($1:$5)/10)</f>
        <v>0</v>
      </c>
      <c r="W598">
        <f>feed!W598</f>
        <v>0</v>
      </c>
      <c r="X598" s="4">
        <f>T598-H598*750-K598*375-L598*375</f>
        <v>30779</v>
      </c>
      <c r="Y598" s="9">
        <f>T598/N598</f>
        <v>50.107629427792915</v>
      </c>
    </row>
    <row r="599" spans="1:25" x14ac:dyDescent="0.25">
      <c r="A599" t="str">
        <f>feed!A601</f>
        <v>Milano</v>
      </c>
      <c r="B599" t="str">
        <f>feed!B601</f>
        <v>Milanostrom</v>
      </c>
      <c r="C599" t="str">
        <f>feed!C601</f>
        <v>The Divine Council</v>
      </c>
      <c r="D599">
        <f>SUMPRODUCT(MID(0&amp;feed!D601,LARGE(INDEX(ISNUMBER(--MID(feed!D601,ROW($1:$19),1))*
ROW($1:$19),0),ROW($1:$19))+1,1)*10^ROW($1:$19)/10)</f>
        <v>71</v>
      </c>
      <c r="E599">
        <f>SUMPRODUCT(MID(0&amp;feed!E601,LARGE(INDEX(ISNUMBER(--MID(feed!E601,ROW($1:$19),1))*
ROW($1:$19),0),ROW($1:$19))+1,1)*10^ROW($1:$19)/10)</f>
        <v>4</v>
      </c>
      <c r="F599" t="str">
        <f>feed!F601</f>
        <v>Second World War surplus</v>
      </c>
      <c r="G599" t="str">
        <f>feed!G601</f>
        <v>Gandhi-like</v>
      </c>
      <c r="H599">
        <f>SUMPRODUCT(MID(0&amp;feed!H601,LARGE(INDEX(ISNUMBER(--MID(feed!H601,ROW($1:$1),1))*
ROW($1:$1),0),ROW($1:$1))+1,1)*10^ROW($1:$1)/10)</f>
        <v>3</v>
      </c>
      <c r="I599" t="str">
        <f>feed!I601</f>
        <v>Standard</v>
      </c>
      <c r="J599">
        <f>SUMPRODUCT(MID(0&amp;feed!J601,LARGE(INDEX(ISNUMBER(--MID(feed!J601,ROW($1:$19),1))*
ROW($1:$19),0),ROW($1:$19))+1,1)*10^ROW($1:$19)/10)</f>
        <v>18</v>
      </c>
      <c r="K599">
        <f>SUMPRODUCT(MID(0&amp;feed!K601,LARGE(INDEX(ISNUMBER(--MID(feed!K601,ROW($1:$19),1))*
ROW($1:$19),0),ROW($1:$19))+1,1)*10^ROW($1:$19)/10)</f>
        <v>17</v>
      </c>
      <c r="L599">
        <f>SUMPRODUCT(MID(0&amp;feed!L601,LARGE(INDEX(ISNUMBER(--MID(feed!L601,ROW($1:$19),1))*
ROW($1:$19),0),ROW($1:$19))+1,1)*10^ROW($1:$19)/10)</f>
        <v>0</v>
      </c>
      <c r="M599" t="str">
        <f>feed!M601</f>
        <v>Central Planning</v>
      </c>
      <c r="N599">
        <f>SUMPRODUCT(MID(0&amp;feed!N601,LARGE(INDEX(ISNUMBER(--MID(feed!N601,ROW($1:$5),1))*
ROW($1:$5),0),ROW($1:$5))+1,1)*10^ROW($1:$5)/10)</f>
        <v>733</v>
      </c>
      <c r="O599">
        <f>SUMPRODUCT(MID(0&amp;feed!O601,LARGE(INDEX(ISNUMBER(--MID(feed!O601,ROW($1:$5),1))*
ROW($1:$5),0),ROW($1:$5))+1,1)*10^ROW($1:$5)/10)</f>
        <v>57</v>
      </c>
      <c r="P599" t="str">
        <f>feed!P601</f>
        <v>Untapped</v>
      </c>
      <c r="Q599" t="str">
        <f>feed!Q601</f>
        <v>Somewhat Large</v>
      </c>
      <c r="R599" t="str">
        <f>feed!R601</f>
        <v>Pacific Rim</v>
      </c>
      <c r="S599" t="str">
        <f>feed!S601</f>
        <v>Soviet Union</v>
      </c>
      <c r="T599" s="4">
        <f>SUMPRODUCT(MID(0&amp;feed!T601,LARGE(INDEX(ISNUMBER(--MID(feed!T601,ROW($1:$5),1))*
ROW($1:$5),0),ROW($1:$5))+1,1)*10^ROW($1:$5)/10)</f>
        <v>33696</v>
      </c>
      <c r="U599" t="str">
        <f>feed!U601</f>
        <v>http://blocgame.com/stats.php?id=63012</v>
      </c>
      <c r="V599" s="4">
        <f>SUMPRODUCT(MID(0&amp;feed!V601,LARGE(INDEX(ISNUMBER(--MID(feed!V601,ROW($1:$5),1))*
ROW($1:$5),0),ROW($1:$5))+1,1)*10^ROW($1:$5)/10)</f>
        <v>0</v>
      </c>
      <c r="W599">
        <f>feed!W601</f>
        <v>0</v>
      </c>
      <c r="X599" s="4">
        <f>T599-H599*750-K599*375-L599*375</f>
        <v>25071</v>
      </c>
      <c r="Y599" s="9">
        <f>T599/N599</f>
        <v>45.969986357435197</v>
      </c>
    </row>
    <row r="600" spans="1:25" x14ac:dyDescent="0.25">
      <c r="A600" t="str">
        <f>feed!A600</f>
        <v>bukitbendera98</v>
      </c>
      <c r="B600" t="str">
        <f>feed!B600</f>
        <v>myms7375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3</v>
      </c>
      <c r="E600">
        <f>SUMPRODUCT(MID(0&amp;feed!E600,LARGE(INDEX(ISNUMBER(--MID(feed!E600,ROW($1:$19),1))*
ROW($1:$19),0),ROW($1:$19))+1,1)*10^ROW($1:$19)/10)</f>
        <v>2</v>
      </c>
      <c r="F600" t="str">
        <f>feed!F600</f>
        <v>Korean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Elite</v>
      </c>
      <c r="J600">
        <f>SUMPRODUCT(MID(0&amp;feed!J600,LARGE(INDEX(ISNUMBER(--MID(feed!J600,ROW($1:$19),1))*
ROW($1:$19),0),ROW($1:$19))+1,1)*10^ROW($1:$19)/10)</f>
        <v>3</v>
      </c>
      <c r="K600">
        <f>SUMPRODUCT(MID(0&amp;feed!K600,LARGE(INDEX(ISNUMBER(--MID(feed!K600,ROW($1:$19),1))*
ROW($1:$19),0),ROW($1:$19))+1,1)*10^ROW($1:$19)/10)</f>
        <v>10</v>
      </c>
      <c r="L600">
        <f>SUMPRODUCT(MID(0&amp;feed!L600,LARGE(INDEX(ISNUMBER(--MID(feed!L600,ROW($1:$19),1))*
ROW($1:$19),0),ROW($1:$19))+1,1)*10^ROW($1:$19)/10)</f>
        <v>5</v>
      </c>
      <c r="M600" t="str">
        <f>feed!M600</f>
        <v>Free Market</v>
      </c>
      <c r="N600">
        <f>SUMPRODUCT(MID(0&amp;feed!N600,LARGE(INDEX(ISNUMBER(--MID(feed!N600,ROW($1:$5),1))*
ROW($1:$5),0),ROW($1:$5))+1,1)*10^ROW($1:$5)/10)</f>
        <v>733</v>
      </c>
      <c r="O600">
        <f>SUMPRODUCT(MID(0&amp;feed!O600,LARGE(INDEX(ISNUMBER(--MID(feed!O600,ROW($1:$5),1))*
ROW($1:$5),0),ROW($1:$5))+1,1)*10^ROW($1:$5)/10)</f>
        <v>5533</v>
      </c>
      <c r="P600" t="str">
        <f>feed!P600</f>
        <v>Depleted</v>
      </c>
      <c r="Q600" t="str">
        <f>feed!Q600</f>
        <v>Meagre</v>
      </c>
      <c r="R600" t="str">
        <f>feed!R600</f>
        <v>Arabia</v>
      </c>
      <c r="S600" t="str">
        <f>feed!S600</f>
        <v>United States</v>
      </c>
      <c r="T600" s="4">
        <f>SUMPRODUCT(MID(0&amp;feed!T600,LARGE(INDEX(ISNUMBER(--MID(feed!T600,ROW($1:$5),1))*
ROW($1:$5),0),ROW($1:$5))+1,1)*10^ROW($1:$5)/10)</f>
        <v>27144</v>
      </c>
      <c r="U600" t="str">
        <f>feed!U600</f>
        <v>http://blocgame.com/stats.php?id=62501</v>
      </c>
      <c r="V600" s="4">
        <f>SUMPRODUCT(MID(0&amp;feed!V600,LARGE(INDEX(ISNUMBER(--MID(feed!V600,ROW($1:$5),1))*
ROW($1:$5),0),ROW($1:$5))+1,1)*10^ROW($1:$5)/10)</f>
        <v>0</v>
      </c>
      <c r="W600">
        <f>feed!W600</f>
        <v>0</v>
      </c>
      <c r="X600" s="4">
        <f>T600-H600*750-K600*375-L600*375</f>
        <v>20019</v>
      </c>
      <c r="Y600" s="9">
        <f>T600/N600</f>
        <v>37.031377899045019</v>
      </c>
    </row>
    <row r="601" spans="1:25" x14ac:dyDescent="0.25">
      <c r="A601" t="str">
        <f>feed!A599</f>
        <v>America</v>
      </c>
      <c r="B601" t="str">
        <f>feed!B599</f>
        <v>Superman</v>
      </c>
      <c r="C601" t="str">
        <f>feed!C599</f>
        <v>The Divine Council</v>
      </c>
      <c r="D601">
        <f>SUMPRODUCT(MID(0&amp;feed!D599,LARGE(INDEX(ISNUMBER(--MID(feed!D599,ROW($1:$19),1))*
ROW($1:$19),0),ROW($1:$19))+1,1)*10^ROW($1:$19)/10)</f>
        <v>106</v>
      </c>
      <c r="E601">
        <f>SUMPRODUCT(MID(0&amp;feed!E599,LARGE(INDEX(ISNUMBER(--MID(feed!E599,ROW($1:$19),1))*
ROW($1:$19),0),ROW($1:$19))+1,1)*10^ROW($1:$19)/10)</f>
        <v>0</v>
      </c>
      <c r="F601" t="str">
        <f>feed!F599</f>
        <v>Second World War surplus</v>
      </c>
      <c r="G601" t="str">
        <f>feed!G599</f>
        <v>Angelic</v>
      </c>
      <c r="H601">
        <f>SUMPRODUCT(MID(0&amp;feed!H599,LARGE(INDEX(ISNUMBER(--MID(feed!H599,ROW($1:$1),1))*
ROW($1:$1),0),ROW($1:$1))+1,1)*10^ROW($1:$1)/10)</f>
        <v>2</v>
      </c>
      <c r="I601" t="str">
        <f>feed!I599</f>
        <v>Standard</v>
      </c>
      <c r="J601">
        <f>SUMPRODUCT(MID(0&amp;feed!J599,LARGE(INDEX(ISNUMBER(--MID(feed!J599,ROW($1:$19),1))*
ROW($1:$19),0),ROW($1:$19))+1,1)*10^ROW($1:$19)/10)</f>
        <v>1</v>
      </c>
      <c r="K601">
        <f>SUMPRODUCT(MID(0&amp;feed!K599,LARGE(INDEX(ISNUMBER(--MID(feed!K599,ROW($1:$19),1))*
ROW($1:$19),0),ROW($1:$19))+1,1)*10^ROW($1:$19)/10)</f>
        <v>8</v>
      </c>
      <c r="L601">
        <f>SUMPRODUCT(MID(0&amp;feed!L599,LARGE(INDEX(ISNUMBER(--MID(feed!L599,ROW($1:$19),1))*
ROW($1:$19),0),ROW($1:$19))+1,1)*10^ROW($1:$19)/10)</f>
        <v>3</v>
      </c>
      <c r="M601" t="str">
        <f>feed!M599</f>
        <v>Mixed Economy</v>
      </c>
      <c r="N601">
        <f>SUMPRODUCT(MID(0&amp;feed!N599,LARGE(INDEX(ISNUMBER(--MID(feed!N599,ROW($1:$5),1))*
ROW($1:$5),0),ROW($1:$5))+1,1)*10^ROW($1:$5)/10)</f>
        <v>733</v>
      </c>
      <c r="O601">
        <f>SUMPRODUCT(MID(0&amp;feed!O599,LARGE(INDEX(ISNUMBER(--MID(feed!O599,ROW($1:$5),1))*
ROW($1:$5),0),ROW($1:$5))+1,1)*10^ROW($1:$5)/10)</f>
        <v>319</v>
      </c>
      <c r="P601">
        <f>feed!P599</f>
        <v>0</v>
      </c>
      <c r="Q601" t="str">
        <f>feed!Q599</f>
        <v>Small</v>
      </c>
      <c r="R601" t="str">
        <f>feed!R599</f>
        <v>West Africa</v>
      </c>
      <c r="S601" t="str">
        <f>feed!S599</f>
        <v>Neutral</v>
      </c>
      <c r="T601" s="4">
        <f>SUMPRODUCT(MID(0&amp;feed!T599,LARGE(INDEX(ISNUMBER(--MID(feed!T599,ROW($1:$5),1))*
ROW($1:$5),0),ROW($1:$5))+1,1)*10^ROW($1:$5)/10)</f>
        <v>25960</v>
      </c>
      <c r="U601" t="str">
        <f>feed!U599</f>
        <v>http://blocgame.com/stats.php?id=40167</v>
      </c>
      <c r="V601" s="4">
        <f>SUMPRODUCT(MID(0&amp;feed!V599,LARGE(INDEX(ISNUMBER(--MID(feed!V599,ROW($1:$5),1))*
ROW($1:$5),0),ROW($1:$5))+1,1)*10^ROW($1:$5)/10)</f>
        <v>0</v>
      </c>
      <c r="W601">
        <f>feed!W599</f>
        <v>0</v>
      </c>
      <c r="X601" s="4">
        <f>T601-H601*750-K601*375-L601*375</f>
        <v>20335</v>
      </c>
      <c r="Y601" s="9">
        <f>T601/N601</f>
        <v>35.416098226466573</v>
      </c>
    </row>
    <row r="602" spans="1:25" x14ac:dyDescent="0.25">
      <c r="A602" t="str">
        <f>feed!A602</f>
        <v>Free Trade</v>
      </c>
      <c r="B602" t="str">
        <f>feed!B602</f>
        <v>InfernoVortex</v>
      </c>
      <c r="C602" t="str">
        <f>feed!C602</f>
        <v>Interpol</v>
      </c>
      <c r="D602">
        <f>SUMPRODUCT(MID(0&amp;feed!D602,LARGE(INDEX(ISNUMBER(--MID(feed!D602,ROW($1:$19),1))*
ROW($1:$19),0),ROW($1:$19))+1,1)*10^ROW($1:$19)/10)</f>
        <v>39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1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19</v>
      </c>
      <c r="K602">
        <f>SUMPRODUCT(MID(0&amp;feed!K602,LARGE(INDEX(ISNUMBER(--MID(feed!K602,ROW($1:$19),1))*
ROW($1:$19),0),ROW($1:$19))+1,1)*10^ROW($1:$19)/10)</f>
        <v>11</v>
      </c>
      <c r="L602">
        <f>SUMPRODUCT(MID(0&amp;feed!L602,LARGE(INDEX(ISNUMBER(--MID(feed!L602,ROW($1:$19),1))*
ROW($1:$19),0),ROW($1:$19))+1,1)*10^ROW($1:$19)/10)</f>
        <v>1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730</v>
      </c>
      <c r="O602">
        <f>SUMPRODUCT(MID(0&amp;feed!O602,LARGE(INDEX(ISNUMBER(--MID(feed!O602,ROW($1:$5),1))*
ROW($1:$5),0),ROW($1:$5))+1,1)*10^ROW($1:$5)/10)</f>
        <v>140</v>
      </c>
      <c r="P602" t="str">
        <f>feed!P602</f>
        <v>Untapped</v>
      </c>
      <c r="Q602" t="str">
        <f>feed!Q602</f>
        <v>Mediocre</v>
      </c>
      <c r="R602" t="str">
        <f>feed!R602</f>
        <v>Caribbean</v>
      </c>
      <c r="S602" t="str">
        <f>feed!S602</f>
        <v>Soviet Union</v>
      </c>
      <c r="T602" s="4">
        <f>SUMPRODUCT(MID(0&amp;feed!T602,LARGE(INDEX(ISNUMBER(--MID(feed!T602,ROW($1:$5),1))*
ROW($1:$5),0),ROW($1:$5))+1,1)*10^ROW($1:$5)/10)</f>
        <v>20000</v>
      </c>
      <c r="U602" t="str">
        <f>feed!U602</f>
        <v>http://blocgame.com/stats.php?id=55017</v>
      </c>
      <c r="V602" s="4">
        <f>SUMPRODUCT(MID(0&amp;feed!V602,LARGE(INDEX(ISNUMBER(--MID(feed!V602,ROW($1:$5),1))*
ROW($1:$5),0),ROW($1:$5))+1,1)*10^ROW($1:$5)/10)</f>
        <v>0</v>
      </c>
      <c r="W602">
        <f>feed!W602</f>
        <v>0</v>
      </c>
      <c r="X602" s="4">
        <f>T602-H602*750-K602*375-L602*375</f>
        <v>14750</v>
      </c>
      <c r="Y602" s="9">
        <f>T602/N602</f>
        <v>27.397260273972602</v>
      </c>
    </row>
    <row r="603" spans="1:25" x14ac:dyDescent="0.25">
      <c r="A603" t="str">
        <f>feed!A603</f>
        <v>awanghitam</v>
      </c>
      <c r="B603" t="str">
        <f>feed!B603</f>
        <v>awanghitam</v>
      </c>
      <c r="C603" t="str">
        <f>feed!C603</f>
        <v>The Divine Council</v>
      </c>
      <c r="D603">
        <f>SUMPRODUCT(MID(0&amp;feed!D603,LARGE(INDEX(ISNUMBER(--MID(feed!D603,ROW($1:$19),1))*
ROW($1:$19),0),ROW($1:$19))+1,1)*10^ROW($1:$19)/10)</f>
        <v>3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0</v>
      </c>
      <c r="I603" t="str">
        <f>feed!I603</f>
        <v>Undisciplined Rabble</v>
      </c>
      <c r="J603">
        <f>SUMPRODUCT(MID(0&amp;feed!J603,LARGE(INDEX(ISNUMBER(--MID(feed!J603,ROW($1:$19),1))*
ROW($1:$19),0),ROW($1:$19))+1,1)*10^ROW($1:$19)/10)</f>
        <v>0</v>
      </c>
      <c r="K603">
        <f>SUMPRODUCT(MID(0&amp;feed!K603,LARGE(INDEX(ISNUMBER(--MID(feed!K603,ROW($1:$19),1))*
ROW($1:$19),0),ROW($1:$19))+1,1)*10^ROW($1:$19)/10)</f>
        <v>27</v>
      </c>
      <c r="L603">
        <f>SUMPRODUCT(MID(0&amp;feed!L603,LARGE(INDEX(ISNUMBER(--MID(feed!L603,ROW($1:$19),1))*
ROW($1:$19),0),ROW($1:$19))+1,1)*10^ROW($1:$19)/10)</f>
        <v>0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730</v>
      </c>
      <c r="O603">
        <f>SUMPRODUCT(MID(0&amp;feed!O603,LARGE(INDEX(ISNUMBER(--MID(feed!O603,ROW($1:$5),1))*
ROW($1:$5),0),ROW($1:$5))+1,1)*10^ROW($1:$5)/10)</f>
        <v>15</v>
      </c>
      <c r="P603">
        <f>feed!P603</f>
        <v>0</v>
      </c>
      <c r="Q603" t="str">
        <f>feed!Q603</f>
        <v>Somewhat Large</v>
      </c>
      <c r="R603" t="str">
        <f>feed!R603</f>
        <v>East Indies</v>
      </c>
      <c r="S603" t="str">
        <f>feed!S603</f>
        <v>Soviet Union</v>
      </c>
      <c r="T603" s="4">
        <f>SUMPRODUCT(MID(0&amp;feed!T603,LARGE(INDEX(ISNUMBER(--MID(feed!T603,ROW($1:$5),1))*
ROW($1:$5),0),ROW($1:$5))+1,1)*10^ROW($1:$5)/10)</f>
        <v>16459</v>
      </c>
      <c r="U603" t="str">
        <f>feed!U603</f>
        <v>http://blocgame.com/stats.php?id=60739</v>
      </c>
      <c r="V603" s="4">
        <f>SUMPRODUCT(MID(0&amp;feed!V603,LARGE(INDEX(ISNUMBER(--MID(feed!V603,ROW($1:$5),1))*
ROW($1:$5),0),ROW($1:$5))+1,1)*10^ROW($1:$5)/10)</f>
        <v>0</v>
      </c>
      <c r="W603">
        <f>feed!W603</f>
        <v>0</v>
      </c>
      <c r="X603" s="4">
        <f>T603-H603*750-K603*375-L603*375</f>
        <v>6334</v>
      </c>
      <c r="Y603" s="9">
        <f>T603/N603</f>
        <v>22.546575342465754</v>
      </c>
    </row>
    <row r="604" spans="1:25" x14ac:dyDescent="0.25">
      <c r="A604" t="str">
        <f>feed!A604</f>
        <v>IBabylonl</v>
      </c>
      <c r="B604" t="str">
        <f>feed!B604</f>
        <v>Ipyromaniacl</v>
      </c>
      <c r="C604">
        <f>feed!C604</f>
        <v>0</v>
      </c>
      <c r="D604">
        <f>SUMPRODUCT(MID(0&amp;feed!D604,LARGE(INDEX(ISNUMBER(--MID(feed!D604,ROW($1:$19),1))*
ROW($1:$19),0),ROW($1:$19))+1,1)*10^ROW($1:$19)/10)</f>
        <v>9</v>
      </c>
      <c r="E604">
        <f>SUMPRODUCT(MID(0&amp;feed!E604,LARGE(INDEX(ISNUMBER(--MID(feed!E604,ROW($1:$19),1))*
ROW($1:$19),0),ROW($1:$19))+1,1)*10^ROW($1:$19)/10)</f>
        <v>0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0</v>
      </c>
      <c r="I604" t="str">
        <f>feed!I604</f>
        <v>Poor</v>
      </c>
      <c r="J604">
        <f>SUMPRODUCT(MID(0&amp;feed!J604,LARGE(INDEX(ISNUMBER(--MID(feed!J604,ROW($1:$19),1))*
ROW($1:$19),0),ROW($1:$19))+1,1)*10^ROW($1:$19)/10)</f>
        <v>92</v>
      </c>
      <c r="K604">
        <f>SUMPRODUCT(MID(0&amp;feed!K604,LARGE(INDEX(ISNUMBER(--MID(feed!K604,ROW($1:$19),1))*
ROW($1:$19),0),ROW($1:$19))+1,1)*10^ROW($1:$19)/10)</f>
        <v>9</v>
      </c>
      <c r="L604">
        <f>SUMPRODUCT(MID(0&amp;feed!L604,LARGE(INDEX(ISNUMBER(--MID(feed!L604,ROW($1:$19),1))*
ROW($1:$19),0),ROW($1:$19))+1,1)*10^ROW($1:$19)/10)</f>
        <v>5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728</v>
      </c>
      <c r="O604">
        <f>SUMPRODUCT(MID(0&amp;feed!O604,LARGE(INDEX(ISNUMBER(--MID(feed!O604,ROW($1:$5),1))*
ROW($1:$5),0),ROW($1:$5))+1,1)*10^ROW($1:$5)/10)</f>
        <v>5</v>
      </c>
      <c r="P604" t="str">
        <f>feed!P604</f>
        <v>Untapped</v>
      </c>
      <c r="Q604" t="str">
        <f>feed!Q604</f>
        <v>Meagre</v>
      </c>
      <c r="R604" t="str">
        <f>feed!R604</f>
        <v>Mesoamerica</v>
      </c>
      <c r="S604" t="str">
        <f>feed!S604</f>
        <v>Soviet Union</v>
      </c>
      <c r="T604" s="4">
        <f>SUMPRODUCT(MID(0&amp;feed!T604,LARGE(INDEX(ISNUMBER(--MID(feed!T604,ROW($1:$5),1))*
ROW($1:$5),0),ROW($1:$5))+1,1)*10^ROW($1:$5)/10)</f>
        <v>13343</v>
      </c>
      <c r="U604" t="str">
        <f>feed!U604</f>
        <v>http://blocgame.com/stats.php?id=63227</v>
      </c>
      <c r="V604" s="4">
        <f>SUMPRODUCT(MID(0&amp;feed!V604,LARGE(INDEX(ISNUMBER(--MID(feed!V604,ROW($1:$5),1))*
ROW($1:$5),0),ROW($1:$5))+1,1)*10^ROW($1:$5)/10)</f>
        <v>0</v>
      </c>
      <c r="W604">
        <f>feed!W604</f>
        <v>0</v>
      </c>
      <c r="X604" s="4">
        <f>T604-H604*750-K604*375-L604*375</f>
        <v>8093</v>
      </c>
      <c r="Y604" s="9">
        <f>T604/N604</f>
        <v>18.328296703296704</v>
      </c>
    </row>
    <row r="605" spans="1:25" x14ac:dyDescent="0.25">
      <c r="A605" t="str">
        <f>feed!A605</f>
        <v>AloqStaq</v>
      </c>
      <c r="B605" t="str">
        <f>feed!B605</f>
        <v>zulhasr39680</v>
      </c>
      <c r="C605" t="str">
        <f>feed!C605</f>
        <v>PIRATES</v>
      </c>
      <c r="D605">
        <f>SUMPRODUCT(MID(0&amp;feed!D605,LARGE(INDEX(ISNUMBER(--MID(feed!D605,ROW($1:$19),1))*
ROW($1:$19),0),ROW($1:$19))+1,1)*10^ROW($1:$19)/10)</f>
        <v>83</v>
      </c>
      <c r="E605">
        <f>SUMPRODUCT(MID(0&amp;feed!E605,LARGE(INDEX(ISNUMBER(--MID(feed!E605,ROW($1:$19),1))*
ROW($1:$19),0),ROW($1:$19))+1,1)*10^ROW($1:$19)/10)</f>
        <v>0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0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4</v>
      </c>
      <c r="K605">
        <f>SUMPRODUCT(MID(0&amp;feed!K605,LARGE(INDEX(ISNUMBER(--MID(feed!K605,ROW($1:$19),1))*
ROW($1:$19),0),ROW($1:$19))+1,1)*10^ROW($1:$19)/10)</f>
        <v>6</v>
      </c>
      <c r="L605">
        <f>SUMPRODUCT(MID(0&amp;feed!L605,LARGE(INDEX(ISNUMBER(--MID(feed!L605,ROW($1:$19),1))*
ROW($1:$19),0),ROW($1:$19))+1,1)*10^ROW($1:$19)/10)</f>
        <v>26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726</v>
      </c>
      <c r="O605">
        <f>SUMPRODUCT(MID(0&amp;feed!O605,LARGE(INDEX(ISNUMBER(--MID(feed!O605,ROW($1:$5),1))*
ROW($1:$5),0),ROW($1:$5))+1,1)*10^ROW($1:$5)/10)</f>
        <v>3354</v>
      </c>
      <c r="P605" t="str">
        <f>feed!P605</f>
        <v>Untapped</v>
      </c>
      <c r="Q605" t="str">
        <f>feed!Q605</f>
        <v>Very Powerful</v>
      </c>
      <c r="R605" t="str">
        <f>feed!R605</f>
        <v>Atlas</v>
      </c>
      <c r="S605" t="str">
        <f>feed!S605</f>
        <v>Neutral</v>
      </c>
      <c r="T605" s="4">
        <f>SUMPRODUCT(MID(0&amp;feed!T605,LARGE(INDEX(ISNUMBER(--MID(feed!T605,ROW($1:$5),1))*
ROW($1:$5),0),ROW($1:$5))+1,1)*10^ROW($1:$5)/10)</f>
        <v>20000</v>
      </c>
      <c r="U605" t="str">
        <f>feed!U605</f>
        <v>http://blocgame.com/stats.php?id=62186</v>
      </c>
      <c r="V605" s="4">
        <f>SUMPRODUCT(MID(0&amp;feed!V605,LARGE(INDEX(ISNUMBER(--MID(feed!V605,ROW($1:$5),1))*
ROW($1:$5),0),ROW($1:$5))+1,1)*10^ROW($1:$5)/10)</f>
        <v>0</v>
      </c>
      <c r="W605">
        <f>feed!W605</f>
        <v>0</v>
      </c>
      <c r="X605" s="4">
        <f>T605-H605*750-K605*375-L605*375</f>
        <v>8000</v>
      </c>
      <c r="Y605" s="9">
        <f>T605/N605</f>
        <v>27.548209366391184</v>
      </c>
    </row>
    <row r="606" spans="1:25" x14ac:dyDescent="0.25">
      <c r="A606" t="str">
        <f>feed!A606</f>
        <v>Kikkomen</v>
      </c>
      <c r="B606" t="str">
        <f>feed!B606</f>
        <v>general_tso_chiken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59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Good</v>
      </c>
      <c r="H606">
        <f>SUMPRODUCT(MID(0&amp;feed!H606,LARGE(INDEX(ISNUMBER(--MID(feed!H606,ROW($1:$1),1))*
ROW($1:$1),0),ROW($1:$1))+1,1)*10^ROW($1:$1)/10)</f>
        <v>1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7</v>
      </c>
      <c r="K606">
        <f>SUMPRODUCT(MID(0&amp;feed!K606,LARGE(INDEX(ISNUMBER(--MID(feed!K606,ROW($1:$19),1))*
ROW($1:$19),0),ROW($1:$19))+1,1)*10^ROW($1:$19)/10)</f>
        <v>8</v>
      </c>
      <c r="L606">
        <f>SUMPRODUCT(MID(0&amp;feed!L606,LARGE(INDEX(ISNUMBER(--MID(feed!L606,ROW($1:$19),1))*
ROW($1:$19),0),ROW($1:$19))+1,1)*10^ROW($1:$19)/10)</f>
        <v>6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724</v>
      </c>
      <c r="O606">
        <f>SUMPRODUCT(MID(0&amp;feed!O606,LARGE(INDEX(ISNUMBER(--MID(feed!O606,ROW($1:$5),1))*
ROW($1:$5),0),ROW($1:$5))+1,1)*10^ROW($1:$5)/10)</f>
        <v>50</v>
      </c>
      <c r="P606" t="str">
        <f>feed!P606</f>
        <v>Untapped</v>
      </c>
      <c r="Q606" t="str">
        <f>feed!Q606</f>
        <v>Somewhat Large</v>
      </c>
      <c r="R606" t="str">
        <f>feed!R606</f>
        <v>Pacific Rim</v>
      </c>
      <c r="S606" t="str">
        <f>feed!S606</f>
        <v>Soviet Union</v>
      </c>
      <c r="T606" s="4">
        <f>SUMPRODUCT(MID(0&amp;feed!T606,LARGE(INDEX(ISNUMBER(--MID(feed!T606,ROW($1:$5),1))*
ROW($1:$5),0),ROW($1:$5))+1,1)*10^ROW($1:$5)/10)</f>
        <v>33469</v>
      </c>
      <c r="U606" t="str">
        <f>feed!U606</f>
        <v>http://blocgame.com/stats.php?id=53662</v>
      </c>
      <c r="V606" s="4">
        <f>SUMPRODUCT(MID(0&amp;feed!V606,LARGE(INDEX(ISNUMBER(--MID(feed!V606,ROW($1:$5),1))*
ROW($1:$5),0),ROW($1:$5))+1,1)*10^ROW($1:$5)/10)</f>
        <v>0</v>
      </c>
      <c r="W606">
        <f>feed!W606</f>
        <v>0</v>
      </c>
      <c r="X606" s="4">
        <f>T606-H606*750-K606*375-L606*375</f>
        <v>27469</v>
      </c>
      <c r="Y606" s="9">
        <f>T606/N606</f>
        <v>46.22790055248619</v>
      </c>
    </row>
    <row r="607" spans="1:25" x14ac:dyDescent="0.25">
      <c r="A607" t="str">
        <f>feed!A607</f>
        <v>Austone</v>
      </c>
      <c r="B607" t="str">
        <f>feed!B607</f>
        <v>iAustin</v>
      </c>
      <c r="C607">
        <f>feed!C607</f>
        <v>0</v>
      </c>
      <c r="D607">
        <f>SUMPRODUCT(MID(0&amp;feed!D607,LARGE(INDEX(ISNUMBER(--MID(feed!D607,ROW($1:$19),1))*
ROW($1:$19),0),ROW($1:$19))+1,1)*10^ROW($1:$19)/10)</f>
        <v>10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Finest of the 19th century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0</v>
      </c>
      <c r="I607" t="str">
        <f>feed!I607</f>
        <v>Undisciplined Rabble</v>
      </c>
      <c r="J607">
        <f>SUMPRODUCT(MID(0&amp;feed!J607,LARGE(INDEX(ISNUMBER(--MID(feed!J607,ROW($1:$19),1))*
ROW($1:$19),0),ROW($1:$19))+1,1)*10^ROW($1:$19)/10)</f>
        <v>45</v>
      </c>
      <c r="K607">
        <f>SUMPRODUCT(MID(0&amp;feed!K607,LARGE(INDEX(ISNUMBER(--MID(feed!K607,ROW($1:$19),1))*
ROW($1:$19),0),ROW($1:$19))+1,1)*10^ROW($1:$19)/10)</f>
        <v>3</v>
      </c>
      <c r="L607">
        <f>SUMPRODUCT(MID(0&amp;feed!L607,LARGE(INDEX(ISNUMBER(--MID(feed!L607,ROW($1:$19),1))*
ROW($1:$19),0),ROW($1:$19))+1,1)*10^ROW($1:$19)/10)</f>
        <v>0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723</v>
      </c>
      <c r="O607">
        <f>SUMPRODUCT(MID(0&amp;feed!O607,LARGE(INDEX(ISNUMBER(--MID(feed!O607,ROW($1:$5),1))*
ROW($1:$5),0),ROW($1:$5))+1,1)*10^ROW($1:$5)/10)</f>
        <v>147</v>
      </c>
      <c r="P607" t="str">
        <f>feed!P607</f>
        <v>Untapped</v>
      </c>
      <c r="Q607" t="str">
        <f>feed!Q607</f>
        <v>None</v>
      </c>
      <c r="R607" t="str">
        <f>feed!R607</f>
        <v>Caribbean</v>
      </c>
      <c r="S607" t="str">
        <f>feed!S607</f>
        <v>Neutral</v>
      </c>
      <c r="T607" s="4">
        <f>SUMPRODUCT(MID(0&amp;feed!T607,LARGE(INDEX(ISNUMBER(--MID(feed!T607,ROW($1:$5),1))*
ROW($1:$5),0),ROW($1:$5))+1,1)*10^ROW($1:$5)/10)</f>
        <v>9455</v>
      </c>
      <c r="U607" t="str">
        <f>feed!U607</f>
        <v>http://blocgame.com/stats.php?id=53733</v>
      </c>
      <c r="V607" s="4">
        <f>SUMPRODUCT(MID(0&amp;feed!V607,LARGE(INDEX(ISNUMBER(--MID(feed!V607,ROW($1:$5),1))*
ROW($1:$5),0),ROW($1:$5))+1,1)*10^ROW($1:$5)/10)</f>
        <v>0</v>
      </c>
      <c r="W607">
        <f>feed!W607</f>
        <v>0</v>
      </c>
      <c r="X607" s="4">
        <f>T607-H607*750-K607*375-L607*375</f>
        <v>8330</v>
      </c>
      <c r="Y607" s="9">
        <f>T607/N607</f>
        <v>13.077455048409405</v>
      </c>
    </row>
    <row r="608" spans="1:25" x14ac:dyDescent="0.25">
      <c r="A608" t="str">
        <f>feed!A608</f>
        <v>Pemakan Dunia</v>
      </c>
      <c r="B608" t="str">
        <f>feed!B608</f>
        <v>P3M4k4N 2Nia</v>
      </c>
      <c r="C608" t="str">
        <f>feed!C608</f>
        <v>PIRATES</v>
      </c>
      <c r="D608">
        <f>SUMPRODUCT(MID(0&amp;feed!D608,LARGE(INDEX(ISNUMBER(--MID(feed!D608,ROW($1:$19),1))*
ROW($1:$19),0),ROW($1:$19))+1,1)*10^ROW($1:$19)/10)</f>
        <v>15</v>
      </c>
      <c r="E608">
        <f>SUMPRODUCT(MID(0&amp;feed!E608,LARGE(INDEX(ISNUMBER(--MID(feed!E608,ROW($1:$19),1))*
ROW($1:$19),0),ROW($1:$19))+1,1)*10^ROW($1:$19)/10)</f>
        <v>6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4</v>
      </c>
      <c r="I608" t="str">
        <f>feed!I608</f>
        <v>Elite</v>
      </c>
      <c r="J608">
        <f>SUMPRODUCT(MID(0&amp;feed!J608,LARGE(INDEX(ISNUMBER(--MID(feed!J608,ROW($1:$19),1))*
ROW($1:$19),0),ROW($1:$19))+1,1)*10^ROW($1:$19)/10)</f>
        <v>11</v>
      </c>
      <c r="K608">
        <f>SUMPRODUCT(MID(0&amp;feed!K608,LARGE(INDEX(ISNUMBER(--MID(feed!K608,ROW($1:$19),1))*
ROW($1:$19),0),ROW($1:$19))+1,1)*10^ROW($1:$19)/10)</f>
        <v>17</v>
      </c>
      <c r="L608">
        <f>SUMPRODUCT(MID(0&amp;feed!L608,LARGE(INDEX(ISNUMBER(--MID(feed!L608,ROW($1:$19),1))*
ROW($1:$19),0),ROW($1:$19))+1,1)*10^ROW($1:$19)/10)</f>
        <v>11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722</v>
      </c>
      <c r="O608">
        <f>SUMPRODUCT(MID(0&amp;feed!O608,LARGE(INDEX(ISNUMBER(--MID(feed!O608,ROW($1:$5),1))*
ROW($1:$5),0),ROW($1:$5))+1,1)*10^ROW($1:$5)/10)</f>
        <v>58</v>
      </c>
      <c r="P608">
        <f>feed!P608</f>
        <v>0</v>
      </c>
      <c r="Q608" t="str">
        <f>feed!Q608</f>
        <v>Large</v>
      </c>
      <c r="R608" t="str">
        <f>feed!R608</f>
        <v>East Indies</v>
      </c>
      <c r="S608" t="str">
        <f>feed!S608</f>
        <v>Neutral</v>
      </c>
      <c r="T608" s="4">
        <f>SUMPRODUCT(MID(0&amp;feed!T608,LARGE(INDEX(ISNUMBER(--MID(feed!T608,ROW($1:$5),1))*
ROW($1:$5),0),ROW($1:$5))+1,1)*10^ROW($1:$5)/10)</f>
        <v>29523</v>
      </c>
      <c r="U608" t="str">
        <f>feed!U608</f>
        <v>http://blocgame.com/stats.php?id=61189</v>
      </c>
      <c r="V608" s="4">
        <f>SUMPRODUCT(MID(0&amp;feed!V608,LARGE(INDEX(ISNUMBER(--MID(feed!V608,ROW($1:$5),1))*
ROW($1:$5),0),ROW($1:$5))+1,1)*10^ROW($1:$5)/10)</f>
        <v>0</v>
      </c>
      <c r="W608">
        <f>feed!W608</f>
        <v>0</v>
      </c>
      <c r="X608" s="4">
        <f>T608-H608*750-K608*375-L608*375</f>
        <v>16023</v>
      </c>
      <c r="Y608" s="9">
        <f>T608/N608</f>
        <v>40.890581717451525</v>
      </c>
    </row>
    <row r="609" spans="1:25" x14ac:dyDescent="0.25">
      <c r="A609" t="str">
        <f>feed!A611</f>
        <v>Iraqghanistan</v>
      </c>
      <c r="B609" t="str">
        <f>feed!B611</f>
        <v>an unwashed arab.</v>
      </c>
      <c r="C609" t="str">
        <f>feed!C611</f>
        <v>The Khilafah</v>
      </c>
      <c r="D609">
        <f>SUMPRODUCT(MID(0&amp;feed!D611,LARGE(INDEX(ISNUMBER(--MID(feed!D611,ROW($1:$19),1))*
ROW($1:$19),0),ROW($1:$19))+1,1)*10^ROW($1:$19)/10)</f>
        <v>5</v>
      </c>
      <c r="E609">
        <f>SUMPRODUCT(MID(0&amp;feed!E611,LARGE(INDEX(ISNUMBER(--MID(feed!E611,ROW($1:$19),1))*
ROW($1:$19),0),ROW($1:$19))+1,1)*10^ROW($1:$19)/10)</f>
        <v>0</v>
      </c>
      <c r="F609" t="str">
        <f>feed!F611</f>
        <v>Second World War surplus</v>
      </c>
      <c r="G609" t="str">
        <f>feed!G611</f>
        <v>Gandhi-like</v>
      </c>
      <c r="H609">
        <f>SUMPRODUCT(MID(0&amp;feed!H611,LARGE(INDEX(ISNUMBER(--MID(feed!H611,ROW($1:$1),1))*
ROW($1:$1),0),ROW($1:$1))+1,1)*10^ROW($1:$1)/10)</f>
        <v>1</v>
      </c>
      <c r="I609" t="str">
        <f>feed!I611</f>
        <v>Undisciplined Rabble</v>
      </c>
      <c r="J609">
        <f>SUMPRODUCT(MID(0&amp;feed!J611,LARGE(INDEX(ISNUMBER(--MID(feed!J611,ROW($1:$19),1))*
ROW($1:$19),0),ROW($1:$19))+1,1)*10^ROW($1:$19)/10)</f>
        <v>21</v>
      </c>
      <c r="K609">
        <f>SUMPRODUCT(MID(0&amp;feed!K611,LARGE(INDEX(ISNUMBER(--MID(feed!K611,ROW($1:$19),1))*
ROW($1:$19),0),ROW($1:$19))+1,1)*10^ROW($1:$19)/10)</f>
        <v>9</v>
      </c>
      <c r="L609">
        <f>SUMPRODUCT(MID(0&amp;feed!L611,LARGE(INDEX(ISNUMBER(--MID(feed!L611,ROW($1:$19),1))*
ROW($1:$19),0),ROW($1:$19))+1,1)*10^ROW($1:$19)/10)</f>
        <v>4</v>
      </c>
      <c r="M609" t="str">
        <f>feed!M611</f>
        <v>Central Planning</v>
      </c>
      <c r="N609">
        <f>SUMPRODUCT(MID(0&amp;feed!N611,LARGE(INDEX(ISNUMBER(--MID(feed!N611,ROW($1:$5),1))*
ROW($1:$5),0),ROW($1:$5))+1,1)*10^ROW($1:$5)/10)</f>
        <v>721</v>
      </c>
      <c r="O609">
        <f>SUMPRODUCT(MID(0&amp;feed!O611,LARGE(INDEX(ISNUMBER(--MID(feed!O611,ROW($1:$5),1))*
ROW($1:$5),0),ROW($1:$5))+1,1)*10^ROW($1:$5)/10)</f>
        <v>1256</v>
      </c>
      <c r="P609" t="str">
        <f>feed!P611</f>
        <v>Untapped</v>
      </c>
      <c r="Q609" t="str">
        <f>feed!Q611</f>
        <v>Small</v>
      </c>
      <c r="R609" t="str">
        <f>feed!R611</f>
        <v>Egypt</v>
      </c>
      <c r="S609" t="str">
        <f>feed!S611</f>
        <v>Soviet Union</v>
      </c>
      <c r="T609" s="4">
        <f>SUMPRODUCT(MID(0&amp;feed!T611,LARGE(INDEX(ISNUMBER(--MID(feed!T611,ROW($1:$5),1))*
ROW($1:$5),0),ROW($1:$5))+1,1)*10^ROW($1:$5)/10)</f>
        <v>13888</v>
      </c>
      <c r="U609" t="str">
        <f>feed!U611</f>
        <v>http://blocgame.com/stats.php?id=64180</v>
      </c>
      <c r="V609" s="4">
        <f>SUMPRODUCT(MID(0&amp;feed!V611,LARGE(INDEX(ISNUMBER(--MID(feed!V611,ROW($1:$5),1))*
ROW($1:$5),0),ROW($1:$5))+1,1)*10^ROW($1:$5)/10)</f>
        <v>0</v>
      </c>
      <c r="W609">
        <f>feed!W611</f>
        <v>0</v>
      </c>
      <c r="X609" s="4">
        <f>T609-H609*750-K609*375-L609*375</f>
        <v>8263</v>
      </c>
      <c r="Y609" s="9">
        <f>T609/N609</f>
        <v>19.262135922330096</v>
      </c>
    </row>
    <row r="610" spans="1:25" x14ac:dyDescent="0.25">
      <c r="A610" t="str">
        <f>feed!A610</f>
        <v>Subcarpathia</v>
      </c>
      <c r="B610" t="str">
        <f>feed!B610</f>
        <v>Munmen</v>
      </c>
      <c r="C610" t="str">
        <f>feed!C610</f>
        <v>The Divine Council</v>
      </c>
      <c r="D610">
        <f>SUMPRODUCT(MID(0&amp;feed!D610,LARGE(INDEX(ISNUMBER(--MID(feed!D610,ROW($1:$19),1))*
ROW($1:$19),0),ROW($1:$19))+1,1)*10^ROW($1:$19)/10)</f>
        <v>69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Angelic</v>
      </c>
      <c r="H610">
        <f>SUMPRODUCT(MID(0&amp;feed!H610,LARGE(INDEX(ISNUMBER(--MID(feed!H610,ROW($1:$1),1))*
ROW($1:$1),0),ROW($1:$1))+1,1)*10^ROW($1:$1)/10)</f>
        <v>1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16</v>
      </c>
      <c r="K610">
        <f>SUMPRODUCT(MID(0&amp;feed!K610,LARGE(INDEX(ISNUMBER(--MID(feed!K610,ROW($1:$19),1))*
ROW($1:$19),0),ROW($1:$19))+1,1)*10^ROW($1:$19)/10)</f>
        <v>15</v>
      </c>
      <c r="L610">
        <f>SUMPRODUCT(MID(0&amp;feed!L610,LARGE(INDEX(ISNUMBER(--MID(feed!L610,ROW($1:$19),1))*
ROW($1:$19),0),ROW($1:$19))+1,1)*10^ROW($1:$19)/10)</f>
        <v>10</v>
      </c>
      <c r="M610" t="str">
        <f>feed!M610</f>
        <v>Free Market</v>
      </c>
      <c r="N610">
        <f>SUMPRODUCT(MID(0&amp;feed!N610,LARGE(INDEX(ISNUMBER(--MID(feed!N610,ROW($1:$5),1))*
ROW($1:$5),0),ROW($1:$5))+1,1)*10^ROW($1:$5)/10)</f>
        <v>721</v>
      </c>
      <c r="O610">
        <f>SUMPRODUCT(MID(0&amp;feed!O610,LARGE(INDEX(ISNUMBER(--MID(feed!O610,ROW($1:$5),1))*
ROW($1:$5),0),ROW($1:$5))+1,1)*10^ROW($1:$5)/10)</f>
        <v>3271</v>
      </c>
      <c r="P610" t="str">
        <f>feed!P610</f>
        <v>Plentiful</v>
      </c>
      <c r="Q610" t="str">
        <f>feed!Q610</f>
        <v>Mediocre</v>
      </c>
      <c r="R610" t="str">
        <f>feed!R610</f>
        <v>Arabia</v>
      </c>
      <c r="S610" t="str">
        <f>feed!S610</f>
        <v>United States</v>
      </c>
      <c r="T610" s="4">
        <f>SUMPRODUCT(MID(0&amp;feed!T610,LARGE(INDEX(ISNUMBER(--MID(feed!T610,ROW($1:$5),1))*
ROW($1:$5),0),ROW($1:$5))+1,1)*10^ROW($1:$5)/10)</f>
        <v>30248</v>
      </c>
      <c r="U610" t="str">
        <f>feed!U610</f>
        <v>http://blocgame.com/stats.php?id=63976</v>
      </c>
      <c r="V610" s="4">
        <f>SUMPRODUCT(MID(0&amp;feed!V610,LARGE(INDEX(ISNUMBER(--MID(feed!V610,ROW($1:$5),1))*
ROW($1:$5),0),ROW($1:$5))+1,1)*10^ROW($1:$5)/10)</f>
        <v>0</v>
      </c>
      <c r="W610">
        <f>feed!W610</f>
        <v>0</v>
      </c>
      <c r="X610" s="4">
        <f>T610-H610*750-K610*375-L610*375</f>
        <v>20123</v>
      </c>
      <c r="Y610" s="9">
        <f>T610/N610</f>
        <v>41.952843273231622</v>
      </c>
    </row>
    <row r="611" spans="1:25" x14ac:dyDescent="0.25">
      <c r="A611" t="str">
        <f>feed!A613</f>
        <v>Ebryï¿½</v>
      </c>
      <c r="B611" t="str">
        <f>feed!B613</f>
        <v>Thaira</v>
      </c>
      <c r="C611" t="str">
        <f>feed!C613</f>
        <v>The Order</v>
      </c>
      <c r="D611">
        <f>SUMPRODUCT(MID(0&amp;feed!D613,LARGE(INDEX(ISNUMBER(--MID(feed!D613,ROW($1:$19),1))*
ROW($1:$19),0),ROW($1:$19))+1,1)*10^ROW($1:$19)/10)</f>
        <v>35</v>
      </c>
      <c r="E611">
        <f>SUMPRODUCT(MID(0&amp;feed!E613,LARGE(INDEX(ISNUMBER(--MID(feed!E613,ROW($1:$19),1))*
ROW($1:$19),0),ROW($1:$19))+1,1)*10^ROW($1:$19)/10)</f>
        <v>0</v>
      </c>
      <c r="F611" t="str">
        <f>feed!F613</f>
        <v>First World War surplus</v>
      </c>
      <c r="G611" t="str">
        <f>feed!G613</f>
        <v>Gandhi-like</v>
      </c>
      <c r="H611">
        <f>SUMPRODUCT(MID(0&amp;feed!H613,LARGE(INDEX(ISNUMBER(--MID(feed!H613,ROW($1:$1),1))*
ROW($1:$1),0),ROW($1:$1))+1,1)*10^ROW($1:$1)/10)</f>
        <v>0</v>
      </c>
      <c r="I611" t="str">
        <f>feed!I613</f>
        <v>Good</v>
      </c>
      <c r="J611">
        <f>SUMPRODUCT(MID(0&amp;feed!J613,LARGE(INDEX(ISNUMBER(--MID(feed!J613,ROW($1:$19),1))*
ROW($1:$19),0),ROW($1:$19))+1,1)*10^ROW($1:$19)/10)</f>
        <v>15</v>
      </c>
      <c r="K611">
        <f>SUMPRODUCT(MID(0&amp;feed!K613,LARGE(INDEX(ISNUMBER(--MID(feed!K613,ROW($1:$19),1))*
ROW($1:$19),0),ROW($1:$19))+1,1)*10^ROW($1:$19)/10)</f>
        <v>3</v>
      </c>
      <c r="L611">
        <f>SUMPRODUCT(MID(0&amp;feed!L613,LARGE(INDEX(ISNUMBER(--MID(feed!L613,ROW($1:$19),1))*
ROW($1:$19),0),ROW($1:$19))+1,1)*10^ROW($1:$19)/10)</f>
        <v>2</v>
      </c>
      <c r="M611" t="str">
        <f>feed!M613</f>
        <v>Central Planning</v>
      </c>
      <c r="N611">
        <f>SUMPRODUCT(MID(0&amp;feed!N613,LARGE(INDEX(ISNUMBER(--MID(feed!N613,ROW($1:$5),1))*
ROW($1:$5),0),ROW($1:$5))+1,1)*10^ROW($1:$5)/10)</f>
        <v>721</v>
      </c>
      <c r="O611">
        <f>SUMPRODUCT(MID(0&amp;feed!O613,LARGE(INDEX(ISNUMBER(--MID(feed!O613,ROW($1:$5),1))*
ROW($1:$5),0),ROW($1:$5))+1,1)*10^ROW($1:$5)/10)</f>
        <v>147</v>
      </c>
      <c r="P611" t="str">
        <f>feed!P613</f>
        <v>Untapped</v>
      </c>
      <c r="Q611" t="str">
        <f>feed!Q613</f>
        <v>Mediocre</v>
      </c>
      <c r="R611" t="str">
        <f>feed!R613</f>
        <v>Congo</v>
      </c>
      <c r="S611" t="str">
        <f>feed!S613</f>
        <v>Soviet Union</v>
      </c>
      <c r="T611" s="4">
        <f>SUMPRODUCT(MID(0&amp;feed!T613,LARGE(INDEX(ISNUMBER(--MID(feed!T613,ROW($1:$5),1))*
ROW($1:$5),0),ROW($1:$5))+1,1)*10^ROW($1:$5)/10)</f>
        <v>28767</v>
      </c>
      <c r="U611" t="str">
        <f>feed!U613</f>
        <v>http://blocgame.com/stats.php?id=64495</v>
      </c>
      <c r="V611" s="4">
        <f>SUMPRODUCT(MID(0&amp;feed!V613,LARGE(INDEX(ISNUMBER(--MID(feed!V613,ROW($1:$5),1))*
ROW($1:$5),0),ROW($1:$5))+1,1)*10^ROW($1:$5)/10)</f>
        <v>0</v>
      </c>
      <c r="W611">
        <f>feed!W613</f>
        <v>0</v>
      </c>
      <c r="X611" s="4">
        <f>T611-H611*750-K611*375-L611*375</f>
        <v>26892</v>
      </c>
      <c r="Y611" s="9">
        <f>T611/N611</f>
        <v>39.898751733703193</v>
      </c>
    </row>
    <row r="612" spans="1:25" x14ac:dyDescent="0.25">
      <c r="A612" t="str">
        <f>feed!A609</f>
        <v>oliverhard</v>
      </c>
      <c r="B612" t="str">
        <f>feed!B609</f>
        <v>oliver hardwick</v>
      </c>
      <c r="C612" t="str">
        <f>feed!C609</f>
        <v>The Divine Council</v>
      </c>
      <c r="D612">
        <f>SUMPRODUCT(MID(0&amp;feed!D609,LARGE(INDEX(ISNUMBER(--MID(feed!D609,ROW($1:$19),1))*
ROW($1:$19),0),ROW($1:$19))+1,1)*10^ROW($1:$19)/10)</f>
        <v>31</v>
      </c>
      <c r="E612">
        <f>SUMPRODUCT(MID(0&amp;feed!E609,LARGE(INDEX(ISNUMBER(--MID(feed!E609,ROW($1:$19),1))*
ROW($1:$19),0),ROW($1:$19))+1,1)*10^ROW($1:$19)/10)</f>
        <v>1</v>
      </c>
      <c r="F612" t="str">
        <f>feed!F609</f>
        <v>Second World War surplus</v>
      </c>
      <c r="G612" t="str">
        <f>feed!G609</f>
        <v>Angelic</v>
      </c>
      <c r="H612">
        <f>SUMPRODUCT(MID(0&amp;feed!H609,LARGE(INDEX(ISNUMBER(--MID(feed!H609,ROW($1:$1),1))*
ROW($1:$1),0),ROW($1:$1))+1,1)*10^ROW($1:$1)/10)</f>
        <v>3</v>
      </c>
      <c r="I612" t="str">
        <f>feed!I609</f>
        <v>Standard</v>
      </c>
      <c r="J612">
        <f>SUMPRODUCT(MID(0&amp;feed!J609,LARGE(INDEX(ISNUMBER(--MID(feed!J609,ROW($1:$19),1))*
ROW($1:$19),0),ROW($1:$19))+1,1)*10^ROW($1:$19)/10)</f>
        <v>8</v>
      </c>
      <c r="K612">
        <f>SUMPRODUCT(MID(0&amp;feed!K609,LARGE(INDEX(ISNUMBER(--MID(feed!K609,ROW($1:$19),1))*
ROW($1:$19),0),ROW($1:$19))+1,1)*10^ROW($1:$19)/10)</f>
        <v>24</v>
      </c>
      <c r="L612">
        <f>SUMPRODUCT(MID(0&amp;feed!L609,LARGE(INDEX(ISNUMBER(--MID(feed!L609,ROW($1:$19),1))*
ROW($1:$19),0),ROW($1:$19))+1,1)*10^ROW($1:$19)/10)</f>
        <v>13</v>
      </c>
      <c r="M612" t="str">
        <f>feed!M609</f>
        <v>Central Planning</v>
      </c>
      <c r="N612">
        <f>SUMPRODUCT(MID(0&amp;feed!N609,LARGE(INDEX(ISNUMBER(--MID(feed!N609,ROW($1:$5),1))*
ROW($1:$5),0),ROW($1:$5))+1,1)*10^ROW($1:$5)/10)</f>
        <v>721</v>
      </c>
      <c r="O612">
        <f>SUMPRODUCT(MID(0&amp;feed!O609,LARGE(INDEX(ISNUMBER(--MID(feed!O609,ROW($1:$5),1))*
ROW($1:$5),0),ROW($1:$5))+1,1)*10^ROW($1:$5)/10)</f>
        <v>2993</v>
      </c>
      <c r="P612" t="str">
        <f>feed!P609</f>
        <v>Untapped</v>
      </c>
      <c r="Q612" t="str">
        <f>feed!Q609</f>
        <v>Mediocre</v>
      </c>
      <c r="R612" t="str">
        <f>feed!R609</f>
        <v>Persia</v>
      </c>
      <c r="S612" t="str">
        <f>feed!S609</f>
        <v>Soviet Union</v>
      </c>
      <c r="T612" s="4">
        <f>SUMPRODUCT(MID(0&amp;feed!T609,LARGE(INDEX(ISNUMBER(--MID(feed!T609,ROW($1:$5),1))*
ROW($1:$5),0),ROW($1:$5))+1,1)*10^ROW($1:$5)/10)</f>
        <v>32039</v>
      </c>
      <c r="U612" t="str">
        <f>feed!U609</f>
        <v>http://blocgame.com/stats.php?id=53822</v>
      </c>
      <c r="V612" s="4">
        <f>SUMPRODUCT(MID(0&amp;feed!V609,LARGE(INDEX(ISNUMBER(--MID(feed!V609,ROW($1:$5),1))*
ROW($1:$5),0),ROW($1:$5))+1,1)*10^ROW($1:$5)/10)</f>
        <v>0</v>
      </c>
      <c r="W612">
        <f>feed!W609</f>
        <v>0</v>
      </c>
      <c r="X612" s="4">
        <f>T612-H612*750-K612*375-L612*375</f>
        <v>15914</v>
      </c>
      <c r="Y612" s="9">
        <f>T612/N612</f>
        <v>44.436893203883493</v>
      </c>
    </row>
    <row r="613" spans="1:25" x14ac:dyDescent="0.25">
      <c r="A613" t="str">
        <f>feed!A612</f>
        <v>oreoxmonster</v>
      </c>
      <c r="B613" t="str">
        <f>feed!B612</f>
        <v>haramxjadah</v>
      </c>
      <c r="C613" t="str">
        <f>feed!C612</f>
        <v>The Divine Council</v>
      </c>
      <c r="D613">
        <f>SUMPRODUCT(MID(0&amp;feed!D612,LARGE(INDEX(ISNUMBER(--MID(feed!D612,ROW($1:$19),1))*
ROW($1:$19),0),ROW($1:$19))+1,1)*10^ROW($1:$19)/10)</f>
        <v>84</v>
      </c>
      <c r="E613">
        <f>SUMPRODUCT(MID(0&amp;feed!E612,LARGE(INDEX(ISNUMBER(--MID(feed!E612,ROW($1:$19),1))*
ROW($1:$19),0),ROW($1:$19))+1,1)*10^ROW($1:$19)/10)</f>
        <v>0</v>
      </c>
      <c r="F613" t="str">
        <f>feed!F612</f>
        <v>First World War surplus</v>
      </c>
      <c r="G613" t="str">
        <f>feed!G612</f>
        <v>Angelic</v>
      </c>
      <c r="H613">
        <f>SUMPRODUCT(MID(0&amp;feed!H612,LARGE(INDEX(ISNUMBER(--MID(feed!H612,ROW($1:$1),1))*
ROW($1:$1),0),ROW($1:$1))+1,1)*10^ROW($1:$1)/10)</f>
        <v>1</v>
      </c>
      <c r="I613" t="str">
        <f>feed!I612</f>
        <v>Standard</v>
      </c>
      <c r="J613">
        <f>SUMPRODUCT(MID(0&amp;feed!J612,LARGE(INDEX(ISNUMBER(--MID(feed!J612,ROW($1:$19),1))*
ROW($1:$19),0),ROW($1:$19))+1,1)*10^ROW($1:$19)/10)</f>
        <v>0</v>
      </c>
      <c r="K613">
        <f>SUMPRODUCT(MID(0&amp;feed!K612,LARGE(INDEX(ISNUMBER(--MID(feed!K612,ROW($1:$19),1))*
ROW($1:$19),0),ROW($1:$19))+1,1)*10^ROW($1:$19)/10)</f>
        <v>11</v>
      </c>
      <c r="L613">
        <f>SUMPRODUCT(MID(0&amp;feed!L612,LARGE(INDEX(ISNUMBER(--MID(feed!L612,ROW($1:$19),1))*
ROW($1:$19),0),ROW($1:$19))+1,1)*10^ROW($1:$19)/10)</f>
        <v>5</v>
      </c>
      <c r="M613" t="str">
        <f>feed!M612</f>
        <v>Free Market</v>
      </c>
      <c r="N613">
        <f>SUMPRODUCT(MID(0&amp;feed!N612,LARGE(INDEX(ISNUMBER(--MID(feed!N612,ROW($1:$5),1))*
ROW($1:$5),0),ROW($1:$5))+1,1)*10^ROW($1:$5)/10)</f>
        <v>721</v>
      </c>
      <c r="O613">
        <f>SUMPRODUCT(MID(0&amp;feed!O612,LARGE(INDEX(ISNUMBER(--MID(feed!O612,ROW($1:$5),1))*
ROW($1:$5),0),ROW($1:$5))+1,1)*10^ROW($1:$5)/10)</f>
        <v>4803</v>
      </c>
      <c r="P613" t="str">
        <f>feed!P612</f>
        <v>Depleted</v>
      </c>
      <c r="Q613" t="str">
        <f>feed!Q612</f>
        <v>Mediocre</v>
      </c>
      <c r="R613" t="str">
        <f>feed!R612</f>
        <v>Persia</v>
      </c>
      <c r="S613" t="str">
        <f>feed!S612</f>
        <v>Neutral</v>
      </c>
      <c r="T613" s="4">
        <f>SUMPRODUCT(MID(0&amp;feed!T612,LARGE(INDEX(ISNUMBER(--MID(feed!T612,ROW($1:$5),1))*
ROW($1:$5),0),ROW($1:$5))+1,1)*10^ROW($1:$5)/10)</f>
        <v>30208</v>
      </c>
      <c r="U613" t="str">
        <f>feed!U612</f>
        <v>http://blocgame.com/stats.php?id=64351</v>
      </c>
      <c r="V613" s="4">
        <f>SUMPRODUCT(MID(0&amp;feed!V612,LARGE(INDEX(ISNUMBER(--MID(feed!V612,ROW($1:$5),1))*
ROW($1:$5),0),ROW($1:$5))+1,1)*10^ROW($1:$5)/10)</f>
        <v>0</v>
      </c>
      <c r="W613">
        <f>feed!W612</f>
        <v>0</v>
      </c>
      <c r="X613" s="4">
        <f>T613-H613*750-K613*375-L613*375</f>
        <v>23458</v>
      </c>
      <c r="Y613" s="9">
        <f>T613/N613</f>
        <v>41.897364771151182</v>
      </c>
    </row>
    <row r="614" spans="1:25" x14ac:dyDescent="0.25">
      <c r="A614" t="str">
        <f>feed!A614</f>
        <v>Langit7</v>
      </c>
      <c r="B614" t="str">
        <f>feed!B614</f>
        <v>Echa</v>
      </c>
      <c r="C614" t="str">
        <f>feed!C614</f>
        <v>Brotherhood of Nod</v>
      </c>
      <c r="D614">
        <f>SUMPRODUCT(MID(0&amp;feed!D614,LARGE(INDEX(ISNUMBER(--MID(feed!D614,ROW($1:$19),1))*
ROW($1:$19),0),ROW($1:$19))+1,1)*10^ROW($1:$19)/10)</f>
        <v>60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1</v>
      </c>
      <c r="I614" t="str">
        <f>feed!I614</f>
        <v>Poor</v>
      </c>
      <c r="J614">
        <f>SUMPRODUCT(MID(0&amp;feed!J614,LARGE(INDEX(ISNUMBER(--MID(feed!J614,ROW($1:$19),1))*
ROW($1:$19),0),ROW($1:$19))+1,1)*10^ROW($1:$19)/10)</f>
        <v>8</v>
      </c>
      <c r="K614">
        <f>SUMPRODUCT(MID(0&amp;feed!K614,LARGE(INDEX(ISNUMBER(--MID(feed!K614,ROW($1:$19),1))*
ROW($1:$19),0),ROW($1:$19))+1,1)*10^ROW($1:$19)/10)</f>
        <v>13</v>
      </c>
      <c r="L614">
        <f>SUMPRODUCT(MID(0&amp;feed!L614,LARGE(INDEX(ISNUMBER(--MID(feed!L614,ROW($1:$19),1))*
ROW($1:$19),0),ROW($1:$19))+1,1)*10^ROW($1:$19)/10)</f>
        <v>11</v>
      </c>
      <c r="M614" t="str">
        <f>feed!M614</f>
        <v>Mixed Economy</v>
      </c>
      <c r="N614">
        <f>SUMPRODUCT(MID(0&amp;feed!N614,LARGE(INDEX(ISNUMBER(--MID(feed!N614,ROW($1:$5),1))*
ROW($1:$5),0),ROW($1:$5))+1,1)*10^ROW($1:$5)/10)</f>
        <v>720</v>
      </c>
      <c r="O614">
        <f>SUMPRODUCT(MID(0&amp;feed!O614,LARGE(INDEX(ISNUMBER(--MID(feed!O614,ROW($1:$5),1))*
ROW($1:$5),0),ROW($1:$5))+1,1)*10^ROW($1:$5)/10)</f>
        <v>1654</v>
      </c>
      <c r="P614" t="str">
        <f>feed!P614</f>
        <v>Untapped</v>
      </c>
      <c r="Q614" t="str">
        <f>feed!Q614</f>
        <v>Very Powerful</v>
      </c>
      <c r="R614" t="str">
        <f>feed!R614</f>
        <v>Arabia</v>
      </c>
      <c r="S614" t="str">
        <f>feed!S614</f>
        <v>Neutral</v>
      </c>
      <c r="T614" s="4">
        <f>SUMPRODUCT(MID(0&amp;feed!T614,LARGE(INDEX(ISNUMBER(--MID(feed!T614,ROW($1:$5),1))*
ROW($1:$5),0),ROW($1:$5))+1,1)*10^ROW($1:$5)/10)</f>
        <v>19799</v>
      </c>
      <c r="U614" t="str">
        <f>feed!U614</f>
        <v>http://blocgame.com/stats.php?id=61131</v>
      </c>
      <c r="V614" s="4">
        <f>SUMPRODUCT(MID(0&amp;feed!V614,LARGE(INDEX(ISNUMBER(--MID(feed!V614,ROW($1:$5),1))*
ROW($1:$5),0),ROW($1:$5))+1,1)*10^ROW($1:$5)/10)</f>
        <v>0</v>
      </c>
      <c r="W614">
        <f>feed!W614</f>
        <v>0</v>
      </c>
      <c r="X614" s="4">
        <f>T614-H614*750-K614*375-L614*375</f>
        <v>10049</v>
      </c>
      <c r="Y614" s="9">
        <f>T614/N614</f>
        <v>27.49861111111111</v>
      </c>
    </row>
    <row r="615" spans="1:25" x14ac:dyDescent="0.25">
      <c r="A615" t="str">
        <f>feed!A615</f>
        <v>Afpakistan</v>
      </c>
      <c r="B615" t="str">
        <f>feed!B615</f>
        <v>WolfyTheAlpha</v>
      </c>
      <c r="C615" t="str">
        <f>feed!C615</f>
        <v>Steel Brotherhood</v>
      </c>
      <c r="D615">
        <f>SUMPRODUCT(MID(0&amp;feed!D615,LARGE(INDEX(ISNUMBER(--MID(feed!D615,ROW($1:$19),1))*
ROW($1:$19),0),ROW($1:$19))+1,1)*10^ROW($1:$19)/10)</f>
        <v>53</v>
      </c>
      <c r="E615">
        <f>SUMPRODUCT(MID(0&amp;feed!E615,LARGE(INDEX(ISNUMBER(--MID(feed!E615,ROW($1:$19),1))*
ROW($1:$19),0),ROW($1:$19))+1,1)*10^ROW($1:$19)/10)</f>
        <v>0</v>
      </c>
      <c r="F615" t="str">
        <f>feed!F615</f>
        <v>First World War surplus</v>
      </c>
      <c r="G615" t="str">
        <f>feed!G615</f>
        <v>Gandhi-like</v>
      </c>
      <c r="H615">
        <f>SUMPRODUCT(MID(0&amp;feed!H615,LARGE(INDEX(ISNUMBER(--MID(feed!H615,ROW($1:$1),1))*
ROW($1:$1),0),ROW($1:$1))+1,1)*10^ROW($1:$1)/10)</f>
        <v>1</v>
      </c>
      <c r="I615" t="str">
        <f>feed!I615</f>
        <v>Standard</v>
      </c>
      <c r="J615">
        <f>SUMPRODUCT(MID(0&amp;feed!J615,LARGE(INDEX(ISNUMBER(--MID(feed!J615,ROW($1:$19),1))*
ROW($1:$19),0),ROW($1:$19))+1,1)*10^ROW($1:$19)/10)</f>
        <v>32</v>
      </c>
      <c r="K615">
        <f>SUMPRODUCT(MID(0&amp;feed!K615,LARGE(INDEX(ISNUMBER(--MID(feed!K615,ROW($1:$19),1))*
ROW($1:$19),0),ROW($1:$19))+1,1)*10^ROW($1:$19)/10)</f>
        <v>11</v>
      </c>
      <c r="L615">
        <f>SUMPRODUCT(MID(0&amp;feed!L615,LARGE(INDEX(ISNUMBER(--MID(feed!L615,ROW($1:$19),1))*
ROW($1:$19),0),ROW($1:$19))+1,1)*10^ROW($1:$19)/10)</f>
        <v>7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715</v>
      </c>
      <c r="O615">
        <f>SUMPRODUCT(MID(0&amp;feed!O615,LARGE(INDEX(ISNUMBER(--MID(feed!O615,ROW($1:$5),1))*
ROW($1:$5),0),ROW($1:$5))+1,1)*10^ROW($1:$5)/10)</f>
        <v>1490</v>
      </c>
      <c r="P615" t="str">
        <f>feed!P615</f>
        <v>Untapped</v>
      </c>
      <c r="Q615" t="str">
        <f>feed!Q615</f>
        <v>Meagre</v>
      </c>
      <c r="R615" t="str">
        <f>feed!R615</f>
        <v>Atlas</v>
      </c>
      <c r="S615" t="str">
        <f>feed!S615</f>
        <v>Soviet Union</v>
      </c>
      <c r="T615" s="4">
        <f>SUMPRODUCT(MID(0&amp;feed!T615,LARGE(INDEX(ISNUMBER(--MID(feed!T615,ROW($1:$5),1))*
ROW($1:$5),0),ROW($1:$5))+1,1)*10^ROW($1:$5)/10)</f>
        <v>20000</v>
      </c>
      <c r="U615" t="str">
        <f>feed!U615</f>
        <v>http://blocgame.com/stats.php?id=64497</v>
      </c>
      <c r="V615" s="4">
        <f>SUMPRODUCT(MID(0&amp;feed!V615,LARGE(INDEX(ISNUMBER(--MID(feed!V615,ROW($1:$5),1))*
ROW($1:$5),0),ROW($1:$5))+1,1)*10^ROW($1:$5)/10)</f>
        <v>0</v>
      </c>
      <c r="W615">
        <f>feed!W615</f>
        <v>0</v>
      </c>
      <c r="X615" s="4">
        <f>T615-H615*750-K615*375-L615*375</f>
        <v>12500</v>
      </c>
      <c r="Y615" s="9">
        <f>T615/N615</f>
        <v>27.972027972027973</v>
      </c>
    </row>
    <row r="616" spans="1:25" x14ac:dyDescent="0.25">
      <c r="A616" t="str">
        <f>feed!A616</f>
        <v>Toron</v>
      </c>
      <c r="B616" t="str">
        <f>feed!B616</f>
        <v>Ragnar Gojie</v>
      </c>
      <c r="C616">
        <f>feed!C616</f>
        <v>0</v>
      </c>
      <c r="D616">
        <f>SUMPRODUCT(MID(0&amp;feed!D616,LARGE(INDEX(ISNUMBER(--MID(feed!D616,ROW($1:$19),1))*
ROW($1:$19),0),ROW($1:$19))+1,1)*10^ROW($1:$19)/10)</f>
        <v>9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Pariah</v>
      </c>
      <c r="H616">
        <f>SUMPRODUCT(MID(0&amp;feed!H616,LARGE(INDEX(ISNUMBER(--MID(feed!H616,ROW($1:$1),1))*
ROW($1:$1),0),ROW($1:$1))+1,1)*10^ROW($1:$1)/10)</f>
        <v>0</v>
      </c>
      <c r="I616" t="str">
        <f>feed!I616</f>
        <v>Undisciplined Rabble</v>
      </c>
      <c r="J616">
        <f>SUMPRODUCT(MID(0&amp;feed!J616,LARGE(INDEX(ISNUMBER(--MID(feed!J616,ROW($1:$19),1))*
ROW($1:$19),0),ROW($1:$19))+1,1)*10^ROW($1:$19)/10)</f>
        <v>0</v>
      </c>
      <c r="K616">
        <f>SUMPRODUCT(MID(0&amp;feed!K616,LARGE(INDEX(ISNUMBER(--MID(feed!K616,ROW($1:$19),1))*
ROW($1:$19),0),ROW($1:$19))+1,1)*10^ROW($1:$19)/10)</f>
        <v>2</v>
      </c>
      <c r="L616">
        <f>SUMPRODUCT(MID(0&amp;feed!L616,LARGE(INDEX(ISNUMBER(--MID(feed!L616,ROW($1:$19),1))*
ROW($1:$19),0),ROW($1:$19))+1,1)*10^ROW($1:$19)/10)</f>
        <v>2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712</v>
      </c>
      <c r="O616">
        <f>SUMPRODUCT(MID(0&amp;feed!O616,LARGE(INDEX(ISNUMBER(--MID(feed!O616,ROW($1:$5),1))*
ROW($1:$5),0),ROW($1:$5))+1,1)*10^ROW($1:$5)/10)</f>
        <v>2</v>
      </c>
      <c r="P616">
        <f>feed!P616</f>
        <v>0</v>
      </c>
      <c r="Q616" t="str">
        <f>feed!Q616</f>
        <v>None</v>
      </c>
      <c r="R616" t="str">
        <f>feed!R616</f>
        <v>China</v>
      </c>
      <c r="S616" t="str">
        <f>feed!S616</f>
        <v>Neutral</v>
      </c>
      <c r="T616" s="4">
        <f>SUMPRODUCT(MID(0&amp;feed!T616,LARGE(INDEX(ISNUMBER(--MID(feed!T616,ROW($1:$5),1))*
ROW($1:$5),0),ROW($1:$5))+1,1)*10^ROW($1:$5)/10)</f>
        <v>1835</v>
      </c>
      <c r="U616" t="str">
        <f>feed!U616</f>
        <v>http://blocgame.com/stats.php?id=63275</v>
      </c>
      <c r="V616" s="4">
        <f>SUMPRODUCT(MID(0&amp;feed!V616,LARGE(INDEX(ISNUMBER(--MID(feed!V616,ROW($1:$5),1))*
ROW($1:$5),0),ROW($1:$5))+1,1)*10^ROW($1:$5)/10)</f>
        <v>0</v>
      </c>
      <c r="W616">
        <f>feed!W616</f>
        <v>0</v>
      </c>
      <c r="X616" s="4">
        <f>T616-H616*750-K616*375-L616*375</f>
        <v>335</v>
      </c>
      <c r="Y616" s="9">
        <f>T616/N616</f>
        <v>2.577247191011236</v>
      </c>
    </row>
    <row r="617" spans="1:25" x14ac:dyDescent="0.25">
      <c r="A617" t="str">
        <f>feed!A617</f>
        <v>Dengue</v>
      </c>
      <c r="B617" t="str">
        <f>feed!B617</f>
        <v>Kraken</v>
      </c>
      <c r="C617" t="str">
        <f>feed!C617</f>
        <v>The Khilafah</v>
      </c>
      <c r="D617">
        <f>SUMPRODUCT(MID(0&amp;feed!D617,LARGE(INDEX(ISNUMBER(--MID(feed!D617,ROW($1:$19),1))*
ROW($1:$19),0),ROW($1:$19))+1,1)*10^ROW($1:$19)/10)</f>
        <v>54</v>
      </c>
      <c r="E617">
        <f>SUMPRODUCT(MID(0&amp;feed!E617,LARGE(INDEX(ISNUMBER(--MID(feed!E617,ROW($1:$19),1))*
ROW($1:$19),0),ROW($1:$19))+1,1)*10^ROW($1:$19)/10)</f>
        <v>0</v>
      </c>
      <c r="F617" t="str">
        <f>feed!F617</f>
        <v>Korean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1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3</v>
      </c>
      <c r="K617">
        <f>SUMPRODUCT(MID(0&amp;feed!K617,LARGE(INDEX(ISNUMBER(--MID(feed!K617,ROW($1:$19),1))*
ROW($1:$19),0),ROW($1:$19))+1,1)*10^ROW($1:$19)/10)</f>
        <v>9</v>
      </c>
      <c r="L617">
        <f>SUMPRODUCT(MID(0&amp;feed!L617,LARGE(INDEX(ISNUMBER(--MID(feed!L617,ROW($1:$19),1))*
ROW($1:$19),0),ROW($1:$19))+1,1)*10^ROW($1:$19)/10)</f>
        <v>4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711</v>
      </c>
      <c r="O617">
        <f>SUMPRODUCT(MID(0&amp;feed!O617,LARGE(INDEX(ISNUMBER(--MID(feed!O617,ROW($1:$5),1))*
ROW($1:$5),0),ROW($1:$5))+1,1)*10^ROW($1:$5)/10)</f>
        <v>2489</v>
      </c>
      <c r="P617" t="str">
        <f>feed!P617</f>
        <v>Untapped</v>
      </c>
      <c r="Q617" t="str">
        <f>feed!Q617</f>
        <v>Large</v>
      </c>
      <c r="R617" t="str">
        <f>feed!R617</f>
        <v>Mesopotamia</v>
      </c>
      <c r="S617" t="str">
        <f>feed!S617</f>
        <v>Soviet Union</v>
      </c>
      <c r="T617" s="4">
        <f>SUMPRODUCT(MID(0&amp;feed!T617,LARGE(INDEX(ISNUMBER(--MID(feed!T617,ROW($1:$5),1))*
ROW($1:$5),0),ROW($1:$5))+1,1)*10^ROW($1:$5)/10)</f>
        <v>13210</v>
      </c>
      <c r="U617" t="str">
        <f>feed!U617</f>
        <v>http://blocgame.com/stats.php?id=64008</v>
      </c>
      <c r="V617" s="4">
        <f>SUMPRODUCT(MID(0&amp;feed!V617,LARGE(INDEX(ISNUMBER(--MID(feed!V617,ROW($1:$5),1))*
ROW($1:$5),0),ROW($1:$5))+1,1)*10^ROW($1:$5)/10)</f>
        <v>0</v>
      </c>
      <c r="W617">
        <f>feed!W617</f>
        <v>0</v>
      </c>
      <c r="X617" s="4">
        <f>T617-H617*750-K617*375-L617*375</f>
        <v>7585</v>
      </c>
      <c r="Y617" s="9">
        <f>T617/N617</f>
        <v>18.579465541490858</v>
      </c>
    </row>
    <row r="618" spans="1:25" x14ac:dyDescent="0.25">
      <c r="A618" t="str">
        <f>feed!A618</f>
        <v>Soviet Kekbodia</v>
      </c>
      <c r="B618" t="str">
        <f>feed!B618</f>
        <v>Wojak Stalin</v>
      </c>
      <c r="C618">
        <f>feed!C618</f>
        <v>0</v>
      </c>
      <c r="D618">
        <f>SUMPRODUCT(MID(0&amp;feed!D618,LARGE(INDEX(ISNUMBER(--MID(feed!D618,ROW($1:$19),1))*
ROW($1:$19),0),ROW($1:$19))+1,1)*10^ROW($1:$19)/10)</f>
        <v>1</v>
      </c>
      <c r="E618">
        <f>SUMPRODUCT(MID(0&amp;feed!E618,LARGE(INDEX(ISNUMBER(--MID(feed!E618,ROW($1:$19),1))*
ROW($1:$19),0),ROW($1:$19))+1,1)*10^ROW($1:$19)/10)</f>
        <v>0</v>
      </c>
      <c r="F618" t="str">
        <f>feed!F618</f>
        <v>First World War surplus</v>
      </c>
      <c r="G618" t="str">
        <f>feed!G618</f>
        <v>Normal</v>
      </c>
      <c r="H618">
        <f>SUMPRODUCT(MID(0&amp;feed!H618,LARGE(INDEX(ISNUMBER(--MID(feed!H618,ROW($1:$1),1))*
ROW($1:$1),0),ROW($1:$1))+1,1)*10^ROW($1:$1)/10)</f>
        <v>0</v>
      </c>
      <c r="I618" t="str">
        <f>feed!I618</f>
        <v>Elite</v>
      </c>
      <c r="J618">
        <f>SUMPRODUCT(MID(0&amp;feed!J618,LARGE(INDEX(ISNUMBER(--MID(feed!J618,ROW($1:$19),1))*
ROW($1:$19),0),ROW($1:$19))+1,1)*10^ROW($1:$19)/10)</f>
        <v>7</v>
      </c>
      <c r="K618">
        <f>SUMPRODUCT(MID(0&amp;feed!K618,LARGE(INDEX(ISNUMBER(--MID(feed!K618,ROW($1:$19),1))*
ROW($1:$19),0),ROW($1:$19))+1,1)*10^ROW($1:$19)/10)</f>
        <v>3</v>
      </c>
      <c r="L618">
        <f>SUMPRODUCT(MID(0&amp;feed!L618,LARGE(INDEX(ISNUMBER(--MID(feed!L618,ROW($1:$19),1))*
ROW($1:$19),0),ROW($1:$19))+1,1)*10^ROW($1:$19)/10)</f>
        <v>0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709</v>
      </c>
      <c r="O618">
        <f>SUMPRODUCT(MID(0&amp;feed!O618,LARGE(INDEX(ISNUMBER(--MID(feed!O618,ROW($1:$5),1))*
ROW($1:$5),0),ROW($1:$5))+1,1)*10^ROW($1:$5)/10)</f>
        <v>0</v>
      </c>
      <c r="P618" t="str">
        <f>feed!P618</f>
        <v>Untapped</v>
      </c>
      <c r="Q618" t="str">
        <f>feed!Q618</f>
        <v>None</v>
      </c>
      <c r="R618" t="str">
        <f>feed!R618</f>
        <v>Pacific Rim</v>
      </c>
      <c r="S618" t="str">
        <f>feed!S618</f>
        <v>Neutral</v>
      </c>
      <c r="T618" s="4">
        <f>SUMPRODUCT(MID(0&amp;feed!T618,LARGE(INDEX(ISNUMBER(--MID(feed!T618,ROW($1:$5),1))*
ROW($1:$5),0),ROW($1:$5))+1,1)*10^ROW($1:$5)/10)</f>
        <v>5418</v>
      </c>
      <c r="U618" t="str">
        <f>feed!U618</f>
        <v>http://blocgame.com/stats.php?id=63380</v>
      </c>
      <c r="V618" s="4">
        <f>SUMPRODUCT(MID(0&amp;feed!V618,LARGE(INDEX(ISNUMBER(--MID(feed!V618,ROW($1:$5),1))*
ROW($1:$5),0),ROW($1:$5))+1,1)*10^ROW($1:$5)/10)</f>
        <v>0</v>
      </c>
      <c r="W618">
        <f>feed!W618</f>
        <v>0</v>
      </c>
      <c r="X618" s="4">
        <f>T618-H618*750-K618*375-L618*375</f>
        <v>4293</v>
      </c>
      <c r="Y618" s="9">
        <f>T618/N618</f>
        <v>7.6417489421720735</v>
      </c>
    </row>
    <row r="619" spans="1:25" x14ac:dyDescent="0.25">
      <c r="A619" t="str">
        <f>feed!A619</f>
        <v>Qaramur</v>
      </c>
      <c r="B619" t="str">
        <f>feed!B619</f>
        <v>Qaram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23</v>
      </c>
      <c r="E619">
        <f>SUMPRODUCT(MID(0&amp;feed!E619,LARGE(INDEX(ISNUMBER(--MID(feed!E619,ROW($1:$19),1))*
ROW($1:$19),0),ROW($1:$19))+1,1)*10^ROW($1:$19)/10)</f>
        <v>0</v>
      </c>
      <c r="F619" t="str">
        <f>feed!F619</f>
        <v>Second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0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8</v>
      </c>
      <c r="K619">
        <f>SUMPRODUCT(MID(0&amp;feed!K619,LARGE(INDEX(ISNUMBER(--MID(feed!K619,ROW($1:$19),1))*
ROW($1:$19),0),ROW($1:$19))+1,1)*10^ROW($1:$19)/10)</f>
        <v>6</v>
      </c>
      <c r="L619">
        <f>SUMPRODUCT(MID(0&amp;feed!L619,LARGE(INDEX(ISNUMBER(--MID(feed!L619,ROW($1:$19),1))*
ROW($1:$19),0),ROW($1:$19))+1,1)*10^ROW($1:$19)/10)</f>
        <v>0</v>
      </c>
      <c r="M619" t="str">
        <f>feed!M619</f>
        <v>Free Market</v>
      </c>
      <c r="N619">
        <f>SUMPRODUCT(MID(0&amp;feed!N619,LARGE(INDEX(ISNUMBER(--MID(feed!N619,ROW($1:$5),1))*
ROW($1:$5),0),ROW($1:$5))+1,1)*10^ROW($1:$5)/10)</f>
        <v>707</v>
      </c>
      <c r="O619">
        <f>SUMPRODUCT(MID(0&amp;feed!O619,LARGE(INDEX(ISNUMBER(--MID(feed!O619,ROW($1:$5),1))*
ROW($1:$5),0),ROW($1:$5))+1,1)*10^ROW($1:$5)/10)</f>
        <v>0</v>
      </c>
      <c r="P619" t="str">
        <f>feed!P619</f>
        <v>Depleted</v>
      </c>
      <c r="Q619" t="str">
        <f>feed!Q619</f>
        <v>Small</v>
      </c>
      <c r="R619" t="str">
        <f>feed!R619</f>
        <v>The Subcontinent</v>
      </c>
      <c r="S619" t="str">
        <f>feed!S619</f>
        <v>Neutral</v>
      </c>
      <c r="T619" s="4">
        <f>SUMPRODUCT(MID(0&amp;feed!T619,LARGE(INDEX(ISNUMBER(--MID(feed!T619,ROW($1:$5),1))*
ROW($1:$5),0),ROW($1:$5))+1,1)*10^ROW($1:$5)/10)</f>
        <v>11369</v>
      </c>
      <c r="U619" t="str">
        <f>feed!U619</f>
        <v>http://blocgame.com/stats.php?id=62861</v>
      </c>
      <c r="V619" s="4">
        <f>SUMPRODUCT(MID(0&amp;feed!V619,LARGE(INDEX(ISNUMBER(--MID(feed!V619,ROW($1:$5),1))*
ROW($1:$5),0),ROW($1:$5))+1,1)*10^ROW($1:$5)/10)</f>
        <v>0</v>
      </c>
      <c r="W619">
        <f>feed!W619</f>
        <v>0</v>
      </c>
      <c r="X619" s="4">
        <f>T619-H619*750-K619*375-L619*375</f>
        <v>9119</v>
      </c>
      <c r="Y619" s="9">
        <f>T619/N619</f>
        <v>16.080622347949081</v>
      </c>
    </row>
    <row r="620" spans="1:25" x14ac:dyDescent="0.25">
      <c r="A620" t="str">
        <f>feed!A620</f>
        <v>Carteles</v>
      </c>
      <c r="B620" t="str">
        <f>feed!B620</f>
        <v>Miss Senza</v>
      </c>
      <c r="C620">
        <f>feed!C620</f>
        <v>0</v>
      </c>
      <c r="D620">
        <f>SUMPRODUCT(MID(0&amp;feed!D620,LARGE(INDEX(ISNUMBER(--MID(feed!D620,ROW($1:$19),1))*
ROW($1:$19),0),ROW($1:$19))+1,1)*10^ROW($1:$19)/10)</f>
        <v>10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Good</v>
      </c>
      <c r="H620">
        <f>SUMPRODUCT(MID(0&amp;feed!H620,LARGE(INDEX(ISNUMBER(--MID(feed!H620,ROW($1:$1),1))*
ROW($1:$1),0),ROW($1:$1))+1,1)*10^ROW($1:$1)/10)</f>
        <v>0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45</v>
      </c>
      <c r="K620">
        <f>SUMPRODUCT(MID(0&amp;feed!K620,LARGE(INDEX(ISNUMBER(--MID(feed!K620,ROW($1:$19),1))*
ROW($1:$19),0),ROW($1:$19))+1,1)*10^ROW($1:$19)/10)</f>
        <v>2</v>
      </c>
      <c r="L620">
        <f>SUMPRODUCT(MID(0&amp;feed!L620,LARGE(INDEX(ISNUMBER(--MID(feed!L620,ROW($1:$19),1))*
ROW($1:$19),0),ROW($1:$19))+1,1)*10^ROW($1:$19)/10)</f>
        <v>0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706</v>
      </c>
      <c r="O620">
        <f>SUMPRODUCT(MID(0&amp;feed!O620,LARGE(INDEX(ISNUMBER(--MID(feed!O620,ROW($1:$5),1))*
ROW($1:$5),0),ROW($1:$5))+1,1)*10^ROW($1:$5)/10)</f>
        <v>0</v>
      </c>
      <c r="P620" t="str">
        <f>feed!P620</f>
        <v>Untapped</v>
      </c>
      <c r="Q620" t="str">
        <f>feed!Q620</f>
        <v>None</v>
      </c>
      <c r="R620" t="str">
        <f>feed!R620</f>
        <v>Mesoamerica</v>
      </c>
      <c r="S620" t="str">
        <f>feed!S620</f>
        <v>Neutral</v>
      </c>
      <c r="T620" s="4">
        <f>SUMPRODUCT(MID(0&amp;feed!T620,LARGE(INDEX(ISNUMBER(--MID(feed!T620,ROW($1:$5),1))*
ROW($1:$5),0),ROW($1:$5))+1,1)*10^ROW($1:$5)/10)</f>
        <v>5417</v>
      </c>
      <c r="U620" t="str">
        <f>feed!U620</f>
        <v>http://blocgame.com/stats.php?id=63771</v>
      </c>
      <c r="V620" s="4">
        <f>SUMPRODUCT(MID(0&amp;feed!V620,LARGE(INDEX(ISNUMBER(--MID(feed!V620,ROW($1:$5),1))*
ROW($1:$5),0),ROW($1:$5))+1,1)*10^ROW($1:$5)/10)</f>
        <v>0</v>
      </c>
      <c r="W620">
        <f>feed!W620</f>
        <v>0</v>
      </c>
      <c r="X620" s="4">
        <f>T620-H620*750-K620*375-L620*375</f>
        <v>4667</v>
      </c>
      <c r="Y620" s="9">
        <f>T620/N620</f>
        <v>7.6728045325779037</v>
      </c>
    </row>
    <row r="621" spans="1:25" x14ac:dyDescent="0.25">
      <c r="A621" t="str">
        <f>feed!A621</f>
        <v>La Federacion</v>
      </c>
      <c r="B621" t="str">
        <f>feed!B621</f>
        <v>Jose Raul Martinez</v>
      </c>
      <c r="C621" t="str">
        <f>feed!C621</f>
        <v>The Divine Council</v>
      </c>
      <c r="D621">
        <f>SUMPRODUCT(MID(0&amp;feed!D621,LARGE(INDEX(ISNUMBER(--MID(feed!D621,ROW($1:$19),1))*
ROW($1:$19),0),ROW($1:$19))+1,1)*10^ROW($1:$19)/10)</f>
        <v>51</v>
      </c>
      <c r="E621">
        <f>SUMPRODUCT(MID(0&amp;feed!E621,LARGE(INDEX(ISNUMBER(--MID(feed!E621,ROW($1:$19),1))*
ROW($1:$19),0),ROW($1:$19))+1,1)*10^ROW($1:$19)/10)</f>
        <v>0</v>
      </c>
      <c r="F621" t="str">
        <f>feed!F621</f>
        <v>Second World War surplus</v>
      </c>
      <c r="G621" t="str">
        <f>feed!G621</f>
        <v>Normal</v>
      </c>
      <c r="H621">
        <f>SUMPRODUCT(MID(0&amp;feed!H621,LARGE(INDEX(ISNUMBER(--MID(feed!H621,ROW($1:$1),1))*
ROW($1:$1),0),ROW($1:$1))+1,1)*10^ROW($1:$1)/10)</f>
        <v>1</v>
      </c>
      <c r="I621" t="str">
        <f>feed!I621</f>
        <v>Standard</v>
      </c>
      <c r="J621">
        <f>SUMPRODUCT(MID(0&amp;feed!J621,LARGE(INDEX(ISNUMBER(--MID(feed!J621,ROW($1:$19),1))*
ROW($1:$19),0),ROW($1:$19))+1,1)*10^ROW($1:$19)/10)</f>
        <v>2</v>
      </c>
      <c r="K621">
        <f>SUMPRODUCT(MID(0&amp;feed!K621,LARGE(INDEX(ISNUMBER(--MID(feed!K621,ROW($1:$19),1))*
ROW($1:$19),0),ROW($1:$19))+1,1)*10^ROW($1:$19)/10)</f>
        <v>5</v>
      </c>
      <c r="L621">
        <f>SUMPRODUCT(MID(0&amp;feed!L621,LARGE(INDEX(ISNUMBER(--MID(feed!L621,ROW($1:$19),1))*
ROW($1:$19),0),ROW($1:$19))+1,1)*10^ROW($1:$19)/10)</f>
        <v>1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706</v>
      </c>
      <c r="O621">
        <f>SUMPRODUCT(MID(0&amp;feed!O621,LARGE(INDEX(ISNUMBER(--MID(feed!O621,ROW($1:$5),1))*
ROW($1:$5),0),ROW($1:$5))+1,1)*10^ROW($1:$5)/10)</f>
        <v>329</v>
      </c>
      <c r="P621" t="str">
        <f>feed!P621</f>
        <v>Untapped</v>
      </c>
      <c r="Q621" t="str">
        <f>feed!Q621</f>
        <v>Large</v>
      </c>
      <c r="R621" t="str">
        <f>feed!R621</f>
        <v>Mesoamerica</v>
      </c>
      <c r="S621" t="str">
        <f>feed!S621</f>
        <v>Soviet Union</v>
      </c>
      <c r="T621" s="4">
        <f>SUMPRODUCT(MID(0&amp;feed!T621,LARGE(INDEX(ISNUMBER(--MID(feed!T621,ROW($1:$5),1))*
ROW($1:$5),0),ROW($1:$5))+1,1)*10^ROW($1:$5)/10)</f>
        <v>27265</v>
      </c>
      <c r="U621" t="str">
        <f>feed!U621</f>
        <v>http://blocgame.com/stats.php?id=64281</v>
      </c>
      <c r="V621" s="4">
        <f>SUMPRODUCT(MID(0&amp;feed!V621,LARGE(INDEX(ISNUMBER(--MID(feed!V621,ROW($1:$5),1))*
ROW($1:$5),0),ROW($1:$5))+1,1)*10^ROW($1:$5)/10)</f>
        <v>0</v>
      </c>
      <c r="W621">
        <f>feed!W621</f>
        <v>0</v>
      </c>
      <c r="X621" s="4">
        <f>T621-H621*750-K621*375-L621*375</f>
        <v>24265</v>
      </c>
      <c r="Y621" s="9">
        <f>T621/N621</f>
        <v>38.618980169971671</v>
      </c>
    </row>
    <row r="622" spans="1:25" x14ac:dyDescent="0.25">
      <c r="A622" t="str">
        <f>feed!A623</f>
        <v>Newport High</v>
      </c>
      <c r="B622" t="str">
        <f>feed!B623</f>
        <v>Astalavista</v>
      </c>
      <c r="C622" t="str">
        <f>feed!C623</f>
        <v>The Order</v>
      </c>
      <c r="D622">
        <f>SUMPRODUCT(MID(0&amp;feed!D623,LARGE(INDEX(ISNUMBER(--MID(feed!D623,ROW($1:$19),1))*
ROW($1:$19),0),ROW($1:$19))+1,1)*10^ROW($1:$19)/10)</f>
        <v>80</v>
      </c>
      <c r="E622">
        <f>SUMPRODUCT(MID(0&amp;feed!E623,LARGE(INDEX(ISNUMBER(--MID(feed!E623,ROW($1:$19),1))*
ROW($1:$19),0),ROW($1:$19))+1,1)*10^ROW($1:$19)/10)</f>
        <v>1</v>
      </c>
      <c r="F622" t="str">
        <f>feed!F623</f>
        <v>Second World War surplus</v>
      </c>
      <c r="G622" t="str">
        <f>feed!G623</f>
        <v>Gandhi-like</v>
      </c>
      <c r="H622">
        <f>SUMPRODUCT(MID(0&amp;feed!H623,LARGE(INDEX(ISNUMBER(--MID(feed!H623,ROW($1:$1),1))*
ROW($1:$1),0),ROW($1:$1))+1,1)*10^ROW($1:$1)/10)</f>
        <v>3</v>
      </c>
      <c r="I622" t="str">
        <f>feed!I623</f>
        <v>Poor</v>
      </c>
      <c r="J622">
        <f>SUMPRODUCT(MID(0&amp;feed!J623,LARGE(INDEX(ISNUMBER(--MID(feed!J623,ROW($1:$19),1))*
ROW($1:$19),0),ROW($1:$19))+1,1)*10^ROW($1:$19)/10)</f>
        <v>7</v>
      </c>
      <c r="K622">
        <f>SUMPRODUCT(MID(0&amp;feed!K623,LARGE(INDEX(ISNUMBER(--MID(feed!K623,ROW($1:$19),1))*
ROW($1:$19),0),ROW($1:$19))+1,1)*10^ROW($1:$19)/10)</f>
        <v>26</v>
      </c>
      <c r="L622">
        <f>SUMPRODUCT(MID(0&amp;feed!L623,LARGE(INDEX(ISNUMBER(--MID(feed!L623,ROW($1:$19),1))*
ROW($1:$19),0),ROW($1:$19))+1,1)*10^ROW($1:$19)/10)</f>
        <v>4</v>
      </c>
      <c r="M622" t="str">
        <f>feed!M623</f>
        <v>Central Planning</v>
      </c>
      <c r="N622">
        <f>SUMPRODUCT(MID(0&amp;feed!N623,LARGE(INDEX(ISNUMBER(--MID(feed!N623,ROW($1:$5),1))*
ROW($1:$5),0),ROW($1:$5))+1,1)*10^ROW($1:$5)/10)</f>
        <v>705</v>
      </c>
      <c r="O622">
        <f>SUMPRODUCT(MID(0&amp;feed!O623,LARGE(INDEX(ISNUMBER(--MID(feed!O623,ROW($1:$5),1))*
ROW($1:$5),0),ROW($1:$5))+1,1)*10^ROW($1:$5)/10)</f>
        <v>197</v>
      </c>
      <c r="P622" t="str">
        <f>feed!P623</f>
        <v>Untapped</v>
      </c>
      <c r="Q622" t="str">
        <f>feed!Q623</f>
        <v>Very Powerful</v>
      </c>
      <c r="R622" t="str">
        <f>feed!R623</f>
        <v>Mesoamerica</v>
      </c>
      <c r="S622" t="str">
        <f>feed!S623</f>
        <v>Soviet Union</v>
      </c>
      <c r="T622" s="4">
        <f>SUMPRODUCT(MID(0&amp;feed!T623,LARGE(INDEX(ISNUMBER(--MID(feed!T623,ROW($1:$5),1))*
ROW($1:$5),0),ROW($1:$5))+1,1)*10^ROW($1:$5)/10)</f>
        <v>33229</v>
      </c>
      <c r="U622" t="str">
        <f>feed!U623</f>
        <v>http://blocgame.com/stats.php?id=62860</v>
      </c>
      <c r="V622" s="4">
        <f>SUMPRODUCT(MID(0&amp;feed!V623,LARGE(INDEX(ISNUMBER(--MID(feed!V623,ROW($1:$5),1))*
ROW($1:$5),0),ROW($1:$5))+1,1)*10^ROW($1:$5)/10)</f>
        <v>1</v>
      </c>
      <c r="W622">
        <f>feed!W623</f>
        <v>0</v>
      </c>
      <c r="X622" s="4">
        <f>T622-H622*750-K622*375-L622*375</f>
        <v>19729</v>
      </c>
      <c r="Y622" s="9">
        <f>T622/N622</f>
        <v>47.133333333333333</v>
      </c>
    </row>
    <row r="623" spans="1:25" x14ac:dyDescent="0.25">
      <c r="A623" t="str">
        <f>feed!A622</f>
        <v>Jitra</v>
      </c>
      <c r="B623" t="str">
        <f>feed!B622</f>
        <v>feemerrkoll</v>
      </c>
      <c r="C623" t="str">
        <f>feed!C622</f>
        <v>The Order</v>
      </c>
      <c r="D623">
        <f>SUMPRODUCT(MID(0&amp;feed!D622,LARGE(INDEX(ISNUMBER(--MID(feed!D622,ROW($1:$19),1))*
ROW($1:$19),0),ROW($1:$19))+1,1)*10^ROW($1:$19)/10)</f>
        <v>29</v>
      </c>
      <c r="E623">
        <f>SUMPRODUCT(MID(0&amp;feed!E622,LARGE(INDEX(ISNUMBER(--MID(feed!E622,ROW($1:$19),1))*
ROW($1:$19),0),ROW($1:$19))+1,1)*10^ROW($1:$19)/10)</f>
        <v>0</v>
      </c>
      <c r="F623" t="str">
        <f>feed!F622</f>
        <v>Second World War surplus</v>
      </c>
      <c r="G623" t="str">
        <f>feed!G622</f>
        <v>Gandhi-like</v>
      </c>
      <c r="H623">
        <f>SUMPRODUCT(MID(0&amp;feed!H622,LARGE(INDEX(ISNUMBER(--MID(feed!H622,ROW($1:$1),1))*
ROW($1:$1),0),ROW($1:$1))+1,1)*10^ROW($1:$1)/10)</f>
        <v>1</v>
      </c>
      <c r="I623" t="str">
        <f>feed!I622</f>
        <v>Poor</v>
      </c>
      <c r="J623">
        <f>SUMPRODUCT(MID(0&amp;feed!J622,LARGE(INDEX(ISNUMBER(--MID(feed!J622,ROW($1:$19),1))*
ROW($1:$19),0),ROW($1:$19))+1,1)*10^ROW($1:$19)/10)</f>
        <v>4</v>
      </c>
      <c r="K623">
        <f>SUMPRODUCT(MID(0&amp;feed!K622,LARGE(INDEX(ISNUMBER(--MID(feed!K622,ROW($1:$19),1))*
ROW($1:$19),0),ROW($1:$19))+1,1)*10^ROW($1:$19)/10)</f>
        <v>20</v>
      </c>
      <c r="L623">
        <f>SUMPRODUCT(MID(0&amp;feed!L622,LARGE(INDEX(ISNUMBER(--MID(feed!L622,ROW($1:$19),1))*
ROW($1:$19),0),ROW($1:$19))+1,1)*10^ROW($1:$19)/10)</f>
        <v>3</v>
      </c>
      <c r="M623" t="str">
        <f>feed!M622</f>
        <v>Central Planning</v>
      </c>
      <c r="N623">
        <f>SUMPRODUCT(MID(0&amp;feed!N622,LARGE(INDEX(ISNUMBER(--MID(feed!N622,ROW($1:$5),1))*
ROW($1:$5),0),ROW($1:$5))+1,1)*10^ROW($1:$5)/10)</f>
        <v>705</v>
      </c>
      <c r="O623">
        <f>SUMPRODUCT(MID(0&amp;feed!O622,LARGE(INDEX(ISNUMBER(--MID(feed!O622,ROW($1:$5),1))*
ROW($1:$5),0),ROW($1:$5))+1,1)*10^ROW($1:$5)/10)</f>
        <v>264</v>
      </c>
      <c r="P623" t="str">
        <f>feed!P622</f>
        <v>Plentiful</v>
      </c>
      <c r="Q623" t="str">
        <f>feed!Q622</f>
        <v>Meagre</v>
      </c>
      <c r="R623" t="str">
        <f>feed!R622</f>
        <v>East Africa</v>
      </c>
      <c r="S623" t="str">
        <f>feed!S622</f>
        <v>Soviet Union</v>
      </c>
      <c r="T623" s="4">
        <f>SUMPRODUCT(MID(0&amp;feed!T622,LARGE(INDEX(ISNUMBER(--MID(feed!T622,ROW($1:$5),1))*
ROW($1:$5),0),ROW($1:$5))+1,1)*10^ROW($1:$5)/10)</f>
        <v>20000</v>
      </c>
      <c r="U623" t="str">
        <f>feed!U622</f>
        <v>http://blocgame.com/stats.php?id=62661</v>
      </c>
      <c r="V623" s="4">
        <f>SUMPRODUCT(MID(0&amp;feed!V622,LARGE(INDEX(ISNUMBER(--MID(feed!V622,ROW($1:$5),1))*
ROW($1:$5),0),ROW($1:$5))+1,1)*10^ROW($1:$5)/10)</f>
        <v>0</v>
      </c>
      <c r="W623">
        <f>feed!W622</f>
        <v>0</v>
      </c>
      <c r="X623" s="4">
        <f>T623-H623*750-K623*375-L623*375</f>
        <v>10625</v>
      </c>
      <c r="Y623" s="9">
        <f>T623/N623</f>
        <v>28.368794326241133</v>
      </c>
    </row>
    <row r="624" spans="1:25" x14ac:dyDescent="0.25">
      <c r="A624" t="str">
        <f>feed!A624</f>
        <v>Gandoria</v>
      </c>
      <c r="B624" t="str">
        <f>feed!B624</f>
        <v>zoneguy22</v>
      </c>
      <c r="C624" t="str">
        <f>feed!C624</f>
        <v>The Order</v>
      </c>
      <c r="D624">
        <f>SUMPRODUCT(MID(0&amp;feed!D624,LARGE(INDEX(ISNUMBER(--MID(feed!D624,ROW($1:$19),1))*
ROW($1:$19),0),ROW($1:$19))+1,1)*10^ROW($1:$19)/10)</f>
        <v>40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1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3</v>
      </c>
      <c r="K624">
        <f>SUMPRODUCT(MID(0&amp;feed!K624,LARGE(INDEX(ISNUMBER(--MID(feed!K624,ROW($1:$19),1))*
ROW($1:$19),0),ROW($1:$19))+1,1)*10^ROW($1:$19)/10)</f>
        <v>12</v>
      </c>
      <c r="L624">
        <f>SUMPRODUCT(MID(0&amp;feed!L624,LARGE(INDEX(ISNUMBER(--MID(feed!L624,ROW($1:$19),1))*
ROW($1:$19),0),ROW($1:$19))+1,1)*10^ROW($1:$19)/10)</f>
        <v>1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700</v>
      </c>
      <c r="O624">
        <f>SUMPRODUCT(MID(0&amp;feed!O624,LARGE(INDEX(ISNUMBER(--MID(feed!O624,ROW($1:$5),1))*
ROW($1:$5),0),ROW($1:$5))+1,1)*10^ROW($1:$5)/10)</f>
        <v>484</v>
      </c>
      <c r="P624" t="str">
        <f>feed!P624</f>
        <v>Untapped</v>
      </c>
      <c r="Q624" t="str">
        <f>feed!Q624</f>
        <v>None</v>
      </c>
      <c r="R624" t="str">
        <f>feed!R624</f>
        <v>Gran Colombia</v>
      </c>
      <c r="S624" t="str">
        <f>feed!S624</f>
        <v>Soviet Union</v>
      </c>
      <c r="T624" s="4">
        <f>SUMPRODUCT(MID(0&amp;feed!T624,LARGE(INDEX(ISNUMBER(--MID(feed!T624,ROW($1:$5),1))*
ROW($1:$5),0),ROW($1:$5))+1,1)*10^ROW($1:$5)/10)</f>
        <v>19406</v>
      </c>
      <c r="U624" t="str">
        <f>feed!U624</f>
        <v>http://blocgame.com/stats.php?id=50771</v>
      </c>
      <c r="V624" s="4">
        <f>SUMPRODUCT(MID(0&amp;feed!V624,LARGE(INDEX(ISNUMBER(--MID(feed!V624,ROW($1:$5),1))*
ROW($1:$5),0),ROW($1:$5))+1,1)*10^ROW($1:$5)/10)</f>
        <v>0</v>
      </c>
      <c r="W624">
        <f>feed!W624</f>
        <v>0</v>
      </c>
      <c r="X624" s="4">
        <f>T624-H624*750-K624*375-L624*375</f>
        <v>13781</v>
      </c>
      <c r="Y624" s="9">
        <f>T624/N624</f>
        <v>27.722857142857144</v>
      </c>
    </row>
    <row r="625" spans="1:25" x14ac:dyDescent="0.25">
      <c r="A625" t="str">
        <f>feed!A625</f>
        <v>woosha</v>
      </c>
      <c r="B625" t="str">
        <f>feed!B625</f>
        <v>blaatje</v>
      </c>
      <c r="C625" t="str">
        <f>feed!C625</f>
        <v>The United Nations</v>
      </c>
      <c r="D625">
        <f>SUMPRODUCT(MID(0&amp;feed!D625,LARGE(INDEX(ISNUMBER(--MID(feed!D625,ROW($1:$19),1))*
ROW($1:$19),0),ROW($1:$19))+1,1)*10^ROW($1:$19)/10)</f>
        <v>3</v>
      </c>
      <c r="E625">
        <f>SUMPRODUCT(MID(0&amp;feed!E625,LARGE(INDEX(ISNUMBER(--MID(feed!E625,ROW($1:$19),1))*
ROW($1:$19),0),ROW($1:$19))+1,1)*10^ROW($1:$19)/10)</f>
        <v>0</v>
      </c>
      <c r="F625" t="str">
        <f>feed!F625</f>
        <v>First World War surplus</v>
      </c>
      <c r="G625" t="str">
        <f>feed!G625</f>
        <v>Questionable</v>
      </c>
      <c r="H625">
        <f>SUMPRODUCT(MID(0&amp;feed!H625,LARGE(INDEX(ISNUMBER(--MID(feed!H625,ROW($1:$1),1))*
ROW($1:$1),0),ROW($1:$1))+1,1)*10^ROW($1:$1)/10)</f>
        <v>1</v>
      </c>
      <c r="I625" t="str">
        <f>feed!I625</f>
        <v>Poor</v>
      </c>
      <c r="J625">
        <f>SUMPRODUCT(MID(0&amp;feed!J625,LARGE(INDEX(ISNUMBER(--MID(feed!J625,ROW($1:$19),1))*
ROW($1:$19),0),ROW($1:$19))+1,1)*10^ROW($1:$19)/10)</f>
        <v>22</v>
      </c>
      <c r="K625">
        <f>SUMPRODUCT(MID(0&amp;feed!K625,LARGE(INDEX(ISNUMBER(--MID(feed!K625,ROW($1:$19),1))*
ROW($1:$19),0),ROW($1:$19))+1,1)*10^ROW($1:$19)/10)</f>
        <v>8</v>
      </c>
      <c r="L625">
        <f>SUMPRODUCT(MID(0&amp;feed!L625,LARGE(INDEX(ISNUMBER(--MID(feed!L625,ROW($1:$19),1))*
ROW($1:$19),0),ROW($1:$19))+1,1)*10^ROW($1:$19)/10)</f>
        <v>11</v>
      </c>
      <c r="M625" t="str">
        <f>feed!M625</f>
        <v>Mixed Economy</v>
      </c>
      <c r="N625">
        <f>SUMPRODUCT(MID(0&amp;feed!N625,LARGE(INDEX(ISNUMBER(--MID(feed!N625,ROW($1:$5),1))*
ROW($1:$5),0),ROW($1:$5))+1,1)*10^ROW($1:$5)/10)</f>
        <v>696</v>
      </c>
      <c r="O625">
        <f>SUMPRODUCT(MID(0&amp;feed!O625,LARGE(INDEX(ISNUMBER(--MID(feed!O625,ROW($1:$5),1))*
ROW($1:$5),0),ROW($1:$5))+1,1)*10^ROW($1:$5)/10)</f>
        <v>659</v>
      </c>
      <c r="P625" t="str">
        <f>feed!P625</f>
        <v>Untapped</v>
      </c>
      <c r="Q625" t="str">
        <f>feed!Q625</f>
        <v>None</v>
      </c>
      <c r="R625" t="str">
        <f>feed!R625</f>
        <v>Egypt</v>
      </c>
      <c r="S625" t="str">
        <f>feed!S625</f>
        <v>Neutral</v>
      </c>
      <c r="T625" s="4">
        <f>SUMPRODUCT(MID(0&amp;feed!T625,LARGE(INDEX(ISNUMBER(--MID(feed!T625,ROW($1:$5),1))*
ROW($1:$5),0),ROW($1:$5))+1,1)*10^ROW($1:$5)/10)</f>
        <v>11345</v>
      </c>
      <c r="U625" t="str">
        <f>feed!U625</f>
        <v>http://blocgame.com/stats.php?id=58158</v>
      </c>
      <c r="V625" s="4">
        <f>SUMPRODUCT(MID(0&amp;feed!V625,LARGE(INDEX(ISNUMBER(--MID(feed!V625,ROW($1:$5),1))*
ROW($1:$5),0),ROW($1:$5))+1,1)*10^ROW($1:$5)/10)</f>
        <v>0</v>
      </c>
      <c r="W625">
        <f>feed!W625</f>
        <v>0</v>
      </c>
      <c r="X625" s="4">
        <f>T625-H625*750-K625*375-L625*375</f>
        <v>3470</v>
      </c>
      <c r="Y625" s="9">
        <f>T625/N625</f>
        <v>16.300287356321839</v>
      </c>
    </row>
    <row r="626" spans="1:25" x14ac:dyDescent="0.25">
      <c r="A626" t="str">
        <f>feed!A626</f>
        <v>Compost</v>
      </c>
      <c r="B626" t="str">
        <f>feed!B626</f>
        <v>Colop</v>
      </c>
      <c r="C626" t="str">
        <f>feed!C626</f>
        <v>The Order</v>
      </c>
      <c r="D626">
        <f>SUMPRODUCT(MID(0&amp;feed!D626,LARGE(INDEX(ISNUMBER(--MID(feed!D626,ROW($1:$19),1))*
ROW($1:$19),0),ROW($1:$19))+1,1)*10^ROW($1:$19)/10)</f>
        <v>38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Questionable</v>
      </c>
      <c r="H626">
        <f>SUMPRODUCT(MID(0&amp;feed!H626,LARGE(INDEX(ISNUMBER(--MID(feed!H626,ROW($1:$1),1))*
ROW($1:$1),0),ROW($1:$1))+1,1)*10^ROW($1:$1)/10)</f>
        <v>2</v>
      </c>
      <c r="I626" t="str">
        <f>feed!I626</f>
        <v>Elite</v>
      </c>
      <c r="J626">
        <f>SUMPRODUCT(MID(0&amp;feed!J626,LARGE(INDEX(ISNUMBER(--MID(feed!J626,ROW($1:$19),1))*
ROW($1:$19),0),ROW($1:$19))+1,1)*10^ROW($1:$19)/10)</f>
        <v>18</v>
      </c>
      <c r="K626">
        <f>SUMPRODUCT(MID(0&amp;feed!K626,LARGE(INDEX(ISNUMBER(--MID(feed!K626,ROW($1:$19),1))*
ROW($1:$19),0),ROW($1:$19))+1,1)*10^ROW($1:$19)/10)</f>
        <v>27</v>
      </c>
      <c r="L626">
        <f>SUMPRODUCT(MID(0&amp;feed!L626,LARGE(INDEX(ISNUMBER(--MID(feed!L626,ROW($1:$19),1))*
ROW($1:$19),0),ROW($1:$19))+1,1)*10^ROW($1:$19)/10)</f>
        <v>2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692</v>
      </c>
      <c r="O626">
        <f>SUMPRODUCT(MID(0&amp;feed!O626,LARGE(INDEX(ISNUMBER(--MID(feed!O626,ROW($1:$5),1))*
ROW($1:$5),0),ROW($1:$5))+1,1)*10^ROW($1:$5)/10)</f>
        <v>584</v>
      </c>
      <c r="P626" t="str">
        <f>feed!P626</f>
        <v>Untapped</v>
      </c>
      <c r="Q626" t="str">
        <f>feed!Q626</f>
        <v>Mediocre</v>
      </c>
      <c r="R626" t="str">
        <f>feed!R626</f>
        <v>Southern Cone</v>
      </c>
      <c r="S626" t="str">
        <f>feed!S626</f>
        <v>Soviet Union</v>
      </c>
      <c r="T626" s="4">
        <f>SUMPRODUCT(MID(0&amp;feed!T626,LARGE(INDEX(ISNUMBER(--MID(feed!T626,ROW($1:$5),1))*
ROW($1:$5),0),ROW($1:$5))+1,1)*10^ROW($1:$5)/10)</f>
        <v>41478</v>
      </c>
      <c r="U626" t="str">
        <f>feed!U626</f>
        <v>http://blocgame.com/stats.php?id=62506</v>
      </c>
      <c r="V626" s="4">
        <f>SUMPRODUCT(MID(0&amp;feed!V626,LARGE(INDEX(ISNUMBER(--MID(feed!V626,ROW($1:$5),1))*
ROW($1:$5),0),ROW($1:$5))+1,1)*10^ROW($1:$5)/10)</f>
        <v>0</v>
      </c>
      <c r="W626">
        <f>feed!W626</f>
        <v>0</v>
      </c>
      <c r="X626" s="4">
        <f>T626-H626*750-K626*375-L626*375</f>
        <v>29103</v>
      </c>
      <c r="Y626" s="9">
        <f>T626/N626</f>
        <v>59.939306358381501</v>
      </c>
    </row>
    <row r="627" spans="1:25" x14ac:dyDescent="0.25">
      <c r="A627" t="str">
        <f>feed!A627</f>
        <v>Thiepia</v>
      </c>
      <c r="B627" t="str">
        <f>feed!B627</f>
        <v>RulerKing</v>
      </c>
      <c r="C627">
        <f>feed!C627</f>
        <v>0</v>
      </c>
      <c r="D627">
        <f>SUMPRODUCT(MID(0&amp;feed!D627,LARGE(INDEX(ISNUMBER(--MID(feed!D627,ROW($1:$19),1))*
ROW($1:$19),0),ROW($1:$19))+1,1)*10^ROW($1:$19)/10)</f>
        <v>1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Questionable</v>
      </c>
      <c r="H627">
        <f>SUMPRODUCT(MID(0&amp;feed!H627,LARGE(INDEX(ISNUMBER(--MID(feed!H627,ROW($1:$1),1))*
ROW($1:$1),0),ROW($1:$1))+1,1)*10^ROW($1:$1)/10)</f>
        <v>0</v>
      </c>
      <c r="I627" t="str">
        <f>feed!I627</f>
        <v>Undisciplined Rabble</v>
      </c>
      <c r="J627">
        <f>SUMPRODUCT(MID(0&amp;feed!J627,LARGE(INDEX(ISNUMBER(--MID(feed!J627,ROW($1:$19),1))*
ROW($1:$19),0),ROW($1:$19))+1,1)*10^ROW($1:$19)/10)</f>
        <v>33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0</v>
      </c>
      <c r="M627" t="str">
        <f>feed!M627</f>
        <v>Mixed Economy</v>
      </c>
      <c r="N627">
        <f>SUMPRODUCT(MID(0&amp;feed!N627,LARGE(INDEX(ISNUMBER(--MID(feed!N627,ROW($1:$5),1))*
ROW($1:$5),0),ROW($1:$5))+1,1)*10^ROW($1:$5)/10)</f>
        <v>691</v>
      </c>
      <c r="O627">
        <f>SUMPRODUCT(MID(0&amp;feed!O627,LARGE(INDEX(ISNUMBER(--MID(feed!O627,ROW($1:$5),1))*
ROW($1:$5),0),ROW($1:$5))+1,1)*10^ROW($1:$5)/10)</f>
        <v>0</v>
      </c>
      <c r="P627" t="str">
        <f>feed!P627</f>
        <v>Untapped</v>
      </c>
      <c r="Q627" t="str">
        <f>feed!Q627</f>
        <v>None</v>
      </c>
      <c r="R627" t="str">
        <f>feed!R627</f>
        <v>Indochina</v>
      </c>
      <c r="S627" t="str">
        <f>feed!S627</f>
        <v>Neutral</v>
      </c>
      <c r="T627" s="4">
        <f>SUMPRODUCT(MID(0&amp;feed!T627,LARGE(INDEX(ISNUMBER(--MID(feed!T627,ROW($1:$5),1))*
ROW($1:$5),0),ROW($1:$5))+1,1)*10^ROW($1:$5)/10)</f>
        <v>5593</v>
      </c>
      <c r="U627" t="str">
        <f>feed!U627</f>
        <v>http://blocgame.com/stats.php?id=63846</v>
      </c>
      <c r="V627" s="4">
        <f>SUMPRODUCT(MID(0&amp;feed!V627,LARGE(INDEX(ISNUMBER(--MID(feed!V627,ROW($1:$5),1))*
ROW($1:$5),0),ROW($1:$5))+1,1)*10^ROW($1:$5)/10)</f>
        <v>0</v>
      </c>
      <c r="W627">
        <f>feed!W627</f>
        <v>0</v>
      </c>
      <c r="X627" s="4">
        <f>T627-H627*750-K627*375-L627*375</f>
        <v>4843</v>
      </c>
      <c r="Y627" s="9">
        <f>T627/N627</f>
        <v>8.0940665701881329</v>
      </c>
    </row>
    <row r="628" spans="1:25" x14ac:dyDescent="0.25">
      <c r="A628" t="str">
        <f>feed!A628</f>
        <v>Chaouenne</v>
      </c>
      <c r="B628" t="str">
        <f>feed!B628</f>
        <v>pyrignis</v>
      </c>
      <c r="C628" t="str">
        <f>feed!C628</f>
        <v>The Divine Council</v>
      </c>
      <c r="D628">
        <f>SUMPRODUCT(MID(0&amp;feed!D628,LARGE(INDEX(ISNUMBER(--MID(feed!D628,ROW($1:$19),1))*
ROW($1:$19),0),ROW($1:$19))+1,1)*10^ROW($1:$19)/10)</f>
        <v>48</v>
      </c>
      <c r="E628">
        <f>SUMPRODUCT(MID(0&amp;feed!E628,LARGE(INDEX(ISNUMBER(--MID(feed!E628,ROW($1:$19),1))*
ROW($1:$19),0),ROW($1:$19))+1,1)*10^ROW($1:$19)/10)</f>
        <v>2</v>
      </c>
      <c r="F628" t="str">
        <f>feed!F628</f>
        <v>First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Standard</v>
      </c>
      <c r="J628">
        <f>SUMPRODUCT(MID(0&amp;feed!J628,LARGE(INDEX(ISNUMBER(--MID(feed!J628,ROW($1:$19),1))*
ROW($1:$19),0),ROW($1:$19))+1,1)*10^ROW($1:$19)/10)</f>
        <v>8</v>
      </c>
      <c r="K628">
        <f>SUMPRODUCT(MID(0&amp;feed!K628,LARGE(INDEX(ISNUMBER(--MID(feed!K628,ROW($1:$19),1))*
ROW($1:$19),0),ROW($1:$19))+1,1)*10^ROW($1:$19)/10)</f>
        <v>12</v>
      </c>
      <c r="L628">
        <f>SUMPRODUCT(MID(0&amp;feed!L628,LARGE(INDEX(ISNUMBER(--MID(feed!L628,ROW($1:$19),1))*
ROW($1:$19),0),ROW($1:$19))+1,1)*10^ROW($1:$19)/10)</f>
        <v>8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690</v>
      </c>
      <c r="O628">
        <f>SUMPRODUCT(MID(0&amp;feed!O628,LARGE(INDEX(ISNUMBER(--MID(feed!O628,ROW($1:$5),1))*
ROW($1:$5),0),ROW($1:$5))+1,1)*10^ROW($1:$5)/10)</f>
        <v>3912</v>
      </c>
      <c r="P628" t="str">
        <f>feed!P628</f>
        <v>Untapped</v>
      </c>
      <c r="Q628" t="str">
        <f>feed!Q628</f>
        <v>Powerful</v>
      </c>
      <c r="R628" t="str">
        <f>feed!R628</f>
        <v>Atlas</v>
      </c>
      <c r="S628" t="str">
        <f>feed!S628</f>
        <v>Soviet Union</v>
      </c>
      <c r="T628" s="4">
        <f>SUMPRODUCT(MID(0&amp;feed!T628,LARGE(INDEX(ISNUMBER(--MID(feed!T628,ROW($1:$5),1))*
ROW($1:$5),0),ROW($1:$5))+1,1)*10^ROW($1:$5)/10)</f>
        <v>37099</v>
      </c>
      <c r="U628" t="str">
        <f>feed!U628</f>
        <v>http://blocgame.com/stats.php?id=42019</v>
      </c>
      <c r="V628" s="4">
        <f>SUMPRODUCT(MID(0&amp;feed!V628,LARGE(INDEX(ISNUMBER(--MID(feed!V628,ROW($1:$5),1))*
ROW($1:$5),0),ROW($1:$5))+1,1)*10^ROW($1:$5)/10)</f>
        <v>0</v>
      </c>
      <c r="W628">
        <f>feed!W628</f>
        <v>0</v>
      </c>
      <c r="X628" s="4">
        <f>T628-H628*750-K628*375-L628*375</f>
        <v>28099</v>
      </c>
      <c r="Y628" s="9">
        <f>T628/N628</f>
        <v>53.766666666666666</v>
      </c>
    </row>
    <row r="629" spans="1:25" x14ac:dyDescent="0.25">
      <c r="A629" t="str">
        <f>feed!A629</f>
        <v>Skhrimm</v>
      </c>
      <c r="B629" t="str">
        <f>feed!B629</f>
        <v>Ept24I5</v>
      </c>
      <c r="C629" t="str">
        <f>feed!C629</f>
        <v>Steel Brotherhood</v>
      </c>
      <c r="D629">
        <f>SUMPRODUCT(MID(0&amp;feed!D629,LARGE(INDEX(ISNUMBER(--MID(feed!D629,ROW($1:$19),1))*
ROW($1:$19),0),ROW($1:$19))+1,1)*10^ROW($1:$19)/10)</f>
        <v>3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Isolated</v>
      </c>
      <c r="H629">
        <f>SUMPRODUCT(MID(0&amp;feed!H629,LARGE(INDEX(ISNUMBER(--MID(feed!H629,ROW($1:$1),1))*
ROW($1:$1),0),ROW($1:$1))+1,1)*10^ROW($1:$1)/10)</f>
        <v>0</v>
      </c>
      <c r="I629" t="str">
        <f>feed!I629</f>
        <v>Standard</v>
      </c>
      <c r="J629">
        <f>SUMPRODUCT(MID(0&amp;feed!J629,LARGE(INDEX(ISNUMBER(--MID(feed!J629,ROW($1:$19),1))*
ROW($1:$19),0),ROW($1:$19))+1,1)*10^ROW($1:$19)/10)</f>
        <v>3</v>
      </c>
      <c r="K629">
        <f>SUMPRODUCT(MID(0&amp;feed!K629,LARGE(INDEX(ISNUMBER(--MID(feed!K629,ROW($1:$19),1))*
ROW($1:$19),0),ROW($1:$19))+1,1)*10^ROW($1:$19)/10)</f>
        <v>2</v>
      </c>
      <c r="L629">
        <f>SUMPRODUCT(MID(0&amp;feed!L629,LARGE(INDEX(ISNUMBER(--MID(feed!L629,ROW($1:$19),1))*
ROW($1:$19),0),ROW($1:$19))+1,1)*10^ROW($1:$19)/10)</f>
        <v>0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686</v>
      </c>
      <c r="O629">
        <f>SUMPRODUCT(MID(0&amp;feed!O629,LARGE(INDEX(ISNUMBER(--MID(feed!O629,ROW($1:$5),1))*
ROW($1:$5),0),ROW($1:$5))+1,1)*10^ROW($1:$5)/10)</f>
        <v>0</v>
      </c>
      <c r="P629" t="str">
        <f>feed!P629</f>
        <v>Untapped</v>
      </c>
      <c r="Q629" t="str">
        <f>feed!Q629</f>
        <v>Meagre</v>
      </c>
      <c r="R629" t="str">
        <f>feed!R629</f>
        <v>China</v>
      </c>
      <c r="S629" t="str">
        <f>feed!S629</f>
        <v>Soviet Union</v>
      </c>
      <c r="T629" s="4">
        <f>SUMPRODUCT(MID(0&amp;feed!T629,LARGE(INDEX(ISNUMBER(--MID(feed!T629,ROW($1:$5),1))*
ROW($1:$5),0),ROW($1:$5))+1,1)*10^ROW($1:$5)/10)</f>
        <v>9157</v>
      </c>
      <c r="U629" t="str">
        <f>feed!U629</f>
        <v>http://blocgame.com/stats.php?id=54756</v>
      </c>
      <c r="V629" s="4">
        <f>SUMPRODUCT(MID(0&amp;feed!V629,LARGE(INDEX(ISNUMBER(--MID(feed!V629,ROW($1:$5),1))*
ROW($1:$5),0),ROW($1:$5))+1,1)*10^ROW($1:$5)/10)</f>
        <v>0</v>
      </c>
      <c r="W629">
        <f>feed!W629</f>
        <v>0</v>
      </c>
      <c r="X629" s="4">
        <f>T629-H629*750-K629*375-L629*375</f>
        <v>8407</v>
      </c>
      <c r="Y629" s="9">
        <f>T629/N629</f>
        <v>13.348396501457726</v>
      </c>
    </row>
    <row r="630" spans="1:25" x14ac:dyDescent="0.25">
      <c r="A630" t="str">
        <f>feed!A630</f>
        <v>MayMay</v>
      </c>
      <c r="B630" t="str">
        <f>feed!B630</f>
        <v>MayMay</v>
      </c>
      <c r="C630">
        <f>feed!C630</f>
        <v>0</v>
      </c>
      <c r="D630">
        <f>SUMPRODUCT(MID(0&amp;feed!D630,LARGE(INDEX(ISNUMBER(--MID(feed!D630,ROW($1:$19),1))*
ROW($1:$19),0),ROW($1:$19))+1,1)*10^ROW($1:$19)/10)</f>
        <v>8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Questionable</v>
      </c>
      <c r="H630">
        <f>SUMPRODUCT(MID(0&amp;feed!H630,LARGE(INDEX(ISNUMBER(--MID(feed!H630,ROW($1:$1),1))*
ROW($1:$1),0),ROW($1:$1))+1,1)*10^ROW($1:$1)/10)</f>
        <v>0</v>
      </c>
      <c r="I630" t="str">
        <f>feed!I630</f>
        <v>Undisciplined Rabble</v>
      </c>
      <c r="J630">
        <f>SUMPRODUCT(MID(0&amp;feed!J630,LARGE(INDEX(ISNUMBER(--MID(feed!J630,ROW($1:$19),1))*
ROW($1:$19),0),ROW($1:$19))+1,1)*10^ROW($1:$19)/10)</f>
        <v>3</v>
      </c>
      <c r="K630">
        <f>SUMPRODUCT(MID(0&amp;feed!K630,LARGE(INDEX(ISNUMBER(--MID(feed!K630,ROW($1:$19),1))*
ROW($1:$19),0),ROW($1:$19))+1,1)*10^ROW($1:$19)/10)</f>
        <v>2</v>
      </c>
      <c r="L630">
        <f>SUMPRODUCT(MID(0&amp;feed!L630,LARGE(INDEX(ISNUMBER(--MID(feed!L630,ROW($1:$19),1))*
ROW($1:$19),0),ROW($1:$19))+1,1)*10^ROW($1:$19)/10)</f>
        <v>0</v>
      </c>
      <c r="M630" t="str">
        <f>feed!M630</f>
        <v>Mixed Economy</v>
      </c>
      <c r="N630">
        <f>SUMPRODUCT(MID(0&amp;feed!N630,LARGE(INDEX(ISNUMBER(--MID(feed!N630,ROW($1:$5),1))*
ROW($1:$5),0),ROW($1:$5))+1,1)*10^ROW($1:$5)/10)</f>
        <v>686</v>
      </c>
      <c r="O630">
        <f>SUMPRODUCT(MID(0&amp;feed!O630,LARGE(INDEX(ISNUMBER(--MID(feed!O630,ROW($1:$5),1))*
ROW($1:$5),0),ROW($1:$5))+1,1)*10^ROW($1:$5)/10)</f>
        <v>0</v>
      </c>
      <c r="P630" t="str">
        <f>feed!P630</f>
        <v>Untapped</v>
      </c>
      <c r="Q630" t="str">
        <f>feed!Q630</f>
        <v>None</v>
      </c>
      <c r="R630" t="str">
        <f>feed!R630</f>
        <v>Indochina</v>
      </c>
      <c r="S630" t="str">
        <f>feed!S630</f>
        <v>Soviet Union</v>
      </c>
      <c r="T630" s="4">
        <f>SUMPRODUCT(MID(0&amp;feed!T630,LARGE(INDEX(ISNUMBER(--MID(feed!T630,ROW($1:$5),1))*
ROW($1:$5),0),ROW($1:$5))+1,1)*10^ROW($1:$5)/10)</f>
        <v>3059</v>
      </c>
      <c r="U630" t="str">
        <f>feed!U630</f>
        <v>http://blocgame.com/stats.php?id=63712</v>
      </c>
      <c r="V630" s="4">
        <f>SUMPRODUCT(MID(0&amp;feed!V630,LARGE(INDEX(ISNUMBER(--MID(feed!V630,ROW($1:$5),1))*
ROW($1:$5),0),ROW($1:$5))+1,1)*10^ROW($1:$5)/10)</f>
        <v>0</v>
      </c>
      <c r="W630">
        <f>feed!W630</f>
        <v>0</v>
      </c>
      <c r="X630" s="4">
        <f>T630-H630*750-K630*375-L630*375</f>
        <v>2309</v>
      </c>
      <c r="Y630" s="9">
        <f>T630/N630</f>
        <v>4.4591836734693882</v>
      </c>
    </row>
    <row r="631" spans="1:25" x14ac:dyDescent="0.25">
      <c r="A631" t="str">
        <f>feed!A631</f>
        <v>Masterton East</v>
      </c>
      <c r="B631" t="str">
        <f>feed!B631</f>
        <v>Natedogg</v>
      </c>
      <c r="C631" t="str">
        <f>feed!C631</f>
        <v>Interpol</v>
      </c>
      <c r="D631">
        <f>SUMPRODUCT(MID(0&amp;feed!D631,LARGE(INDEX(ISNUMBER(--MID(feed!D631,ROW($1:$19),1))*
ROW($1:$19),0),ROW($1:$19))+1,1)*10^ROW($1:$19)/10)</f>
        <v>59</v>
      </c>
      <c r="E631">
        <f>SUMPRODUCT(MID(0&amp;feed!E631,LARGE(INDEX(ISNUMBER(--MID(feed!E631,ROW($1:$19),1))*
ROW($1:$19),0),ROW($1:$19))+1,1)*10^ROW($1:$19)/10)</f>
        <v>0</v>
      </c>
      <c r="F631" t="str">
        <f>feed!F631</f>
        <v>Korean War surplus</v>
      </c>
      <c r="G631" t="str">
        <f>feed!G631</f>
        <v>Gandhi-like</v>
      </c>
      <c r="H631">
        <f>SUMPRODUCT(MID(0&amp;feed!H631,LARGE(INDEX(ISNUMBER(--MID(feed!H631,ROW($1:$1),1))*
ROW($1:$1),0),ROW($1:$1))+1,1)*10^ROW($1:$1)/10)</f>
        <v>0</v>
      </c>
      <c r="I631" t="str">
        <f>feed!I631</f>
        <v>Good</v>
      </c>
      <c r="J631">
        <f>SUMPRODUCT(MID(0&amp;feed!J631,LARGE(INDEX(ISNUMBER(--MID(feed!J631,ROW($1:$19),1))*
ROW($1:$19),0),ROW($1:$19))+1,1)*10^ROW($1:$19)/10)</f>
        <v>7</v>
      </c>
      <c r="K631">
        <f>SUMPRODUCT(MID(0&amp;feed!K631,LARGE(INDEX(ISNUMBER(--MID(feed!K631,ROW($1:$19),1))*
ROW($1:$19),0),ROW($1:$19))+1,1)*10^ROW($1:$19)/10)</f>
        <v>6</v>
      </c>
      <c r="L631">
        <f>SUMPRODUCT(MID(0&amp;feed!L631,LARGE(INDEX(ISNUMBER(--MID(feed!L631,ROW($1:$19),1))*
ROW($1:$19),0),ROW($1:$19))+1,1)*10^ROW($1:$19)/10)</f>
        <v>1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685</v>
      </c>
      <c r="O631">
        <f>SUMPRODUCT(MID(0&amp;feed!O631,LARGE(INDEX(ISNUMBER(--MID(feed!O631,ROW($1:$5),1))*
ROW($1:$5),0),ROW($1:$5))+1,1)*10^ROW($1:$5)/10)</f>
        <v>95</v>
      </c>
      <c r="P631" t="str">
        <f>feed!P631</f>
        <v>Untapped</v>
      </c>
      <c r="Q631" t="str">
        <f>feed!Q631</f>
        <v>Large</v>
      </c>
      <c r="R631" t="str">
        <f>feed!R631</f>
        <v>Pacific Rim</v>
      </c>
      <c r="S631" t="str">
        <f>feed!S631</f>
        <v>United States</v>
      </c>
      <c r="T631" s="4">
        <f>SUMPRODUCT(MID(0&amp;feed!T631,LARGE(INDEX(ISNUMBER(--MID(feed!T631,ROW($1:$5),1))*
ROW($1:$5),0),ROW($1:$5))+1,1)*10^ROW($1:$5)/10)</f>
        <v>15535</v>
      </c>
      <c r="U631" t="str">
        <f>feed!U631</f>
        <v>http://blocgame.com/stats.php?id=58225</v>
      </c>
      <c r="V631" s="4">
        <f>SUMPRODUCT(MID(0&amp;feed!V631,LARGE(INDEX(ISNUMBER(--MID(feed!V631,ROW($1:$5),1))*
ROW($1:$5),0),ROW($1:$5))+1,1)*10^ROW($1:$5)/10)</f>
        <v>0</v>
      </c>
      <c r="W631">
        <f>feed!W631</f>
        <v>0</v>
      </c>
      <c r="X631" s="4">
        <f>T631-H631*750-K631*375-L631*375</f>
        <v>12910</v>
      </c>
      <c r="Y631" s="9">
        <f>T631/N631</f>
        <v>22.678832116788321</v>
      </c>
    </row>
    <row r="632" spans="1:25" x14ac:dyDescent="0.25">
      <c r="A632" t="str">
        <f>feed!A632</f>
        <v>San Vincente</v>
      </c>
      <c r="B632" t="str">
        <f>feed!B632</f>
        <v>Manuelo Alberto</v>
      </c>
      <c r="C632">
        <f>feed!C632</f>
        <v>0</v>
      </c>
      <c r="D632">
        <f>SUMPRODUCT(MID(0&amp;feed!D632,LARGE(INDEX(ISNUMBER(--MID(feed!D632,ROW($1:$19),1))*
ROW($1:$19),0),ROW($1:$19))+1,1)*10^ROW($1:$19)/10)</f>
        <v>10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First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171</v>
      </c>
      <c r="K632">
        <f>SUMPRODUCT(MID(0&amp;feed!K632,LARGE(INDEX(ISNUMBER(--MID(feed!K632,ROW($1:$19),1))*
ROW($1:$19),0),ROW($1:$19))+1,1)*10^ROW($1:$19)/10)</f>
        <v>4</v>
      </c>
      <c r="L632">
        <f>SUMPRODUCT(MID(0&amp;feed!L632,LARGE(INDEX(ISNUMBER(--MID(feed!L632,ROW($1:$19),1))*
ROW($1:$19),0),ROW($1:$19))+1,1)*10^ROW($1:$19)/10)</f>
        <v>3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681</v>
      </c>
      <c r="O632">
        <f>SUMPRODUCT(MID(0&amp;feed!O632,LARGE(INDEX(ISNUMBER(--MID(feed!O632,ROW($1:$5),1))*
ROW($1:$5),0),ROW($1:$5))+1,1)*10^ROW($1:$5)/10)</f>
        <v>133</v>
      </c>
      <c r="P632" t="str">
        <f>feed!P632</f>
        <v>Untapped</v>
      </c>
      <c r="Q632" t="str">
        <f>feed!Q632</f>
        <v>Small</v>
      </c>
      <c r="R632" t="str">
        <f>feed!R632</f>
        <v>Caribbean</v>
      </c>
      <c r="S632" t="str">
        <f>feed!S632</f>
        <v>Soviet Union</v>
      </c>
      <c r="T632" s="4">
        <f>SUMPRODUCT(MID(0&amp;feed!T632,LARGE(INDEX(ISNUMBER(--MID(feed!T632,ROW($1:$5),1))*
ROW($1:$5),0),ROW($1:$5))+1,1)*10^ROW($1:$5)/10)</f>
        <v>16500</v>
      </c>
      <c r="U632" t="str">
        <f>feed!U632</f>
        <v>http://blocgame.com/stats.php?id=55217</v>
      </c>
      <c r="V632" s="4">
        <f>SUMPRODUCT(MID(0&amp;feed!V632,LARGE(INDEX(ISNUMBER(--MID(feed!V632,ROW($1:$5),1))*
ROW($1:$5),0),ROW($1:$5))+1,1)*10^ROW($1:$5)/10)</f>
        <v>0</v>
      </c>
      <c r="W632">
        <f>feed!W632</f>
        <v>0</v>
      </c>
      <c r="X632" s="4">
        <f>T632-H632*750-K632*375-L632*375</f>
        <v>13125</v>
      </c>
      <c r="Y632" s="9">
        <f>T632/N632</f>
        <v>24.229074889867842</v>
      </c>
    </row>
    <row r="633" spans="1:25" x14ac:dyDescent="0.25">
      <c r="A633" t="str">
        <f>feed!A633</f>
        <v>Lewd Place</v>
      </c>
      <c r="B633" t="str">
        <f>feed!B633</f>
        <v>Cute Girl</v>
      </c>
      <c r="C633" t="str">
        <f>feed!C633</f>
        <v>Lithuanian Coalition</v>
      </c>
      <c r="D633">
        <f>SUMPRODUCT(MID(0&amp;feed!D633,LARGE(INDEX(ISNUMBER(--MID(feed!D633,ROW($1:$19),1))*
ROW($1:$19),0),ROW($1:$19))+1,1)*10^ROW($1:$19)/10)</f>
        <v>71</v>
      </c>
      <c r="E633">
        <f>SUMPRODUCT(MID(0&amp;feed!E633,LARGE(INDEX(ISNUMBER(--MID(feed!E633,ROW($1:$19),1))*
ROW($1:$19),0),ROW($1:$19))+1,1)*10^ROW($1:$19)/10)</f>
        <v>1</v>
      </c>
      <c r="F633" t="str">
        <f>feed!F633</f>
        <v>Second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2</v>
      </c>
      <c r="I633" t="str">
        <f>feed!I633</f>
        <v>Elite</v>
      </c>
      <c r="J633">
        <f>SUMPRODUCT(MID(0&amp;feed!J633,LARGE(INDEX(ISNUMBER(--MID(feed!J633,ROW($1:$19),1))*
ROW($1:$19),0),ROW($1:$19))+1,1)*10^ROW($1:$19)/10)</f>
        <v>14</v>
      </c>
      <c r="K633">
        <f>SUMPRODUCT(MID(0&amp;feed!K633,LARGE(INDEX(ISNUMBER(--MID(feed!K633,ROW($1:$19),1))*
ROW($1:$19),0),ROW($1:$19))+1,1)*10^ROW($1:$19)/10)</f>
        <v>23</v>
      </c>
      <c r="L633">
        <f>SUMPRODUCT(MID(0&amp;feed!L633,LARGE(INDEX(ISNUMBER(--MID(feed!L633,ROW($1:$19),1))*
ROW($1:$19),0),ROW($1:$19))+1,1)*10^ROW($1:$19)/10)</f>
        <v>11</v>
      </c>
      <c r="M633" t="str">
        <f>feed!M633</f>
        <v>Mixed Economy</v>
      </c>
      <c r="N633">
        <f>SUMPRODUCT(MID(0&amp;feed!N633,LARGE(INDEX(ISNUMBER(--MID(feed!N633,ROW($1:$5),1))*
ROW($1:$5),0),ROW($1:$5))+1,1)*10^ROW($1:$5)/10)</f>
        <v>679</v>
      </c>
      <c r="O633">
        <f>SUMPRODUCT(MID(0&amp;feed!O633,LARGE(INDEX(ISNUMBER(--MID(feed!O633,ROW($1:$5),1))*
ROW($1:$5),0),ROW($1:$5))+1,1)*10^ROW($1:$5)/10)</f>
        <v>1037</v>
      </c>
      <c r="P633">
        <f>feed!P633</f>
        <v>0</v>
      </c>
      <c r="Q633" t="str">
        <f>feed!Q633</f>
        <v>Somewhat Large</v>
      </c>
      <c r="R633" t="str">
        <f>feed!R633</f>
        <v>Caribbean</v>
      </c>
      <c r="S633" t="str">
        <f>feed!S633</f>
        <v>Soviet Union</v>
      </c>
      <c r="T633" s="4">
        <f>SUMPRODUCT(MID(0&amp;feed!T633,LARGE(INDEX(ISNUMBER(--MID(feed!T633,ROW($1:$5),1))*
ROW($1:$5),0),ROW($1:$5))+1,1)*10^ROW($1:$5)/10)</f>
        <v>30807</v>
      </c>
      <c r="U633" t="str">
        <f>feed!U633</f>
        <v>http://blocgame.com/stats.php?id=61620</v>
      </c>
      <c r="V633" s="4">
        <f>SUMPRODUCT(MID(0&amp;feed!V633,LARGE(INDEX(ISNUMBER(--MID(feed!V633,ROW($1:$5),1))*
ROW($1:$5),0),ROW($1:$5))+1,1)*10^ROW($1:$5)/10)</f>
        <v>0</v>
      </c>
      <c r="W633">
        <f>feed!W633</f>
        <v>0</v>
      </c>
      <c r="X633" s="4">
        <f>T633-H633*750-K633*375-L633*375</f>
        <v>16557</v>
      </c>
      <c r="Y633" s="9">
        <f>T633/N633</f>
        <v>45.371134020618555</v>
      </c>
    </row>
    <row r="634" spans="1:25" x14ac:dyDescent="0.25">
      <c r="A634" t="str">
        <f>feed!A635</f>
        <v>Mys glory</v>
      </c>
      <c r="B634" t="str">
        <f>feed!B635</f>
        <v>Mhanes27</v>
      </c>
      <c r="C634" t="str">
        <f>feed!C635</f>
        <v>The Order</v>
      </c>
      <c r="D634">
        <f>SUMPRODUCT(MID(0&amp;feed!D635,LARGE(INDEX(ISNUMBER(--MID(feed!D635,ROW($1:$19),1))*
ROW($1:$19),0),ROW($1:$19))+1,1)*10^ROW($1:$19)/10)</f>
        <v>78</v>
      </c>
      <c r="E634">
        <f>SUMPRODUCT(MID(0&amp;feed!E635,LARGE(INDEX(ISNUMBER(--MID(feed!E635,ROW($1:$19),1))*
ROW($1:$19),0),ROW($1:$19))+1,1)*10^ROW($1:$19)/10)</f>
        <v>4</v>
      </c>
      <c r="F634" t="str">
        <f>feed!F635</f>
        <v>Korean War surplus</v>
      </c>
      <c r="G634" t="str">
        <f>feed!G635</f>
        <v>Gandhi-like</v>
      </c>
      <c r="H634">
        <f>SUMPRODUCT(MID(0&amp;feed!H635,LARGE(INDEX(ISNUMBER(--MID(feed!H635,ROW($1:$1),1))*
ROW($1:$1),0),ROW($1:$1))+1,1)*10^ROW($1:$1)/10)</f>
        <v>2</v>
      </c>
      <c r="I634" t="str">
        <f>feed!I635</f>
        <v>Elite</v>
      </c>
      <c r="J634">
        <f>SUMPRODUCT(MID(0&amp;feed!J635,LARGE(INDEX(ISNUMBER(--MID(feed!J635,ROW($1:$19),1))*
ROW($1:$19),0),ROW($1:$19))+1,1)*10^ROW($1:$19)/10)</f>
        <v>9</v>
      </c>
      <c r="K634">
        <f>SUMPRODUCT(MID(0&amp;feed!K635,LARGE(INDEX(ISNUMBER(--MID(feed!K635,ROW($1:$19),1))*
ROW($1:$19),0),ROW($1:$19))+1,1)*10^ROW($1:$19)/10)</f>
        <v>25</v>
      </c>
      <c r="L634">
        <f>SUMPRODUCT(MID(0&amp;feed!L635,LARGE(INDEX(ISNUMBER(--MID(feed!L635,ROW($1:$19),1))*
ROW($1:$19),0),ROW($1:$19))+1,1)*10^ROW($1:$19)/10)</f>
        <v>8</v>
      </c>
      <c r="M634" t="str">
        <f>feed!M635</f>
        <v>Central Planning</v>
      </c>
      <c r="N634">
        <f>SUMPRODUCT(MID(0&amp;feed!N635,LARGE(INDEX(ISNUMBER(--MID(feed!N635,ROW($1:$5),1))*
ROW($1:$5),0),ROW($1:$5))+1,1)*10^ROW($1:$5)/10)</f>
        <v>675</v>
      </c>
      <c r="O634">
        <f>SUMPRODUCT(MID(0&amp;feed!O635,LARGE(INDEX(ISNUMBER(--MID(feed!O635,ROW($1:$5),1))*
ROW($1:$5),0),ROW($1:$5))+1,1)*10^ROW($1:$5)/10)</f>
        <v>122</v>
      </c>
      <c r="P634" t="str">
        <f>feed!P635</f>
        <v>Untapped</v>
      </c>
      <c r="Q634" t="str">
        <f>feed!Q635</f>
        <v>Very Powerful</v>
      </c>
      <c r="R634" t="str">
        <f>feed!R635</f>
        <v>Pacific Rim</v>
      </c>
      <c r="S634" t="str">
        <f>feed!S635</f>
        <v>Soviet Union</v>
      </c>
      <c r="T634" s="4">
        <f>SUMPRODUCT(MID(0&amp;feed!T635,LARGE(INDEX(ISNUMBER(--MID(feed!T635,ROW($1:$5),1))*
ROW($1:$5),0),ROW($1:$5))+1,1)*10^ROW($1:$5)/10)</f>
        <v>20470</v>
      </c>
      <c r="U634" t="str">
        <f>feed!U635</f>
        <v>http://blocgame.com/stats.php?id=62396</v>
      </c>
      <c r="V634" s="4">
        <f>SUMPRODUCT(MID(0&amp;feed!V635,LARGE(INDEX(ISNUMBER(--MID(feed!V635,ROW($1:$5),1))*
ROW($1:$5),0),ROW($1:$5))+1,1)*10^ROW($1:$5)/10)</f>
        <v>0</v>
      </c>
      <c r="W634">
        <f>feed!W635</f>
        <v>0</v>
      </c>
      <c r="X634" s="4">
        <f>T634-H634*750-K634*375-L634*375</f>
        <v>6595</v>
      </c>
      <c r="Y634" s="9">
        <f>T634/N634</f>
        <v>30.325925925925926</v>
      </c>
    </row>
    <row r="635" spans="1:25" x14ac:dyDescent="0.25">
      <c r="A635" t="str">
        <f>feed!A634</f>
        <v>fishball</v>
      </c>
      <c r="B635" t="str">
        <f>feed!B634</f>
        <v>fishballfish6</v>
      </c>
      <c r="C635">
        <f>feed!C634</f>
        <v>0</v>
      </c>
      <c r="D635">
        <f>SUMPRODUCT(MID(0&amp;feed!D634,LARGE(INDEX(ISNUMBER(--MID(feed!D634,ROW($1:$19),1))*
ROW($1:$19),0),ROW($1:$19))+1,1)*10^ROW($1:$19)/10)</f>
        <v>4</v>
      </c>
      <c r="E635">
        <f>SUMPRODUCT(MID(0&amp;feed!E634,LARGE(INDEX(ISNUMBER(--MID(feed!E634,ROW($1:$19),1))*
ROW($1:$19),0),ROW($1:$19))+1,1)*10^ROW($1:$19)/10)</f>
        <v>0</v>
      </c>
      <c r="F635" t="str">
        <f>feed!F634</f>
        <v>First World War surplus</v>
      </c>
      <c r="G635" t="str">
        <f>feed!G634</f>
        <v>Normal</v>
      </c>
      <c r="H635">
        <f>SUMPRODUCT(MID(0&amp;feed!H634,LARGE(INDEX(ISNUMBER(--MID(feed!H634,ROW($1:$1),1))*
ROW($1:$1),0),ROW($1:$1))+1,1)*10^ROW($1:$1)/10)</f>
        <v>0</v>
      </c>
      <c r="I635" t="str">
        <f>feed!I634</f>
        <v>Undisciplined Rabble</v>
      </c>
      <c r="J635">
        <f>SUMPRODUCT(MID(0&amp;feed!J634,LARGE(INDEX(ISNUMBER(--MID(feed!J634,ROW($1:$19),1))*
ROW($1:$19),0),ROW($1:$19))+1,1)*10^ROW($1:$19)/10)</f>
        <v>9</v>
      </c>
      <c r="K635">
        <f>SUMPRODUCT(MID(0&amp;feed!K634,LARGE(INDEX(ISNUMBER(--MID(feed!K634,ROW($1:$19),1))*
ROW($1:$19),0),ROW($1:$19))+1,1)*10^ROW($1:$19)/10)</f>
        <v>3</v>
      </c>
      <c r="L635">
        <f>SUMPRODUCT(MID(0&amp;feed!L634,LARGE(INDEX(ISNUMBER(--MID(feed!L634,ROW($1:$19),1))*
ROW($1:$19),0),ROW($1:$19))+1,1)*10^ROW($1:$19)/10)</f>
        <v>2</v>
      </c>
      <c r="M635" t="str">
        <f>feed!M634</f>
        <v>Mixed Economy</v>
      </c>
      <c r="N635">
        <f>SUMPRODUCT(MID(0&amp;feed!N634,LARGE(INDEX(ISNUMBER(--MID(feed!N634,ROW($1:$5),1))*
ROW($1:$5),0),ROW($1:$5))+1,1)*10^ROW($1:$5)/10)</f>
        <v>675</v>
      </c>
      <c r="O635">
        <f>SUMPRODUCT(MID(0&amp;feed!O634,LARGE(INDEX(ISNUMBER(--MID(feed!O634,ROW($1:$5),1))*
ROW($1:$5),0),ROW($1:$5))+1,1)*10^ROW($1:$5)/10)</f>
        <v>16</v>
      </c>
      <c r="P635">
        <f>feed!P634</f>
        <v>0</v>
      </c>
      <c r="Q635" t="str">
        <f>feed!Q634</f>
        <v>None</v>
      </c>
      <c r="R635" t="str">
        <f>feed!R634</f>
        <v>Pacific Rim</v>
      </c>
      <c r="S635" t="str">
        <f>feed!S634</f>
        <v>Neutral</v>
      </c>
      <c r="T635" s="4">
        <f>SUMPRODUCT(MID(0&amp;feed!T634,LARGE(INDEX(ISNUMBER(--MID(feed!T634,ROW($1:$5),1))*
ROW($1:$5),0),ROW($1:$5))+1,1)*10^ROW($1:$5)/10)</f>
        <v>4574</v>
      </c>
      <c r="U635" t="str">
        <f>feed!U634</f>
        <v>http://blocgame.com/stats.php?id=61050</v>
      </c>
      <c r="V635" s="4">
        <f>SUMPRODUCT(MID(0&amp;feed!V634,LARGE(INDEX(ISNUMBER(--MID(feed!V634,ROW($1:$5),1))*
ROW($1:$5),0),ROW($1:$5))+1,1)*10^ROW($1:$5)/10)</f>
        <v>0</v>
      </c>
      <c r="W635">
        <f>feed!W634</f>
        <v>0</v>
      </c>
      <c r="X635" s="4">
        <f>T635-H635*750-K635*375-L635*375</f>
        <v>2699</v>
      </c>
      <c r="Y635" s="9">
        <f>T635/N635</f>
        <v>6.7762962962962963</v>
      </c>
    </row>
    <row r="636" spans="1:25" x14ac:dyDescent="0.25">
      <c r="A636" t="str">
        <f>feed!A636</f>
        <v>DickKickem</v>
      </c>
      <c r="B636" t="str">
        <f>feed!B636</f>
        <v>SirReginaldDickface</v>
      </c>
      <c r="C636" t="str">
        <f>feed!C636</f>
        <v>The Order</v>
      </c>
      <c r="D636">
        <f>SUMPRODUCT(MID(0&amp;feed!D636,LARGE(INDEX(ISNUMBER(--MID(feed!D636,ROW($1:$19),1))*
ROW($1:$19),0),ROW($1:$19))+1,1)*10^ROW($1:$19)/10)</f>
        <v>35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First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0</v>
      </c>
      <c r="I636" t="str">
        <f>feed!I636</f>
        <v>Poor</v>
      </c>
      <c r="J636">
        <f>SUMPRODUCT(MID(0&amp;feed!J636,LARGE(INDEX(ISNUMBER(--MID(feed!J636,ROW($1:$19),1))*
ROW($1:$19),0),ROW($1:$19))+1,1)*10^ROW($1:$19)/10)</f>
        <v>10</v>
      </c>
      <c r="K636">
        <f>SUMPRODUCT(MID(0&amp;feed!K636,LARGE(INDEX(ISNUMBER(--MID(feed!K636,ROW($1:$19),1))*
ROW($1:$19),0),ROW($1:$19))+1,1)*10^ROW($1:$19)/10)</f>
        <v>3</v>
      </c>
      <c r="L636">
        <f>SUMPRODUCT(MID(0&amp;feed!L636,LARGE(INDEX(ISNUMBER(--MID(feed!L636,ROW($1:$19),1))*
ROW($1:$19),0),ROW($1:$19))+1,1)*10^ROW($1:$19)/10)</f>
        <v>2</v>
      </c>
      <c r="M636" t="str">
        <f>feed!M636</f>
        <v>Mixed Economy</v>
      </c>
      <c r="N636">
        <f>SUMPRODUCT(MID(0&amp;feed!N636,LARGE(INDEX(ISNUMBER(--MID(feed!N636,ROW($1:$5),1))*
ROW($1:$5),0),ROW($1:$5))+1,1)*10^ROW($1:$5)/10)</f>
        <v>674</v>
      </c>
      <c r="O636">
        <f>SUMPRODUCT(MID(0&amp;feed!O636,LARGE(INDEX(ISNUMBER(--MID(feed!O636,ROW($1:$5),1))*
ROW($1:$5),0),ROW($1:$5))+1,1)*10^ROW($1:$5)/10)</f>
        <v>97</v>
      </c>
      <c r="P636" t="str">
        <f>feed!P636</f>
        <v>Untapped</v>
      </c>
      <c r="Q636" t="str">
        <f>feed!Q636</f>
        <v>Small</v>
      </c>
      <c r="R636" t="str">
        <f>feed!R636</f>
        <v>Pacific Rim</v>
      </c>
      <c r="S636" t="str">
        <f>feed!S636</f>
        <v>Neutral</v>
      </c>
      <c r="T636" s="4">
        <f>SUMPRODUCT(MID(0&amp;feed!T636,LARGE(INDEX(ISNUMBER(--MID(feed!T636,ROW($1:$5),1))*
ROW($1:$5),0),ROW($1:$5))+1,1)*10^ROW($1:$5)/10)</f>
        <v>20000</v>
      </c>
      <c r="U636" t="str">
        <f>feed!U636</f>
        <v>http://blocgame.com/stats.php?id=59772</v>
      </c>
      <c r="V636" s="4">
        <f>SUMPRODUCT(MID(0&amp;feed!V636,LARGE(INDEX(ISNUMBER(--MID(feed!V636,ROW($1:$5),1))*
ROW($1:$5),0),ROW($1:$5))+1,1)*10^ROW($1:$5)/10)</f>
        <v>0</v>
      </c>
      <c r="W636">
        <f>feed!W636</f>
        <v>0</v>
      </c>
      <c r="X636" s="4">
        <f>T636-H636*750-K636*375-L636*375</f>
        <v>18125</v>
      </c>
      <c r="Y636" s="9">
        <f>T636/N636</f>
        <v>29.673590504451038</v>
      </c>
    </row>
    <row r="637" spans="1:25" x14ac:dyDescent="0.25">
      <c r="A637" t="str">
        <f>feed!A637</f>
        <v>Darkplace</v>
      </c>
      <c r="B637" t="str">
        <f>feed!B637</f>
        <v>BlackAngel</v>
      </c>
      <c r="C637">
        <f>feed!C637</f>
        <v>0</v>
      </c>
      <c r="D637">
        <f>SUMPRODUCT(MID(0&amp;feed!D637,LARGE(INDEX(ISNUMBER(--MID(feed!D637,ROW($1:$19),1))*
ROW($1:$19),0),ROW($1:$19))+1,1)*10^ROW($1:$19)/10)</f>
        <v>9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First World War surplus</v>
      </c>
      <c r="G637" t="str">
        <f>feed!G637</f>
        <v>Angelic</v>
      </c>
      <c r="H637">
        <f>SUMPRODUCT(MID(0&amp;feed!H637,LARGE(INDEX(ISNUMBER(--MID(feed!H637,ROW($1:$1),1))*
ROW($1:$1),0),ROW($1:$1))+1,1)*10^ROW($1:$1)/10)</f>
        <v>0</v>
      </c>
      <c r="I637" t="str">
        <f>feed!I637</f>
        <v>Elite</v>
      </c>
      <c r="J637">
        <f>SUMPRODUCT(MID(0&amp;feed!J637,LARGE(INDEX(ISNUMBER(--MID(feed!J637,ROW($1:$19),1))*
ROW($1:$19),0),ROW($1:$19))+1,1)*10^ROW($1:$19)/10)</f>
        <v>5</v>
      </c>
      <c r="K637">
        <f>SUMPRODUCT(MID(0&amp;feed!K637,LARGE(INDEX(ISNUMBER(--MID(feed!K637,ROW($1:$19),1))*
ROW($1:$19),0),ROW($1:$19))+1,1)*10^ROW($1:$19)/10)</f>
        <v>5</v>
      </c>
      <c r="L637">
        <f>SUMPRODUCT(MID(0&amp;feed!L637,LARGE(INDEX(ISNUMBER(--MID(feed!L637,ROW($1:$19),1))*
ROW($1:$19),0),ROW($1:$19))+1,1)*10^ROW($1:$19)/10)</f>
        <v>0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673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 t="str">
        <f>feed!Q637</f>
        <v>None</v>
      </c>
      <c r="R637" t="str">
        <f>feed!R637</f>
        <v>Arabia</v>
      </c>
      <c r="S637" t="str">
        <f>feed!S637</f>
        <v>United States</v>
      </c>
      <c r="T637" s="4">
        <f>SUMPRODUCT(MID(0&amp;feed!T637,LARGE(INDEX(ISNUMBER(--MID(feed!T637,ROW($1:$5),1))*
ROW($1:$5),0),ROW($1:$5))+1,1)*10^ROW($1:$5)/10)</f>
        <v>2033</v>
      </c>
      <c r="U637" t="str">
        <f>feed!U637</f>
        <v>http://blocgame.com/stats.php?id=62234</v>
      </c>
      <c r="V637" s="4">
        <f>SUMPRODUCT(MID(0&amp;feed!V637,LARGE(INDEX(ISNUMBER(--MID(feed!V637,ROW($1:$5),1))*
ROW($1:$5),0),ROW($1:$5))+1,1)*10^ROW($1:$5)/10)</f>
        <v>0</v>
      </c>
      <c r="W637">
        <f>feed!W637</f>
        <v>0</v>
      </c>
      <c r="X637" s="4">
        <f>T637-H637*750-K637*375-L637*375</f>
        <v>158</v>
      </c>
      <c r="Y637" s="9">
        <f>T637/N637</f>
        <v>3.0208023774145616</v>
      </c>
    </row>
    <row r="638" spans="1:25" x14ac:dyDescent="0.25">
      <c r="A638" t="str">
        <f>feed!A641</f>
        <v>Courlandia</v>
      </c>
      <c r="B638" t="str">
        <f>feed!B641</f>
        <v>Tzar Simeon III</v>
      </c>
      <c r="C638" t="str">
        <f>feed!C641</f>
        <v>The Order</v>
      </c>
      <c r="D638">
        <f>SUMPRODUCT(MID(0&amp;feed!D641,LARGE(INDEX(ISNUMBER(--MID(feed!D641,ROW($1:$19),1))*
ROW($1:$19),0),ROW($1:$19))+1,1)*10^ROW($1:$19)/10)</f>
        <v>4</v>
      </c>
      <c r="E638">
        <f>SUMPRODUCT(MID(0&amp;feed!E641,LARGE(INDEX(ISNUMBER(--MID(feed!E641,ROW($1:$19),1))*
ROW($1:$19),0),ROW($1:$19))+1,1)*10^ROW($1:$19)/10)</f>
        <v>0</v>
      </c>
      <c r="F638" t="str">
        <f>feed!F641</f>
        <v>Second World War surplus</v>
      </c>
      <c r="G638" t="str">
        <f>feed!G641</f>
        <v>Gandhi-like</v>
      </c>
      <c r="H638">
        <f>SUMPRODUCT(MID(0&amp;feed!H641,LARGE(INDEX(ISNUMBER(--MID(feed!H641,ROW($1:$1),1))*
ROW($1:$1),0),ROW($1:$1))+1,1)*10^ROW($1:$1)/10)</f>
        <v>1</v>
      </c>
      <c r="I638" t="str">
        <f>feed!I641</f>
        <v>Standard</v>
      </c>
      <c r="J638">
        <f>SUMPRODUCT(MID(0&amp;feed!J641,LARGE(INDEX(ISNUMBER(--MID(feed!J641,ROW($1:$19),1))*
ROW($1:$19),0),ROW($1:$19))+1,1)*10^ROW($1:$19)/10)</f>
        <v>17</v>
      </c>
      <c r="K638">
        <f>SUMPRODUCT(MID(0&amp;feed!K641,LARGE(INDEX(ISNUMBER(--MID(feed!K641,ROW($1:$19),1))*
ROW($1:$19),0),ROW($1:$19))+1,1)*10^ROW($1:$19)/10)</f>
        <v>10</v>
      </c>
      <c r="L638">
        <f>SUMPRODUCT(MID(0&amp;feed!L641,LARGE(INDEX(ISNUMBER(--MID(feed!L641,ROW($1:$19),1))*
ROW($1:$19),0),ROW($1:$19))+1,1)*10^ROW($1:$19)/10)</f>
        <v>5</v>
      </c>
      <c r="M638" t="str">
        <f>feed!M641</f>
        <v>Mixed Economy</v>
      </c>
      <c r="N638">
        <f>SUMPRODUCT(MID(0&amp;feed!N641,LARGE(INDEX(ISNUMBER(--MID(feed!N641,ROW($1:$5),1))*
ROW($1:$5),0),ROW($1:$5))+1,1)*10^ROW($1:$5)/10)</f>
        <v>672</v>
      </c>
      <c r="O638">
        <f>SUMPRODUCT(MID(0&amp;feed!O641,LARGE(INDEX(ISNUMBER(--MID(feed!O641,ROW($1:$5),1))*
ROW($1:$5),0),ROW($1:$5))+1,1)*10^ROW($1:$5)/10)</f>
        <v>51</v>
      </c>
      <c r="P638" t="str">
        <f>feed!P641</f>
        <v>Plentiful</v>
      </c>
      <c r="Q638" t="str">
        <f>feed!Q641</f>
        <v>Meagre</v>
      </c>
      <c r="R638" t="str">
        <f>feed!R641</f>
        <v>Guinea</v>
      </c>
      <c r="S638" t="str">
        <f>feed!S641</f>
        <v>Soviet Union</v>
      </c>
      <c r="T638" s="4">
        <f>SUMPRODUCT(MID(0&amp;feed!T641,LARGE(INDEX(ISNUMBER(--MID(feed!T641,ROW($1:$5),1))*
ROW($1:$5),0),ROW($1:$5))+1,1)*10^ROW($1:$5)/10)</f>
        <v>19266</v>
      </c>
      <c r="U638" t="str">
        <f>feed!U641</f>
        <v>http://blocgame.com/stats.php?id=64264</v>
      </c>
      <c r="V638" s="4">
        <f>SUMPRODUCT(MID(0&amp;feed!V641,LARGE(INDEX(ISNUMBER(--MID(feed!V641,ROW($1:$5),1))*
ROW($1:$5),0),ROW($1:$5))+1,1)*10^ROW($1:$5)/10)</f>
        <v>0</v>
      </c>
      <c r="W638">
        <f>feed!W641</f>
        <v>0</v>
      </c>
      <c r="X638" s="4">
        <f>T638-H638*750-K638*375-L638*375</f>
        <v>12891</v>
      </c>
      <c r="Y638" s="9">
        <f>T638/N638</f>
        <v>28.669642857142858</v>
      </c>
    </row>
    <row r="639" spans="1:25" x14ac:dyDescent="0.25">
      <c r="A639" t="str">
        <f>feed!A639</f>
        <v>lobai91</v>
      </c>
      <c r="B639" t="str">
        <f>feed!B639</f>
        <v>tokarab</v>
      </c>
      <c r="C639" t="str">
        <f>feed!C639</f>
        <v>PIRATES</v>
      </c>
      <c r="D639">
        <f>SUMPRODUCT(MID(0&amp;feed!D639,LARGE(INDEX(ISNUMBER(--MID(feed!D639,ROW($1:$19),1))*
ROW($1:$19),0),ROW($1:$19))+1,1)*10^ROW($1:$19)/10)</f>
        <v>55</v>
      </c>
      <c r="E639">
        <f>SUMPRODUCT(MID(0&amp;feed!E639,LARGE(INDEX(ISNUMBER(--MID(feed!E639,ROW($1:$19),1))*
ROW($1:$19),0),ROW($1:$19))+1,1)*10^ROW($1:$19)/10)</f>
        <v>2</v>
      </c>
      <c r="F639" t="str">
        <f>feed!F639</f>
        <v>First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Elite</v>
      </c>
      <c r="J639">
        <f>SUMPRODUCT(MID(0&amp;feed!J639,LARGE(INDEX(ISNUMBER(--MID(feed!J639,ROW($1:$19),1))*
ROW($1:$19),0),ROW($1:$19))+1,1)*10^ROW($1:$19)/10)</f>
        <v>15</v>
      </c>
      <c r="K639">
        <f>SUMPRODUCT(MID(0&amp;feed!K639,LARGE(INDEX(ISNUMBER(--MID(feed!K639,ROW($1:$19),1))*
ROW($1:$19),0),ROW($1:$19))+1,1)*10^ROW($1:$19)/10)</f>
        <v>16</v>
      </c>
      <c r="L639">
        <f>SUMPRODUCT(MID(0&amp;feed!L639,LARGE(INDEX(ISNUMBER(--MID(feed!L639,ROW($1:$19),1))*
ROW($1:$19),0),ROW($1:$19))+1,1)*10^ROW($1:$19)/10)</f>
        <v>8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672</v>
      </c>
      <c r="O639">
        <f>SUMPRODUCT(MID(0&amp;feed!O639,LARGE(INDEX(ISNUMBER(--MID(feed!O639,ROW($1:$5),1))*
ROW($1:$5),0),ROW($1:$5))+1,1)*10^ROW($1:$5)/10)</f>
        <v>253</v>
      </c>
      <c r="P639" t="str">
        <f>feed!P639</f>
        <v>Untapped</v>
      </c>
      <c r="Q639" t="str">
        <f>feed!Q639</f>
        <v>Meagre</v>
      </c>
      <c r="R639" t="str">
        <f>feed!R639</f>
        <v>Caribbean</v>
      </c>
      <c r="S639" t="str">
        <f>feed!S639</f>
        <v>United States</v>
      </c>
      <c r="T639" s="4">
        <f>SUMPRODUCT(MID(0&amp;feed!T639,LARGE(INDEX(ISNUMBER(--MID(feed!T639,ROW($1:$5),1))*
ROW($1:$5),0),ROW($1:$5))+1,1)*10^ROW($1:$5)/10)</f>
        <v>20000</v>
      </c>
      <c r="U639" t="str">
        <f>feed!U639</f>
        <v>http://blocgame.com/stats.php?id=63061</v>
      </c>
      <c r="V639" s="4">
        <f>SUMPRODUCT(MID(0&amp;feed!V639,LARGE(INDEX(ISNUMBER(--MID(feed!V639,ROW($1:$5),1))*
ROW($1:$5),0),ROW($1:$5))+1,1)*10^ROW($1:$5)/10)</f>
        <v>0</v>
      </c>
      <c r="W639">
        <f>feed!W639</f>
        <v>0</v>
      </c>
      <c r="X639" s="4">
        <f>T639-H639*750-K639*375-L639*375</f>
        <v>9500</v>
      </c>
      <c r="Y639" s="9">
        <f>T639/N639</f>
        <v>29.761904761904763</v>
      </c>
    </row>
    <row r="640" spans="1:25" x14ac:dyDescent="0.25">
      <c r="A640" t="str">
        <f>feed!A638</f>
        <v>11Bgde Para</v>
      </c>
      <c r="B640" t="str">
        <f>feed!B638</f>
        <v>Pak Cik Kordi</v>
      </c>
      <c r="C640" t="str">
        <f>feed!C638</f>
        <v>PIRATES</v>
      </c>
      <c r="D640">
        <f>SUMPRODUCT(MID(0&amp;feed!D638,LARGE(INDEX(ISNUMBER(--MID(feed!D638,ROW($1:$19),1))*
ROW($1:$19),0),ROW($1:$19))+1,1)*10^ROW($1:$19)/10)</f>
        <v>55</v>
      </c>
      <c r="E640">
        <f>SUMPRODUCT(MID(0&amp;feed!E638,LARGE(INDEX(ISNUMBER(--MID(feed!E638,ROW($1:$19),1))*
ROW($1:$19),0),ROW($1:$19))+1,1)*10^ROW($1:$19)/10)</f>
        <v>0</v>
      </c>
      <c r="F640" t="str">
        <f>feed!F638</f>
        <v>Second World War surplus</v>
      </c>
      <c r="G640" t="str">
        <f>feed!G638</f>
        <v>Gandhi-like</v>
      </c>
      <c r="H640">
        <f>SUMPRODUCT(MID(0&amp;feed!H638,LARGE(INDEX(ISNUMBER(--MID(feed!H638,ROW($1:$1),1))*
ROW($1:$1),0),ROW($1:$1))+1,1)*10^ROW($1:$1)/10)</f>
        <v>2</v>
      </c>
      <c r="I640" t="str">
        <f>feed!I638</f>
        <v>Elite</v>
      </c>
      <c r="J640">
        <f>SUMPRODUCT(MID(0&amp;feed!J638,LARGE(INDEX(ISNUMBER(--MID(feed!J638,ROW($1:$19),1))*
ROW($1:$19),0),ROW($1:$19))+1,1)*10^ROW($1:$19)/10)</f>
        <v>8</v>
      </c>
      <c r="K640">
        <f>SUMPRODUCT(MID(0&amp;feed!K638,LARGE(INDEX(ISNUMBER(--MID(feed!K638,ROW($1:$19),1))*
ROW($1:$19),0),ROW($1:$19))+1,1)*10^ROW($1:$19)/10)</f>
        <v>11</v>
      </c>
      <c r="L640">
        <f>SUMPRODUCT(MID(0&amp;feed!L638,LARGE(INDEX(ISNUMBER(--MID(feed!L638,ROW($1:$19),1))*
ROW($1:$19),0),ROW($1:$19))+1,1)*10^ROW($1:$19)/10)</f>
        <v>6</v>
      </c>
      <c r="M640" t="str">
        <f>feed!M638</f>
        <v>Central Planning</v>
      </c>
      <c r="N640">
        <f>SUMPRODUCT(MID(0&amp;feed!N638,LARGE(INDEX(ISNUMBER(--MID(feed!N638,ROW($1:$5),1))*
ROW($1:$5),0),ROW($1:$5))+1,1)*10^ROW($1:$5)/10)</f>
        <v>672</v>
      </c>
      <c r="O640">
        <f>SUMPRODUCT(MID(0&amp;feed!O638,LARGE(INDEX(ISNUMBER(--MID(feed!O638,ROW($1:$5),1))*
ROW($1:$5),0),ROW($1:$5))+1,1)*10^ROW($1:$5)/10)</f>
        <v>70</v>
      </c>
      <c r="P640" t="str">
        <f>feed!P638</f>
        <v>Untapped</v>
      </c>
      <c r="Q640" t="str">
        <f>feed!Q638</f>
        <v>Powerful</v>
      </c>
      <c r="R640" t="str">
        <f>feed!R638</f>
        <v>Pacific Rim</v>
      </c>
      <c r="S640" t="str">
        <f>feed!S638</f>
        <v>Soviet Union</v>
      </c>
      <c r="T640" s="4">
        <f>SUMPRODUCT(MID(0&amp;feed!T638,LARGE(INDEX(ISNUMBER(--MID(feed!T638,ROW($1:$5),1))*
ROW($1:$5),0),ROW($1:$5))+1,1)*10^ROW($1:$5)/10)</f>
        <v>26329</v>
      </c>
      <c r="U640" t="str">
        <f>feed!U638</f>
        <v>http://blocgame.com/stats.php?id=62652</v>
      </c>
      <c r="V640" s="4">
        <f>SUMPRODUCT(MID(0&amp;feed!V638,LARGE(INDEX(ISNUMBER(--MID(feed!V638,ROW($1:$5),1))*
ROW($1:$5),0),ROW($1:$5))+1,1)*10^ROW($1:$5)/10)</f>
        <v>0</v>
      </c>
      <c r="W640">
        <f>feed!W638</f>
        <v>0</v>
      </c>
      <c r="X640" s="4">
        <f>T640-H640*750-K640*375-L640*375</f>
        <v>18454</v>
      </c>
      <c r="Y640" s="9">
        <f>T640/N640</f>
        <v>39.180059523809526</v>
      </c>
    </row>
    <row r="641" spans="1:25" x14ac:dyDescent="0.25">
      <c r="A641" t="str">
        <f>feed!A640</f>
        <v>Golden Woods</v>
      </c>
      <c r="B641" t="str">
        <f>feed!B640</f>
        <v>Celeborn002</v>
      </c>
      <c r="C641">
        <f>feed!C640</f>
        <v>0</v>
      </c>
      <c r="D641">
        <f>SUMPRODUCT(MID(0&amp;feed!D640,LARGE(INDEX(ISNUMBER(--MID(feed!D640,ROW($1:$19),1))*
ROW($1:$19),0),ROW($1:$19))+1,1)*10^ROW($1:$19)/10)</f>
        <v>6</v>
      </c>
      <c r="E641">
        <f>SUMPRODUCT(MID(0&amp;feed!E640,LARGE(INDEX(ISNUMBER(--MID(feed!E640,ROW($1:$19),1))*
ROW($1:$19),0),ROW($1:$19))+1,1)*10^ROW($1:$19)/10)</f>
        <v>0</v>
      </c>
      <c r="F641" t="str">
        <f>feed!F640</f>
        <v>Finest of the 19th century</v>
      </c>
      <c r="G641" t="str">
        <f>feed!G640</f>
        <v>Questionable</v>
      </c>
      <c r="H641">
        <f>SUMPRODUCT(MID(0&amp;feed!H640,LARGE(INDEX(ISNUMBER(--MID(feed!H640,ROW($1:$1),1))*
ROW($1:$1),0),ROW($1:$1))+1,1)*10^ROW($1:$1)/10)</f>
        <v>0</v>
      </c>
      <c r="I641" t="str">
        <f>feed!I640</f>
        <v>Undisciplined Rabble</v>
      </c>
      <c r="J641">
        <f>SUMPRODUCT(MID(0&amp;feed!J640,LARGE(INDEX(ISNUMBER(--MID(feed!J640,ROW($1:$19),1))*
ROW($1:$19),0),ROW($1:$19))+1,1)*10^ROW($1:$19)/10)</f>
        <v>4</v>
      </c>
      <c r="K641">
        <f>SUMPRODUCT(MID(0&amp;feed!K640,LARGE(INDEX(ISNUMBER(--MID(feed!K640,ROW($1:$19),1))*
ROW($1:$19),0),ROW($1:$19))+1,1)*10^ROW($1:$19)/10)</f>
        <v>2</v>
      </c>
      <c r="L641">
        <f>SUMPRODUCT(MID(0&amp;feed!L640,LARGE(INDEX(ISNUMBER(--MID(feed!L640,ROW($1:$19),1))*
ROW($1:$19),0),ROW($1:$19))+1,1)*10^ROW($1:$19)/10)</f>
        <v>2</v>
      </c>
      <c r="M641" t="str">
        <f>feed!M640</f>
        <v>Mixed Economy</v>
      </c>
      <c r="N641">
        <f>SUMPRODUCT(MID(0&amp;feed!N640,LARGE(INDEX(ISNUMBER(--MID(feed!N640,ROW($1:$5),1))*
ROW($1:$5),0),ROW($1:$5))+1,1)*10^ROW($1:$5)/10)</f>
        <v>672</v>
      </c>
      <c r="O641">
        <f>SUMPRODUCT(MID(0&amp;feed!O640,LARGE(INDEX(ISNUMBER(--MID(feed!O640,ROW($1:$5),1))*
ROW($1:$5),0),ROW($1:$5))+1,1)*10^ROW($1:$5)/10)</f>
        <v>2665</v>
      </c>
      <c r="P641" t="str">
        <f>feed!P640</f>
        <v>Untapped</v>
      </c>
      <c r="Q641" t="str">
        <f>feed!Q640</f>
        <v>None</v>
      </c>
      <c r="R641" t="str">
        <f>feed!R640</f>
        <v>Atlas</v>
      </c>
      <c r="S641" t="str">
        <f>feed!S640</f>
        <v>Neutral</v>
      </c>
      <c r="T641" s="4">
        <f>SUMPRODUCT(MID(0&amp;feed!T640,LARGE(INDEX(ISNUMBER(--MID(feed!T640,ROW($1:$5),1))*
ROW($1:$5),0),ROW($1:$5))+1,1)*10^ROW($1:$5)/10)</f>
        <v>11045</v>
      </c>
      <c r="U641" t="str">
        <f>feed!U640</f>
        <v>http://blocgame.com/stats.php?id=64192</v>
      </c>
      <c r="V641" s="4">
        <f>SUMPRODUCT(MID(0&amp;feed!V640,LARGE(INDEX(ISNUMBER(--MID(feed!V640,ROW($1:$5),1))*
ROW($1:$5),0),ROW($1:$5))+1,1)*10^ROW($1:$5)/10)</f>
        <v>0</v>
      </c>
      <c r="W641">
        <f>feed!W640</f>
        <v>0</v>
      </c>
      <c r="X641" s="4">
        <f>T641-H641*750-K641*375-L641*375</f>
        <v>9545</v>
      </c>
      <c r="Y641" s="9">
        <f>T641/N641</f>
        <v>16.436011904761905</v>
      </c>
    </row>
    <row r="642" spans="1:25" x14ac:dyDescent="0.25">
      <c r="A642" t="str">
        <f>feed!A642</f>
        <v>CLASSIFIED</v>
      </c>
      <c r="B642" t="str">
        <f>feed!B642</f>
        <v>unidentified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45</v>
      </c>
      <c r="E642">
        <f>SUMPRODUCT(MID(0&amp;feed!E642,LARGE(INDEX(ISNUMBER(--MID(feed!E642,ROW($1:$19),1))*
ROW($1:$19),0),ROW($1:$19))+1,1)*10^ROW($1:$19)/10)</f>
        <v>1</v>
      </c>
      <c r="F642" t="str">
        <f>feed!F642</f>
        <v>Second World War surplus</v>
      </c>
      <c r="G642" t="str">
        <f>feed!G642</f>
        <v>Good</v>
      </c>
      <c r="H642">
        <f>SUMPRODUCT(MID(0&amp;feed!H642,LARGE(INDEX(ISNUMBER(--MID(feed!H642,ROW($1:$1),1))*
ROW($1:$1),0),ROW($1:$1))+1,1)*10^ROW($1:$1)/10)</f>
        <v>2</v>
      </c>
      <c r="I642" t="str">
        <f>feed!I642</f>
        <v>Good</v>
      </c>
      <c r="J642">
        <f>SUMPRODUCT(MID(0&amp;feed!J642,LARGE(INDEX(ISNUMBER(--MID(feed!J642,ROW($1:$19),1))*
ROW($1:$19),0),ROW($1:$19))+1,1)*10^ROW($1:$19)/10)</f>
        <v>0</v>
      </c>
      <c r="K642">
        <f>SUMPRODUCT(MID(0&amp;feed!K642,LARGE(INDEX(ISNUMBER(--MID(feed!K642,ROW($1:$19),1))*
ROW($1:$19),0),ROW($1:$19))+1,1)*10^ROW($1:$19)/10)</f>
        <v>9</v>
      </c>
      <c r="L642">
        <f>SUMPRODUCT(MID(0&amp;feed!L642,LARGE(INDEX(ISNUMBER(--MID(feed!L642,ROW($1:$19),1))*
ROW($1:$19),0),ROW($1:$19))+1,1)*10^ROW($1:$19)/10)</f>
        <v>8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670</v>
      </c>
      <c r="O642">
        <f>SUMPRODUCT(MID(0&amp;feed!O642,LARGE(INDEX(ISNUMBER(--MID(feed!O642,ROW($1:$5),1))*
ROW($1:$5),0),ROW($1:$5))+1,1)*10^ROW($1:$5)/10)</f>
        <v>337</v>
      </c>
      <c r="P642" t="str">
        <f>feed!P642</f>
        <v>Untapped</v>
      </c>
      <c r="Q642" t="str">
        <f>feed!Q642</f>
        <v>Mediocre</v>
      </c>
      <c r="R642" t="str">
        <f>feed!R642</f>
        <v>East Indies</v>
      </c>
      <c r="S642" t="str">
        <f>feed!S642</f>
        <v>United States</v>
      </c>
      <c r="T642" s="4">
        <f>SUMPRODUCT(MID(0&amp;feed!T642,LARGE(INDEX(ISNUMBER(--MID(feed!T642,ROW($1:$5),1))*
ROW($1:$5),0),ROW($1:$5))+1,1)*10^ROW($1:$5)/10)</f>
        <v>25938</v>
      </c>
      <c r="U642" t="str">
        <f>feed!U642</f>
        <v>http://blocgame.com/stats.php?id=64604</v>
      </c>
      <c r="V642" s="4">
        <f>SUMPRODUCT(MID(0&amp;feed!V642,LARGE(INDEX(ISNUMBER(--MID(feed!V642,ROW($1:$5),1))*
ROW($1:$5),0),ROW($1:$5))+1,1)*10^ROW($1:$5)/10)</f>
        <v>0</v>
      </c>
      <c r="W642">
        <f>feed!W642</f>
        <v>0</v>
      </c>
      <c r="X642" s="4">
        <f>T642-H642*750-K642*375-L642*375</f>
        <v>18063</v>
      </c>
      <c r="Y642" s="9">
        <f>T642/N642</f>
        <v>38.713432835820896</v>
      </c>
    </row>
    <row r="643" spans="1:25" x14ac:dyDescent="0.25">
      <c r="A643" t="str">
        <f>feed!A643</f>
        <v>Niggatopia</v>
      </c>
      <c r="B643" t="str">
        <f>feed!B643</f>
        <v>Supreme Nigger</v>
      </c>
      <c r="C643" t="str">
        <f>feed!C643</f>
        <v>Steel Brotherhood</v>
      </c>
      <c r="D643">
        <f>SUMPRODUCT(MID(0&amp;feed!D643,LARGE(INDEX(ISNUMBER(--MID(feed!D643,ROW($1:$19),1))*
ROW($1:$19),0),ROW($1:$19))+1,1)*10^ROW($1:$19)/10)</f>
        <v>50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Finest of the 19th century</v>
      </c>
      <c r="G643" t="str">
        <f>feed!G643</f>
        <v>Questionable</v>
      </c>
      <c r="H643">
        <f>SUMPRODUCT(MID(0&amp;feed!H643,LARGE(INDEX(ISNUMBER(--MID(feed!H643,ROW($1:$1),1))*
ROW($1:$1),0),ROW($1:$1))+1,1)*10^ROW($1:$1)/10)</f>
        <v>1</v>
      </c>
      <c r="I643" t="str">
        <f>feed!I643</f>
        <v>Good</v>
      </c>
      <c r="J643">
        <f>SUMPRODUCT(MID(0&amp;feed!J643,LARGE(INDEX(ISNUMBER(--MID(feed!J643,ROW($1:$19),1))*
ROW($1:$19),0),ROW($1:$19))+1,1)*10^ROW($1:$19)/10)</f>
        <v>0</v>
      </c>
      <c r="K643">
        <f>SUMPRODUCT(MID(0&amp;feed!K643,LARGE(INDEX(ISNUMBER(--MID(feed!K643,ROW($1:$19),1))*
ROW($1:$19),0),ROW($1:$19))+1,1)*10^ROW($1:$19)/10)</f>
        <v>9</v>
      </c>
      <c r="L643">
        <f>SUMPRODUCT(MID(0&amp;feed!L643,LARGE(INDEX(ISNUMBER(--MID(feed!L643,ROW($1:$19),1))*
ROW($1:$19),0),ROW($1:$19))+1,1)*10^ROW($1:$19)/10)</f>
        <v>6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670</v>
      </c>
      <c r="O643">
        <f>SUMPRODUCT(MID(0&amp;feed!O643,LARGE(INDEX(ISNUMBER(--MID(feed!O643,ROW($1:$5),1))*
ROW($1:$5),0),ROW($1:$5))+1,1)*10^ROW($1:$5)/10)</f>
        <v>309</v>
      </c>
      <c r="P643" t="str">
        <f>feed!P643</f>
        <v>Untapped</v>
      </c>
      <c r="Q643" t="str">
        <f>feed!Q643</f>
        <v>Meagre</v>
      </c>
      <c r="R643" t="str">
        <f>feed!R643</f>
        <v>Gran Colombia</v>
      </c>
      <c r="S643" t="str">
        <f>feed!S643</f>
        <v>United States</v>
      </c>
      <c r="T643" s="4">
        <f>SUMPRODUCT(MID(0&amp;feed!T643,LARGE(INDEX(ISNUMBER(--MID(feed!T643,ROW($1:$5),1))*
ROW($1:$5),0),ROW($1:$5))+1,1)*10^ROW($1:$5)/10)</f>
        <v>29564</v>
      </c>
      <c r="U643" t="str">
        <f>feed!U643</f>
        <v>http://blocgame.com/stats.php?id=64672</v>
      </c>
      <c r="V643" s="4">
        <f>SUMPRODUCT(MID(0&amp;feed!V643,LARGE(INDEX(ISNUMBER(--MID(feed!V643,ROW($1:$5),1))*
ROW($1:$5),0),ROW($1:$5))+1,1)*10^ROW($1:$5)/10)</f>
        <v>0</v>
      </c>
      <c r="W643">
        <f>feed!W643</f>
        <v>0</v>
      </c>
      <c r="X643" s="4">
        <f>T643-H643*750-K643*375-L643*375</f>
        <v>23189</v>
      </c>
      <c r="Y643" s="9">
        <f>T643/N643</f>
        <v>44.125373134328356</v>
      </c>
    </row>
    <row r="644" spans="1:25" x14ac:dyDescent="0.25">
      <c r="A644" t="str">
        <f>feed!A644</f>
        <v>ileristanistan</v>
      </c>
      <c r="B644" t="str">
        <f>feed!B644</f>
        <v>TheLongFootOfTheLaw</v>
      </c>
      <c r="C644" t="str">
        <f>feed!C644</f>
        <v>The Order</v>
      </c>
      <c r="D644">
        <f>SUMPRODUCT(MID(0&amp;feed!D644,LARGE(INDEX(ISNUMBER(--MID(feed!D644,ROW($1:$19),1))*
ROW($1:$19),0),ROW($1:$19))+1,1)*10^ROW($1:$19)/10)</f>
        <v>151</v>
      </c>
      <c r="E644">
        <f>SUMPRODUCT(MID(0&amp;feed!E644,LARGE(INDEX(ISNUMBER(--MID(feed!E644,ROW($1:$19),1))*
ROW($1:$19),0),ROW($1:$19))+1,1)*10^ROW($1:$19)/10)</f>
        <v>3</v>
      </c>
      <c r="F644" t="str">
        <f>feed!F644</f>
        <v>Second World War surplus</v>
      </c>
      <c r="G644" t="str">
        <f>feed!G644</f>
        <v>Angelic</v>
      </c>
      <c r="H644">
        <f>SUMPRODUCT(MID(0&amp;feed!H644,LARGE(INDEX(ISNUMBER(--MID(feed!H644,ROW($1:$1),1))*
ROW($1:$1),0),ROW($1:$1))+1,1)*10^ROW($1:$1)/10)</f>
        <v>3</v>
      </c>
      <c r="I644" t="str">
        <f>feed!I644</f>
        <v>Good</v>
      </c>
      <c r="J644">
        <f>SUMPRODUCT(MID(0&amp;feed!J644,LARGE(INDEX(ISNUMBER(--MID(feed!J644,ROW($1:$19),1))*
ROW($1:$19),0),ROW($1:$19))+1,1)*10^ROW($1:$19)/10)</f>
        <v>4</v>
      </c>
      <c r="K644">
        <f>SUMPRODUCT(MID(0&amp;feed!K644,LARGE(INDEX(ISNUMBER(--MID(feed!K644,ROW($1:$19),1))*
ROW($1:$19),0),ROW($1:$19))+1,1)*10^ROW($1:$19)/10)</f>
        <v>43</v>
      </c>
      <c r="L644">
        <f>SUMPRODUCT(MID(0&amp;feed!L644,LARGE(INDEX(ISNUMBER(--MID(feed!L644,ROW($1:$19),1))*
ROW($1:$19),0),ROW($1:$19))+1,1)*10^ROW($1:$19)/10)</f>
        <v>9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668</v>
      </c>
      <c r="O644">
        <f>SUMPRODUCT(MID(0&amp;feed!O644,LARGE(INDEX(ISNUMBER(--MID(feed!O644,ROW($1:$5),1))*
ROW($1:$5),0),ROW($1:$5))+1,1)*10^ROW($1:$5)/10)</f>
        <v>409</v>
      </c>
      <c r="P644" t="str">
        <f>feed!P644</f>
        <v>Untapped</v>
      </c>
      <c r="Q644" t="str">
        <f>feed!Q644</f>
        <v>Very Powerful</v>
      </c>
      <c r="R644" t="str">
        <f>feed!R644</f>
        <v>China</v>
      </c>
      <c r="S644" t="str">
        <f>feed!S644</f>
        <v>Soviet Union</v>
      </c>
      <c r="T644" s="4">
        <f>SUMPRODUCT(MID(0&amp;feed!T644,LARGE(INDEX(ISNUMBER(--MID(feed!T644,ROW($1:$5),1))*
ROW($1:$5),0),ROW($1:$5))+1,1)*10^ROW($1:$5)/10)</f>
        <v>40091</v>
      </c>
      <c r="U644" t="str">
        <f>feed!U644</f>
        <v>http://blocgame.com/stats.php?id=63622</v>
      </c>
      <c r="V644" s="4">
        <f>SUMPRODUCT(MID(0&amp;feed!V644,LARGE(INDEX(ISNUMBER(--MID(feed!V644,ROW($1:$5),1))*
ROW($1:$5),0),ROW($1:$5))+1,1)*10^ROW($1:$5)/10)</f>
        <v>0</v>
      </c>
      <c r="W644">
        <f>feed!W644</f>
        <v>0</v>
      </c>
      <c r="X644" s="4">
        <f>T644-H644*750-K644*375-L644*375</f>
        <v>18341</v>
      </c>
      <c r="Y644" s="9">
        <f>T644/N644</f>
        <v>60.016467065868262</v>
      </c>
    </row>
    <row r="645" spans="1:25" x14ac:dyDescent="0.25">
      <c r="A645" t="str">
        <f>feed!A645</f>
        <v>The Jar</v>
      </c>
      <c r="B645" t="str">
        <f>feed!B645</f>
        <v>Mr.Pickles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47</v>
      </c>
      <c r="E645">
        <f>SUMPRODUCT(MID(0&amp;feed!E645,LARGE(INDEX(ISNUMBER(--MID(feed!E645,ROW($1:$19),1))*
ROW($1:$19),0),ROW($1:$19))+1,1)*10^ROW($1:$19)/10)</f>
        <v>0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1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4</v>
      </c>
      <c r="K645">
        <f>SUMPRODUCT(MID(0&amp;feed!K645,LARGE(INDEX(ISNUMBER(--MID(feed!K645,ROW($1:$19),1))*
ROW($1:$19),0),ROW($1:$19))+1,1)*10^ROW($1:$19)/10)</f>
        <v>14</v>
      </c>
      <c r="L645">
        <f>SUMPRODUCT(MID(0&amp;feed!L645,LARGE(INDEX(ISNUMBER(--MID(feed!L645,ROW($1:$19),1))*
ROW($1:$19),0),ROW($1:$19))+1,1)*10^ROW($1:$19)/10)</f>
        <v>5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665</v>
      </c>
      <c r="O645">
        <f>SUMPRODUCT(MID(0&amp;feed!O645,LARGE(INDEX(ISNUMBER(--MID(feed!O645,ROW($1:$5),1))*
ROW($1:$5),0),ROW($1:$5))+1,1)*10^ROW($1:$5)/10)</f>
        <v>613</v>
      </c>
      <c r="P645" t="str">
        <f>feed!P645</f>
        <v>Untapped</v>
      </c>
      <c r="Q645" t="str">
        <f>feed!Q645</f>
        <v>Very Powerful</v>
      </c>
      <c r="R645" t="str">
        <f>feed!R645</f>
        <v>Guinea</v>
      </c>
      <c r="S645" t="str">
        <f>feed!S645</f>
        <v>Neutral</v>
      </c>
      <c r="T645" s="4">
        <f>SUMPRODUCT(MID(0&amp;feed!T645,LARGE(INDEX(ISNUMBER(--MID(feed!T645,ROW($1:$5),1))*
ROW($1:$5),0),ROW($1:$5))+1,1)*10^ROW($1:$5)/10)</f>
        <v>17701</v>
      </c>
      <c r="U645" t="str">
        <f>feed!U645</f>
        <v>http://blocgame.com/stats.php?id=60355</v>
      </c>
      <c r="V645" s="4">
        <f>SUMPRODUCT(MID(0&amp;feed!V645,LARGE(INDEX(ISNUMBER(--MID(feed!V645,ROW($1:$5),1))*
ROW($1:$5),0),ROW($1:$5))+1,1)*10^ROW($1:$5)/10)</f>
        <v>0</v>
      </c>
      <c r="W645">
        <f>feed!W645</f>
        <v>0</v>
      </c>
      <c r="X645" s="4">
        <f>T645-H645*750-K645*375-L645*375</f>
        <v>9826</v>
      </c>
      <c r="Y645" s="9">
        <f>T645/N645</f>
        <v>26.618045112781957</v>
      </c>
    </row>
    <row r="646" spans="1:25" x14ac:dyDescent="0.25">
      <c r="A646" t="str">
        <f>feed!A646</f>
        <v>Ongcan</v>
      </c>
      <c r="B646" t="str">
        <f>feed!B646</f>
        <v>OngCan</v>
      </c>
      <c r="C646">
        <f>feed!C646</f>
        <v>0</v>
      </c>
      <c r="D646">
        <f>SUMPRODUCT(MID(0&amp;feed!D646,LARGE(INDEX(ISNUMBER(--MID(feed!D646,ROW($1:$19),1))*
ROW($1:$19),0),ROW($1:$19))+1,1)*10^ROW($1:$19)/10)</f>
        <v>10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0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3</v>
      </c>
      <c r="K646">
        <f>SUMPRODUCT(MID(0&amp;feed!K646,LARGE(INDEX(ISNUMBER(--MID(feed!K646,ROW($1:$19),1))*
ROW($1:$19),0),ROW($1:$19))+1,1)*10^ROW($1:$19)/10)</f>
        <v>4</v>
      </c>
      <c r="L646">
        <f>SUMPRODUCT(MID(0&amp;feed!L646,LARGE(INDEX(ISNUMBER(--MID(feed!L646,ROW($1:$19),1))*
ROW($1:$19),0),ROW($1:$19))+1,1)*10^ROW($1:$19)/10)</f>
        <v>2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665</v>
      </c>
      <c r="O646">
        <f>SUMPRODUCT(MID(0&amp;feed!O646,LARGE(INDEX(ISNUMBER(--MID(feed!O646,ROW($1:$5),1))*
ROW($1:$5),0),ROW($1:$5))+1,1)*10^ROW($1:$5)/10)</f>
        <v>158</v>
      </c>
      <c r="P646" t="str">
        <f>feed!P646</f>
        <v>Untapped</v>
      </c>
      <c r="Q646" t="str">
        <f>feed!Q646</f>
        <v>Meagre</v>
      </c>
      <c r="R646" t="str">
        <f>feed!R646</f>
        <v>Indochina</v>
      </c>
      <c r="S646" t="str">
        <f>feed!S646</f>
        <v>Neutral</v>
      </c>
      <c r="T646" s="4">
        <f>SUMPRODUCT(MID(0&amp;feed!T646,LARGE(INDEX(ISNUMBER(--MID(feed!T646,ROW($1:$5),1))*
ROW($1:$5),0),ROW($1:$5))+1,1)*10^ROW($1:$5)/10)</f>
        <v>13613</v>
      </c>
      <c r="U646" t="str">
        <f>feed!U646</f>
        <v>http://blocgame.com/stats.php?id=62393</v>
      </c>
      <c r="V646" s="4">
        <f>SUMPRODUCT(MID(0&amp;feed!V646,LARGE(INDEX(ISNUMBER(--MID(feed!V646,ROW($1:$5),1))*
ROW($1:$5),0),ROW($1:$5))+1,1)*10^ROW($1:$5)/10)</f>
        <v>0</v>
      </c>
      <c r="W646">
        <f>feed!W646</f>
        <v>0</v>
      </c>
      <c r="X646" s="4">
        <f>T646-H646*750-K646*375-L646*375</f>
        <v>11363</v>
      </c>
      <c r="Y646" s="9">
        <f>T646/N646</f>
        <v>20.470676691729324</v>
      </c>
    </row>
    <row r="647" spans="1:25" x14ac:dyDescent="0.25">
      <c r="A647" t="str">
        <f>feed!A647</f>
        <v>Kampung Dusun</v>
      </c>
      <c r="B647" t="str">
        <f>feed!B647</f>
        <v>Sarip Dol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40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2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0</v>
      </c>
      <c r="K647">
        <f>SUMPRODUCT(MID(0&amp;feed!K647,LARGE(INDEX(ISNUMBER(--MID(feed!K647,ROW($1:$19),1))*
ROW($1:$19),0),ROW($1:$19))+1,1)*10^ROW($1:$19)/10)</f>
        <v>12</v>
      </c>
      <c r="L647">
        <f>SUMPRODUCT(MID(0&amp;feed!L647,LARGE(INDEX(ISNUMBER(--MID(feed!L647,ROW($1:$19),1))*
ROW($1:$19),0),ROW($1:$19))+1,1)*10^ROW($1:$19)/10)</f>
        <v>7</v>
      </c>
      <c r="M647" t="str">
        <f>feed!M647</f>
        <v>Central Planning</v>
      </c>
      <c r="N647">
        <f>SUMPRODUCT(MID(0&amp;feed!N647,LARGE(INDEX(ISNUMBER(--MID(feed!N647,ROW($1:$5),1))*
ROW($1:$5),0),ROW($1:$5))+1,1)*10^ROW($1:$5)/10)</f>
        <v>663</v>
      </c>
      <c r="O647">
        <f>SUMPRODUCT(MID(0&amp;feed!O647,LARGE(INDEX(ISNUMBER(--MID(feed!O647,ROW($1:$5),1))*
ROW($1:$5),0),ROW($1:$5))+1,1)*10^ROW($1:$5)/10)</f>
        <v>120</v>
      </c>
      <c r="P647" t="str">
        <f>feed!P647</f>
        <v>Untapped</v>
      </c>
      <c r="Q647" t="str">
        <f>feed!Q647</f>
        <v>Large</v>
      </c>
      <c r="R647" t="str">
        <f>feed!R647</f>
        <v>Pacific Rim</v>
      </c>
      <c r="S647" t="str">
        <f>feed!S647</f>
        <v>Soviet Union</v>
      </c>
      <c r="T647" s="4">
        <f>SUMPRODUCT(MID(0&amp;feed!T647,LARGE(INDEX(ISNUMBER(--MID(feed!T647,ROW($1:$5),1))*
ROW($1:$5),0),ROW($1:$5))+1,1)*10^ROW($1:$5)/10)</f>
        <v>24001</v>
      </c>
      <c r="U647" t="str">
        <f>feed!U647</f>
        <v>http://blocgame.com/stats.php?id=62351</v>
      </c>
      <c r="V647" s="4">
        <f>SUMPRODUCT(MID(0&amp;feed!V647,LARGE(INDEX(ISNUMBER(--MID(feed!V647,ROW($1:$5),1))*
ROW($1:$5),0),ROW($1:$5))+1,1)*10^ROW($1:$5)/10)</f>
        <v>0</v>
      </c>
      <c r="W647">
        <f>feed!W647</f>
        <v>0</v>
      </c>
      <c r="X647" s="4">
        <f>T647-H647*750-K647*375-L647*375</f>
        <v>15376</v>
      </c>
      <c r="Y647" s="9">
        <f>T647/N647</f>
        <v>36.20060331825038</v>
      </c>
    </row>
    <row r="648" spans="1:25" x14ac:dyDescent="0.25">
      <c r="A648" t="str">
        <f>feed!A648</f>
        <v>Tarsonis</v>
      </c>
      <c r="B648" t="str">
        <f>feed!B648</f>
        <v>Kalast</v>
      </c>
      <c r="C648">
        <f>feed!C648</f>
        <v>0</v>
      </c>
      <c r="D648">
        <f>SUMPRODUCT(MID(0&amp;feed!D648,LARGE(INDEX(ISNUMBER(--MID(feed!D648,ROW($1:$19),1))*
ROW($1:$19),0),ROW($1:$19))+1,1)*10^ROW($1:$19)/10)</f>
        <v>8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1</v>
      </c>
      <c r="I648" t="str">
        <f>feed!I648</f>
        <v>Poor</v>
      </c>
      <c r="J648">
        <f>SUMPRODUCT(MID(0&amp;feed!J648,LARGE(INDEX(ISNUMBER(--MID(feed!J648,ROW($1:$19),1))*
ROW($1:$19),0),ROW($1:$19))+1,1)*10^ROW($1:$19)/10)</f>
        <v>60</v>
      </c>
      <c r="K648">
        <f>SUMPRODUCT(MID(0&amp;feed!K648,LARGE(INDEX(ISNUMBER(--MID(feed!K648,ROW($1:$19),1))*
ROW($1:$19),0),ROW($1:$19))+1,1)*10^ROW($1:$19)/10)</f>
        <v>6</v>
      </c>
      <c r="L648">
        <f>SUMPRODUCT(MID(0&amp;feed!L648,LARGE(INDEX(ISNUMBER(--MID(feed!L648,ROW($1:$19),1))*
ROW($1:$19),0),ROW($1:$19))+1,1)*10^ROW($1:$19)/10)</f>
        <v>2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656</v>
      </c>
      <c r="O648">
        <f>SUMPRODUCT(MID(0&amp;feed!O648,LARGE(INDEX(ISNUMBER(--MID(feed!O648,ROW($1:$5),1))*
ROW($1:$5),0),ROW($1:$5))+1,1)*10^ROW($1:$5)/10)</f>
        <v>304</v>
      </c>
      <c r="P648" t="str">
        <f>feed!P648</f>
        <v>Untapped</v>
      </c>
      <c r="Q648" t="str">
        <f>feed!Q648</f>
        <v>Mediocre</v>
      </c>
      <c r="R648" t="str">
        <f>feed!R648</f>
        <v>Congo</v>
      </c>
      <c r="S648" t="str">
        <f>feed!S648</f>
        <v>Neutral</v>
      </c>
      <c r="T648" s="4">
        <f>SUMPRODUCT(MID(0&amp;feed!T648,LARGE(INDEX(ISNUMBER(--MID(feed!T648,ROW($1:$5),1))*
ROW($1:$5),0),ROW($1:$5))+1,1)*10^ROW($1:$5)/10)</f>
        <v>12425</v>
      </c>
      <c r="U648" t="str">
        <f>feed!U648</f>
        <v>http://blocgame.com/stats.php?id=62868</v>
      </c>
      <c r="V648" s="4">
        <f>SUMPRODUCT(MID(0&amp;feed!V648,LARGE(INDEX(ISNUMBER(--MID(feed!V648,ROW($1:$5),1))*
ROW($1:$5),0),ROW($1:$5))+1,1)*10^ROW($1:$5)/10)</f>
        <v>0</v>
      </c>
      <c r="W648">
        <f>feed!W648</f>
        <v>0</v>
      </c>
      <c r="X648" s="4">
        <f>T648-H648*750-K648*375-L648*375</f>
        <v>8675</v>
      </c>
      <c r="Y648" s="9">
        <f>T648/N648</f>
        <v>18.940548780487806</v>
      </c>
    </row>
    <row r="649" spans="1:25" x14ac:dyDescent="0.25">
      <c r="A649" t="str">
        <f>feed!A649</f>
        <v>Alpha</v>
      </c>
      <c r="B649" t="str">
        <f>feed!B649</f>
        <v>Ryguy1005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28</v>
      </c>
      <c r="E649">
        <f>SUMPRODUCT(MID(0&amp;feed!E649,LARGE(INDEX(ISNUMBER(--MID(feed!E649,ROW($1:$19),1))*
ROW($1:$19),0),ROW($1:$19))+1,1)*10^ROW($1:$19)/10)</f>
        <v>0</v>
      </c>
      <c r="F649" t="str">
        <f>feed!F649</f>
        <v>First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0</v>
      </c>
      <c r="I649" t="str">
        <f>feed!I649</f>
        <v>Good</v>
      </c>
      <c r="J649">
        <f>SUMPRODUCT(MID(0&amp;feed!J649,LARGE(INDEX(ISNUMBER(--MID(feed!J649,ROW($1:$19),1))*
ROW($1:$19),0),ROW($1:$19))+1,1)*10^ROW($1:$19)/10)</f>
        <v>9</v>
      </c>
      <c r="K649">
        <f>SUMPRODUCT(MID(0&amp;feed!K649,LARGE(INDEX(ISNUMBER(--MID(feed!K649,ROW($1:$19),1))*
ROW($1:$19),0),ROW($1:$19))+1,1)*10^ROW($1:$19)/10)</f>
        <v>3</v>
      </c>
      <c r="L649">
        <f>SUMPRODUCT(MID(0&amp;feed!L649,LARGE(INDEX(ISNUMBER(--MID(feed!L649,ROW($1:$19),1))*
ROW($1:$19),0),ROW($1:$19))+1,1)*10^ROW($1:$19)/10)</f>
        <v>2</v>
      </c>
      <c r="M649" t="str">
        <f>feed!M649</f>
        <v>Mixed Economy</v>
      </c>
      <c r="N649">
        <f>SUMPRODUCT(MID(0&amp;feed!N649,LARGE(INDEX(ISNUMBER(--MID(feed!N649,ROW($1:$5),1))*
ROW($1:$5),0),ROW($1:$5))+1,1)*10^ROW($1:$5)/10)</f>
        <v>656</v>
      </c>
      <c r="O649">
        <f>SUMPRODUCT(MID(0&amp;feed!O649,LARGE(INDEX(ISNUMBER(--MID(feed!O649,ROW($1:$5),1))*
ROW($1:$5),0),ROW($1:$5))+1,1)*10^ROW($1:$5)/10)</f>
        <v>154</v>
      </c>
      <c r="P649" t="str">
        <f>feed!P649</f>
        <v>Untapped</v>
      </c>
      <c r="Q649" t="str">
        <f>feed!Q649</f>
        <v>Mediocre</v>
      </c>
      <c r="R649" t="str">
        <f>feed!R649</f>
        <v>Gran Colombia</v>
      </c>
      <c r="S649" t="str">
        <f>feed!S649</f>
        <v>United States</v>
      </c>
      <c r="T649" s="4">
        <f>SUMPRODUCT(MID(0&amp;feed!T649,LARGE(INDEX(ISNUMBER(--MID(feed!T649,ROW($1:$5),1))*
ROW($1:$5),0),ROW($1:$5))+1,1)*10^ROW($1:$5)/10)</f>
        <v>27581</v>
      </c>
      <c r="U649" t="str">
        <f>feed!U649</f>
        <v>http://blocgame.com/stats.php?id=64279</v>
      </c>
      <c r="V649" s="4">
        <f>SUMPRODUCT(MID(0&amp;feed!V649,LARGE(INDEX(ISNUMBER(--MID(feed!V649,ROW($1:$5),1))*
ROW($1:$5),0),ROW($1:$5))+1,1)*10^ROW($1:$5)/10)</f>
        <v>0</v>
      </c>
      <c r="W649">
        <f>feed!W649</f>
        <v>0</v>
      </c>
      <c r="X649" s="4">
        <f>T649-H649*750-K649*375-L649*375</f>
        <v>25706</v>
      </c>
      <c r="Y649" s="9">
        <f>T649/N649</f>
        <v>42.044207317073173</v>
      </c>
    </row>
    <row r="650" spans="1:25" x14ac:dyDescent="0.25">
      <c r="A650" t="str">
        <f>feed!A650</f>
        <v>Octobia</v>
      </c>
      <c r="B650" t="str">
        <f>feed!B650</f>
        <v>Octo</v>
      </c>
      <c r="C650" t="str">
        <f>feed!C650</f>
        <v>The Federal Colonies</v>
      </c>
      <c r="D650">
        <f>SUMPRODUCT(MID(0&amp;feed!D650,LARGE(INDEX(ISNUMBER(--MID(feed!D650,ROW($1:$19),1))*
ROW($1:$19),0),ROW($1:$19))+1,1)*10^ROW($1:$19)/10)</f>
        <v>54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0</v>
      </c>
      <c r="I650" t="str">
        <f>feed!I650</f>
        <v>Good</v>
      </c>
      <c r="J650">
        <f>SUMPRODUCT(MID(0&amp;feed!J650,LARGE(INDEX(ISNUMBER(--MID(feed!J650,ROW($1:$19),1))*
ROW($1:$19),0),ROW($1:$19))+1,1)*10^ROW($1:$19)/10)</f>
        <v>11</v>
      </c>
      <c r="K650">
        <f>SUMPRODUCT(MID(0&amp;feed!K650,LARGE(INDEX(ISNUMBER(--MID(feed!K650,ROW($1:$19),1))*
ROW($1:$19),0),ROW($1:$19))+1,1)*10^ROW($1:$19)/10)</f>
        <v>6</v>
      </c>
      <c r="L650">
        <f>SUMPRODUCT(MID(0&amp;feed!L650,LARGE(INDEX(ISNUMBER(--MID(feed!L650,ROW($1:$19),1))*
ROW($1:$19),0),ROW($1:$19))+1,1)*10^ROW($1:$19)/10)</f>
        <v>11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655</v>
      </c>
      <c r="O650">
        <f>SUMPRODUCT(MID(0&amp;feed!O650,LARGE(INDEX(ISNUMBER(--MID(feed!O650,ROW($1:$5),1))*
ROW($1:$5),0),ROW($1:$5))+1,1)*10^ROW($1:$5)/10)</f>
        <v>4028</v>
      </c>
      <c r="P650" t="str">
        <f>feed!P650</f>
        <v>Untapped</v>
      </c>
      <c r="Q650" t="str">
        <f>feed!Q650</f>
        <v>Mediocre</v>
      </c>
      <c r="R650" t="str">
        <f>feed!R650</f>
        <v>Arabia</v>
      </c>
      <c r="S650" t="str">
        <f>feed!S650</f>
        <v>Soviet Union</v>
      </c>
      <c r="T650" s="4">
        <f>SUMPRODUCT(MID(0&amp;feed!T650,LARGE(INDEX(ISNUMBER(--MID(feed!T650,ROW($1:$5),1))*
ROW($1:$5),0),ROW($1:$5))+1,1)*10^ROW($1:$5)/10)</f>
        <v>46193</v>
      </c>
      <c r="U650" t="str">
        <f>feed!U650</f>
        <v>http://blocgame.com/stats.php?id=61272</v>
      </c>
      <c r="V650" s="4">
        <f>SUMPRODUCT(MID(0&amp;feed!V650,LARGE(INDEX(ISNUMBER(--MID(feed!V650,ROW($1:$5),1))*
ROW($1:$5),0),ROW($1:$5))+1,1)*10^ROW($1:$5)/10)</f>
        <v>0</v>
      </c>
      <c r="W650">
        <f>feed!W650</f>
        <v>0</v>
      </c>
      <c r="X650" s="4">
        <f>T650-H650*750-K650*375-L650*375</f>
        <v>39818</v>
      </c>
      <c r="Y650" s="9">
        <f>T650/N650</f>
        <v>70.523664122137404</v>
      </c>
    </row>
    <row r="651" spans="1:25" x14ac:dyDescent="0.25">
      <c r="A651" t="str">
        <f>feed!A651</f>
        <v>Shinjukus</v>
      </c>
      <c r="B651" t="str">
        <f>feed!B651</f>
        <v>Lord Yaz</v>
      </c>
      <c r="C651" t="str">
        <f>feed!C651</f>
        <v>The Divine Council</v>
      </c>
      <c r="D651">
        <f>SUMPRODUCT(MID(0&amp;feed!D651,LARGE(INDEX(ISNUMBER(--MID(feed!D651,ROW($1:$19),1))*
ROW($1:$19),0),ROW($1:$19))+1,1)*10^ROW($1:$19)/10)</f>
        <v>57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Poor</v>
      </c>
      <c r="J651">
        <f>SUMPRODUCT(MID(0&amp;feed!J651,LARGE(INDEX(ISNUMBER(--MID(feed!J651,ROW($1:$19),1))*
ROW($1:$19),0),ROW($1:$19))+1,1)*10^ROW($1:$19)/10)</f>
        <v>6</v>
      </c>
      <c r="K651">
        <f>SUMPRODUCT(MID(0&amp;feed!K651,LARGE(INDEX(ISNUMBER(--MID(feed!K651,ROW($1:$19),1))*
ROW($1:$19),0),ROW($1:$19))+1,1)*10^ROW($1:$19)/10)</f>
        <v>20</v>
      </c>
      <c r="L651">
        <f>SUMPRODUCT(MID(0&amp;feed!L651,LARGE(INDEX(ISNUMBER(--MID(feed!L651,ROW($1:$19),1))*
ROW($1:$19),0),ROW($1:$19))+1,1)*10^ROW($1:$19)/10)</f>
        <v>4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655</v>
      </c>
      <c r="O651">
        <f>SUMPRODUCT(MID(0&amp;feed!O651,LARGE(INDEX(ISNUMBER(--MID(feed!O651,ROW($1:$5),1))*
ROW($1:$5),0),ROW($1:$5))+1,1)*10^ROW($1:$5)/10)</f>
        <v>180</v>
      </c>
      <c r="P651" t="str">
        <f>feed!P651</f>
        <v>Untapped</v>
      </c>
      <c r="Q651" t="str">
        <f>feed!Q651</f>
        <v>Large</v>
      </c>
      <c r="R651" t="str">
        <f>feed!R651</f>
        <v>Pacific Rim</v>
      </c>
      <c r="S651" t="str">
        <f>feed!S651</f>
        <v>United States</v>
      </c>
      <c r="T651" s="4">
        <f>SUMPRODUCT(MID(0&amp;feed!T651,LARGE(INDEX(ISNUMBER(--MID(feed!T651,ROW($1:$5),1))*
ROW($1:$5),0),ROW($1:$5))+1,1)*10^ROW($1:$5)/10)</f>
        <v>23665</v>
      </c>
      <c r="U651" t="str">
        <f>feed!U651</f>
        <v>http://blocgame.com/stats.php?id=64048</v>
      </c>
      <c r="V651" s="4">
        <f>SUMPRODUCT(MID(0&amp;feed!V651,LARGE(INDEX(ISNUMBER(--MID(feed!V651,ROW($1:$5),1))*
ROW($1:$5),0),ROW($1:$5))+1,1)*10^ROW($1:$5)/10)</f>
        <v>0</v>
      </c>
      <c r="W651">
        <f>feed!W651</f>
        <v>0</v>
      </c>
      <c r="X651" s="4">
        <f>T651-H651*750-K651*375-L651*375</f>
        <v>13165</v>
      </c>
      <c r="Y651" s="9">
        <f>T651/N651</f>
        <v>36.12977099236641</v>
      </c>
    </row>
    <row r="652" spans="1:25" x14ac:dyDescent="0.25">
      <c r="A652" t="str">
        <f>feed!A652</f>
        <v>Ironforge</v>
      </c>
      <c r="B652" t="str">
        <f>feed!B652</f>
        <v>Mephasto</v>
      </c>
      <c r="C652" t="str">
        <f>feed!C652</f>
        <v>Steel Brotherhood</v>
      </c>
      <c r="D652">
        <f>SUMPRODUCT(MID(0&amp;feed!D652,LARGE(INDEX(ISNUMBER(--MID(feed!D652,ROW($1:$19),1))*
ROW($1:$19),0),ROW($1:$19))+1,1)*10^ROW($1:$19)/10)</f>
        <v>42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1</v>
      </c>
      <c r="I652" t="str">
        <f>feed!I652</f>
        <v>Good</v>
      </c>
      <c r="J652">
        <f>SUMPRODUCT(MID(0&amp;feed!J652,LARGE(INDEX(ISNUMBER(--MID(feed!J652,ROW($1:$19),1))*
ROW($1:$19),0),ROW($1:$19))+1,1)*10^ROW($1:$19)/10)</f>
        <v>21</v>
      </c>
      <c r="K652">
        <f>SUMPRODUCT(MID(0&amp;feed!K652,LARGE(INDEX(ISNUMBER(--MID(feed!K652,ROW($1:$19),1))*
ROW($1:$19),0),ROW($1:$19))+1,1)*10^ROW($1:$19)/10)</f>
        <v>3</v>
      </c>
      <c r="L652">
        <f>SUMPRODUCT(MID(0&amp;feed!L652,LARGE(INDEX(ISNUMBER(--MID(feed!L652,ROW($1:$19),1))*
ROW($1:$19),0),ROW($1:$19))+1,1)*10^ROW($1:$19)/10)</f>
        <v>1</v>
      </c>
      <c r="M652" t="str">
        <f>feed!M652</f>
        <v>Free Market</v>
      </c>
      <c r="N652">
        <f>SUMPRODUCT(MID(0&amp;feed!N652,LARGE(INDEX(ISNUMBER(--MID(feed!N652,ROW($1:$5),1))*
ROW($1:$5),0),ROW($1:$5))+1,1)*10^ROW($1:$5)/10)</f>
        <v>654</v>
      </c>
      <c r="O652">
        <f>SUMPRODUCT(MID(0&amp;feed!O652,LARGE(INDEX(ISNUMBER(--MID(feed!O652,ROW($1:$5),1))*
ROW($1:$5),0),ROW($1:$5))+1,1)*10^ROW($1:$5)/10)</f>
        <v>173</v>
      </c>
      <c r="P652" t="str">
        <f>feed!P652</f>
        <v>Untapped</v>
      </c>
      <c r="Q652" t="str">
        <f>feed!Q652</f>
        <v>Small</v>
      </c>
      <c r="R652" t="str">
        <f>feed!R652</f>
        <v>Amazonia</v>
      </c>
      <c r="S652" t="str">
        <f>feed!S652</f>
        <v>United States</v>
      </c>
      <c r="T652" s="4">
        <f>SUMPRODUCT(MID(0&amp;feed!T652,LARGE(INDEX(ISNUMBER(--MID(feed!T652,ROW($1:$5),1))*
ROW($1:$5),0),ROW($1:$5))+1,1)*10^ROW($1:$5)/10)</f>
        <v>26996</v>
      </c>
      <c r="U652" t="str">
        <f>feed!U652</f>
        <v>http://blocgame.com/stats.php?id=63135</v>
      </c>
      <c r="V652" s="4">
        <f>SUMPRODUCT(MID(0&amp;feed!V652,LARGE(INDEX(ISNUMBER(--MID(feed!V652,ROW($1:$5),1))*
ROW($1:$5),0),ROW($1:$5))+1,1)*10^ROW($1:$5)/10)</f>
        <v>0</v>
      </c>
      <c r="W652">
        <f>feed!W652</f>
        <v>0</v>
      </c>
      <c r="X652" s="4">
        <f>T652-H652*750-K652*375-L652*375</f>
        <v>24746</v>
      </c>
      <c r="Y652" s="9">
        <f>T652/N652</f>
        <v>41.278287461773701</v>
      </c>
    </row>
    <row r="653" spans="1:25" x14ac:dyDescent="0.25">
      <c r="A653" t="str">
        <f>feed!A654</f>
        <v>Marigold</v>
      </c>
      <c r="B653" t="str">
        <f>feed!B654</f>
        <v>Guadian Cancer</v>
      </c>
      <c r="C653">
        <f>feed!C654</f>
        <v>0</v>
      </c>
      <c r="D653">
        <f>SUMPRODUCT(MID(0&amp;feed!D654,LARGE(INDEX(ISNUMBER(--MID(feed!D654,ROW($1:$19),1))*
ROW($1:$19),0),ROW($1:$19))+1,1)*10^ROW($1:$19)/10)</f>
        <v>5</v>
      </c>
      <c r="E653">
        <f>SUMPRODUCT(MID(0&amp;feed!E654,LARGE(INDEX(ISNUMBER(--MID(feed!E654,ROW($1:$19),1))*
ROW($1:$19),0),ROW($1:$19))+1,1)*10^ROW($1:$19)/10)</f>
        <v>0</v>
      </c>
      <c r="F653" t="str">
        <f>feed!F654</f>
        <v>First World War surplus</v>
      </c>
      <c r="G653" t="str">
        <f>feed!G654</f>
        <v>Gandhi-like</v>
      </c>
      <c r="H653">
        <f>SUMPRODUCT(MID(0&amp;feed!H654,LARGE(INDEX(ISNUMBER(--MID(feed!H654,ROW($1:$1),1))*
ROW($1:$1),0),ROW($1:$1))+1,1)*10^ROW($1:$1)/10)</f>
        <v>1</v>
      </c>
      <c r="I653" t="str">
        <f>feed!I654</f>
        <v>Good</v>
      </c>
      <c r="J653">
        <f>SUMPRODUCT(MID(0&amp;feed!J654,LARGE(INDEX(ISNUMBER(--MID(feed!J654,ROW($1:$19),1))*
ROW($1:$19),0),ROW($1:$19))+1,1)*10^ROW($1:$19)/10)</f>
        <v>75</v>
      </c>
      <c r="K653">
        <f>SUMPRODUCT(MID(0&amp;feed!K654,LARGE(INDEX(ISNUMBER(--MID(feed!K654,ROW($1:$19),1))*
ROW($1:$19),0),ROW($1:$19))+1,1)*10^ROW($1:$19)/10)</f>
        <v>5</v>
      </c>
      <c r="L653">
        <f>SUMPRODUCT(MID(0&amp;feed!L654,LARGE(INDEX(ISNUMBER(--MID(feed!L654,ROW($1:$19),1))*
ROW($1:$19),0),ROW($1:$19))+1,1)*10^ROW($1:$19)/10)</f>
        <v>2</v>
      </c>
      <c r="M653" t="str">
        <f>feed!M654</f>
        <v>Free Market</v>
      </c>
      <c r="N653">
        <f>SUMPRODUCT(MID(0&amp;feed!N654,LARGE(INDEX(ISNUMBER(--MID(feed!N654,ROW($1:$5),1))*
ROW($1:$5),0),ROW($1:$5))+1,1)*10^ROW($1:$5)/10)</f>
        <v>649</v>
      </c>
      <c r="O653">
        <f>SUMPRODUCT(MID(0&amp;feed!O654,LARGE(INDEX(ISNUMBER(--MID(feed!O654,ROW($1:$5),1))*
ROW($1:$5),0),ROW($1:$5))+1,1)*10^ROW($1:$5)/10)</f>
        <v>36</v>
      </c>
      <c r="P653" t="str">
        <f>feed!P654</f>
        <v>Untapped</v>
      </c>
      <c r="Q653" t="str">
        <f>feed!Q654</f>
        <v>Mediocre</v>
      </c>
      <c r="R653" t="str">
        <f>feed!R654</f>
        <v>Congo</v>
      </c>
      <c r="S653" t="str">
        <f>feed!S654</f>
        <v>United States</v>
      </c>
      <c r="T653" s="4">
        <f>SUMPRODUCT(MID(0&amp;feed!T654,LARGE(INDEX(ISNUMBER(--MID(feed!T654,ROW($1:$5),1))*
ROW($1:$5),0),ROW($1:$5))+1,1)*10^ROW($1:$5)/10)</f>
        <v>22469</v>
      </c>
      <c r="U653" t="str">
        <f>feed!U654</f>
        <v>http://blocgame.com/stats.php?id=64393</v>
      </c>
      <c r="V653" s="4">
        <f>SUMPRODUCT(MID(0&amp;feed!V654,LARGE(INDEX(ISNUMBER(--MID(feed!V654,ROW($1:$5),1))*
ROW($1:$5),0),ROW($1:$5))+1,1)*10^ROW($1:$5)/10)</f>
        <v>0</v>
      </c>
      <c r="W653">
        <f>feed!W654</f>
        <v>0</v>
      </c>
      <c r="X653" s="4">
        <f>T653-H653*750-K653*375-L653*375</f>
        <v>19094</v>
      </c>
      <c r="Y653" s="9">
        <f>T653/N653</f>
        <v>34.620955315870567</v>
      </c>
    </row>
    <row r="654" spans="1:25" x14ac:dyDescent="0.25">
      <c r="A654" t="str">
        <f>feed!A653</f>
        <v>kailam</v>
      </c>
      <c r="B654" t="str">
        <f>feed!B653</f>
        <v>kailam</v>
      </c>
      <c r="C654" t="str">
        <f>feed!C653</f>
        <v>The Divine Council</v>
      </c>
      <c r="D654">
        <f>SUMPRODUCT(MID(0&amp;feed!D653,LARGE(INDEX(ISNUMBER(--MID(feed!D653,ROW($1:$19),1))*
ROW($1:$19),0),ROW($1:$19))+1,1)*10^ROW($1:$19)/10)</f>
        <v>77</v>
      </c>
      <c r="E654">
        <f>SUMPRODUCT(MID(0&amp;feed!E653,LARGE(INDEX(ISNUMBER(--MID(feed!E653,ROW($1:$19),1))*
ROW($1:$19),0),ROW($1:$19))+1,1)*10^ROW($1:$19)/10)</f>
        <v>0</v>
      </c>
      <c r="F654" t="str">
        <f>feed!F653</f>
        <v>First World War surplus</v>
      </c>
      <c r="G654" t="str">
        <f>feed!G653</f>
        <v>Angelic</v>
      </c>
      <c r="H654">
        <f>SUMPRODUCT(MID(0&amp;feed!H653,LARGE(INDEX(ISNUMBER(--MID(feed!H653,ROW($1:$1),1))*
ROW($1:$1),0),ROW($1:$1))+1,1)*10^ROW($1:$1)/10)</f>
        <v>1</v>
      </c>
      <c r="I654" t="str">
        <f>feed!I653</f>
        <v>Good</v>
      </c>
      <c r="J654">
        <f>SUMPRODUCT(MID(0&amp;feed!J653,LARGE(INDEX(ISNUMBER(--MID(feed!J653,ROW($1:$19),1))*
ROW($1:$19),0),ROW($1:$19))+1,1)*10^ROW($1:$19)/10)</f>
        <v>3</v>
      </c>
      <c r="K654">
        <f>SUMPRODUCT(MID(0&amp;feed!K653,LARGE(INDEX(ISNUMBER(--MID(feed!K653,ROW($1:$19),1))*
ROW($1:$19),0),ROW($1:$19))+1,1)*10^ROW($1:$19)/10)</f>
        <v>6</v>
      </c>
      <c r="L654">
        <f>SUMPRODUCT(MID(0&amp;feed!L653,LARGE(INDEX(ISNUMBER(--MID(feed!L653,ROW($1:$19),1))*
ROW($1:$19),0),ROW($1:$19))+1,1)*10^ROW($1:$19)/10)</f>
        <v>3</v>
      </c>
      <c r="M654" t="str">
        <f>feed!M653</f>
        <v>Central Planning</v>
      </c>
      <c r="N654">
        <f>SUMPRODUCT(MID(0&amp;feed!N653,LARGE(INDEX(ISNUMBER(--MID(feed!N653,ROW($1:$5),1))*
ROW($1:$5),0),ROW($1:$5))+1,1)*10^ROW($1:$5)/10)</f>
        <v>649</v>
      </c>
      <c r="O654">
        <f>SUMPRODUCT(MID(0&amp;feed!O653,LARGE(INDEX(ISNUMBER(--MID(feed!O653,ROW($1:$5),1))*
ROW($1:$5),0),ROW($1:$5))+1,1)*10^ROW($1:$5)/10)</f>
        <v>373</v>
      </c>
      <c r="P654" t="str">
        <f>feed!P653</f>
        <v>Untapped</v>
      </c>
      <c r="Q654" t="str">
        <f>feed!Q653</f>
        <v>Somewhat Large</v>
      </c>
      <c r="R654" t="str">
        <f>feed!R653</f>
        <v>East Indies</v>
      </c>
      <c r="S654" t="str">
        <f>feed!S653</f>
        <v>Soviet Union</v>
      </c>
      <c r="T654" s="4">
        <f>SUMPRODUCT(MID(0&amp;feed!T653,LARGE(INDEX(ISNUMBER(--MID(feed!T653,ROW($1:$5),1))*
ROW($1:$5),0),ROW($1:$5))+1,1)*10^ROW($1:$5)/10)</f>
        <v>33550</v>
      </c>
      <c r="U654" t="str">
        <f>feed!U653</f>
        <v>http://blocgame.com/stats.php?id=61608</v>
      </c>
      <c r="V654" s="4">
        <f>SUMPRODUCT(MID(0&amp;feed!V653,LARGE(INDEX(ISNUMBER(--MID(feed!V653,ROW($1:$5),1))*
ROW($1:$5),0),ROW($1:$5))+1,1)*10^ROW($1:$5)/10)</f>
        <v>0</v>
      </c>
      <c r="W654">
        <f>feed!W653</f>
        <v>0</v>
      </c>
      <c r="X654" s="4">
        <f>T654-H654*750-K654*375-L654*375</f>
        <v>29425</v>
      </c>
      <c r="Y654" s="9">
        <f>T654/N654</f>
        <v>51.694915254237287</v>
      </c>
    </row>
    <row r="655" spans="1:25" x14ac:dyDescent="0.25">
      <c r="A655" t="str">
        <f>feed!A656</f>
        <v>Warispeace</v>
      </c>
      <c r="B655" t="str">
        <f>feed!B656</f>
        <v>Warispeace</v>
      </c>
      <c r="C655">
        <f>feed!C656</f>
        <v>0</v>
      </c>
      <c r="D655">
        <f>SUMPRODUCT(MID(0&amp;feed!D656,LARGE(INDEX(ISNUMBER(--MID(feed!D656,ROW($1:$19),1))*
ROW($1:$19),0),ROW($1:$19))+1,1)*10^ROW($1:$19)/10)</f>
        <v>7</v>
      </c>
      <c r="E655">
        <f>SUMPRODUCT(MID(0&amp;feed!E656,LARGE(INDEX(ISNUMBER(--MID(feed!E656,ROW($1:$19),1))*
ROW($1:$19),0),ROW($1:$19))+1,1)*10^ROW($1:$19)/10)</f>
        <v>0</v>
      </c>
      <c r="F655" t="str">
        <f>feed!F656</f>
        <v>First World War surplus</v>
      </c>
      <c r="G655" t="str">
        <f>feed!G656</f>
        <v>Gandhi-like</v>
      </c>
      <c r="H655">
        <f>SUMPRODUCT(MID(0&amp;feed!H656,LARGE(INDEX(ISNUMBER(--MID(feed!H656,ROW($1:$1),1))*
ROW($1:$1),0),ROW($1:$1))+1,1)*10^ROW($1:$1)/10)</f>
        <v>0</v>
      </c>
      <c r="I655" t="str">
        <f>feed!I656</f>
        <v>Good</v>
      </c>
      <c r="J655">
        <f>SUMPRODUCT(MID(0&amp;feed!J656,LARGE(INDEX(ISNUMBER(--MID(feed!J656,ROW($1:$19),1))*
ROW($1:$19),0),ROW($1:$19))+1,1)*10^ROW($1:$19)/10)</f>
        <v>30</v>
      </c>
      <c r="K655">
        <f>SUMPRODUCT(MID(0&amp;feed!K656,LARGE(INDEX(ISNUMBER(--MID(feed!K656,ROW($1:$19),1))*
ROW($1:$19),0),ROW($1:$19))+1,1)*10^ROW($1:$19)/10)</f>
        <v>2</v>
      </c>
      <c r="L655">
        <f>SUMPRODUCT(MID(0&amp;feed!L656,LARGE(INDEX(ISNUMBER(--MID(feed!L656,ROW($1:$19),1))*
ROW($1:$19),0),ROW($1:$19))+1,1)*10^ROW($1:$19)/10)</f>
        <v>0</v>
      </c>
      <c r="M655" t="str">
        <f>feed!M656</f>
        <v>Central Planning</v>
      </c>
      <c r="N655">
        <f>SUMPRODUCT(MID(0&amp;feed!N656,LARGE(INDEX(ISNUMBER(--MID(feed!N656,ROW($1:$5),1))*
ROW($1:$5),0),ROW($1:$5))+1,1)*10^ROW($1:$5)/10)</f>
        <v>648</v>
      </c>
      <c r="O655">
        <f>SUMPRODUCT(MID(0&amp;feed!O656,LARGE(INDEX(ISNUMBER(--MID(feed!O656,ROW($1:$5),1))*
ROW($1:$5),0),ROW($1:$5))+1,1)*10^ROW($1:$5)/10)</f>
        <v>0</v>
      </c>
      <c r="P655" t="str">
        <f>feed!P656</f>
        <v>Untapped</v>
      </c>
      <c r="Q655" t="str">
        <f>feed!Q656</f>
        <v>None</v>
      </c>
      <c r="R655" t="str">
        <f>feed!R656</f>
        <v>China</v>
      </c>
      <c r="S655" t="str">
        <f>feed!S656</f>
        <v>Soviet Union</v>
      </c>
      <c r="T655" s="4">
        <f>SUMPRODUCT(MID(0&amp;feed!T656,LARGE(INDEX(ISNUMBER(--MID(feed!T656,ROW($1:$5),1))*
ROW($1:$5),0),ROW($1:$5))+1,1)*10^ROW($1:$5)/10)</f>
        <v>13613</v>
      </c>
      <c r="U655" t="str">
        <f>feed!U656</f>
        <v>http://blocgame.com/stats.php?id=64278</v>
      </c>
      <c r="V655" s="4">
        <f>SUMPRODUCT(MID(0&amp;feed!V656,LARGE(INDEX(ISNUMBER(--MID(feed!V656,ROW($1:$5),1))*
ROW($1:$5),0),ROW($1:$5))+1,1)*10^ROW($1:$5)/10)</f>
        <v>0</v>
      </c>
      <c r="W655">
        <f>feed!W656</f>
        <v>0</v>
      </c>
      <c r="X655" s="4">
        <f>T655-H655*750-K655*375-L655*375</f>
        <v>12863</v>
      </c>
      <c r="Y655" s="9">
        <f>T655/N655</f>
        <v>21.007716049382715</v>
      </c>
    </row>
    <row r="656" spans="1:25" x14ac:dyDescent="0.25">
      <c r="A656" t="str">
        <f>feed!A655</f>
        <v>Adrianopolis</v>
      </c>
      <c r="B656" t="str">
        <f>feed!B655</f>
        <v>XAdrianT</v>
      </c>
      <c r="C656" t="str">
        <f>feed!C655</f>
        <v>The Order</v>
      </c>
      <c r="D656">
        <f>SUMPRODUCT(MID(0&amp;feed!D655,LARGE(INDEX(ISNUMBER(--MID(feed!D655,ROW($1:$19),1))*
ROW($1:$19),0),ROW($1:$19))+1,1)*10^ROW($1:$19)/10)</f>
        <v>119</v>
      </c>
      <c r="E656">
        <f>SUMPRODUCT(MID(0&amp;feed!E655,LARGE(INDEX(ISNUMBER(--MID(feed!E655,ROW($1:$19),1))*
ROW($1:$19),0),ROW($1:$19))+1,1)*10^ROW($1:$19)/10)</f>
        <v>0</v>
      </c>
      <c r="F656" t="str">
        <f>feed!F655</f>
        <v>Second World War surplus</v>
      </c>
      <c r="G656" t="str">
        <f>feed!G655</f>
        <v>Gandhi-like</v>
      </c>
      <c r="H656">
        <f>SUMPRODUCT(MID(0&amp;feed!H655,LARGE(INDEX(ISNUMBER(--MID(feed!H655,ROW($1:$1),1))*
ROW($1:$1),0),ROW($1:$1))+1,1)*10^ROW($1:$1)/10)</f>
        <v>1</v>
      </c>
      <c r="I656" t="str">
        <f>feed!I655</f>
        <v>Poor</v>
      </c>
      <c r="J656">
        <f>SUMPRODUCT(MID(0&amp;feed!J655,LARGE(INDEX(ISNUMBER(--MID(feed!J655,ROW($1:$19),1))*
ROW($1:$19),0),ROW($1:$19))+1,1)*10^ROW($1:$19)/10)</f>
        <v>15</v>
      </c>
      <c r="K656">
        <f>SUMPRODUCT(MID(0&amp;feed!K655,LARGE(INDEX(ISNUMBER(--MID(feed!K655,ROW($1:$19),1))*
ROW($1:$19),0),ROW($1:$19))+1,1)*10^ROW($1:$19)/10)</f>
        <v>31</v>
      </c>
      <c r="L656">
        <f>SUMPRODUCT(MID(0&amp;feed!L655,LARGE(INDEX(ISNUMBER(--MID(feed!L655,ROW($1:$19),1))*
ROW($1:$19),0),ROW($1:$19))+1,1)*10^ROW($1:$19)/10)</f>
        <v>9</v>
      </c>
      <c r="M656" t="str">
        <f>feed!M655</f>
        <v>Free Market</v>
      </c>
      <c r="N656">
        <f>SUMPRODUCT(MID(0&amp;feed!N655,LARGE(INDEX(ISNUMBER(--MID(feed!N655,ROW($1:$5),1))*
ROW($1:$5),0),ROW($1:$5))+1,1)*10^ROW($1:$5)/10)</f>
        <v>648</v>
      </c>
      <c r="O656">
        <f>SUMPRODUCT(MID(0&amp;feed!O655,LARGE(INDEX(ISNUMBER(--MID(feed!O655,ROW($1:$5),1))*
ROW($1:$5),0),ROW($1:$5))+1,1)*10^ROW($1:$5)/10)</f>
        <v>3825</v>
      </c>
      <c r="P656" t="str">
        <f>feed!P655</f>
        <v>Untapped</v>
      </c>
      <c r="Q656" t="str">
        <f>feed!Q655</f>
        <v>Very Powerful</v>
      </c>
      <c r="R656" t="str">
        <f>feed!R655</f>
        <v>Arabia</v>
      </c>
      <c r="S656" t="str">
        <f>feed!S655</f>
        <v>United States</v>
      </c>
      <c r="T656" s="4">
        <f>SUMPRODUCT(MID(0&amp;feed!T655,LARGE(INDEX(ISNUMBER(--MID(feed!T655,ROW($1:$5),1))*
ROW($1:$5),0),ROW($1:$5))+1,1)*10^ROW($1:$5)/10)</f>
        <v>35794</v>
      </c>
      <c r="U656" t="str">
        <f>feed!U655</f>
        <v>http://blocgame.com/stats.php?id=55912</v>
      </c>
      <c r="V656" s="4">
        <f>SUMPRODUCT(MID(0&amp;feed!V655,LARGE(INDEX(ISNUMBER(--MID(feed!V655,ROW($1:$5),1))*
ROW($1:$5),0),ROW($1:$5))+1,1)*10^ROW($1:$5)/10)</f>
        <v>0</v>
      </c>
      <c r="W656">
        <f>feed!W655</f>
        <v>0</v>
      </c>
      <c r="X656" s="4">
        <f>T656-H656*750-K656*375-L656*375</f>
        <v>20044</v>
      </c>
      <c r="Y656" s="9">
        <f>T656/N656</f>
        <v>55.237654320987652</v>
      </c>
    </row>
    <row r="657" spans="1:25" x14ac:dyDescent="0.25">
      <c r="A657" t="str">
        <f>feed!A657</f>
        <v>Chinese Empire</v>
      </c>
      <c r="B657" t="str">
        <f>feed!B657</f>
        <v>Chairman Mao Zedong</v>
      </c>
      <c r="C657" t="str">
        <f>feed!C657</f>
        <v>The Divine Council</v>
      </c>
      <c r="D657">
        <f>SUMPRODUCT(MID(0&amp;feed!D657,LARGE(INDEX(ISNUMBER(--MID(feed!D657,ROW($1:$19),1))*
ROW($1:$19),0),ROW($1:$19))+1,1)*10^ROW($1:$19)/10)</f>
        <v>51</v>
      </c>
      <c r="E657">
        <f>SUMPRODUCT(MID(0&amp;feed!E657,LARGE(INDEX(ISNUMBER(--MID(feed!E657,ROW($1:$19),1))*
ROW($1:$19),0),ROW($1:$19))+1,1)*10^ROW($1:$19)/10)</f>
        <v>0</v>
      </c>
      <c r="F657" t="str">
        <f>feed!F657</f>
        <v>Korean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2</v>
      </c>
      <c r="I657" t="str">
        <f>feed!I657</f>
        <v>Elite</v>
      </c>
      <c r="J657">
        <f>SUMPRODUCT(MID(0&amp;feed!J657,LARGE(INDEX(ISNUMBER(--MID(feed!J657,ROW($1:$19),1))*
ROW($1:$19),0),ROW($1:$19))+1,1)*10^ROW($1:$19)/10)</f>
        <v>18</v>
      </c>
      <c r="K657">
        <f>SUMPRODUCT(MID(0&amp;feed!K657,LARGE(INDEX(ISNUMBER(--MID(feed!K657,ROW($1:$19),1))*
ROW($1:$19),0),ROW($1:$19))+1,1)*10^ROW($1:$19)/10)</f>
        <v>9</v>
      </c>
      <c r="L657">
        <f>SUMPRODUCT(MID(0&amp;feed!L657,LARGE(INDEX(ISNUMBER(--MID(feed!L657,ROW($1:$19),1))*
ROW($1:$19),0),ROW($1:$19))+1,1)*10^ROW($1:$19)/10)</f>
        <v>5</v>
      </c>
      <c r="M657" t="str">
        <f>feed!M657</f>
        <v>Central Planning</v>
      </c>
      <c r="N657">
        <f>SUMPRODUCT(MID(0&amp;feed!N657,LARGE(INDEX(ISNUMBER(--MID(feed!N657,ROW($1:$5),1))*
ROW($1:$5),0),ROW($1:$5))+1,1)*10^ROW($1:$5)/10)</f>
        <v>647</v>
      </c>
      <c r="O657">
        <f>SUMPRODUCT(MID(0&amp;feed!O657,LARGE(INDEX(ISNUMBER(--MID(feed!O657,ROW($1:$5),1))*
ROW($1:$5),0),ROW($1:$5))+1,1)*10^ROW($1:$5)/10)</f>
        <v>63</v>
      </c>
      <c r="P657" t="str">
        <f>feed!P657</f>
        <v>Untapped</v>
      </c>
      <c r="Q657" t="str">
        <f>feed!Q657</f>
        <v>Mediocre</v>
      </c>
      <c r="R657" t="str">
        <f>feed!R657</f>
        <v>China</v>
      </c>
      <c r="S657" t="str">
        <f>feed!S657</f>
        <v>Soviet Union</v>
      </c>
      <c r="T657" s="4">
        <f>SUMPRODUCT(MID(0&amp;feed!T657,LARGE(INDEX(ISNUMBER(--MID(feed!T657,ROW($1:$5),1))*
ROW($1:$5),0),ROW($1:$5))+1,1)*10^ROW($1:$5)/10)</f>
        <v>32479</v>
      </c>
      <c r="U657" t="str">
        <f>feed!U657</f>
        <v>http://blocgame.com/stats.php?id=54448</v>
      </c>
      <c r="V657" s="4">
        <f>SUMPRODUCT(MID(0&amp;feed!V657,LARGE(INDEX(ISNUMBER(--MID(feed!V657,ROW($1:$5),1))*
ROW($1:$5),0),ROW($1:$5))+1,1)*10^ROW($1:$5)/10)</f>
        <v>0</v>
      </c>
      <c r="W657">
        <f>feed!W657</f>
        <v>0</v>
      </c>
      <c r="X657" s="4">
        <f>T657-H657*750-K657*375-L657*375</f>
        <v>25729</v>
      </c>
      <c r="Y657" s="9">
        <f>T657/N657</f>
        <v>50.199381761978358</v>
      </c>
    </row>
    <row r="658" spans="1:25" x14ac:dyDescent="0.25">
      <c r="A658" t="str">
        <f>feed!A658</f>
        <v>Saudi Arabia</v>
      </c>
      <c r="B658" t="str">
        <f>feed!B658</f>
        <v>Ayatollah Khajik</v>
      </c>
      <c r="C658" t="str">
        <f>feed!C658</f>
        <v>The Khilafah</v>
      </c>
      <c r="D658">
        <f>SUMPRODUCT(MID(0&amp;feed!D658,LARGE(INDEX(ISNUMBER(--MID(feed!D658,ROW($1:$19),1))*
ROW($1:$19),0),ROW($1:$19))+1,1)*10^ROW($1:$19)/10)</f>
        <v>10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0</v>
      </c>
      <c r="I658" t="str">
        <f>feed!I658</f>
        <v>Undisciplined Rabble</v>
      </c>
      <c r="J658">
        <f>SUMPRODUCT(MID(0&amp;feed!J658,LARGE(INDEX(ISNUMBER(--MID(feed!J658,ROW($1:$19),1))*
ROW($1:$19),0),ROW($1:$19))+1,1)*10^ROW($1:$19)/10)</f>
        <v>19</v>
      </c>
      <c r="K658">
        <f>SUMPRODUCT(MID(0&amp;feed!K658,LARGE(INDEX(ISNUMBER(--MID(feed!K658,ROW($1:$19),1))*
ROW($1:$19),0),ROW($1:$19))+1,1)*10^ROW($1:$19)/10)</f>
        <v>14</v>
      </c>
      <c r="L658">
        <f>SUMPRODUCT(MID(0&amp;feed!L658,LARGE(INDEX(ISNUMBER(--MID(feed!L658,ROW($1:$19),1))*
ROW($1:$19),0),ROW($1:$19))+1,1)*10^ROW($1:$19)/10)</f>
        <v>4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644</v>
      </c>
      <c r="O658">
        <f>SUMPRODUCT(MID(0&amp;feed!O658,LARGE(INDEX(ISNUMBER(--MID(feed!O658,ROW($1:$5),1))*
ROW($1:$5),0),ROW($1:$5))+1,1)*10^ROW($1:$5)/10)</f>
        <v>1435</v>
      </c>
      <c r="P658" t="str">
        <f>feed!P658</f>
        <v>Untapped</v>
      </c>
      <c r="Q658" t="str">
        <f>feed!Q658</f>
        <v>Meagre</v>
      </c>
      <c r="R658" t="str">
        <f>feed!R658</f>
        <v>Arabia</v>
      </c>
      <c r="S658" t="str">
        <f>feed!S658</f>
        <v>Soviet Union</v>
      </c>
      <c r="T658" s="4">
        <f>SUMPRODUCT(MID(0&amp;feed!T658,LARGE(INDEX(ISNUMBER(--MID(feed!T658,ROW($1:$5),1))*
ROW($1:$5),0),ROW($1:$5))+1,1)*10^ROW($1:$5)/10)</f>
        <v>15211</v>
      </c>
      <c r="U658" t="str">
        <f>feed!U658</f>
        <v>http://blocgame.com/stats.php?id=40653</v>
      </c>
      <c r="V658" s="4">
        <f>SUMPRODUCT(MID(0&amp;feed!V658,LARGE(INDEX(ISNUMBER(--MID(feed!V658,ROW($1:$5),1))*
ROW($1:$5),0),ROW($1:$5))+1,1)*10^ROW($1:$5)/10)</f>
        <v>0</v>
      </c>
      <c r="W658">
        <f>feed!W658</f>
        <v>0</v>
      </c>
      <c r="X658" s="4">
        <f>T658-H658*750-K658*375-L658*375</f>
        <v>8461</v>
      </c>
      <c r="Y658" s="9">
        <f>T658/N658</f>
        <v>23.619565217391305</v>
      </c>
    </row>
    <row r="659" spans="1:25" x14ac:dyDescent="0.25">
      <c r="A659" t="str">
        <f>feed!A659</f>
        <v>Kotasinga</v>
      </c>
      <c r="B659" t="str">
        <f>feed!B659</f>
        <v>Stalin VI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44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Good</v>
      </c>
      <c r="J659">
        <f>SUMPRODUCT(MID(0&amp;feed!J659,LARGE(INDEX(ISNUMBER(--MID(feed!J659,ROW($1:$19),1))*
ROW($1:$19),0),ROW($1:$19))+1,1)*10^ROW($1:$19)/10)</f>
        <v>18</v>
      </c>
      <c r="K659">
        <f>SUMPRODUCT(MID(0&amp;feed!K659,LARGE(INDEX(ISNUMBER(--MID(feed!K659,ROW($1:$19),1))*
ROW($1:$19),0),ROW($1:$19))+1,1)*10^ROW($1:$19)/10)</f>
        <v>13</v>
      </c>
      <c r="L659">
        <f>SUMPRODUCT(MID(0&amp;feed!L659,LARGE(INDEX(ISNUMBER(--MID(feed!L659,ROW($1:$19),1))*
ROW($1:$19),0),ROW($1:$19))+1,1)*10^ROW($1:$19)/10)</f>
        <v>3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644</v>
      </c>
      <c r="O659">
        <f>SUMPRODUCT(MID(0&amp;feed!O659,LARGE(INDEX(ISNUMBER(--MID(feed!O659,ROW($1:$5),1))*
ROW($1:$5),0),ROW($1:$5))+1,1)*10^ROW($1:$5)/10)</f>
        <v>320</v>
      </c>
      <c r="P659" t="str">
        <f>feed!P659</f>
        <v>Untapped</v>
      </c>
      <c r="Q659" t="str">
        <f>feed!Q659</f>
        <v>Large</v>
      </c>
      <c r="R659" t="str">
        <f>feed!R659</f>
        <v>Congo</v>
      </c>
      <c r="S659" t="str">
        <f>feed!S659</f>
        <v>Soviet Union</v>
      </c>
      <c r="T659" s="4">
        <f>SUMPRODUCT(MID(0&amp;feed!T659,LARGE(INDEX(ISNUMBER(--MID(feed!T659,ROW($1:$5),1))*
ROW($1:$5),0),ROW($1:$5))+1,1)*10^ROW($1:$5)/10)</f>
        <v>29709</v>
      </c>
      <c r="U659" t="str">
        <f>feed!U659</f>
        <v>http://blocgame.com/stats.php?id=60448</v>
      </c>
      <c r="V659" s="4">
        <f>SUMPRODUCT(MID(0&amp;feed!V659,LARGE(INDEX(ISNUMBER(--MID(feed!V659,ROW($1:$5),1))*
ROW($1:$5),0),ROW($1:$5))+1,1)*10^ROW($1:$5)/10)</f>
        <v>0</v>
      </c>
      <c r="W659">
        <f>feed!W659</f>
        <v>0</v>
      </c>
      <c r="X659" s="4">
        <f>T659-H659*750-K659*375-L659*375</f>
        <v>22959</v>
      </c>
      <c r="Y659" s="9">
        <f>T659/N659</f>
        <v>46.131987577639748</v>
      </c>
    </row>
    <row r="660" spans="1:25" x14ac:dyDescent="0.25">
      <c r="A660" t="str">
        <f>feed!A660</f>
        <v>Histalaxia</v>
      </c>
      <c r="B660" t="str">
        <f>feed!B660</f>
        <v>Sir William the First</v>
      </c>
      <c r="C660" t="str">
        <f>feed!C660</f>
        <v>The Order</v>
      </c>
      <c r="D660">
        <f>SUMPRODUCT(MID(0&amp;feed!D660,LARGE(INDEX(ISNUMBER(--MID(feed!D660,ROW($1:$19),1))*
ROW($1:$19),0),ROW($1:$19))+1,1)*10^ROW($1:$19)/10)</f>
        <v>59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Good</v>
      </c>
      <c r="J660">
        <f>SUMPRODUCT(MID(0&amp;feed!J660,LARGE(INDEX(ISNUMBER(--MID(feed!J660,ROW($1:$19),1))*
ROW($1:$19),0),ROW($1:$19))+1,1)*10^ROW($1:$19)/10)</f>
        <v>3</v>
      </c>
      <c r="K660">
        <f>SUMPRODUCT(MID(0&amp;feed!K660,LARGE(INDEX(ISNUMBER(--MID(feed!K660,ROW($1:$19),1))*
ROW($1:$19),0),ROW($1:$19))+1,1)*10^ROW($1:$19)/10)</f>
        <v>5</v>
      </c>
      <c r="L660">
        <f>SUMPRODUCT(MID(0&amp;feed!L660,LARGE(INDEX(ISNUMBER(--MID(feed!L660,ROW($1:$19),1))*
ROW($1:$19),0),ROW($1:$19))+1,1)*10^ROW($1:$19)/10)</f>
        <v>4</v>
      </c>
      <c r="M660" t="str">
        <f>feed!M660</f>
        <v>Free Market</v>
      </c>
      <c r="N660">
        <f>SUMPRODUCT(MID(0&amp;feed!N660,LARGE(INDEX(ISNUMBER(--MID(feed!N660,ROW($1:$5),1))*
ROW($1:$5),0),ROW($1:$5))+1,1)*10^ROW($1:$5)/10)</f>
        <v>642</v>
      </c>
      <c r="O660">
        <f>SUMPRODUCT(MID(0&amp;feed!O660,LARGE(INDEX(ISNUMBER(--MID(feed!O660,ROW($1:$5),1))*
ROW($1:$5),0),ROW($1:$5))+1,1)*10^ROW($1:$5)/10)</f>
        <v>217</v>
      </c>
      <c r="P660" t="str">
        <f>feed!P660</f>
        <v>Untapped</v>
      </c>
      <c r="Q660" t="str">
        <f>feed!Q660</f>
        <v>Meagre</v>
      </c>
      <c r="R660" t="str">
        <f>feed!R660</f>
        <v>Pacific Rim</v>
      </c>
      <c r="S660" t="str">
        <f>feed!S660</f>
        <v>United States</v>
      </c>
      <c r="T660" s="4">
        <f>SUMPRODUCT(MID(0&amp;feed!T660,LARGE(INDEX(ISNUMBER(--MID(feed!T660,ROW($1:$5),1))*
ROW($1:$5),0),ROW($1:$5))+1,1)*10^ROW($1:$5)/10)</f>
        <v>20000</v>
      </c>
      <c r="U660" t="str">
        <f>feed!U660</f>
        <v>http://blocgame.com/stats.php?id=51506</v>
      </c>
      <c r="V660" s="4">
        <f>SUMPRODUCT(MID(0&amp;feed!V660,LARGE(INDEX(ISNUMBER(--MID(feed!V660,ROW($1:$5),1))*
ROW($1:$5),0),ROW($1:$5))+1,1)*10^ROW($1:$5)/10)</f>
        <v>0</v>
      </c>
      <c r="W660">
        <f>feed!W660</f>
        <v>0</v>
      </c>
      <c r="X660" s="4">
        <f>T660-H660*750-K660*375-L660*375</f>
        <v>15875</v>
      </c>
      <c r="Y660" s="9">
        <f>T660/N660</f>
        <v>31.152647975077883</v>
      </c>
    </row>
    <row r="661" spans="1:25" x14ac:dyDescent="0.25">
      <c r="A661" t="str">
        <f>feed!A661</f>
        <v>Invasion Nation</v>
      </c>
      <c r="B661" t="str">
        <f>feed!B661</f>
        <v>Chinese Republican</v>
      </c>
      <c r="C661" t="str">
        <f>feed!C661</f>
        <v>Steel Brotherhood</v>
      </c>
      <c r="D661">
        <f>SUMPRODUCT(MID(0&amp;feed!D661,LARGE(INDEX(ISNUMBER(--MID(feed!D661,ROW($1:$19),1))*
ROW($1:$19),0),ROW($1:$19))+1,1)*10^ROW($1:$19)/10)</f>
        <v>31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1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31</v>
      </c>
      <c r="K661">
        <f>SUMPRODUCT(MID(0&amp;feed!K661,LARGE(INDEX(ISNUMBER(--MID(feed!K661,ROW($1:$19),1))*
ROW($1:$19),0),ROW($1:$19))+1,1)*10^ROW($1:$19)/10)</f>
        <v>5</v>
      </c>
      <c r="L661">
        <f>SUMPRODUCT(MID(0&amp;feed!L661,LARGE(INDEX(ISNUMBER(--MID(feed!L661,ROW($1:$19),1))*
ROW($1:$19),0),ROW($1:$19))+1,1)*10^ROW($1:$19)/10)</f>
        <v>4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640</v>
      </c>
      <c r="O661">
        <f>SUMPRODUCT(MID(0&amp;feed!O661,LARGE(INDEX(ISNUMBER(--MID(feed!O661,ROW($1:$5),1))*
ROW($1:$5),0),ROW($1:$5))+1,1)*10^ROW($1:$5)/10)</f>
        <v>107</v>
      </c>
      <c r="P661" t="str">
        <f>feed!P661</f>
        <v>Untapped</v>
      </c>
      <c r="Q661" t="str">
        <f>feed!Q661</f>
        <v>Meagre</v>
      </c>
      <c r="R661" t="str">
        <f>feed!R661</f>
        <v>China</v>
      </c>
      <c r="S661" t="str">
        <f>feed!S661</f>
        <v>United States</v>
      </c>
      <c r="T661" s="4">
        <f>SUMPRODUCT(MID(0&amp;feed!T661,LARGE(INDEX(ISNUMBER(--MID(feed!T661,ROW($1:$5),1))*
ROW($1:$5),0),ROW($1:$5))+1,1)*10^ROW($1:$5)/10)</f>
        <v>16500</v>
      </c>
      <c r="U661" t="str">
        <f>feed!U661</f>
        <v>http://blocgame.com/stats.php?id=64541</v>
      </c>
      <c r="V661" s="4">
        <f>SUMPRODUCT(MID(0&amp;feed!V661,LARGE(INDEX(ISNUMBER(--MID(feed!V661,ROW($1:$5),1))*
ROW($1:$5),0),ROW($1:$5))+1,1)*10^ROW($1:$5)/10)</f>
        <v>0</v>
      </c>
      <c r="W661">
        <f>feed!W661</f>
        <v>0</v>
      </c>
      <c r="X661" s="4">
        <f>T661-H661*750-K661*375-L661*375</f>
        <v>12375</v>
      </c>
      <c r="Y661" s="9">
        <f>T661/N661</f>
        <v>25.78125</v>
      </c>
    </row>
    <row r="662" spans="1:25" x14ac:dyDescent="0.25">
      <c r="A662" t="str">
        <f>feed!A664</f>
        <v>Tanah Malaya</v>
      </c>
      <c r="B662" t="str">
        <f>feed!B664</f>
        <v>Syahmi1089</v>
      </c>
      <c r="C662" t="str">
        <f>feed!C664</f>
        <v>PIRATES</v>
      </c>
      <c r="D662">
        <f>SUMPRODUCT(MID(0&amp;feed!D664,LARGE(INDEX(ISNUMBER(--MID(feed!D664,ROW($1:$19),1))*
ROW($1:$19),0),ROW($1:$19))+1,1)*10^ROW($1:$19)/10)</f>
        <v>10</v>
      </c>
      <c r="E662">
        <f>SUMPRODUCT(MID(0&amp;feed!E664,LARGE(INDEX(ISNUMBER(--MID(feed!E664,ROW($1:$19),1))*
ROW($1:$19),0),ROW($1:$19))+1,1)*10^ROW($1:$19)/10)</f>
        <v>3</v>
      </c>
      <c r="F662" t="str">
        <f>feed!F664</f>
        <v>Second World War surplus</v>
      </c>
      <c r="G662" t="str">
        <f>feed!G664</f>
        <v>Normal</v>
      </c>
      <c r="H662">
        <f>SUMPRODUCT(MID(0&amp;feed!H664,LARGE(INDEX(ISNUMBER(--MID(feed!H664,ROW($1:$1),1))*
ROW($1:$1),0),ROW($1:$1))+1,1)*10^ROW($1:$1)/10)</f>
        <v>2</v>
      </c>
      <c r="I662" t="str">
        <f>feed!I664</f>
        <v>Standard</v>
      </c>
      <c r="J662">
        <f>SUMPRODUCT(MID(0&amp;feed!J664,LARGE(INDEX(ISNUMBER(--MID(feed!J664,ROW($1:$19),1))*
ROW($1:$19),0),ROW($1:$19))+1,1)*10^ROW($1:$19)/10)</f>
        <v>23</v>
      </c>
      <c r="K662">
        <f>SUMPRODUCT(MID(0&amp;feed!K664,LARGE(INDEX(ISNUMBER(--MID(feed!K664,ROW($1:$19),1))*
ROW($1:$19),0),ROW($1:$19))+1,1)*10^ROW($1:$19)/10)</f>
        <v>12</v>
      </c>
      <c r="L662">
        <f>SUMPRODUCT(MID(0&amp;feed!L664,LARGE(INDEX(ISNUMBER(--MID(feed!L664,ROW($1:$19),1))*
ROW($1:$19),0),ROW($1:$19))+1,1)*10^ROW($1:$19)/10)</f>
        <v>9</v>
      </c>
      <c r="M662" t="str">
        <f>feed!M664</f>
        <v>Free Market</v>
      </c>
      <c r="N662">
        <f>SUMPRODUCT(MID(0&amp;feed!N664,LARGE(INDEX(ISNUMBER(--MID(feed!N664,ROW($1:$5),1))*
ROW($1:$5),0),ROW($1:$5))+1,1)*10^ROW($1:$5)/10)</f>
        <v>639</v>
      </c>
      <c r="O662">
        <f>SUMPRODUCT(MID(0&amp;feed!O664,LARGE(INDEX(ISNUMBER(--MID(feed!O664,ROW($1:$5),1))*
ROW($1:$5),0),ROW($1:$5))+1,1)*10^ROW($1:$5)/10)</f>
        <v>1084</v>
      </c>
      <c r="P662" t="str">
        <f>feed!P664</f>
        <v>Untapped</v>
      </c>
      <c r="Q662" t="str">
        <f>feed!Q664</f>
        <v>Somewhat Large</v>
      </c>
      <c r="R662" t="str">
        <f>feed!R664</f>
        <v>Arabia</v>
      </c>
      <c r="S662" t="str">
        <f>feed!S664</f>
        <v>United States</v>
      </c>
      <c r="T662" s="4">
        <f>SUMPRODUCT(MID(0&amp;feed!T664,LARGE(INDEX(ISNUMBER(--MID(feed!T664,ROW($1:$5),1))*
ROW($1:$5),0),ROW($1:$5))+1,1)*10^ROW($1:$5)/10)</f>
        <v>18230</v>
      </c>
      <c r="U662" t="str">
        <f>feed!U664</f>
        <v>http://blocgame.com/stats.php?id=60385</v>
      </c>
      <c r="V662" s="4">
        <f>SUMPRODUCT(MID(0&amp;feed!V664,LARGE(INDEX(ISNUMBER(--MID(feed!V664,ROW($1:$5),1))*
ROW($1:$5),0),ROW($1:$5))+1,1)*10^ROW($1:$5)/10)</f>
        <v>0</v>
      </c>
      <c r="W662">
        <f>feed!W664</f>
        <v>0</v>
      </c>
      <c r="X662" s="4">
        <f>T662-H662*750-K662*375-L662*375</f>
        <v>8855</v>
      </c>
      <c r="Y662" s="9">
        <f>T662/N662</f>
        <v>28.528951486697967</v>
      </c>
    </row>
    <row r="663" spans="1:25" x14ac:dyDescent="0.25">
      <c r="A663" t="str">
        <f>feed!A662</f>
        <v>Esmair</v>
      </c>
      <c r="B663" t="str">
        <f>feed!B662</f>
        <v>muffjin</v>
      </c>
      <c r="C663" t="str">
        <f>feed!C662</f>
        <v>The Order</v>
      </c>
      <c r="D663">
        <f>SUMPRODUCT(MID(0&amp;feed!D662,LARGE(INDEX(ISNUMBER(--MID(feed!D662,ROW($1:$19),1))*
ROW($1:$19),0),ROW($1:$19))+1,1)*10^ROW($1:$19)/10)</f>
        <v>60</v>
      </c>
      <c r="E663">
        <f>SUMPRODUCT(MID(0&amp;feed!E662,LARGE(INDEX(ISNUMBER(--MID(feed!E662,ROW($1:$19),1))*
ROW($1:$19),0),ROW($1:$19))+1,1)*10^ROW($1:$19)/10)</f>
        <v>0</v>
      </c>
      <c r="F663" t="str">
        <f>feed!F662</f>
        <v>Second World War surplus</v>
      </c>
      <c r="G663" t="str">
        <f>feed!G662</f>
        <v>Gandhi-like</v>
      </c>
      <c r="H663">
        <f>SUMPRODUCT(MID(0&amp;feed!H662,LARGE(INDEX(ISNUMBER(--MID(feed!H662,ROW($1:$1),1))*
ROW($1:$1),0),ROW($1:$1))+1,1)*10^ROW($1:$1)/10)</f>
        <v>1</v>
      </c>
      <c r="I663" t="str">
        <f>feed!I662</f>
        <v>Standard</v>
      </c>
      <c r="J663">
        <f>SUMPRODUCT(MID(0&amp;feed!J662,LARGE(INDEX(ISNUMBER(--MID(feed!J662,ROW($1:$19),1))*
ROW($1:$19),0),ROW($1:$19))+1,1)*10^ROW($1:$19)/10)</f>
        <v>10</v>
      </c>
      <c r="K663">
        <f>SUMPRODUCT(MID(0&amp;feed!K662,LARGE(INDEX(ISNUMBER(--MID(feed!K662,ROW($1:$19),1))*
ROW($1:$19),0),ROW($1:$19))+1,1)*10^ROW($1:$19)/10)</f>
        <v>10</v>
      </c>
      <c r="L663">
        <f>SUMPRODUCT(MID(0&amp;feed!L662,LARGE(INDEX(ISNUMBER(--MID(feed!L662,ROW($1:$19),1))*
ROW($1:$19),0),ROW($1:$19))+1,1)*10^ROW($1:$19)/10)</f>
        <v>2</v>
      </c>
      <c r="M663" t="str">
        <f>feed!M662</f>
        <v>Free Market</v>
      </c>
      <c r="N663">
        <f>SUMPRODUCT(MID(0&amp;feed!N662,LARGE(INDEX(ISNUMBER(--MID(feed!N662,ROW($1:$5),1))*
ROW($1:$5),0),ROW($1:$5))+1,1)*10^ROW($1:$5)/10)</f>
        <v>639</v>
      </c>
      <c r="O663">
        <f>SUMPRODUCT(MID(0&amp;feed!O662,LARGE(INDEX(ISNUMBER(--MID(feed!O662,ROW($1:$5),1))*
ROW($1:$5),0),ROW($1:$5))+1,1)*10^ROW($1:$5)/10)</f>
        <v>293</v>
      </c>
      <c r="P663" t="str">
        <f>feed!P662</f>
        <v>Untapped</v>
      </c>
      <c r="Q663" t="str">
        <f>feed!Q662</f>
        <v>Mediocre</v>
      </c>
      <c r="R663" t="str">
        <f>feed!R662</f>
        <v>Indochina</v>
      </c>
      <c r="S663" t="str">
        <f>feed!S662</f>
        <v>Neutral</v>
      </c>
      <c r="T663" s="4">
        <f>SUMPRODUCT(MID(0&amp;feed!T662,LARGE(INDEX(ISNUMBER(--MID(feed!T662,ROW($1:$5),1))*
ROW($1:$5),0),ROW($1:$5))+1,1)*10^ROW($1:$5)/10)</f>
        <v>22822</v>
      </c>
      <c r="U663" t="str">
        <f>feed!U662</f>
        <v>http://blocgame.com/stats.php?id=40882</v>
      </c>
      <c r="V663" s="4">
        <f>SUMPRODUCT(MID(0&amp;feed!V662,LARGE(INDEX(ISNUMBER(--MID(feed!V662,ROW($1:$5),1))*
ROW($1:$5),0),ROW($1:$5))+1,1)*10^ROW($1:$5)/10)</f>
        <v>0</v>
      </c>
      <c r="W663">
        <f>feed!W662</f>
        <v>0</v>
      </c>
      <c r="X663" s="4">
        <f>T663-H663*750-K663*375-L663*375</f>
        <v>17572</v>
      </c>
      <c r="Y663" s="9">
        <f>T663/N663</f>
        <v>35.715179968701094</v>
      </c>
    </row>
    <row r="664" spans="1:25" x14ac:dyDescent="0.25">
      <c r="A664" t="str">
        <f>feed!A663</f>
        <v>Ishtar</v>
      </c>
      <c r="B664" t="str">
        <f>feed!B663</f>
        <v>Magnus Magnus</v>
      </c>
      <c r="C664" t="str">
        <f>feed!C663</f>
        <v>Brotherhood of Nod</v>
      </c>
      <c r="D664">
        <f>SUMPRODUCT(MID(0&amp;feed!D663,LARGE(INDEX(ISNUMBER(--MID(feed!D663,ROW($1:$19),1))*
ROW($1:$19),0),ROW($1:$19))+1,1)*10^ROW($1:$19)/10)</f>
        <v>59</v>
      </c>
      <c r="E664">
        <f>SUMPRODUCT(MID(0&amp;feed!E663,LARGE(INDEX(ISNUMBER(--MID(feed!E663,ROW($1:$19),1))*
ROW($1:$19),0),ROW($1:$19))+1,1)*10^ROW($1:$19)/10)</f>
        <v>2</v>
      </c>
      <c r="F664" t="str">
        <f>feed!F663</f>
        <v>Korean War surplus</v>
      </c>
      <c r="G664" t="str">
        <f>feed!G663</f>
        <v>Angelic</v>
      </c>
      <c r="H664">
        <f>SUMPRODUCT(MID(0&amp;feed!H663,LARGE(INDEX(ISNUMBER(--MID(feed!H663,ROW($1:$1),1))*
ROW($1:$1),0),ROW($1:$1))+1,1)*10^ROW($1:$1)/10)</f>
        <v>2</v>
      </c>
      <c r="I664" t="str">
        <f>feed!I663</f>
        <v>Elite</v>
      </c>
      <c r="J664">
        <f>SUMPRODUCT(MID(0&amp;feed!J663,LARGE(INDEX(ISNUMBER(--MID(feed!J663,ROW($1:$19),1))*
ROW($1:$19),0),ROW($1:$19))+1,1)*10^ROW($1:$19)/10)</f>
        <v>1</v>
      </c>
      <c r="K664">
        <f>SUMPRODUCT(MID(0&amp;feed!K663,LARGE(INDEX(ISNUMBER(--MID(feed!K663,ROW($1:$19),1))*
ROW($1:$19),0),ROW($1:$19))+1,1)*10^ROW($1:$19)/10)</f>
        <v>20</v>
      </c>
      <c r="L664">
        <f>SUMPRODUCT(MID(0&amp;feed!L663,LARGE(INDEX(ISNUMBER(--MID(feed!L663,ROW($1:$19),1))*
ROW($1:$19),0),ROW($1:$19))+1,1)*10^ROW($1:$19)/10)</f>
        <v>11</v>
      </c>
      <c r="M664" t="str">
        <f>feed!M663</f>
        <v>Central Planning</v>
      </c>
      <c r="N664">
        <f>SUMPRODUCT(MID(0&amp;feed!N663,LARGE(INDEX(ISNUMBER(--MID(feed!N663,ROW($1:$5),1))*
ROW($1:$5),0),ROW($1:$5))+1,1)*10^ROW($1:$5)/10)</f>
        <v>639</v>
      </c>
      <c r="O664">
        <f>SUMPRODUCT(MID(0&amp;feed!O663,LARGE(INDEX(ISNUMBER(--MID(feed!O663,ROW($1:$5),1))*
ROW($1:$5),0),ROW($1:$5))+1,1)*10^ROW($1:$5)/10)</f>
        <v>4700</v>
      </c>
      <c r="P664" t="str">
        <f>feed!P663</f>
        <v>Untapped</v>
      </c>
      <c r="Q664" t="str">
        <f>feed!Q663</f>
        <v>Very Powerful</v>
      </c>
      <c r="R664" t="str">
        <f>feed!R663</f>
        <v>Mesopotamia</v>
      </c>
      <c r="S664" t="str">
        <f>feed!S663</f>
        <v>Soviet Union</v>
      </c>
      <c r="T664" s="4">
        <f>SUMPRODUCT(MID(0&amp;feed!T663,LARGE(INDEX(ISNUMBER(--MID(feed!T663,ROW($1:$5),1))*
ROW($1:$5),0),ROW($1:$5))+1,1)*10^ROW($1:$5)/10)</f>
        <v>31391</v>
      </c>
      <c r="U664" t="str">
        <f>feed!U663</f>
        <v>http://blocgame.com/stats.php?id=55882</v>
      </c>
      <c r="V664" s="4">
        <f>SUMPRODUCT(MID(0&amp;feed!V663,LARGE(INDEX(ISNUMBER(--MID(feed!V663,ROW($1:$5),1))*
ROW($1:$5),0),ROW($1:$5))+1,1)*10^ROW($1:$5)/10)</f>
        <v>0</v>
      </c>
      <c r="W664">
        <f>feed!W663</f>
        <v>0</v>
      </c>
      <c r="X664" s="4">
        <f>T664-H664*750-K664*375-L664*375</f>
        <v>18266</v>
      </c>
      <c r="Y664" s="9">
        <f>T664/N664</f>
        <v>49.125195618153363</v>
      </c>
    </row>
    <row r="665" spans="1:25" x14ac:dyDescent="0.25">
      <c r="A665" t="str">
        <f>feed!A665</f>
        <v>Rafeal</v>
      </c>
      <c r="B665" t="str">
        <f>feed!B665</f>
        <v>Rafeal98</v>
      </c>
      <c r="C665">
        <f>feed!C665</f>
        <v>0</v>
      </c>
      <c r="D665">
        <f>SUMPRODUCT(MID(0&amp;feed!D665,LARGE(INDEX(ISNUMBER(--MID(feed!D665,ROW($1:$19),1))*
ROW($1:$19),0),ROW($1:$19))+1,1)*10^ROW($1:$19)/10)</f>
        <v>10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0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7</v>
      </c>
      <c r="K665">
        <f>SUMPRODUCT(MID(0&amp;feed!K665,LARGE(INDEX(ISNUMBER(--MID(feed!K665,ROW($1:$19),1))*
ROW($1:$19),0),ROW($1:$19))+1,1)*10^ROW($1:$19)/10)</f>
        <v>4</v>
      </c>
      <c r="L665">
        <f>SUMPRODUCT(MID(0&amp;feed!L665,LARGE(INDEX(ISNUMBER(--MID(feed!L665,ROW($1:$19),1))*
ROW($1:$19),0),ROW($1:$19))+1,1)*10^ROW($1:$19)/10)</f>
        <v>3</v>
      </c>
      <c r="M665" t="str">
        <f>feed!M665</f>
        <v>Free Market</v>
      </c>
      <c r="N665">
        <f>SUMPRODUCT(MID(0&amp;feed!N665,LARGE(INDEX(ISNUMBER(--MID(feed!N665,ROW($1:$5),1))*
ROW($1:$5),0),ROW($1:$5))+1,1)*10^ROW($1:$5)/10)</f>
        <v>638</v>
      </c>
      <c r="O665">
        <f>SUMPRODUCT(MID(0&amp;feed!O665,LARGE(INDEX(ISNUMBER(--MID(feed!O665,ROW($1:$5),1))*
ROW($1:$5),0),ROW($1:$5))+1,1)*10^ROW($1:$5)/10)</f>
        <v>3</v>
      </c>
      <c r="P665" t="str">
        <f>feed!P665</f>
        <v>Untapped</v>
      </c>
      <c r="Q665" t="str">
        <f>feed!Q665</f>
        <v>Small</v>
      </c>
      <c r="R665" t="str">
        <f>feed!R665</f>
        <v>Amazonia</v>
      </c>
      <c r="S665" t="str">
        <f>feed!S665</f>
        <v>United States</v>
      </c>
      <c r="T665" s="4">
        <f>SUMPRODUCT(MID(0&amp;feed!T665,LARGE(INDEX(ISNUMBER(--MID(feed!T665,ROW($1:$5),1))*
ROW($1:$5),0),ROW($1:$5))+1,1)*10^ROW($1:$5)/10)</f>
        <v>16500</v>
      </c>
      <c r="U665" t="str">
        <f>feed!U665</f>
        <v>http://blocgame.com/stats.php?id=64358</v>
      </c>
      <c r="V665" s="4">
        <f>SUMPRODUCT(MID(0&amp;feed!V665,LARGE(INDEX(ISNUMBER(--MID(feed!V665,ROW($1:$5),1))*
ROW($1:$5),0),ROW($1:$5))+1,1)*10^ROW($1:$5)/10)</f>
        <v>0</v>
      </c>
      <c r="W665">
        <f>feed!W665</f>
        <v>0</v>
      </c>
      <c r="X665" s="4">
        <f>T665-H665*750-K665*375-L665*375</f>
        <v>13875</v>
      </c>
      <c r="Y665" s="9">
        <f>T665/N665</f>
        <v>25.862068965517242</v>
      </c>
    </row>
    <row r="666" spans="1:25" x14ac:dyDescent="0.25">
      <c r="A666" t="str">
        <f>feed!A666</f>
        <v>Hatmistan</v>
      </c>
      <c r="B666" t="str">
        <f>feed!B666</f>
        <v>Pertti II</v>
      </c>
      <c r="C666" t="str">
        <f>feed!C666</f>
        <v>Al-Qassam Brigades</v>
      </c>
      <c r="D666">
        <f>SUMPRODUCT(MID(0&amp;feed!D666,LARGE(INDEX(ISNUMBER(--MID(feed!D666,ROW($1:$19),1))*
ROW($1:$19),0),ROW($1:$19))+1,1)*10^ROW($1:$19)/10)</f>
        <v>10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1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151</v>
      </c>
      <c r="K666">
        <f>SUMPRODUCT(MID(0&amp;feed!K666,LARGE(INDEX(ISNUMBER(--MID(feed!K666,ROW($1:$19),1))*
ROW($1:$19),0),ROW($1:$19))+1,1)*10^ROW($1:$19)/10)</f>
        <v>5</v>
      </c>
      <c r="L666">
        <f>SUMPRODUCT(MID(0&amp;feed!L666,LARGE(INDEX(ISNUMBER(--MID(feed!L666,ROW($1:$19),1))*
ROW($1:$19),0),ROW($1:$19))+1,1)*10^ROW($1:$19)/10)</f>
        <v>3</v>
      </c>
      <c r="M666" t="str">
        <f>feed!M666</f>
        <v>Mixed Economy</v>
      </c>
      <c r="N666">
        <f>SUMPRODUCT(MID(0&amp;feed!N666,LARGE(INDEX(ISNUMBER(--MID(feed!N666,ROW($1:$5),1))*
ROW($1:$5),0),ROW($1:$5))+1,1)*10^ROW($1:$5)/10)</f>
        <v>637</v>
      </c>
      <c r="O666">
        <f>SUMPRODUCT(MID(0&amp;feed!O666,LARGE(INDEX(ISNUMBER(--MID(feed!O666,ROW($1:$5),1))*
ROW($1:$5),0),ROW($1:$5))+1,1)*10^ROW($1:$5)/10)</f>
        <v>1645</v>
      </c>
      <c r="P666" t="str">
        <f>feed!P666</f>
        <v>Untapped</v>
      </c>
      <c r="Q666" t="str">
        <f>feed!Q666</f>
        <v>Meagre</v>
      </c>
      <c r="R666" t="str">
        <f>feed!R666</f>
        <v>Atlas</v>
      </c>
      <c r="S666" t="str">
        <f>feed!S666</f>
        <v>Soviet Union</v>
      </c>
      <c r="T666" s="4">
        <f>SUMPRODUCT(MID(0&amp;feed!T666,LARGE(INDEX(ISNUMBER(--MID(feed!T666,ROW($1:$5),1))*
ROW($1:$5),0),ROW($1:$5))+1,1)*10^ROW($1:$5)/10)</f>
        <v>25535</v>
      </c>
      <c r="U666" t="str">
        <f>feed!U666</f>
        <v>http://blocgame.com/stats.php?id=46162</v>
      </c>
      <c r="V666" s="4">
        <f>SUMPRODUCT(MID(0&amp;feed!V666,LARGE(INDEX(ISNUMBER(--MID(feed!V666,ROW($1:$5),1))*
ROW($1:$5),0),ROW($1:$5))+1,1)*10^ROW($1:$5)/10)</f>
        <v>0</v>
      </c>
      <c r="W666">
        <f>feed!W666</f>
        <v>0</v>
      </c>
      <c r="X666" s="4">
        <f>T666-H666*750-K666*375-L666*375</f>
        <v>21785</v>
      </c>
      <c r="Y666" s="9">
        <f>T666/N666</f>
        <v>40.086342229199374</v>
      </c>
    </row>
    <row r="667" spans="1:25" x14ac:dyDescent="0.25">
      <c r="A667" t="str">
        <f>feed!A667</f>
        <v>kitts</v>
      </c>
      <c r="B667" t="str">
        <f>feed!B667</f>
        <v>kids</v>
      </c>
      <c r="C667" t="str">
        <f>feed!C667</f>
        <v>PIRATES</v>
      </c>
      <c r="D667">
        <f>SUMPRODUCT(MID(0&amp;feed!D667,LARGE(INDEX(ISNUMBER(--MID(feed!D667,ROW($1:$19),1))*
ROW($1:$19),0),ROW($1:$19))+1,1)*10^ROW($1:$19)/10)</f>
        <v>30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Gandhi-like</v>
      </c>
      <c r="H667">
        <f>SUMPRODUCT(MID(0&amp;feed!H667,LARGE(INDEX(ISNUMBER(--MID(feed!H667,ROW($1:$1),1))*
ROW($1:$1),0),ROW($1:$1))+1,1)*10^ROW($1:$1)/10)</f>
        <v>1</v>
      </c>
      <c r="I667" t="str">
        <f>feed!I667</f>
        <v>Elite</v>
      </c>
      <c r="J667">
        <f>SUMPRODUCT(MID(0&amp;feed!J667,LARGE(INDEX(ISNUMBER(--MID(feed!J667,ROW($1:$19),1))*
ROW($1:$19),0),ROW($1:$19))+1,1)*10^ROW($1:$19)/10)</f>
        <v>2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5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637</v>
      </c>
      <c r="O667">
        <f>SUMPRODUCT(MID(0&amp;feed!O667,LARGE(INDEX(ISNUMBER(--MID(feed!O667,ROW($1:$5),1))*
ROW($1:$5),0),ROW($1:$5))+1,1)*10^ROW($1:$5)/10)</f>
        <v>352</v>
      </c>
      <c r="P667" t="str">
        <f>feed!P667</f>
        <v>Untapped</v>
      </c>
      <c r="Q667" t="str">
        <f>feed!Q667</f>
        <v>Mediocre</v>
      </c>
      <c r="R667" t="str">
        <f>feed!R667</f>
        <v>China</v>
      </c>
      <c r="S667" t="str">
        <f>feed!S667</f>
        <v>Neutral</v>
      </c>
      <c r="T667" s="4">
        <f>SUMPRODUCT(MID(0&amp;feed!T667,LARGE(INDEX(ISNUMBER(--MID(feed!T667,ROW($1:$5),1))*
ROW($1:$5),0),ROW($1:$5))+1,1)*10^ROW($1:$5)/10)</f>
        <v>20000</v>
      </c>
      <c r="U667" t="str">
        <f>feed!U667</f>
        <v>http://blocgame.com/stats.php?id=64269</v>
      </c>
      <c r="V667" s="4">
        <f>SUMPRODUCT(MID(0&amp;feed!V667,LARGE(INDEX(ISNUMBER(--MID(feed!V667,ROW($1:$5),1))*
ROW($1:$5),0),ROW($1:$5))+1,1)*10^ROW($1:$5)/10)</f>
        <v>0</v>
      </c>
      <c r="W667">
        <f>feed!W667</f>
        <v>0</v>
      </c>
      <c r="X667" s="4">
        <f>T667-H667*750-K667*375-L667*375</f>
        <v>15500</v>
      </c>
      <c r="Y667" s="9">
        <f>T667/N667</f>
        <v>31.397174254317111</v>
      </c>
    </row>
    <row r="668" spans="1:25" x14ac:dyDescent="0.25">
      <c r="A668" t="str">
        <f>feed!A668</f>
        <v>nerfprotoss</v>
      </c>
      <c r="B668" t="str">
        <f>feed!B668</f>
        <v>nerfprotoss</v>
      </c>
      <c r="C668">
        <f>feed!C668</f>
        <v>0</v>
      </c>
      <c r="D668">
        <f>SUMPRODUCT(MID(0&amp;feed!D668,LARGE(INDEX(ISNUMBER(--MID(feed!D668,ROW($1:$19),1))*
ROW($1:$19),0),ROW($1:$19))+1,1)*10^ROW($1:$19)/10)</f>
        <v>10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Finest of the 19th century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3</v>
      </c>
      <c r="K668">
        <f>SUMPRODUCT(MID(0&amp;feed!K668,LARGE(INDEX(ISNUMBER(--MID(feed!K668,ROW($1:$19),1))*
ROW($1:$19),0),ROW($1:$19))+1,1)*10^ROW($1:$19)/10)</f>
        <v>2</v>
      </c>
      <c r="L668">
        <f>SUMPRODUCT(MID(0&amp;feed!L668,LARGE(INDEX(ISNUMBER(--MID(feed!L668,ROW($1:$19),1))*
ROW($1:$19),0),ROW($1:$19))+1,1)*10^ROW($1:$19)/10)</f>
        <v>2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636</v>
      </c>
      <c r="O668">
        <f>SUMPRODUCT(MID(0&amp;feed!O668,LARGE(INDEX(ISNUMBER(--MID(feed!O668,ROW($1:$5),1))*
ROW($1:$5),0),ROW($1:$5))+1,1)*10^ROW($1:$5)/10)</f>
        <v>2767</v>
      </c>
      <c r="P668" t="str">
        <f>feed!P668</f>
        <v>Untapped</v>
      </c>
      <c r="Q668" t="str">
        <f>feed!Q668</f>
        <v>None</v>
      </c>
      <c r="R668" t="str">
        <f>feed!R668</f>
        <v>Atlas</v>
      </c>
      <c r="S668" t="str">
        <f>feed!S668</f>
        <v>United States</v>
      </c>
      <c r="T668" s="4">
        <f>SUMPRODUCT(MID(0&amp;feed!T668,LARGE(INDEX(ISNUMBER(--MID(feed!T668,ROW($1:$5),1))*
ROW($1:$5),0),ROW($1:$5))+1,1)*10^ROW($1:$5)/10)</f>
        <v>13750</v>
      </c>
      <c r="U668" t="str">
        <f>feed!U668</f>
        <v>http://blocgame.com/stats.php?id=64362</v>
      </c>
      <c r="V668" s="4">
        <f>SUMPRODUCT(MID(0&amp;feed!V668,LARGE(INDEX(ISNUMBER(--MID(feed!V668,ROW($1:$5),1))*
ROW($1:$5),0),ROW($1:$5))+1,1)*10^ROW($1:$5)/10)</f>
        <v>0</v>
      </c>
      <c r="W668">
        <f>feed!W668</f>
        <v>0</v>
      </c>
      <c r="X668" s="4">
        <f>T668-H668*750-K668*375-L668*375</f>
        <v>12250</v>
      </c>
      <c r="Y668" s="9">
        <f>T668/N668</f>
        <v>21.619496855345911</v>
      </c>
    </row>
    <row r="669" spans="1:25" x14ac:dyDescent="0.25">
      <c r="A669" t="str">
        <f>feed!A669</f>
        <v>Scorvia</v>
      </c>
      <c r="B669" t="str">
        <f>feed!B669</f>
        <v>ShadyWolf313</v>
      </c>
      <c r="C669" t="str">
        <f>feed!C669</f>
        <v>Steel Brotherhood</v>
      </c>
      <c r="D669">
        <f>SUMPRODUCT(MID(0&amp;feed!D669,LARGE(INDEX(ISNUMBER(--MID(feed!D669,ROW($1:$19),1))*
ROW($1:$19),0),ROW($1:$19))+1,1)*10^ROW($1:$19)/10)</f>
        <v>25</v>
      </c>
      <c r="E669">
        <f>SUMPRODUCT(MID(0&amp;feed!E669,LARGE(INDEX(ISNUMBER(--MID(feed!E669,ROW($1:$19),1))*
ROW($1:$19),0),ROW($1:$19))+1,1)*10^ROW($1:$19)/10)</f>
        <v>0</v>
      </c>
      <c r="F669" t="str">
        <f>feed!F669</f>
        <v>Second World War surplus</v>
      </c>
      <c r="G669" t="str">
        <f>feed!G669</f>
        <v>Nice</v>
      </c>
      <c r="H669">
        <f>SUMPRODUCT(MID(0&amp;feed!H669,LARGE(INDEX(ISNUMBER(--MID(feed!H669,ROW($1:$1),1))*
ROW($1:$1),0),ROW($1:$1))+1,1)*10^ROW($1:$1)/10)</f>
        <v>1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0</v>
      </c>
      <c r="K669">
        <f>SUMPRODUCT(MID(0&amp;feed!K669,LARGE(INDEX(ISNUMBER(--MID(feed!K669,ROW($1:$19),1))*
ROW($1:$19),0),ROW($1:$19))+1,1)*10^ROW($1:$19)/10)</f>
        <v>6</v>
      </c>
      <c r="L669">
        <f>SUMPRODUCT(MID(0&amp;feed!L669,LARGE(INDEX(ISNUMBER(--MID(feed!L669,ROW($1:$19),1))*
ROW($1:$19),0),ROW($1:$19))+1,1)*10^ROW($1:$19)/10)</f>
        <v>2</v>
      </c>
      <c r="M669" t="str">
        <f>feed!M669</f>
        <v>Central Planning</v>
      </c>
      <c r="N669">
        <f>SUMPRODUCT(MID(0&amp;feed!N669,LARGE(INDEX(ISNUMBER(--MID(feed!N669,ROW($1:$5),1))*
ROW($1:$5),0),ROW($1:$5))+1,1)*10^ROW($1:$5)/10)</f>
        <v>633</v>
      </c>
      <c r="O669">
        <f>SUMPRODUCT(MID(0&amp;feed!O669,LARGE(INDEX(ISNUMBER(--MID(feed!O669,ROW($1:$5),1))*
ROW($1:$5),0),ROW($1:$5))+1,1)*10^ROW($1:$5)/10)</f>
        <v>411</v>
      </c>
      <c r="P669" t="str">
        <f>feed!P669</f>
        <v>Depleted</v>
      </c>
      <c r="Q669" t="str">
        <f>feed!Q669</f>
        <v>Meagre</v>
      </c>
      <c r="R669" t="str">
        <f>feed!R669</f>
        <v>Gran Colombia</v>
      </c>
      <c r="S669" t="str">
        <f>feed!S669</f>
        <v>Soviet Union</v>
      </c>
      <c r="T669" s="4">
        <f>SUMPRODUCT(MID(0&amp;feed!T669,LARGE(INDEX(ISNUMBER(--MID(feed!T669,ROW($1:$5),1))*
ROW($1:$5),0),ROW($1:$5))+1,1)*10^ROW($1:$5)/10)</f>
        <v>15850</v>
      </c>
      <c r="U669" t="str">
        <f>feed!U669</f>
        <v>http://blocgame.com/stats.php?id=64062</v>
      </c>
      <c r="V669" s="4">
        <f>SUMPRODUCT(MID(0&amp;feed!V669,LARGE(INDEX(ISNUMBER(--MID(feed!V669,ROW($1:$5),1))*
ROW($1:$5),0),ROW($1:$5))+1,1)*10^ROW($1:$5)/10)</f>
        <v>0</v>
      </c>
      <c r="W669">
        <f>feed!W669</f>
        <v>0</v>
      </c>
      <c r="X669" s="4">
        <f>T669-H669*750-K669*375-L669*375</f>
        <v>12100</v>
      </c>
      <c r="Y669" s="9">
        <f>T669/N669</f>
        <v>25.039494470774091</v>
      </c>
    </row>
    <row r="670" spans="1:25" x14ac:dyDescent="0.25">
      <c r="A670" t="str">
        <f>feed!A670</f>
        <v>Mont Blanc</v>
      </c>
      <c r="B670" t="str">
        <f>feed!B670</f>
        <v>Tesco</v>
      </c>
      <c r="C670">
        <f>feed!C670</f>
        <v>0</v>
      </c>
      <c r="D670">
        <f>SUMPRODUCT(MID(0&amp;feed!D670,LARGE(INDEX(ISNUMBER(--MID(feed!D670,ROW($1:$19),1))*
ROW($1:$19),0),ROW($1:$19))+1,1)*10^ROW($1:$19)/10)</f>
        <v>25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Questionable</v>
      </c>
      <c r="H670">
        <f>SUMPRODUCT(MID(0&amp;feed!H670,LARGE(INDEX(ISNUMBER(--MID(feed!H670,ROW($1:$1),1))*
ROW($1:$1),0),ROW($1:$1))+1,1)*10^ROW($1:$1)/10)</f>
        <v>0</v>
      </c>
      <c r="I670" t="str">
        <f>feed!I670</f>
        <v>Undisciplined Rabble</v>
      </c>
      <c r="J670">
        <f>SUMPRODUCT(MID(0&amp;feed!J670,LARGE(INDEX(ISNUMBER(--MID(feed!J670,ROW($1:$19),1))*
ROW($1:$19),0),ROW($1:$19))+1,1)*10^ROW($1:$19)/10)</f>
        <v>0</v>
      </c>
      <c r="K670">
        <f>SUMPRODUCT(MID(0&amp;feed!K670,LARGE(INDEX(ISNUMBER(--MID(feed!K670,ROW($1:$19),1))*
ROW($1:$19),0),ROW($1:$19))+1,1)*10^ROW($1:$19)/10)</f>
        <v>0</v>
      </c>
      <c r="L670">
        <f>SUMPRODUCT(MID(0&amp;feed!L670,LARGE(INDEX(ISNUMBER(--MID(feed!L670,ROW($1:$19),1))*
ROW($1:$19),0),ROW($1:$19))+1,1)*10^ROW($1:$19)/10)</f>
        <v>0</v>
      </c>
      <c r="M670" t="str">
        <f>feed!M670</f>
        <v>Mixed Economy</v>
      </c>
      <c r="N670">
        <f>SUMPRODUCT(MID(0&amp;feed!N670,LARGE(INDEX(ISNUMBER(--MID(feed!N670,ROW($1:$5),1))*
ROW($1:$5),0),ROW($1:$5))+1,1)*10^ROW($1:$5)/10)</f>
        <v>631</v>
      </c>
      <c r="O670">
        <f>SUMPRODUCT(MID(0&amp;feed!O670,LARGE(INDEX(ISNUMBER(--MID(feed!O670,ROW($1:$5),1))*
ROW($1:$5),0),ROW($1:$5))+1,1)*10^ROW($1:$5)/10)</f>
        <v>218</v>
      </c>
      <c r="P670" t="str">
        <f>feed!P670</f>
        <v>Near Depletion</v>
      </c>
      <c r="Q670" t="str">
        <f>feed!Q670</f>
        <v>None</v>
      </c>
      <c r="R670" t="str">
        <f>feed!R670</f>
        <v>Arabia</v>
      </c>
      <c r="S670" t="str">
        <f>feed!S670</f>
        <v>Neutral</v>
      </c>
      <c r="T670" s="4">
        <f>SUMPRODUCT(MID(0&amp;feed!T670,LARGE(INDEX(ISNUMBER(--MID(feed!T670,ROW($1:$5),1))*
ROW($1:$5),0),ROW($1:$5))+1,1)*10^ROW($1:$5)/10)</f>
        <v>778</v>
      </c>
      <c r="U670" t="str">
        <f>feed!U670</f>
        <v>http://blocgame.com/stats.php?id=62644</v>
      </c>
      <c r="V670" s="4">
        <f>SUMPRODUCT(MID(0&amp;feed!V670,LARGE(INDEX(ISNUMBER(--MID(feed!V670,ROW($1:$5),1))*
ROW($1:$5),0),ROW($1:$5))+1,1)*10^ROW($1:$5)/10)</f>
        <v>0</v>
      </c>
      <c r="W670">
        <f>feed!W670</f>
        <v>0</v>
      </c>
      <c r="X670" s="4">
        <f>T670-H670*750-K670*375-L670*375</f>
        <v>778</v>
      </c>
      <c r="Y670" s="9">
        <f>T670/N670</f>
        <v>1.2329635499207607</v>
      </c>
    </row>
    <row r="671" spans="1:25" x14ac:dyDescent="0.25">
      <c r="A671" t="str">
        <f>feed!A671</f>
        <v>Frostyputania</v>
      </c>
      <c r="B671" t="str">
        <f>feed!B671</f>
        <v>Frostyputa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52</v>
      </c>
      <c r="E671">
        <f>SUMPRODUCT(MID(0&amp;feed!E671,LARGE(INDEX(ISNUMBER(--MID(feed!E671,ROW($1:$19),1))*
ROW($1:$19),0),ROW($1:$19))+1,1)*10^ROW($1:$19)/10)</f>
        <v>1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2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27</v>
      </c>
      <c r="K671">
        <f>SUMPRODUCT(MID(0&amp;feed!K671,LARGE(INDEX(ISNUMBER(--MID(feed!K671,ROW($1:$19),1))*
ROW($1:$19),0),ROW($1:$19))+1,1)*10^ROW($1:$19)/10)</f>
        <v>8</v>
      </c>
      <c r="L671">
        <f>SUMPRODUCT(MID(0&amp;feed!L671,LARGE(INDEX(ISNUMBER(--MID(feed!L671,ROW($1:$19),1))*
ROW($1:$19),0),ROW($1:$19))+1,1)*10^ROW($1:$19)/10)</f>
        <v>2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630</v>
      </c>
      <c r="O671">
        <f>SUMPRODUCT(MID(0&amp;feed!O671,LARGE(INDEX(ISNUMBER(--MID(feed!O671,ROW($1:$5),1))*
ROW($1:$5),0),ROW($1:$5))+1,1)*10^ROW($1:$5)/10)</f>
        <v>365</v>
      </c>
      <c r="P671" t="str">
        <f>feed!P671</f>
        <v>Untapped</v>
      </c>
      <c r="Q671" t="str">
        <f>feed!Q671</f>
        <v>Large</v>
      </c>
      <c r="R671" t="str">
        <f>feed!R671</f>
        <v>Gran Colombia</v>
      </c>
      <c r="S671" t="str">
        <f>feed!S671</f>
        <v>Neutral</v>
      </c>
      <c r="T671" s="4">
        <f>SUMPRODUCT(MID(0&amp;feed!T671,LARGE(INDEX(ISNUMBER(--MID(feed!T671,ROW($1:$5),1))*
ROW($1:$5),0),ROW($1:$5))+1,1)*10^ROW($1:$5)/10)</f>
        <v>27165</v>
      </c>
      <c r="U671" t="str">
        <f>feed!U671</f>
        <v>http://blocgame.com/stats.php?id=42065</v>
      </c>
      <c r="V671" s="4">
        <f>SUMPRODUCT(MID(0&amp;feed!V671,LARGE(INDEX(ISNUMBER(--MID(feed!V671,ROW($1:$5),1))*
ROW($1:$5),0),ROW($1:$5))+1,1)*10^ROW($1:$5)/10)</f>
        <v>1</v>
      </c>
      <c r="W671">
        <f>feed!W671</f>
        <v>0</v>
      </c>
      <c r="X671" s="4">
        <f>T671-H671*750-K671*375-L671*375</f>
        <v>21915</v>
      </c>
      <c r="Y671" s="9">
        <f>T671/N671</f>
        <v>43.11904761904762</v>
      </c>
    </row>
    <row r="672" spans="1:25" x14ac:dyDescent="0.25">
      <c r="A672" t="str">
        <f>feed!A672</f>
        <v>Clearwater</v>
      </c>
      <c r="B672" t="str">
        <f>feed!B672</f>
        <v>Creedence</v>
      </c>
      <c r="C672">
        <f>feed!C672</f>
        <v>0</v>
      </c>
      <c r="D672">
        <f>SUMPRODUCT(MID(0&amp;feed!D672,LARGE(INDEX(ISNUMBER(--MID(feed!D672,ROW($1:$19),1))*
ROW($1:$19),0),ROW($1:$19))+1,1)*10^ROW($1:$19)/10)</f>
        <v>10</v>
      </c>
      <c r="E672">
        <f>SUMPRODUCT(MID(0&amp;feed!E672,LARGE(INDEX(ISNUMBER(--MID(feed!E672,ROW($1:$19),1))*
ROW($1:$19),0),ROW($1:$19))+1,1)*10^ROW($1:$19)/10)</f>
        <v>0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1</v>
      </c>
      <c r="I672" t="str">
        <f>feed!I672</f>
        <v>Undisciplined Rabble</v>
      </c>
      <c r="J672">
        <f>SUMPRODUCT(MID(0&amp;feed!J672,LARGE(INDEX(ISNUMBER(--MID(feed!J672,ROW($1:$19),1))*
ROW($1:$19),0),ROW($1:$19))+1,1)*10^ROW($1:$19)/10)</f>
        <v>6</v>
      </c>
      <c r="K672">
        <f>SUMPRODUCT(MID(0&amp;feed!K672,LARGE(INDEX(ISNUMBER(--MID(feed!K672,ROW($1:$19),1))*
ROW($1:$19),0),ROW($1:$19))+1,1)*10^ROW($1:$19)/10)</f>
        <v>10</v>
      </c>
      <c r="L672">
        <f>SUMPRODUCT(MID(0&amp;feed!L672,LARGE(INDEX(ISNUMBER(--MID(feed!L672,ROW($1:$19),1))*
ROW($1:$19),0),ROW($1:$19))+1,1)*10^ROW($1:$19)/10)</f>
        <v>0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629</v>
      </c>
      <c r="O672">
        <f>SUMPRODUCT(MID(0&amp;feed!O672,LARGE(INDEX(ISNUMBER(--MID(feed!O672,ROW($1:$5),1))*
ROW($1:$5),0),ROW($1:$5))+1,1)*10^ROW($1:$5)/10)</f>
        <v>0</v>
      </c>
      <c r="P672" t="str">
        <f>feed!P672</f>
        <v>Untapped</v>
      </c>
      <c r="Q672" t="str">
        <f>feed!Q672</f>
        <v>Meagre</v>
      </c>
      <c r="R672" t="str">
        <f>feed!R672</f>
        <v>Indochina</v>
      </c>
      <c r="S672" t="str">
        <f>feed!S672</f>
        <v>Soviet Union</v>
      </c>
      <c r="T672" s="4">
        <f>SUMPRODUCT(MID(0&amp;feed!T672,LARGE(INDEX(ISNUMBER(--MID(feed!T672,ROW($1:$5),1))*
ROW($1:$5),0),ROW($1:$5))+1,1)*10^ROW($1:$5)/10)</f>
        <v>9267</v>
      </c>
      <c r="U672" t="str">
        <f>feed!U672</f>
        <v>http://blocgame.com/stats.php?id=64249</v>
      </c>
      <c r="V672" s="4">
        <f>SUMPRODUCT(MID(0&amp;feed!V672,LARGE(INDEX(ISNUMBER(--MID(feed!V672,ROW($1:$5),1))*
ROW($1:$5),0),ROW($1:$5))+1,1)*10^ROW($1:$5)/10)</f>
        <v>0</v>
      </c>
      <c r="W672">
        <f>feed!W672</f>
        <v>0</v>
      </c>
      <c r="X672" s="4">
        <f>T672-H672*750-K672*375-L672*375</f>
        <v>4767</v>
      </c>
      <c r="Y672" s="9">
        <f>T672/N672</f>
        <v>14.732909379968204</v>
      </c>
    </row>
    <row r="673" spans="1:25" x14ac:dyDescent="0.25">
      <c r="A673" t="str">
        <f>feed!A673</f>
        <v>TheDankLight</v>
      </c>
      <c r="B673" t="str">
        <f>feed!B673</f>
        <v>TheDankDark</v>
      </c>
      <c r="C673" t="str">
        <f>feed!C673</f>
        <v>The Divine Council</v>
      </c>
      <c r="D673">
        <f>SUMPRODUCT(MID(0&amp;feed!D673,LARGE(INDEX(ISNUMBER(--MID(feed!D673,ROW($1:$19),1))*
ROW($1:$19),0),ROW($1:$19))+1,1)*10^ROW($1:$19)/10)</f>
        <v>30</v>
      </c>
      <c r="E673">
        <f>SUMPRODUCT(MID(0&amp;feed!E673,LARGE(INDEX(ISNUMBER(--MID(feed!E673,ROW($1:$19),1))*
ROW($1:$19),0),ROW($1:$19))+1,1)*10^ROW($1:$19)/10)</f>
        <v>0</v>
      </c>
      <c r="F673" t="str">
        <f>feed!F673</f>
        <v>First World War surplus</v>
      </c>
      <c r="G673" t="str">
        <f>feed!G673</f>
        <v>Gandhi-like</v>
      </c>
      <c r="H673">
        <f>SUMPRODUCT(MID(0&amp;feed!H673,LARGE(INDEX(ISNUMBER(--MID(feed!H673,ROW($1:$1),1))*
ROW($1:$1),0),ROW($1:$1))+1,1)*10^ROW($1:$1)/10)</f>
        <v>0</v>
      </c>
      <c r="I673" t="str">
        <f>feed!I673</f>
        <v>Good</v>
      </c>
      <c r="J673">
        <f>SUMPRODUCT(MID(0&amp;feed!J673,LARGE(INDEX(ISNUMBER(--MID(feed!J673,ROW($1:$19),1))*
ROW($1:$19),0),ROW($1:$19))+1,1)*10^ROW($1:$19)/10)</f>
        <v>27</v>
      </c>
      <c r="K673">
        <f>SUMPRODUCT(MID(0&amp;feed!K673,LARGE(INDEX(ISNUMBER(--MID(feed!K673,ROW($1:$19),1))*
ROW($1:$19),0),ROW($1:$19))+1,1)*10^ROW($1:$19)/10)</f>
        <v>11</v>
      </c>
      <c r="L673">
        <f>SUMPRODUCT(MID(0&amp;feed!L673,LARGE(INDEX(ISNUMBER(--MID(feed!L673,ROW($1:$19),1))*
ROW($1:$19),0),ROW($1:$19))+1,1)*10^ROW($1:$19)/10)</f>
        <v>6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624</v>
      </c>
      <c r="O673">
        <f>SUMPRODUCT(MID(0&amp;feed!O673,LARGE(INDEX(ISNUMBER(--MID(feed!O673,ROW($1:$5),1))*
ROW($1:$5),0),ROW($1:$5))+1,1)*10^ROW($1:$5)/10)</f>
        <v>3537</v>
      </c>
      <c r="P673" t="str">
        <f>feed!P673</f>
        <v>Untapped</v>
      </c>
      <c r="Q673" t="str">
        <f>feed!Q673</f>
        <v>Mediocre</v>
      </c>
      <c r="R673" t="str">
        <f>feed!R673</f>
        <v>Persia</v>
      </c>
      <c r="S673" t="str">
        <f>feed!S673</f>
        <v>Soviet Union</v>
      </c>
      <c r="T673" s="4">
        <f>SUMPRODUCT(MID(0&amp;feed!T673,LARGE(INDEX(ISNUMBER(--MID(feed!T673,ROW($1:$5),1))*
ROW($1:$5),0),ROW($1:$5))+1,1)*10^ROW($1:$5)/10)</f>
        <v>20000</v>
      </c>
      <c r="U673" t="str">
        <f>feed!U673</f>
        <v>http://blocgame.com/stats.php?id=60950</v>
      </c>
      <c r="V673" s="4">
        <f>SUMPRODUCT(MID(0&amp;feed!V673,LARGE(INDEX(ISNUMBER(--MID(feed!V673,ROW($1:$5),1))*
ROW($1:$5),0),ROW($1:$5))+1,1)*10^ROW($1:$5)/10)</f>
        <v>0</v>
      </c>
      <c r="W673">
        <f>feed!W673</f>
        <v>0</v>
      </c>
      <c r="X673" s="4">
        <f>T673-H673*750-K673*375-L673*375</f>
        <v>13625</v>
      </c>
      <c r="Y673" s="9">
        <f>T673/N673</f>
        <v>32.051282051282051</v>
      </c>
    </row>
    <row r="674" spans="1:25" x14ac:dyDescent="0.25">
      <c r="A674" t="str">
        <f>feed!A674</f>
        <v>Cuttlefish</v>
      </c>
      <c r="B674" t="str">
        <f>feed!B674</f>
        <v>DruidOfDiscord</v>
      </c>
      <c r="C674" t="str">
        <f>feed!C674</f>
        <v>Interpol</v>
      </c>
      <c r="D674">
        <f>SUMPRODUCT(MID(0&amp;feed!D674,LARGE(INDEX(ISNUMBER(--MID(feed!D674,ROW($1:$19),1))*
ROW($1:$19),0),ROW($1:$19))+1,1)*10^ROW($1:$19)/10)</f>
        <v>11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Elite</v>
      </c>
      <c r="J674">
        <f>SUMPRODUCT(MID(0&amp;feed!J674,LARGE(INDEX(ISNUMBER(--MID(feed!J674,ROW($1:$19),1))*
ROW($1:$19),0),ROW($1:$19))+1,1)*10^ROW($1:$19)/10)</f>
        <v>54</v>
      </c>
      <c r="K674">
        <f>SUMPRODUCT(MID(0&amp;feed!K674,LARGE(INDEX(ISNUMBER(--MID(feed!K674,ROW($1:$19),1))*
ROW($1:$19),0),ROW($1:$19))+1,1)*10^ROW($1:$19)/10)</f>
        <v>3</v>
      </c>
      <c r="L674">
        <f>SUMPRODUCT(MID(0&amp;feed!L674,LARGE(INDEX(ISNUMBER(--MID(feed!L674,ROW($1:$19),1))*
ROW($1:$19),0),ROW($1:$19))+1,1)*10^ROW($1:$19)/10)</f>
        <v>2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620</v>
      </c>
      <c r="O674">
        <f>SUMPRODUCT(MID(0&amp;feed!O674,LARGE(INDEX(ISNUMBER(--MID(feed!O674,ROW($1:$5),1))*
ROW($1:$5),0),ROW($1:$5))+1,1)*10^ROW($1:$5)/10)</f>
        <v>252</v>
      </c>
      <c r="P674" t="str">
        <f>feed!P674</f>
        <v>Untapped</v>
      </c>
      <c r="Q674" t="str">
        <f>feed!Q674</f>
        <v>Large</v>
      </c>
      <c r="R674" t="str">
        <f>feed!R674</f>
        <v>Pacific Rim</v>
      </c>
      <c r="S674" t="str">
        <f>feed!S674</f>
        <v>United States</v>
      </c>
      <c r="T674" s="4">
        <f>SUMPRODUCT(MID(0&amp;feed!T674,LARGE(INDEX(ISNUMBER(--MID(feed!T674,ROW($1:$5),1))*
ROW($1:$5),0),ROW($1:$5))+1,1)*10^ROW($1:$5)/10)</f>
        <v>26994</v>
      </c>
      <c r="U674" t="str">
        <f>feed!U674</f>
        <v>http://blocgame.com/stats.php?id=63884</v>
      </c>
      <c r="V674" s="4">
        <f>SUMPRODUCT(MID(0&amp;feed!V674,LARGE(INDEX(ISNUMBER(--MID(feed!V674,ROW($1:$5),1))*
ROW($1:$5),0),ROW($1:$5))+1,1)*10^ROW($1:$5)/10)</f>
        <v>0</v>
      </c>
      <c r="W674">
        <f>feed!W674</f>
        <v>0</v>
      </c>
      <c r="X674" s="4">
        <f>T674-H674*750-K674*375-L674*375</f>
        <v>25119</v>
      </c>
      <c r="Y674" s="9">
        <f>T674/N674</f>
        <v>43.538709677419355</v>
      </c>
    </row>
    <row r="675" spans="1:25" x14ac:dyDescent="0.25">
      <c r="A675" t="str">
        <f>feed!A675</f>
        <v>cancerpls</v>
      </c>
      <c r="B675" t="str">
        <f>feed!B675</f>
        <v>cancerpls</v>
      </c>
      <c r="C675">
        <f>feed!C675</f>
        <v>0</v>
      </c>
      <c r="D675">
        <f>SUMPRODUCT(MID(0&amp;feed!D675,LARGE(INDEX(ISNUMBER(--MID(feed!D675,ROW($1:$19),1))*
ROW($1:$19),0),ROW($1:$19))+1,1)*10^ROW($1:$19)/10)</f>
        <v>7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0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30</v>
      </c>
      <c r="K675">
        <f>SUMPRODUCT(MID(0&amp;feed!K675,LARGE(INDEX(ISNUMBER(--MID(feed!K675,ROW($1:$19),1))*
ROW($1:$19),0),ROW($1:$19))+1,1)*10^ROW($1:$19)/10)</f>
        <v>2</v>
      </c>
      <c r="L675">
        <f>SUMPRODUCT(MID(0&amp;feed!L675,LARGE(INDEX(ISNUMBER(--MID(feed!L675,ROW($1:$19),1))*
ROW($1:$19),0),ROW($1:$19))+1,1)*10^ROW($1:$19)/10)</f>
        <v>0</v>
      </c>
      <c r="M675" t="str">
        <f>feed!M675</f>
        <v>Central Planning</v>
      </c>
      <c r="N675">
        <f>SUMPRODUCT(MID(0&amp;feed!N675,LARGE(INDEX(ISNUMBER(--MID(feed!N675,ROW($1:$5),1))*
ROW($1:$5),0),ROW($1:$5))+1,1)*10^ROW($1:$5)/10)</f>
        <v>620</v>
      </c>
      <c r="O675">
        <f>SUMPRODUCT(MID(0&amp;feed!O675,LARGE(INDEX(ISNUMBER(--MID(feed!O675,ROW($1:$5),1))*
ROW($1:$5),0),ROW($1:$5))+1,1)*10^ROW($1:$5)/10)</f>
        <v>0</v>
      </c>
      <c r="P675" t="str">
        <f>feed!P675</f>
        <v>Untapped</v>
      </c>
      <c r="Q675" t="str">
        <f>feed!Q675</f>
        <v>None</v>
      </c>
      <c r="R675" t="str">
        <f>feed!R675</f>
        <v>China</v>
      </c>
      <c r="S675" t="str">
        <f>feed!S675</f>
        <v>Soviet Union</v>
      </c>
      <c r="T675" s="4">
        <f>SUMPRODUCT(MID(0&amp;feed!T675,LARGE(INDEX(ISNUMBER(--MID(feed!T675,ROW($1:$5),1))*
ROW($1:$5),0),ROW($1:$5))+1,1)*10^ROW($1:$5)/10)</f>
        <v>13613</v>
      </c>
      <c r="U675" t="str">
        <f>feed!U675</f>
        <v>http://blocgame.com/stats.php?id=64297</v>
      </c>
      <c r="V675" s="4">
        <f>SUMPRODUCT(MID(0&amp;feed!V675,LARGE(INDEX(ISNUMBER(--MID(feed!V675,ROW($1:$5),1))*
ROW($1:$5),0),ROW($1:$5))+1,1)*10^ROW($1:$5)/10)</f>
        <v>0</v>
      </c>
      <c r="W675">
        <f>feed!W675</f>
        <v>0</v>
      </c>
      <c r="X675" s="4">
        <f>T675-H675*750-K675*375-L675*375</f>
        <v>12863</v>
      </c>
      <c r="Y675" s="9">
        <f>T675/N675</f>
        <v>21.956451612903226</v>
      </c>
    </row>
    <row r="676" spans="1:25" x14ac:dyDescent="0.25">
      <c r="A676" t="str">
        <f>feed!A676</f>
        <v>Daricia</v>
      </c>
      <c r="B676" t="str">
        <f>feed!B676</f>
        <v>Luisinian</v>
      </c>
      <c r="C676">
        <f>feed!C676</f>
        <v>0</v>
      </c>
      <c r="D676">
        <f>SUMPRODUCT(MID(0&amp;feed!D676,LARGE(INDEX(ISNUMBER(--MID(feed!D676,ROW($1:$19),1))*
ROW($1:$19),0),ROW($1:$19))+1,1)*10^ROW($1:$19)/10)</f>
        <v>6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Good</v>
      </c>
      <c r="J676">
        <f>SUMPRODUCT(MID(0&amp;feed!J676,LARGE(INDEX(ISNUMBER(--MID(feed!J676,ROW($1:$19),1))*
ROW($1:$19),0),ROW($1:$19))+1,1)*10^ROW($1:$19)/10)</f>
        <v>34</v>
      </c>
      <c r="K676">
        <f>SUMPRODUCT(MID(0&amp;feed!K676,LARGE(INDEX(ISNUMBER(--MID(feed!K676,ROW($1:$19),1))*
ROW($1:$19),0),ROW($1:$19))+1,1)*10^ROW($1:$19)/10)</f>
        <v>2</v>
      </c>
      <c r="L676">
        <f>SUMPRODUCT(MID(0&amp;feed!L676,LARGE(INDEX(ISNUMBER(--MID(feed!L676,ROW($1:$19),1))*
ROW($1:$19),0),ROW($1:$19))+1,1)*10^ROW($1:$19)/10)</f>
        <v>1</v>
      </c>
      <c r="M676" t="str">
        <f>feed!M676</f>
        <v>Central Planning</v>
      </c>
      <c r="N676">
        <f>SUMPRODUCT(MID(0&amp;feed!N676,LARGE(INDEX(ISNUMBER(--MID(feed!N676,ROW($1:$5),1))*
ROW($1:$5),0),ROW($1:$5))+1,1)*10^ROW($1:$5)/10)</f>
        <v>618</v>
      </c>
      <c r="O676">
        <f>SUMPRODUCT(MID(0&amp;feed!O676,LARGE(INDEX(ISNUMBER(--MID(feed!O676,ROW($1:$5),1))*
ROW($1:$5),0),ROW($1:$5))+1,1)*10^ROW($1:$5)/10)</f>
        <v>2547</v>
      </c>
      <c r="P676" t="str">
        <f>feed!P676</f>
        <v>Untapped</v>
      </c>
      <c r="Q676" t="str">
        <f>feed!Q676</f>
        <v>Meagre</v>
      </c>
      <c r="R676" t="str">
        <f>feed!R676</f>
        <v>Mesopotamia</v>
      </c>
      <c r="S676" t="str">
        <f>feed!S676</f>
        <v>Soviet Union</v>
      </c>
      <c r="T676" s="4">
        <f>SUMPRODUCT(MID(0&amp;feed!T676,LARGE(INDEX(ISNUMBER(--MID(feed!T676,ROW($1:$5),1))*
ROW($1:$5),0),ROW($1:$5))+1,1)*10^ROW($1:$5)/10)</f>
        <v>13477</v>
      </c>
      <c r="U676" t="str">
        <f>feed!U676</f>
        <v>http://blocgame.com/stats.php?id=64185</v>
      </c>
      <c r="V676" s="4">
        <f>SUMPRODUCT(MID(0&amp;feed!V676,LARGE(INDEX(ISNUMBER(--MID(feed!V676,ROW($1:$5),1))*
ROW($1:$5),0),ROW($1:$5))+1,1)*10^ROW($1:$5)/10)</f>
        <v>0</v>
      </c>
      <c r="W676">
        <f>feed!W676</f>
        <v>0</v>
      </c>
      <c r="X676" s="4">
        <f>T676-H676*750-K676*375-L676*375</f>
        <v>12352</v>
      </c>
      <c r="Y676" s="9">
        <f>T676/N676</f>
        <v>21.807443365695793</v>
      </c>
    </row>
    <row r="677" spans="1:25" x14ac:dyDescent="0.25">
      <c r="A677" t="str">
        <f>feed!A677</f>
        <v>Ceylon</v>
      </c>
      <c r="B677" t="str">
        <f>feed!B677</f>
        <v>Durruti</v>
      </c>
      <c r="C677">
        <f>feed!C677</f>
        <v>0</v>
      </c>
      <c r="D677">
        <f>SUMPRODUCT(MID(0&amp;feed!D677,LARGE(INDEX(ISNUMBER(--MID(feed!D677,ROW($1:$19),1))*
ROW($1:$19),0),ROW($1:$19))+1,1)*10^ROW($1:$19)/10)</f>
        <v>9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Good</v>
      </c>
      <c r="H677">
        <f>SUMPRODUCT(MID(0&amp;feed!H677,LARGE(INDEX(ISNUMBER(--MID(feed!H677,ROW($1:$1),1))*
ROW($1:$1),0),ROW($1:$1))+1,1)*10^ROW($1:$1)/10)</f>
        <v>1</v>
      </c>
      <c r="I677" t="str">
        <f>feed!I677</f>
        <v>Poor</v>
      </c>
      <c r="J677">
        <f>SUMPRODUCT(MID(0&amp;feed!J677,LARGE(INDEX(ISNUMBER(--MID(feed!J677,ROW($1:$19),1))*
ROW($1:$19),0),ROW($1:$19))+1,1)*10^ROW($1:$19)/10)</f>
        <v>19</v>
      </c>
      <c r="K677">
        <f>SUMPRODUCT(MID(0&amp;feed!K677,LARGE(INDEX(ISNUMBER(--MID(feed!K677,ROW($1:$19),1))*
ROW($1:$19),0),ROW($1:$19))+1,1)*10^ROW($1:$19)/10)</f>
        <v>6</v>
      </c>
      <c r="L677">
        <f>SUMPRODUCT(MID(0&amp;feed!L677,LARGE(INDEX(ISNUMBER(--MID(feed!L677,ROW($1:$19),1))*
ROW($1:$19),0),ROW($1:$19))+1,1)*10^ROW($1:$19)/10)</f>
        <v>0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616</v>
      </c>
      <c r="O677">
        <f>SUMPRODUCT(MID(0&amp;feed!O677,LARGE(INDEX(ISNUMBER(--MID(feed!O677,ROW($1:$5),1))*
ROW($1:$5),0),ROW($1:$5))+1,1)*10^ROW($1:$5)/10)</f>
        <v>65</v>
      </c>
      <c r="P677" t="str">
        <f>feed!P677</f>
        <v>Near Depletion</v>
      </c>
      <c r="Q677" t="str">
        <f>feed!Q677</f>
        <v>None</v>
      </c>
      <c r="R677" t="str">
        <f>feed!R677</f>
        <v>The Subcontinent</v>
      </c>
      <c r="S677" t="str">
        <f>feed!S677</f>
        <v>Neutral</v>
      </c>
      <c r="T677" s="4">
        <f>SUMPRODUCT(MID(0&amp;feed!T677,LARGE(INDEX(ISNUMBER(--MID(feed!T677,ROW($1:$5),1))*
ROW($1:$5),0),ROW($1:$5))+1,1)*10^ROW($1:$5)/10)</f>
        <v>7513</v>
      </c>
      <c r="U677" t="str">
        <f>feed!U677</f>
        <v>http://blocgame.com/stats.php?id=63194</v>
      </c>
      <c r="V677" s="4">
        <f>SUMPRODUCT(MID(0&amp;feed!V677,LARGE(INDEX(ISNUMBER(--MID(feed!V677,ROW($1:$5),1))*
ROW($1:$5),0),ROW($1:$5))+1,1)*10^ROW($1:$5)/10)</f>
        <v>0</v>
      </c>
      <c r="W677">
        <f>feed!W677</f>
        <v>0</v>
      </c>
      <c r="X677" s="4">
        <f>T677-H677*750-K677*375-L677*375</f>
        <v>4513</v>
      </c>
      <c r="Y677" s="9">
        <f>T677/N677</f>
        <v>12.196428571428571</v>
      </c>
    </row>
    <row r="678" spans="1:25" x14ac:dyDescent="0.25">
      <c r="A678" t="str">
        <f>feed!A678</f>
        <v>Antartica</v>
      </c>
      <c r="B678" t="str">
        <f>feed!B678</f>
        <v>X-DZ-X</v>
      </c>
      <c r="C678" t="str">
        <f>feed!C678</f>
        <v>The Khilafah</v>
      </c>
      <c r="D678">
        <f>SUMPRODUCT(MID(0&amp;feed!D678,LARGE(INDEX(ISNUMBER(--MID(feed!D678,ROW($1:$19),1))*
ROW($1:$19),0),ROW($1:$19))+1,1)*10^ROW($1:$19)/10)</f>
        <v>59</v>
      </c>
      <c r="E678">
        <f>SUMPRODUCT(MID(0&amp;feed!E678,LARGE(INDEX(ISNUMBER(--MID(feed!E678,ROW($1:$19),1))*
ROW($1:$19),0),ROW($1:$19))+1,1)*10^ROW($1:$19)/10)</f>
        <v>0</v>
      </c>
      <c r="F678" t="str">
        <f>feed!F678</f>
        <v>First World War surplus</v>
      </c>
      <c r="G678" t="str">
        <f>feed!G678</f>
        <v>Nice</v>
      </c>
      <c r="H678">
        <f>SUMPRODUCT(MID(0&amp;feed!H678,LARGE(INDEX(ISNUMBER(--MID(feed!H678,ROW($1:$1),1))*
ROW($1:$1),0),ROW($1:$1))+1,1)*10^ROW($1:$1)/10)</f>
        <v>1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6</v>
      </c>
      <c r="K678">
        <f>SUMPRODUCT(MID(0&amp;feed!K678,LARGE(INDEX(ISNUMBER(--MID(feed!K678,ROW($1:$19),1))*
ROW($1:$19),0),ROW($1:$19))+1,1)*10^ROW($1:$19)/10)</f>
        <v>10</v>
      </c>
      <c r="L678">
        <f>SUMPRODUCT(MID(0&amp;feed!L678,LARGE(INDEX(ISNUMBER(--MID(feed!L678,ROW($1:$19),1))*
ROW($1:$19),0),ROW($1:$19))+1,1)*10^ROW($1:$19)/10)</f>
        <v>7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616</v>
      </c>
      <c r="O678">
        <f>SUMPRODUCT(MID(0&amp;feed!O678,LARGE(INDEX(ISNUMBER(--MID(feed!O678,ROW($1:$5),1))*
ROW($1:$5),0),ROW($1:$5))+1,1)*10^ROW($1:$5)/10)</f>
        <v>5681</v>
      </c>
      <c r="P678" t="str">
        <f>feed!P678</f>
        <v>Untapped</v>
      </c>
      <c r="Q678" t="str">
        <f>feed!Q678</f>
        <v>Small</v>
      </c>
      <c r="R678" t="str">
        <f>feed!R678</f>
        <v>Atlas</v>
      </c>
      <c r="S678" t="str">
        <f>feed!S678</f>
        <v>Soviet Union</v>
      </c>
      <c r="T678" s="4">
        <f>SUMPRODUCT(MID(0&amp;feed!T678,LARGE(INDEX(ISNUMBER(--MID(feed!T678,ROW($1:$5),1))*
ROW($1:$5),0),ROW($1:$5))+1,1)*10^ROW($1:$5)/10)</f>
        <v>30350</v>
      </c>
      <c r="U678" t="str">
        <f>feed!U678</f>
        <v>http://blocgame.com/stats.php?id=64669</v>
      </c>
      <c r="V678" s="4">
        <f>SUMPRODUCT(MID(0&amp;feed!V678,LARGE(INDEX(ISNUMBER(--MID(feed!V678,ROW($1:$5),1))*
ROW($1:$5),0),ROW($1:$5))+1,1)*10^ROW($1:$5)/10)</f>
        <v>0</v>
      </c>
      <c r="W678">
        <f>feed!W678</f>
        <v>0</v>
      </c>
      <c r="X678" s="4">
        <f>T678-H678*750-K678*375-L678*375</f>
        <v>23225</v>
      </c>
      <c r="Y678" s="9">
        <f>T678/N678</f>
        <v>49.269480519480517</v>
      </c>
    </row>
    <row r="679" spans="1:25" x14ac:dyDescent="0.25">
      <c r="A679" t="str">
        <f>feed!A679</f>
        <v>Sannari</v>
      </c>
      <c r="B679" t="str">
        <f>feed!B679</f>
        <v>ButteryIcarus</v>
      </c>
      <c r="C679" t="str">
        <f>feed!C679</f>
        <v>SPQR</v>
      </c>
      <c r="D679">
        <f>SUMPRODUCT(MID(0&amp;feed!D679,LARGE(INDEX(ISNUMBER(--MID(feed!D679,ROW($1:$19),1))*
ROW($1:$19),0),ROW($1:$19))+1,1)*10^ROW($1:$19)/10)</f>
        <v>7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Gandhi-like</v>
      </c>
      <c r="H679">
        <f>SUMPRODUCT(MID(0&amp;feed!H679,LARGE(INDEX(ISNUMBER(--MID(feed!H679,ROW($1:$1),1))*
ROW($1:$1),0),ROW($1:$1))+1,1)*10^ROW($1:$1)/10)</f>
        <v>1</v>
      </c>
      <c r="I679" t="str">
        <f>feed!I679</f>
        <v>Poor</v>
      </c>
      <c r="J679">
        <f>SUMPRODUCT(MID(0&amp;feed!J679,LARGE(INDEX(ISNUMBER(--MID(feed!J679,ROW($1:$19),1))*
ROW($1:$19),0),ROW($1:$19))+1,1)*10^ROW($1:$19)/10)</f>
        <v>85</v>
      </c>
      <c r="K679">
        <f>SUMPRODUCT(MID(0&amp;feed!K679,LARGE(INDEX(ISNUMBER(--MID(feed!K679,ROW($1:$19),1))*
ROW($1:$19),0),ROW($1:$19))+1,1)*10^ROW($1:$19)/10)</f>
        <v>7</v>
      </c>
      <c r="L679">
        <f>SUMPRODUCT(MID(0&amp;feed!L679,LARGE(INDEX(ISNUMBER(--MID(feed!L679,ROW($1:$19),1))*
ROW($1:$19),0),ROW($1:$19))+1,1)*10^ROW($1:$19)/10)</f>
        <v>2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615</v>
      </c>
      <c r="O679">
        <f>SUMPRODUCT(MID(0&amp;feed!O679,LARGE(INDEX(ISNUMBER(--MID(feed!O679,ROW($1:$5),1))*
ROW($1:$5),0),ROW($1:$5))+1,1)*10^ROW($1:$5)/10)</f>
        <v>57</v>
      </c>
      <c r="P679" t="str">
        <f>feed!P679</f>
        <v>Untapped</v>
      </c>
      <c r="Q679" t="str">
        <f>feed!Q679</f>
        <v>None</v>
      </c>
      <c r="R679" t="str">
        <f>feed!R679</f>
        <v>China</v>
      </c>
      <c r="S679" t="str">
        <f>feed!S679</f>
        <v>Neutral</v>
      </c>
      <c r="T679" s="4">
        <f>SUMPRODUCT(MID(0&amp;feed!T679,LARGE(INDEX(ISNUMBER(--MID(feed!T679,ROW($1:$5),1))*
ROW($1:$5),0),ROW($1:$5))+1,1)*10^ROW($1:$5)/10)</f>
        <v>22650</v>
      </c>
      <c r="U679" t="str">
        <f>feed!U679</f>
        <v>http://blocgame.com/stats.php?id=42940</v>
      </c>
      <c r="V679" s="4">
        <f>SUMPRODUCT(MID(0&amp;feed!V679,LARGE(INDEX(ISNUMBER(--MID(feed!V679,ROW($1:$5),1))*
ROW($1:$5),0),ROW($1:$5))+1,1)*10^ROW($1:$5)/10)</f>
        <v>0</v>
      </c>
      <c r="W679">
        <f>feed!W679</f>
        <v>0</v>
      </c>
      <c r="X679" s="4">
        <f>T679-H679*750-K679*375-L679*375</f>
        <v>18525</v>
      </c>
      <c r="Y679" s="9">
        <f>T679/N679</f>
        <v>36.829268292682926</v>
      </c>
    </row>
    <row r="680" spans="1:25" x14ac:dyDescent="0.25">
      <c r="A680" t="str">
        <f>feed!A680</f>
        <v>Mobique</v>
      </c>
      <c r="B680" t="str">
        <f>feed!B680</f>
        <v>Ebrya</v>
      </c>
      <c r="C680">
        <f>feed!C680</f>
        <v>0</v>
      </c>
      <c r="D680">
        <f>SUMPRODUCT(MID(0&amp;feed!D680,LARGE(INDEX(ISNUMBER(--MID(feed!D680,ROW($1:$19),1))*
ROW($1:$19),0),ROW($1:$19))+1,1)*10^ROW($1:$19)/10)</f>
        <v>20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1</v>
      </c>
      <c r="I680" t="str">
        <f>feed!I680</f>
        <v>Elite</v>
      </c>
      <c r="J680">
        <f>SUMPRODUCT(MID(0&amp;feed!J680,LARGE(INDEX(ISNUMBER(--MID(feed!J680,ROW($1:$19),1))*
ROW($1:$19),0),ROW($1:$19))+1,1)*10^ROW($1:$19)/10)</f>
        <v>3</v>
      </c>
      <c r="K680">
        <f>SUMPRODUCT(MID(0&amp;feed!K680,LARGE(INDEX(ISNUMBER(--MID(feed!K680,ROW($1:$19),1))*
ROW($1:$19),0),ROW($1:$19))+1,1)*10^ROW($1:$19)/10)</f>
        <v>3</v>
      </c>
      <c r="L680">
        <f>SUMPRODUCT(MID(0&amp;feed!L680,LARGE(INDEX(ISNUMBER(--MID(feed!L680,ROW($1:$19),1))*
ROW($1:$19),0),ROW($1:$19))+1,1)*10^ROW($1:$19)/10)</f>
        <v>1</v>
      </c>
      <c r="M680" t="str">
        <f>feed!M680</f>
        <v>Mixed Economy</v>
      </c>
      <c r="N680">
        <f>SUMPRODUCT(MID(0&amp;feed!N680,LARGE(INDEX(ISNUMBER(--MID(feed!N680,ROW($1:$5),1))*
ROW($1:$5),0),ROW($1:$5))+1,1)*10^ROW($1:$5)/10)</f>
        <v>614</v>
      </c>
      <c r="O680">
        <f>SUMPRODUCT(MID(0&amp;feed!O680,LARGE(INDEX(ISNUMBER(--MID(feed!O680,ROW($1:$5),1))*
ROW($1:$5),0),ROW($1:$5))+1,1)*10^ROW($1:$5)/10)</f>
        <v>60</v>
      </c>
      <c r="P680" t="str">
        <f>feed!P680</f>
        <v>Untapped</v>
      </c>
      <c r="Q680" t="str">
        <f>feed!Q680</f>
        <v>Meagre</v>
      </c>
      <c r="R680" t="str">
        <f>feed!R680</f>
        <v>China</v>
      </c>
      <c r="S680" t="str">
        <f>feed!S680</f>
        <v>United States</v>
      </c>
      <c r="T680" s="4">
        <f>SUMPRODUCT(MID(0&amp;feed!T680,LARGE(INDEX(ISNUMBER(--MID(feed!T680,ROW($1:$5),1))*
ROW($1:$5),0),ROW($1:$5))+1,1)*10^ROW($1:$5)/10)</f>
        <v>16500</v>
      </c>
      <c r="U680" t="str">
        <f>feed!U680</f>
        <v>http://blocgame.com/stats.php?id=61587</v>
      </c>
      <c r="V680" s="4">
        <f>SUMPRODUCT(MID(0&amp;feed!V680,LARGE(INDEX(ISNUMBER(--MID(feed!V680,ROW($1:$5),1))*
ROW($1:$5),0),ROW($1:$5))+1,1)*10^ROW($1:$5)/10)</f>
        <v>0</v>
      </c>
      <c r="W680">
        <f>feed!W680</f>
        <v>0</v>
      </c>
      <c r="X680" s="4">
        <f>T680-H680*750-K680*375-L680*375</f>
        <v>14250</v>
      </c>
      <c r="Y680" s="9">
        <f>T680/N680</f>
        <v>26.872964169381106</v>
      </c>
    </row>
    <row r="681" spans="1:25" x14ac:dyDescent="0.25">
      <c r="A681" t="str">
        <f>feed!A682</f>
        <v>Giordano</v>
      </c>
      <c r="B681" t="str">
        <f>feed!B682</f>
        <v>MR. DaddyCool</v>
      </c>
      <c r="C681" t="str">
        <f>feed!C682</f>
        <v>SPQR</v>
      </c>
      <c r="D681">
        <f>SUMPRODUCT(MID(0&amp;feed!D682,LARGE(INDEX(ISNUMBER(--MID(feed!D682,ROW($1:$19),1))*
ROW($1:$19),0),ROW($1:$19))+1,1)*10^ROW($1:$19)/10)</f>
        <v>7</v>
      </c>
      <c r="E681">
        <f>SUMPRODUCT(MID(0&amp;feed!E682,LARGE(INDEX(ISNUMBER(--MID(feed!E682,ROW($1:$19),1))*
ROW($1:$19),0),ROW($1:$19))+1,1)*10^ROW($1:$19)/10)</f>
        <v>0</v>
      </c>
      <c r="F681" t="str">
        <f>feed!F682</f>
        <v>First World War surplus</v>
      </c>
      <c r="G681" t="str">
        <f>feed!G682</f>
        <v>Gandhi-like</v>
      </c>
      <c r="H681">
        <f>SUMPRODUCT(MID(0&amp;feed!H682,LARGE(INDEX(ISNUMBER(--MID(feed!H682,ROW($1:$1),1))*
ROW($1:$1),0),ROW($1:$1))+1,1)*10^ROW($1:$1)/10)</f>
        <v>0</v>
      </c>
      <c r="I681" t="str">
        <f>feed!I682</f>
        <v>Poor</v>
      </c>
      <c r="J681">
        <f>SUMPRODUCT(MID(0&amp;feed!J682,LARGE(INDEX(ISNUMBER(--MID(feed!J682,ROW($1:$19),1))*
ROW($1:$19),0),ROW($1:$19))+1,1)*10^ROW($1:$19)/10)</f>
        <v>174</v>
      </c>
      <c r="K681">
        <f>SUMPRODUCT(MID(0&amp;feed!K682,LARGE(INDEX(ISNUMBER(--MID(feed!K682,ROW($1:$19),1))*
ROW($1:$19),0),ROW($1:$19))+1,1)*10^ROW($1:$19)/10)</f>
        <v>2</v>
      </c>
      <c r="L681">
        <f>SUMPRODUCT(MID(0&amp;feed!L682,LARGE(INDEX(ISNUMBER(--MID(feed!L682,ROW($1:$19),1))*
ROW($1:$19),0),ROW($1:$19))+1,1)*10^ROW($1:$19)/10)</f>
        <v>4</v>
      </c>
      <c r="M681" t="str">
        <f>feed!M682</f>
        <v>Central Planning</v>
      </c>
      <c r="N681">
        <f>SUMPRODUCT(MID(0&amp;feed!N682,LARGE(INDEX(ISNUMBER(--MID(feed!N682,ROW($1:$5),1))*
ROW($1:$5),0),ROW($1:$5))+1,1)*10^ROW($1:$5)/10)</f>
        <v>610</v>
      </c>
      <c r="O681">
        <f>SUMPRODUCT(MID(0&amp;feed!O682,LARGE(INDEX(ISNUMBER(--MID(feed!O682,ROW($1:$5),1))*
ROW($1:$5),0),ROW($1:$5))+1,1)*10^ROW($1:$5)/10)</f>
        <v>5655</v>
      </c>
      <c r="P681" t="str">
        <f>feed!P682</f>
        <v>Untapped</v>
      </c>
      <c r="Q681" t="str">
        <f>feed!Q682</f>
        <v>Large</v>
      </c>
      <c r="R681" t="str">
        <f>feed!R682</f>
        <v>Arabia</v>
      </c>
      <c r="S681" t="str">
        <f>feed!S682</f>
        <v>Neutral</v>
      </c>
      <c r="T681" s="4">
        <f>SUMPRODUCT(MID(0&amp;feed!T682,LARGE(INDEX(ISNUMBER(--MID(feed!T682,ROW($1:$5),1))*
ROW($1:$5),0),ROW($1:$5))+1,1)*10^ROW($1:$5)/10)</f>
        <v>16172</v>
      </c>
      <c r="U681" t="str">
        <f>feed!U682</f>
        <v>http://blocgame.com/stats.php?id=62791</v>
      </c>
      <c r="V681" s="4">
        <f>SUMPRODUCT(MID(0&amp;feed!V682,LARGE(INDEX(ISNUMBER(--MID(feed!V682,ROW($1:$5),1))*
ROW($1:$5),0),ROW($1:$5))+1,1)*10^ROW($1:$5)/10)</f>
        <v>0</v>
      </c>
      <c r="W681">
        <f>feed!W682</f>
        <v>0</v>
      </c>
      <c r="X681" s="4">
        <f>T681-H681*750-K681*375-L681*375</f>
        <v>13922</v>
      </c>
      <c r="Y681" s="9">
        <f>T681/N681</f>
        <v>26.511475409836066</v>
      </c>
    </row>
    <row r="682" spans="1:25" x14ac:dyDescent="0.25">
      <c r="A682" t="str">
        <f>feed!A683</f>
        <v>Dissapointment</v>
      </c>
      <c r="B682" t="str">
        <f>feed!B683</f>
        <v>El Jefe 2.0</v>
      </c>
      <c r="C682" t="str">
        <f>feed!C683</f>
        <v>The Order</v>
      </c>
      <c r="D682">
        <f>SUMPRODUCT(MID(0&amp;feed!D683,LARGE(INDEX(ISNUMBER(--MID(feed!D683,ROW($1:$19),1))*
ROW($1:$19),0),ROW($1:$19))+1,1)*10^ROW($1:$19)/10)</f>
        <v>56</v>
      </c>
      <c r="E682">
        <f>SUMPRODUCT(MID(0&amp;feed!E683,LARGE(INDEX(ISNUMBER(--MID(feed!E683,ROW($1:$19),1))*
ROW($1:$19),0),ROW($1:$19))+1,1)*10^ROW($1:$19)/10)</f>
        <v>0</v>
      </c>
      <c r="F682" t="str">
        <f>feed!F683</f>
        <v>First World War surplus</v>
      </c>
      <c r="G682" t="str">
        <f>feed!G683</f>
        <v>Gandhi-like</v>
      </c>
      <c r="H682">
        <f>SUMPRODUCT(MID(0&amp;feed!H683,LARGE(INDEX(ISNUMBER(--MID(feed!H683,ROW($1:$1),1))*
ROW($1:$1),0),ROW($1:$1))+1,1)*10^ROW($1:$1)/10)</f>
        <v>1</v>
      </c>
      <c r="I682" t="str">
        <f>feed!I683</f>
        <v>Undisciplined Rabble</v>
      </c>
      <c r="J682">
        <f>SUMPRODUCT(MID(0&amp;feed!J683,LARGE(INDEX(ISNUMBER(--MID(feed!J683,ROW($1:$19),1))*
ROW($1:$19),0),ROW($1:$19))+1,1)*10^ROW($1:$19)/10)</f>
        <v>80</v>
      </c>
      <c r="K682">
        <f>SUMPRODUCT(MID(0&amp;feed!K683,LARGE(INDEX(ISNUMBER(--MID(feed!K683,ROW($1:$19),1))*
ROW($1:$19),0),ROW($1:$19))+1,1)*10^ROW($1:$19)/10)</f>
        <v>3</v>
      </c>
      <c r="L682">
        <f>SUMPRODUCT(MID(0&amp;feed!L683,LARGE(INDEX(ISNUMBER(--MID(feed!L683,ROW($1:$19),1))*
ROW($1:$19),0),ROW($1:$19))+1,1)*10^ROW($1:$19)/10)</f>
        <v>2</v>
      </c>
      <c r="M682" t="str">
        <f>feed!M683</f>
        <v>Mixed Economy</v>
      </c>
      <c r="N682">
        <f>SUMPRODUCT(MID(0&amp;feed!N683,LARGE(INDEX(ISNUMBER(--MID(feed!N683,ROW($1:$5),1))*
ROW($1:$5),0),ROW($1:$5))+1,1)*10^ROW($1:$5)/10)</f>
        <v>610</v>
      </c>
      <c r="O682">
        <f>SUMPRODUCT(MID(0&amp;feed!O683,LARGE(INDEX(ISNUMBER(--MID(feed!O683,ROW($1:$5),1))*
ROW($1:$5),0),ROW($1:$5))+1,1)*10^ROW($1:$5)/10)</f>
        <v>166</v>
      </c>
      <c r="P682">
        <f>feed!P683</f>
        <v>0</v>
      </c>
      <c r="Q682" t="str">
        <f>feed!Q683</f>
        <v>None</v>
      </c>
      <c r="R682" t="str">
        <f>feed!R683</f>
        <v>East Indies</v>
      </c>
      <c r="S682" t="str">
        <f>feed!S683</f>
        <v>Soviet Union</v>
      </c>
      <c r="T682" s="4">
        <f>SUMPRODUCT(MID(0&amp;feed!T683,LARGE(INDEX(ISNUMBER(--MID(feed!T683,ROW($1:$5),1))*
ROW($1:$5),0),ROW($1:$5))+1,1)*10^ROW($1:$5)/10)</f>
        <v>16500</v>
      </c>
      <c r="U682" t="str">
        <f>feed!U683</f>
        <v>http://blocgame.com/stats.php?id=64053</v>
      </c>
      <c r="V682" s="4">
        <f>SUMPRODUCT(MID(0&amp;feed!V683,LARGE(INDEX(ISNUMBER(--MID(feed!V683,ROW($1:$5),1))*
ROW($1:$5),0),ROW($1:$5))+1,1)*10^ROW($1:$5)/10)</f>
        <v>0</v>
      </c>
      <c r="W682">
        <f>feed!W683</f>
        <v>0</v>
      </c>
      <c r="X682" s="4">
        <f>T682-H682*750-K682*375-L682*375</f>
        <v>13875</v>
      </c>
      <c r="Y682" s="9">
        <f>T682/N682</f>
        <v>27.049180327868854</v>
      </c>
    </row>
    <row r="683" spans="1:25" x14ac:dyDescent="0.25">
      <c r="A683" t="str">
        <f>feed!A681</f>
        <v>Arabstan</v>
      </c>
      <c r="B683" t="str">
        <f>feed!B681</f>
        <v>AxanderTheGreat</v>
      </c>
      <c r="C683" t="str">
        <f>feed!C681</f>
        <v>SPQR</v>
      </c>
      <c r="D683">
        <f>SUMPRODUCT(MID(0&amp;feed!D681,LARGE(INDEX(ISNUMBER(--MID(feed!D681,ROW($1:$19),1))*
ROW($1:$19),0),ROW($1:$19))+1,1)*10^ROW($1:$19)/10)</f>
        <v>7</v>
      </c>
      <c r="E683">
        <f>SUMPRODUCT(MID(0&amp;feed!E681,LARGE(INDEX(ISNUMBER(--MID(feed!E681,ROW($1:$19),1))*
ROW($1:$19),0),ROW($1:$19))+1,1)*10^ROW($1:$19)/10)</f>
        <v>0</v>
      </c>
      <c r="F683" t="str">
        <f>feed!F681</f>
        <v>Second World War surplus</v>
      </c>
      <c r="G683" t="str">
        <f>feed!G681</f>
        <v>Questionable</v>
      </c>
      <c r="H683">
        <f>SUMPRODUCT(MID(0&amp;feed!H681,LARGE(INDEX(ISNUMBER(--MID(feed!H681,ROW($1:$1),1))*
ROW($1:$1),0),ROW($1:$1))+1,1)*10^ROW($1:$1)/10)</f>
        <v>1</v>
      </c>
      <c r="I683" t="str">
        <f>feed!I681</f>
        <v>Elite</v>
      </c>
      <c r="J683">
        <f>SUMPRODUCT(MID(0&amp;feed!J681,LARGE(INDEX(ISNUMBER(--MID(feed!J681,ROW($1:$19),1))*
ROW($1:$19),0),ROW($1:$19))+1,1)*10^ROW($1:$19)/10)</f>
        <v>5</v>
      </c>
      <c r="K683">
        <f>SUMPRODUCT(MID(0&amp;feed!K681,LARGE(INDEX(ISNUMBER(--MID(feed!K681,ROW($1:$19),1))*
ROW($1:$19),0),ROW($1:$19))+1,1)*10^ROW($1:$19)/10)</f>
        <v>8</v>
      </c>
      <c r="L683">
        <f>SUMPRODUCT(MID(0&amp;feed!L681,LARGE(INDEX(ISNUMBER(--MID(feed!L681,ROW($1:$19),1))*
ROW($1:$19),0),ROW($1:$19))+1,1)*10^ROW($1:$19)/10)</f>
        <v>0</v>
      </c>
      <c r="M683" t="str">
        <f>feed!M681</f>
        <v>Free Market</v>
      </c>
      <c r="N683">
        <f>SUMPRODUCT(MID(0&amp;feed!N681,LARGE(INDEX(ISNUMBER(--MID(feed!N681,ROW($1:$5),1))*
ROW($1:$5),0),ROW($1:$5))+1,1)*10^ROW($1:$5)/10)</f>
        <v>610</v>
      </c>
      <c r="O683">
        <f>SUMPRODUCT(MID(0&amp;feed!O681,LARGE(INDEX(ISNUMBER(--MID(feed!O681,ROW($1:$5),1))*
ROW($1:$5),0),ROW($1:$5))+1,1)*10^ROW($1:$5)/10)</f>
        <v>0</v>
      </c>
      <c r="P683" t="str">
        <f>feed!P681</f>
        <v>Untapped</v>
      </c>
      <c r="Q683" t="str">
        <f>feed!Q681</f>
        <v>Mediocre</v>
      </c>
      <c r="R683" t="str">
        <f>feed!R681</f>
        <v>Mesopotamia</v>
      </c>
      <c r="S683" t="str">
        <f>feed!S681</f>
        <v>Neutral</v>
      </c>
      <c r="T683" s="4">
        <f>SUMPRODUCT(MID(0&amp;feed!T681,LARGE(INDEX(ISNUMBER(--MID(feed!T681,ROW($1:$5),1))*
ROW($1:$5),0),ROW($1:$5))+1,1)*10^ROW($1:$5)/10)</f>
        <v>16500</v>
      </c>
      <c r="U683" t="str">
        <f>feed!U681</f>
        <v>http://blocgame.com/stats.php?id=61659</v>
      </c>
      <c r="V683" s="4">
        <f>SUMPRODUCT(MID(0&amp;feed!V681,LARGE(INDEX(ISNUMBER(--MID(feed!V681,ROW($1:$5),1))*
ROW($1:$5),0),ROW($1:$5))+1,1)*10^ROW($1:$5)/10)</f>
        <v>0</v>
      </c>
      <c r="W683">
        <f>feed!W681</f>
        <v>0</v>
      </c>
      <c r="X683" s="4">
        <f>T683-H683*750-K683*375-L683*375</f>
        <v>12750</v>
      </c>
      <c r="Y683" s="9">
        <f>T683/N683</f>
        <v>27.049180327868854</v>
      </c>
    </row>
    <row r="684" spans="1:25" x14ac:dyDescent="0.25">
      <c r="A684" t="str">
        <f>feed!A684</f>
        <v>Karipuley</v>
      </c>
      <c r="B684" t="str">
        <f>feed!B684</f>
        <v>mapley</v>
      </c>
      <c r="C684" t="str">
        <f>feed!C684</f>
        <v>PIRATES</v>
      </c>
      <c r="D684">
        <f>SUMPRODUCT(MID(0&amp;feed!D684,LARGE(INDEX(ISNUMBER(--MID(feed!D684,ROW($1:$19),1))*
ROW($1:$19),0),ROW($1:$19))+1,1)*10^ROW($1:$19)/10)</f>
        <v>57</v>
      </c>
      <c r="E684">
        <f>SUMPRODUCT(MID(0&amp;feed!E684,LARGE(INDEX(ISNUMBER(--MID(feed!E684,ROW($1:$19),1))*
ROW($1:$19),0),ROW($1:$19))+1,1)*10^ROW($1:$19)/10)</f>
        <v>1</v>
      </c>
      <c r="F684" t="str">
        <f>feed!F684</f>
        <v>First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3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0</v>
      </c>
      <c r="K684">
        <f>SUMPRODUCT(MID(0&amp;feed!K684,LARGE(INDEX(ISNUMBER(--MID(feed!K684,ROW($1:$19),1))*
ROW($1:$19),0),ROW($1:$19))+1,1)*10^ROW($1:$19)/10)</f>
        <v>9</v>
      </c>
      <c r="L684">
        <f>SUMPRODUCT(MID(0&amp;feed!L684,LARGE(INDEX(ISNUMBER(--MID(feed!L684,ROW($1:$19),1))*
ROW($1:$19),0),ROW($1:$19))+1,1)*10^ROW($1:$19)/10)</f>
        <v>5</v>
      </c>
      <c r="M684" t="str">
        <f>feed!M684</f>
        <v>Mixed Economy</v>
      </c>
      <c r="N684">
        <f>SUMPRODUCT(MID(0&amp;feed!N684,LARGE(INDEX(ISNUMBER(--MID(feed!N684,ROW($1:$5),1))*
ROW($1:$5),0),ROW($1:$5))+1,1)*10^ROW($1:$5)/10)</f>
        <v>608</v>
      </c>
      <c r="O684">
        <f>SUMPRODUCT(MID(0&amp;feed!O684,LARGE(INDEX(ISNUMBER(--MID(feed!O684,ROW($1:$5),1))*
ROW($1:$5),0),ROW($1:$5))+1,1)*10^ROW($1:$5)/10)</f>
        <v>363</v>
      </c>
      <c r="P684" t="str">
        <f>feed!P684</f>
        <v>Untapped</v>
      </c>
      <c r="Q684" t="str">
        <f>feed!Q684</f>
        <v>Mediocre</v>
      </c>
      <c r="R684" t="str">
        <f>feed!R684</f>
        <v>Pacific Rim</v>
      </c>
      <c r="S684" t="str">
        <f>feed!S684</f>
        <v>Neutral</v>
      </c>
      <c r="T684" s="4">
        <f>SUMPRODUCT(MID(0&amp;feed!T684,LARGE(INDEX(ISNUMBER(--MID(feed!T684,ROW($1:$5),1))*
ROW($1:$5),0),ROW($1:$5))+1,1)*10^ROW($1:$5)/10)</f>
        <v>30459</v>
      </c>
      <c r="U684" t="str">
        <f>feed!U684</f>
        <v>http://blocgame.com/stats.php?id=64454</v>
      </c>
      <c r="V684" s="4">
        <f>SUMPRODUCT(MID(0&amp;feed!V684,LARGE(INDEX(ISNUMBER(--MID(feed!V684,ROW($1:$5),1))*
ROW($1:$5),0),ROW($1:$5))+1,1)*10^ROW($1:$5)/10)</f>
        <v>0</v>
      </c>
      <c r="W684">
        <f>feed!W684</f>
        <v>0</v>
      </c>
      <c r="X684" s="4">
        <f>T684-H684*750-K684*375-L684*375</f>
        <v>22959</v>
      </c>
      <c r="Y684" s="9">
        <f>T684/N684</f>
        <v>50.097039473684212</v>
      </c>
    </row>
    <row r="685" spans="1:25" x14ac:dyDescent="0.25">
      <c r="A685" t="str">
        <f>feed!A685</f>
        <v>icenation</v>
      </c>
      <c r="B685" t="str">
        <f>feed!B685</f>
        <v>icenation</v>
      </c>
      <c r="C685">
        <f>feed!C685</f>
        <v>0</v>
      </c>
      <c r="D685">
        <f>SUMPRODUCT(MID(0&amp;feed!D685,LARGE(INDEX(ISNUMBER(--MID(feed!D685,ROW($1:$19),1))*
ROW($1:$19),0),ROW($1:$19))+1,1)*10^ROW($1:$19)/10)</f>
        <v>6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Finest of the 19th century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0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4</v>
      </c>
      <c r="K685">
        <f>SUMPRODUCT(MID(0&amp;feed!K685,LARGE(INDEX(ISNUMBER(--MID(feed!K685,ROW($1:$19),1))*
ROW($1:$19),0),ROW($1:$19))+1,1)*10^ROW($1:$19)/10)</f>
        <v>2</v>
      </c>
      <c r="L685">
        <f>SUMPRODUCT(MID(0&amp;feed!L685,LARGE(INDEX(ISNUMBER(--MID(feed!L685,ROW($1:$19),1))*
ROW($1:$19),0),ROW($1:$19))+1,1)*10^ROW($1:$19)/10)</f>
        <v>2</v>
      </c>
      <c r="M685" t="str">
        <f>feed!M685</f>
        <v>Free Market</v>
      </c>
      <c r="N685">
        <f>SUMPRODUCT(MID(0&amp;feed!N685,LARGE(INDEX(ISNUMBER(--MID(feed!N685,ROW($1:$5),1))*
ROW($1:$5),0),ROW($1:$5))+1,1)*10^ROW($1:$5)/10)</f>
        <v>607</v>
      </c>
      <c r="O685">
        <f>SUMPRODUCT(MID(0&amp;feed!O685,LARGE(INDEX(ISNUMBER(--MID(feed!O685,ROW($1:$5),1))*
ROW($1:$5),0),ROW($1:$5))+1,1)*10^ROW($1:$5)/10)</f>
        <v>1193</v>
      </c>
      <c r="P685" t="str">
        <f>feed!P685</f>
        <v>Untapped</v>
      </c>
      <c r="Q685" t="str">
        <f>feed!Q685</f>
        <v>None</v>
      </c>
      <c r="R685" t="str">
        <f>feed!R685</f>
        <v>Atlas</v>
      </c>
      <c r="S685" t="str">
        <f>feed!S685</f>
        <v>United States</v>
      </c>
      <c r="T685" s="4">
        <f>SUMPRODUCT(MID(0&amp;feed!T685,LARGE(INDEX(ISNUMBER(--MID(feed!T685,ROW($1:$5),1))*
ROW($1:$5),0),ROW($1:$5))+1,1)*10^ROW($1:$5)/10)</f>
        <v>13613</v>
      </c>
      <c r="U685" t="str">
        <f>feed!U685</f>
        <v>http://blocgame.com/stats.php?id=64337</v>
      </c>
      <c r="V685" s="4">
        <f>SUMPRODUCT(MID(0&amp;feed!V685,LARGE(INDEX(ISNUMBER(--MID(feed!V685,ROW($1:$5),1))*
ROW($1:$5),0),ROW($1:$5))+1,1)*10^ROW($1:$5)/10)</f>
        <v>0</v>
      </c>
      <c r="W685">
        <f>feed!W685</f>
        <v>0</v>
      </c>
      <c r="X685" s="4">
        <f>T685-H685*750-K685*375-L685*375</f>
        <v>12113</v>
      </c>
      <c r="Y685" s="9">
        <f>T685/N685</f>
        <v>22.426688632619438</v>
      </c>
    </row>
    <row r="686" spans="1:25" x14ac:dyDescent="0.25">
      <c r="A686" t="str">
        <f>feed!A686</f>
        <v>Nueva Pilipinas</v>
      </c>
      <c r="B686" t="str">
        <f>feed!B686</f>
        <v>Angelo Manrique</v>
      </c>
      <c r="C686" t="str">
        <f>feed!C686</f>
        <v>The Divine Council</v>
      </c>
      <c r="D686">
        <f>SUMPRODUCT(MID(0&amp;feed!D686,LARGE(INDEX(ISNUMBER(--MID(feed!D686,ROW($1:$19),1))*
ROW($1:$19),0),ROW($1:$19))+1,1)*10^ROW($1:$19)/10)</f>
        <v>65</v>
      </c>
      <c r="E686">
        <f>SUMPRODUCT(MID(0&amp;feed!E686,LARGE(INDEX(ISNUMBER(--MID(feed!E686,ROW($1:$19),1))*
ROW($1:$19),0),ROW($1:$19))+1,1)*10^ROW($1:$19)/10)</f>
        <v>0</v>
      </c>
      <c r="F686" t="str">
        <f>feed!F686</f>
        <v>Korean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Good</v>
      </c>
      <c r="J686">
        <f>SUMPRODUCT(MID(0&amp;feed!J686,LARGE(INDEX(ISNUMBER(--MID(feed!J686,ROW($1:$19),1))*
ROW($1:$19),0),ROW($1:$19))+1,1)*10^ROW($1:$19)/10)</f>
        <v>18</v>
      </c>
      <c r="K686">
        <f>SUMPRODUCT(MID(0&amp;feed!K686,LARGE(INDEX(ISNUMBER(--MID(feed!K686,ROW($1:$19),1))*
ROW($1:$19),0),ROW($1:$19))+1,1)*10^ROW($1:$19)/10)</f>
        <v>12</v>
      </c>
      <c r="L686">
        <f>SUMPRODUCT(MID(0&amp;feed!L686,LARGE(INDEX(ISNUMBER(--MID(feed!L686,ROW($1:$19),1))*
ROW($1:$19),0),ROW($1:$19))+1,1)*10^ROW($1:$19)/10)</f>
        <v>11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603</v>
      </c>
      <c r="O686">
        <f>SUMPRODUCT(MID(0&amp;feed!O686,LARGE(INDEX(ISNUMBER(--MID(feed!O686,ROW($1:$5),1))*
ROW($1:$5),0),ROW($1:$5))+1,1)*10^ROW($1:$5)/10)</f>
        <v>455</v>
      </c>
      <c r="P686" t="str">
        <f>feed!P686</f>
        <v>Untapped</v>
      </c>
      <c r="Q686" t="str">
        <f>feed!Q686</f>
        <v>Mediocre</v>
      </c>
      <c r="R686" t="str">
        <f>feed!R686</f>
        <v>Pacific Rim</v>
      </c>
      <c r="S686" t="str">
        <f>feed!S686</f>
        <v>Soviet Union</v>
      </c>
      <c r="T686" s="4">
        <f>SUMPRODUCT(MID(0&amp;feed!T686,LARGE(INDEX(ISNUMBER(--MID(feed!T686,ROW($1:$5),1))*
ROW($1:$5),0),ROW($1:$5))+1,1)*10^ROW($1:$5)/10)</f>
        <v>31799</v>
      </c>
      <c r="U686" t="str">
        <f>feed!U686</f>
        <v>http://blocgame.com/stats.php?id=53008</v>
      </c>
      <c r="V686" s="4">
        <f>SUMPRODUCT(MID(0&amp;feed!V686,LARGE(INDEX(ISNUMBER(--MID(feed!V686,ROW($1:$5),1))*
ROW($1:$5),0),ROW($1:$5))+1,1)*10^ROW($1:$5)/10)</f>
        <v>0</v>
      </c>
      <c r="W686">
        <f>feed!W686</f>
        <v>0</v>
      </c>
      <c r="X686" s="4">
        <f>T686-H686*750-K686*375-L686*375</f>
        <v>21674</v>
      </c>
      <c r="Y686" s="9">
        <f>T686/N686</f>
        <v>52.734660033167494</v>
      </c>
    </row>
    <row r="687" spans="1:25" x14ac:dyDescent="0.25">
      <c r="A687" t="str">
        <f>feed!A688</f>
        <v>BaniMelayu</v>
      </c>
      <c r="B687" t="str">
        <f>feed!B688</f>
        <v>PlayboyMelayu</v>
      </c>
      <c r="C687">
        <f>feed!C688</f>
        <v>0</v>
      </c>
      <c r="D687">
        <f>SUMPRODUCT(MID(0&amp;feed!D688,LARGE(INDEX(ISNUMBER(--MID(feed!D688,ROW($1:$19),1))*
ROW($1:$19),0),ROW($1:$19))+1,1)*10^ROW($1:$19)/10)</f>
        <v>19</v>
      </c>
      <c r="E687">
        <f>SUMPRODUCT(MID(0&amp;feed!E688,LARGE(INDEX(ISNUMBER(--MID(feed!E688,ROW($1:$19),1))*
ROW($1:$19),0),ROW($1:$19))+1,1)*10^ROW($1:$19)/10)</f>
        <v>0</v>
      </c>
      <c r="F687" t="str">
        <f>feed!F688</f>
        <v>First World War surplus</v>
      </c>
      <c r="G687" t="str">
        <f>feed!G688</f>
        <v>Good</v>
      </c>
      <c r="H687">
        <f>SUMPRODUCT(MID(0&amp;feed!H688,LARGE(INDEX(ISNUMBER(--MID(feed!H688,ROW($1:$1),1))*
ROW($1:$1),0),ROW($1:$1))+1,1)*10^ROW($1:$1)/10)</f>
        <v>0</v>
      </c>
      <c r="I687" t="str">
        <f>feed!I688</f>
        <v>Elite</v>
      </c>
      <c r="J687">
        <f>SUMPRODUCT(MID(0&amp;feed!J688,LARGE(INDEX(ISNUMBER(--MID(feed!J688,ROW($1:$19),1))*
ROW($1:$19),0),ROW($1:$19))+1,1)*10^ROW($1:$19)/10)</f>
        <v>7</v>
      </c>
      <c r="K687">
        <f>SUMPRODUCT(MID(0&amp;feed!K688,LARGE(INDEX(ISNUMBER(--MID(feed!K688,ROW($1:$19),1))*
ROW($1:$19),0),ROW($1:$19))+1,1)*10^ROW($1:$19)/10)</f>
        <v>2</v>
      </c>
      <c r="L687">
        <f>SUMPRODUCT(MID(0&amp;feed!L688,LARGE(INDEX(ISNUMBER(--MID(feed!L688,ROW($1:$19),1))*
ROW($1:$19),0),ROW($1:$19))+1,1)*10^ROW($1:$19)/10)</f>
        <v>3</v>
      </c>
      <c r="M687" t="str">
        <f>feed!M688</f>
        <v>Mixed Economy</v>
      </c>
      <c r="N687">
        <f>SUMPRODUCT(MID(0&amp;feed!N688,LARGE(INDEX(ISNUMBER(--MID(feed!N688,ROW($1:$5),1))*
ROW($1:$5),0),ROW($1:$5))+1,1)*10^ROW($1:$5)/10)</f>
        <v>602</v>
      </c>
      <c r="O687">
        <f>SUMPRODUCT(MID(0&amp;feed!O688,LARGE(INDEX(ISNUMBER(--MID(feed!O688,ROW($1:$5),1))*
ROW($1:$5),0),ROW($1:$5))+1,1)*10^ROW($1:$5)/10)</f>
        <v>3</v>
      </c>
      <c r="P687" t="str">
        <f>feed!P688</f>
        <v>Near Depletion</v>
      </c>
      <c r="Q687" t="str">
        <f>feed!Q688</f>
        <v>None</v>
      </c>
      <c r="R687" t="str">
        <f>feed!R688</f>
        <v>The Subcontinent</v>
      </c>
      <c r="S687" t="str">
        <f>feed!S688</f>
        <v>Neutral</v>
      </c>
      <c r="T687" s="4">
        <f>SUMPRODUCT(MID(0&amp;feed!T688,LARGE(INDEX(ISNUMBER(--MID(feed!T688,ROW($1:$5),1))*
ROW($1:$5),0),ROW($1:$5))+1,1)*10^ROW($1:$5)/10)</f>
        <v>5409</v>
      </c>
      <c r="U687" t="str">
        <f>feed!U688</f>
        <v>http://blocgame.com/stats.php?id=61862</v>
      </c>
      <c r="V687" s="4">
        <f>SUMPRODUCT(MID(0&amp;feed!V688,LARGE(INDEX(ISNUMBER(--MID(feed!V688,ROW($1:$5),1))*
ROW($1:$5),0),ROW($1:$5))+1,1)*10^ROW($1:$5)/10)</f>
        <v>0</v>
      </c>
      <c r="W687">
        <f>feed!W688</f>
        <v>0</v>
      </c>
      <c r="X687" s="4">
        <f>T687-H687*750-K687*375-L687*375</f>
        <v>3534</v>
      </c>
      <c r="Y687" s="9">
        <f>T687/N687</f>
        <v>8.985049833887043</v>
      </c>
    </row>
    <row r="688" spans="1:25" x14ac:dyDescent="0.25">
      <c r="A688" t="str">
        <f>feed!A687</f>
        <v>HCLI COG Div</v>
      </c>
      <c r="B688" t="str">
        <f>feed!B687</f>
        <v>Silphiel</v>
      </c>
      <c r="C688" t="str">
        <f>feed!C687</f>
        <v>The Order</v>
      </c>
      <c r="D688">
        <f>SUMPRODUCT(MID(0&amp;feed!D687,LARGE(INDEX(ISNUMBER(--MID(feed!D687,ROW($1:$19),1))*
ROW($1:$19),0),ROW($1:$19))+1,1)*10^ROW($1:$19)/10)</f>
        <v>49</v>
      </c>
      <c r="E688">
        <f>SUMPRODUCT(MID(0&amp;feed!E687,LARGE(INDEX(ISNUMBER(--MID(feed!E687,ROW($1:$19),1))*
ROW($1:$19),0),ROW($1:$19))+1,1)*10^ROW($1:$19)/10)</f>
        <v>0</v>
      </c>
      <c r="F688" t="str">
        <f>feed!F687</f>
        <v>Second World War surplus</v>
      </c>
      <c r="G688" t="str">
        <f>feed!G687</f>
        <v>Gandhi-like</v>
      </c>
      <c r="H688">
        <f>SUMPRODUCT(MID(0&amp;feed!H687,LARGE(INDEX(ISNUMBER(--MID(feed!H687,ROW($1:$1),1))*
ROW($1:$1),0),ROW($1:$1))+1,1)*10^ROW($1:$1)/10)</f>
        <v>1</v>
      </c>
      <c r="I688" t="str">
        <f>feed!I687</f>
        <v>Good</v>
      </c>
      <c r="J688">
        <f>SUMPRODUCT(MID(0&amp;feed!J687,LARGE(INDEX(ISNUMBER(--MID(feed!J687,ROW($1:$19),1))*
ROW($1:$19),0),ROW($1:$19))+1,1)*10^ROW($1:$19)/10)</f>
        <v>6</v>
      </c>
      <c r="K688">
        <f>SUMPRODUCT(MID(0&amp;feed!K687,LARGE(INDEX(ISNUMBER(--MID(feed!K687,ROW($1:$19),1))*
ROW($1:$19),0),ROW($1:$19))+1,1)*10^ROW($1:$19)/10)</f>
        <v>13</v>
      </c>
      <c r="L688">
        <f>SUMPRODUCT(MID(0&amp;feed!L687,LARGE(INDEX(ISNUMBER(--MID(feed!L687,ROW($1:$19),1))*
ROW($1:$19),0),ROW($1:$19))+1,1)*10^ROW($1:$19)/10)</f>
        <v>3</v>
      </c>
      <c r="M688" t="str">
        <f>feed!M687</f>
        <v>Mixed Economy</v>
      </c>
      <c r="N688">
        <f>SUMPRODUCT(MID(0&amp;feed!N687,LARGE(INDEX(ISNUMBER(--MID(feed!N687,ROW($1:$5),1))*
ROW($1:$5),0),ROW($1:$5))+1,1)*10^ROW($1:$5)/10)</f>
        <v>602</v>
      </c>
      <c r="O688">
        <f>SUMPRODUCT(MID(0&amp;feed!O687,LARGE(INDEX(ISNUMBER(--MID(feed!O687,ROW($1:$5),1))*
ROW($1:$5),0),ROW($1:$5))+1,1)*10^ROW($1:$5)/10)</f>
        <v>208</v>
      </c>
      <c r="P688" t="str">
        <f>feed!P687</f>
        <v>Untapped</v>
      </c>
      <c r="Q688" t="str">
        <f>feed!Q687</f>
        <v>Large</v>
      </c>
      <c r="R688" t="str">
        <f>feed!R687</f>
        <v>Congo</v>
      </c>
      <c r="S688" t="str">
        <f>feed!S687</f>
        <v>Neutral</v>
      </c>
      <c r="T688" s="4">
        <f>SUMPRODUCT(MID(0&amp;feed!T687,LARGE(INDEX(ISNUMBER(--MID(feed!T687,ROW($1:$5),1))*
ROW($1:$5),0),ROW($1:$5))+1,1)*10^ROW($1:$5)/10)</f>
        <v>27061</v>
      </c>
      <c r="U688" t="str">
        <f>feed!U687</f>
        <v>http://blocgame.com/stats.php?id=54510</v>
      </c>
      <c r="V688" s="4">
        <f>SUMPRODUCT(MID(0&amp;feed!V687,LARGE(INDEX(ISNUMBER(--MID(feed!V687,ROW($1:$5),1))*
ROW($1:$5),0),ROW($1:$5))+1,1)*10^ROW($1:$5)/10)</f>
        <v>0</v>
      </c>
      <c r="W688">
        <f>feed!W687</f>
        <v>0</v>
      </c>
      <c r="X688" s="4">
        <f>T688-H688*750-K688*375-L688*375</f>
        <v>20311</v>
      </c>
      <c r="Y688" s="9">
        <f>T688/N688</f>
        <v>44.951827242524914</v>
      </c>
    </row>
    <row r="689" spans="1:25" x14ac:dyDescent="0.25">
      <c r="A689" t="str">
        <f>feed!A689</f>
        <v>Perullamas</v>
      </c>
      <c r="B689" t="str">
        <f>feed!B689</f>
        <v>Fernandocsv</v>
      </c>
      <c r="C689" t="str">
        <f>feed!C689</f>
        <v>Steel Brotherhood</v>
      </c>
      <c r="D689">
        <f>SUMPRODUCT(MID(0&amp;feed!D689,LARGE(INDEX(ISNUMBER(--MID(feed!D689,ROW($1:$19),1))*
ROW($1:$19),0),ROW($1:$19))+1,1)*10^ROW($1:$19)/10)</f>
        <v>36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1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0</v>
      </c>
      <c r="K689">
        <f>SUMPRODUCT(MID(0&amp;feed!K689,LARGE(INDEX(ISNUMBER(--MID(feed!K689,ROW($1:$19),1))*
ROW($1:$19),0),ROW($1:$19))+1,1)*10^ROW($1:$19)/10)</f>
        <v>5</v>
      </c>
      <c r="L689">
        <f>SUMPRODUCT(MID(0&amp;feed!L689,LARGE(INDEX(ISNUMBER(--MID(feed!L689,ROW($1:$19),1))*
ROW($1:$19),0),ROW($1:$19))+1,1)*10^ROW($1:$19)/10)</f>
        <v>3</v>
      </c>
      <c r="M689" t="str">
        <f>feed!M689</f>
        <v>Free Market</v>
      </c>
      <c r="N689">
        <f>SUMPRODUCT(MID(0&amp;feed!N689,LARGE(INDEX(ISNUMBER(--MID(feed!N689,ROW($1:$5),1))*
ROW($1:$5),0),ROW($1:$5))+1,1)*10^ROW($1:$5)/10)</f>
        <v>602</v>
      </c>
      <c r="O689">
        <f>SUMPRODUCT(MID(0&amp;feed!O689,LARGE(INDEX(ISNUMBER(--MID(feed!O689,ROW($1:$5),1))*
ROW($1:$5),0),ROW($1:$5))+1,1)*10^ROW($1:$5)/10)</f>
        <v>448</v>
      </c>
      <c r="P689" t="str">
        <f>feed!P689</f>
        <v>Plentiful</v>
      </c>
      <c r="Q689" t="str">
        <f>feed!Q689</f>
        <v>Meagre</v>
      </c>
      <c r="R689" t="str">
        <f>feed!R689</f>
        <v>Gran Colombia</v>
      </c>
      <c r="S689" t="str">
        <f>feed!S689</f>
        <v>United States</v>
      </c>
      <c r="T689" s="4">
        <f>SUMPRODUCT(MID(0&amp;feed!T689,LARGE(INDEX(ISNUMBER(--MID(feed!T689,ROW($1:$5),1))*
ROW($1:$5),0),ROW($1:$5))+1,1)*10^ROW($1:$5)/10)</f>
        <v>22727</v>
      </c>
      <c r="U689" t="str">
        <f>feed!U689</f>
        <v>http://blocgame.com/stats.php?id=64461</v>
      </c>
      <c r="V689" s="4">
        <f>SUMPRODUCT(MID(0&amp;feed!V689,LARGE(INDEX(ISNUMBER(--MID(feed!V689,ROW($1:$5),1))*
ROW($1:$5),0),ROW($1:$5))+1,1)*10^ROW($1:$5)/10)</f>
        <v>0</v>
      </c>
      <c r="W689">
        <f>feed!W689</f>
        <v>0</v>
      </c>
      <c r="X689" s="4">
        <f>T689-H689*750-K689*375-L689*375</f>
        <v>18977</v>
      </c>
      <c r="Y689" s="9">
        <f>T689/N689</f>
        <v>37.752491694352159</v>
      </c>
    </row>
    <row r="690" spans="1:25" x14ac:dyDescent="0.25">
      <c r="A690" t="str">
        <f>feed!A690</f>
        <v>rajallian</v>
      </c>
      <c r="B690" t="str">
        <f>feed!B690</f>
        <v>rajallian</v>
      </c>
      <c r="C690">
        <f>feed!C690</f>
        <v>0</v>
      </c>
      <c r="D690">
        <f>SUMPRODUCT(MID(0&amp;feed!D690,LARGE(INDEX(ISNUMBER(--MID(feed!D690,ROW($1:$19),1))*
ROW($1:$19),0),ROW($1:$19))+1,1)*10^ROW($1:$19)/10)</f>
        <v>27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9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9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601</v>
      </c>
      <c r="O690">
        <f>SUMPRODUCT(MID(0&amp;feed!O690,LARGE(INDEX(ISNUMBER(--MID(feed!O690,ROW($1:$5),1))*
ROW($1:$5),0),ROW($1:$5))+1,1)*10^ROW($1:$5)/10)</f>
        <v>1410</v>
      </c>
      <c r="P690" t="str">
        <f>feed!P690</f>
        <v>Depleted</v>
      </c>
      <c r="Q690" t="str">
        <f>feed!Q690</f>
        <v>None</v>
      </c>
      <c r="R690" t="str">
        <f>feed!R690</f>
        <v>Persia</v>
      </c>
      <c r="S690" t="str">
        <f>feed!S690</f>
        <v>Neutral</v>
      </c>
      <c r="T690" s="4">
        <f>SUMPRODUCT(MID(0&amp;feed!T690,LARGE(INDEX(ISNUMBER(--MID(feed!T690,ROW($1:$5),1))*
ROW($1:$5),0),ROW($1:$5))+1,1)*10^ROW($1:$5)/10)</f>
        <v>8903</v>
      </c>
      <c r="U690" t="str">
        <f>feed!U690</f>
        <v>http://blocgame.com/stats.php?id=64144</v>
      </c>
      <c r="V690" s="4">
        <f>SUMPRODUCT(MID(0&amp;feed!V690,LARGE(INDEX(ISNUMBER(--MID(feed!V690,ROW($1:$5),1))*
ROW($1:$5),0),ROW($1:$5))+1,1)*10^ROW($1:$5)/10)</f>
        <v>0</v>
      </c>
      <c r="W690">
        <f>feed!W690</f>
        <v>0</v>
      </c>
      <c r="X690" s="4">
        <f>T690-H690*750-K690*375-L690*375</f>
        <v>4778</v>
      </c>
      <c r="Y690" s="9">
        <f>T690/N690</f>
        <v>14.813643926788686</v>
      </c>
    </row>
    <row r="691" spans="1:25" x14ac:dyDescent="0.25">
      <c r="A691" t="str">
        <f>feed!A691</f>
        <v>Sttusau</v>
      </c>
      <c r="B691" t="str">
        <f>feed!B691</f>
        <v>someLeader1</v>
      </c>
      <c r="C691">
        <f>feed!C691</f>
        <v>0</v>
      </c>
      <c r="D691">
        <f>SUMPRODUCT(MID(0&amp;feed!D691,LARGE(INDEX(ISNUMBER(--MID(feed!D691,ROW($1:$19),1))*
ROW($1:$19),0),ROW($1:$19))+1,1)*10^ROW($1:$19)/10)</f>
        <v>6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Finest of the 19th century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0</v>
      </c>
      <c r="I691" t="str">
        <f>feed!I691</f>
        <v>Poor</v>
      </c>
      <c r="J691">
        <f>SUMPRODUCT(MID(0&amp;feed!J691,LARGE(INDEX(ISNUMBER(--MID(feed!J691,ROW($1:$19),1))*
ROW($1:$19),0),ROW($1:$19))+1,1)*10^ROW($1:$19)/10)</f>
        <v>95</v>
      </c>
      <c r="K691">
        <f>SUMPRODUCT(MID(0&amp;feed!K691,LARGE(INDEX(ISNUMBER(--MID(feed!K691,ROW($1:$19),1))*
ROW($1:$19),0),ROW($1:$19))+1,1)*10^ROW($1:$19)/10)</f>
        <v>3</v>
      </c>
      <c r="L691">
        <f>SUMPRODUCT(MID(0&amp;feed!L691,LARGE(INDEX(ISNUMBER(--MID(feed!L691,ROW($1:$19),1))*
ROW($1:$19),0),ROW($1:$19))+1,1)*10^ROW($1:$19)/10)</f>
        <v>1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600</v>
      </c>
      <c r="O691">
        <f>SUMPRODUCT(MID(0&amp;feed!O691,LARGE(INDEX(ISNUMBER(--MID(feed!O691,ROW($1:$5),1))*
ROW($1:$5),0),ROW($1:$5))+1,1)*10^ROW($1:$5)/10)</f>
        <v>70</v>
      </c>
      <c r="P691" t="str">
        <f>feed!P691</f>
        <v>Untapped</v>
      </c>
      <c r="Q691" t="str">
        <f>feed!Q691</f>
        <v>None</v>
      </c>
      <c r="R691" t="str">
        <f>feed!R691</f>
        <v>Pacific Rim</v>
      </c>
      <c r="S691" t="str">
        <f>feed!S691</f>
        <v>United States</v>
      </c>
      <c r="T691" s="4">
        <f>SUMPRODUCT(MID(0&amp;feed!T691,LARGE(INDEX(ISNUMBER(--MID(feed!T691,ROW($1:$5),1))*
ROW($1:$5),0),ROW($1:$5))+1,1)*10^ROW($1:$5)/10)</f>
        <v>13613</v>
      </c>
      <c r="U691" t="str">
        <f>feed!U691</f>
        <v>http://blocgame.com/stats.php?id=64382</v>
      </c>
      <c r="V691" s="4">
        <f>SUMPRODUCT(MID(0&amp;feed!V691,LARGE(INDEX(ISNUMBER(--MID(feed!V691,ROW($1:$5),1))*
ROW($1:$5),0),ROW($1:$5))+1,1)*10^ROW($1:$5)/10)</f>
        <v>0</v>
      </c>
      <c r="W691">
        <f>feed!W691</f>
        <v>0</v>
      </c>
      <c r="X691" s="4">
        <f>T691-H691*750-K691*375-L691*375</f>
        <v>12113</v>
      </c>
      <c r="Y691" s="9">
        <f>T691/N691</f>
        <v>22.688333333333333</v>
      </c>
    </row>
    <row r="692" spans="1:25" x14ac:dyDescent="0.25">
      <c r="A692" t="str">
        <f>feed!A692</f>
        <v>Bahavian</v>
      </c>
      <c r="B692" t="str">
        <f>feed!B692</f>
        <v>Captain LoveDucks</v>
      </c>
      <c r="C692" t="str">
        <f>feed!C692</f>
        <v>The Divine Council</v>
      </c>
      <c r="D692">
        <f>SUMPRODUCT(MID(0&amp;feed!D692,LARGE(INDEX(ISNUMBER(--MID(feed!D692,ROW($1:$19),1))*
ROW($1:$19),0),ROW($1:$19))+1,1)*10^ROW($1:$19)/10)</f>
        <v>58</v>
      </c>
      <c r="E692">
        <f>SUMPRODUCT(MID(0&amp;feed!E692,LARGE(INDEX(ISNUMBER(--MID(feed!E692,ROW($1:$19),1))*
ROW($1:$19),0),ROW($1:$19))+1,1)*10^ROW($1:$19)/10)</f>
        <v>1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Good</v>
      </c>
      <c r="J692">
        <f>SUMPRODUCT(MID(0&amp;feed!J692,LARGE(INDEX(ISNUMBER(--MID(feed!J692,ROW($1:$19),1))*
ROW($1:$19),0),ROW($1:$19))+1,1)*10^ROW($1:$19)/10)</f>
        <v>9</v>
      </c>
      <c r="K692">
        <f>SUMPRODUCT(MID(0&amp;feed!K692,LARGE(INDEX(ISNUMBER(--MID(feed!K692,ROW($1:$19),1))*
ROW($1:$19),0),ROW($1:$19))+1,1)*10^ROW($1:$19)/10)</f>
        <v>13</v>
      </c>
      <c r="L692">
        <f>SUMPRODUCT(MID(0&amp;feed!L692,LARGE(INDEX(ISNUMBER(--MID(feed!L692,ROW($1:$19),1))*
ROW($1:$19),0),ROW($1:$19))+1,1)*10^ROW($1:$19)/10)</f>
        <v>4</v>
      </c>
      <c r="M692" t="str">
        <f>feed!M692</f>
        <v>Central Planning</v>
      </c>
      <c r="N692">
        <f>SUMPRODUCT(MID(0&amp;feed!N692,LARGE(INDEX(ISNUMBER(--MID(feed!N692,ROW($1:$5),1))*
ROW($1:$5),0),ROW($1:$5))+1,1)*10^ROW($1:$5)/10)</f>
        <v>599</v>
      </c>
      <c r="O692">
        <f>SUMPRODUCT(MID(0&amp;feed!O692,LARGE(INDEX(ISNUMBER(--MID(feed!O692,ROW($1:$5),1))*
ROW($1:$5),0),ROW($1:$5))+1,1)*10^ROW($1:$5)/10)</f>
        <v>21</v>
      </c>
      <c r="P692" t="str">
        <f>feed!P692</f>
        <v>Untapped</v>
      </c>
      <c r="Q692" t="str">
        <f>feed!Q692</f>
        <v>Mediocre</v>
      </c>
      <c r="R692" t="str">
        <f>feed!R692</f>
        <v>The Subcontinent</v>
      </c>
      <c r="S692" t="str">
        <f>feed!S692</f>
        <v>Soviet Union</v>
      </c>
      <c r="T692" s="4">
        <f>SUMPRODUCT(MID(0&amp;feed!T692,LARGE(INDEX(ISNUMBER(--MID(feed!T692,ROW($1:$5),1))*
ROW($1:$5),0),ROW($1:$5))+1,1)*10^ROW($1:$5)/10)</f>
        <v>27428</v>
      </c>
      <c r="U692" t="str">
        <f>feed!U692</f>
        <v>http://blocgame.com/stats.php?id=54960</v>
      </c>
      <c r="V692" s="4">
        <f>SUMPRODUCT(MID(0&amp;feed!V692,LARGE(INDEX(ISNUMBER(--MID(feed!V692,ROW($1:$5),1))*
ROW($1:$5),0),ROW($1:$5))+1,1)*10^ROW($1:$5)/10)</f>
        <v>0</v>
      </c>
      <c r="W692">
        <f>feed!W692</f>
        <v>0</v>
      </c>
      <c r="X692" s="4">
        <f>T692-H692*750-K692*375-L692*375</f>
        <v>19553</v>
      </c>
      <c r="Y692" s="9">
        <f>T692/N692</f>
        <v>45.789649415692821</v>
      </c>
    </row>
    <row r="693" spans="1:25" x14ac:dyDescent="0.25">
      <c r="A693" t="str">
        <f>feed!A693</f>
        <v>NL-Indies</v>
      </c>
      <c r="B693" t="str">
        <f>feed!B693</f>
        <v>Aanv. De Vries</v>
      </c>
      <c r="C693" t="str">
        <f>feed!C693</f>
        <v>The Federal Colonies</v>
      </c>
      <c r="D693">
        <f>SUMPRODUCT(MID(0&amp;feed!D693,LARGE(INDEX(ISNUMBER(--MID(feed!D693,ROW($1:$19),1))*
ROW($1:$19),0),ROW($1:$19))+1,1)*10^ROW($1:$19)/10)</f>
        <v>32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1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7</v>
      </c>
      <c r="K693">
        <f>SUMPRODUCT(MID(0&amp;feed!K693,LARGE(INDEX(ISNUMBER(--MID(feed!K693,ROW($1:$19),1))*
ROW($1:$19),0),ROW($1:$19))+1,1)*10^ROW($1:$19)/10)</f>
        <v>6</v>
      </c>
      <c r="L693">
        <f>SUMPRODUCT(MID(0&amp;feed!L693,LARGE(INDEX(ISNUMBER(--MID(feed!L693,ROW($1:$19),1))*
ROW($1:$19),0),ROW($1:$19))+1,1)*10^ROW($1:$19)/10)</f>
        <v>4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598</v>
      </c>
      <c r="O693">
        <f>SUMPRODUCT(MID(0&amp;feed!O693,LARGE(INDEX(ISNUMBER(--MID(feed!O693,ROW($1:$5),1))*
ROW($1:$5),0),ROW($1:$5))+1,1)*10^ROW($1:$5)/10)</f>
        <v>251</v>
      </c>
      <c r="P693" t="str">
        <f>feed!P693</f>
        <v>Untapped</v>
      </c>
      <c r="Q693" t="str">
        <f>feed!Q693</f>
        <v>Large</v>
      </c>
      <c r="R693" t="str">
        <f>feed!R693</f>
        <v>East Indies</v>
      </c>
      <c r="S693" t="str">
        <f>feed!S693</f>
        <v>United States</v>
      </c>
      <c r="T693" s="4">
        <f>SUMPRODUCT(MID(0&amp;feed!T693,LARGE(INDEX(ISNUMBER(--MID(feed!T693,ROW($1:$5),1))*
ROW($1:$5),0),ROW($1:$5))+1,1)*10^ROW($1:$5)/10)</f>
        <v>23267</v>
      </c>
      <c r="U693" t="str">
        <f>feed!U693</f>
        <v>http://blocgame.com/stats.php?id=63776</v>
      </c>
      <c r="V693" s="4">
        <f>SUMPRODUCT(MID(0&amp;feed!V693,LARGE(INDEX(ISNUMBER(--MID(feed!V693,ROW($1:$5),1))*
ROW($1:$5),0),ROW($1:$5))+1,1)*10^ROW($1:$5)/10)</f>
        <v>0</v>
      </c>
      <c r="W693">
        <f>feed!W693</f>
        <v>0</v>
      </c>
      <c r="X693" s="4">
        <f>T693-H693*750-K693*375-L693*375</f>
        <v>18767</v>
      </c>
      <c r="Y693" s="9">
        <f>T693/N693</f>
        <v>38.908026755852845</v>
      </c>
    </row>
    <row r="694" spans="1:25" x14ac:dyDescent="0.25">
      <c r="A694" t="str">
        <f>feed!A694</f>
        <v>Yidi Gao</v>
      </c>
      <c r="B694" t="str">
        <f>feed!B694</f>
        <v>Clayton Gao</v>
      </c>
      <c r="C694">
        <f>feed!C694</f>
        <v>0</v>
      </c>
      <c r="D694">
        <f>SUMPRODUCT(MID(0&amp;feed!D694,LARGE(INDEX(ISNUMBER(--MID(feed!D694,ROW($1:$19),1))*
ROW($1:$19),0),ROW($1:$19))+1,1)*10^ROW($1:$19)/10)</f>
        <v>8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Finest of the 19th century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107</v>
      </c>
      <c r="K694">
        <f>SUMPRODUCT(MID(0&amp;feed!K694,LARGE(INDEX(ISNUMBER(--MID(feed!K694,ROW($1:$19),1))*
ROW($1:$19),0),ROW($1:$19))+1,1)*10^ROW($1:$19)/10)</f>
        <v>2</v>
      </c>
      <c r="L694">
        <f>SUMPRODUCT(MID(0&amp;feed!L694,LARGE(INDEX(ISNUMBER(--MID(feed!L694,ROW($1:$19),1))*
ROW($1:$19),0),ROW($1:$19))+1,1)*10^ROW($1:$19)/10)</f>
        <v>0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596</v>
      </c>
      <c r="O694">
        <f>SUMPRODUCT(MID(0&amp;feed!O694,LARGE(INDEX(ISNUMBER(--MID(feed!O694,ROW($1:$5),1))*
ROW($1:$5),0),ROW($1:$5))+1,1)*10^ROW($1:$5)/10)</f>
        <v>0</v>
      </c>
      <c r="P694" t="str">
        <f>feed!P694</f>
        <v>Untapped</v>
      </c>
      <c r="Q694" t="str">
        <f>feed!Q694</f>
        <v>None</v>
      </c>
      <c r="R694" t="str">
        <f>feed!R694</f>
        <v>China</v>
      </c>
      <c r="S694" t="str">
        <f>feed!S694</f>
        <v>United States</v>
      </c>
      <c r="T694" s="4">
        <f>SUMPRODUCT(MID(0&amp;feed!T694,LARGE(INDEX(ISNUMBER(--MID(feed!T694,ROW($1:$5),1))*
ROW($1:$5),0),ROW($1:$5))+1,1)*10^ROW($1:$5)/10)</f>
        <v>13342</v>
      </c>
      <c r="U694" t="str">
        <f>feed!U694</f>
        <v>http://blocgame.com/stats.php?id=64426</v>
      </c>
      <c r="V694" s="4">
        <f>SUMPRODUCT(MID(0&amp;feed!V694,LARGE(INDEX(ISNUMBER(--MID(feed!V694,ROW($1:$5),1))*
ROW($1:$5),0),ROW($1:$5))+1,1)*10^ROW($1:$5)/10)</f>
        <v>0</v>
      </c>
      <c r="W694">
        <f>feed!W694</f>
        <v>0</v>
      </c>
      <c r="X694" s="4">
        <f>T694-H694*750-K694*375-L694*375</f>
        <v>12592</v>
      </c>
      <c r="Y694" s="9">
        <f>T694/N694</f>
        <v>22.385906040268456</v>
      </c>
    </row>
    <row r="695" spans="1:25" x14ac:dyDescent="0.25">
      <c r="A695" t="str">
        <f>feed!A695</f>
        <v>blanco</v>
      </c>
      <c r="B695" t="str">
        <f>feed!B695</f>
        <v>finalsolution</v>
      </c>
      <c r="C695" t="str">
        <f>feed!C695</f>
        <v>The Order</v>
      </c>
      <c r="D695">
        <f>SUMPRODUCT(MID(0&amp;feed!D695,LARGE(INDEX(ISNUMBER(--MID(feed!D695,ROW($1:$19),1))*
ROW($1:$19),0),ROW($1:$19))+1,1)*10^ROW($1:$19)/10)</f>
        <v>82</v>
      </c>
      <c r="E695">
        <f>SUMPRODUCT(MID(0&amp;feed!E695,LARGE(INDEX(ISNUMBER(--MID(feed!E695,ROW($1:$19),1))*
ROW($1:$19),0),ROW($1:$19))+1,1)*10^ROW($1:$19)/10)</f>
        <v>1</v>
      </c>
      <c r="F695" t="str">
        <f>feed!F695</f>
        <v>Second World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2</v>
      </c>
      <c r="I695" t="str">
        <f>feed!I695</f>
        <v>Elite</v>
      </c>
      <c r="J695">
        <f>SUMPRODUCT(MID(0&amp;feed!J695,LARGE(INDEX(ISNUMBER(--MID(feed!J695,ROW($1:$19),1))*
ROW($1:$19),0),ROW($1:$19))+1,1)*10^ROW($1:$19)/10)</f>
        <v>4</v>
      </c>
      <c r="K695">
        <f>SUMPRODUCT(MID(0&amp;feed!K695,LARGE(INDEX(ISNUMBER(--MID(feed!K695,ROW($1:$19),1))*
ROW($1:$19),0),ROW($1:$19))+1,1)*10^ROW($1:$19)/10)</f>
        <v>18</v>
      </c>
      <c r="L695">
        <f>SUMPRODUCT(MID(0&amp;feed!L695,LARGE(INDEX(ISNUMBER(--MID(feed!L695,ROW($1:$19),1))*
ROW($1:$19),0),ROW($1:$19))+1,1)*10^ROW($1:$19)/10)</f>
        <v>8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593</v>
      </c>
      <c r="O695">
        <f>SUMPRODUCT(MID(0&amp;feed!O695,LARGE(INDEX(ISNUMBER(--MID(feed!O695,ROW($1:$5),1))*
ROW($1:$5),0),ROW($1:$5))+1,1)*10^ROW($1:$5)/10)</f>
        <v>4763</v>
      </c>
      <c r="P695" t="str">
        <f>feed!P695</f>
        <v>Untapped</v>
      </c>
      <c r="Q695" t="str">
        <f>feed!Q695</f>
        <v>Powerful</v>
      </c>
      <c r="R695" t="str">
        <f>feed!R695</f>
        <v>Arabia</v>
      </c>
      <c r="S695" t="str">
        <f>feed!S695</f>
        <v>Soviet Union</v>
      </c>
      <c r="T695" s="4">
        <f>SUMPRODUCT(MID(0&amp;feed!T695,LARGE(INDEX(ISNUMBER(--MID(feed!T695,ROW($1:$5),1))*
ROW($1:$5),0),ROW($1:$5))+1,1)*10^ROW($1:$5)/10)</f>
        <v>35477</v>
      </c>
      <c r="U695" t="str">
        <f>feed!U695</f>
        <v>http://blocgame.com/stats.php?id=63245</v>
      </c>
      <c r="V695" s="4">
        <f>SUMPRODUCT(MID(0&amp;feed!V695,LARGE(INDEX(ISNUMBER(--MID(feed!V695,ROW($1:$5),1))*
ROW($1:$5),0),ROW($1:$5))+1,1)*10^ROW($1:$5)/10)</f>
        <v>0</v>
      </c>
      <c r="W695">
        <f>feed!W695</f>
        <v>0</v>
      </c>
      <c r="X695" s="4">
        <f>T695-H695*750-K695*375-L695*375</f>
        <v>24227</v>
      </c>
      <c r="Y695" s="9">
        <f>T695/N695</f>
        <v>59.826306913996625</v>
      </c>
    </row>
    <row r="696" spans="1:25" x14ac:dyDescent="0.25">
      <c r="A696" t="str">
        <f>feed!A696</f>
        <v>Eralidor</v>
      </c>
      <c r="B696" t="str">
        <f>feed!B696</f>
        <v>Traror</v>
      </c>
      <c r="C696">
        <f>feed!C696</f>
        <v>0</v>
      </c>
      <c r="D696">
        <f>SUMPRODUCT(MID(0&amp;feed!D696,LARGE(INDEX(ISNUMBER(--MID(feed!D696,ROW($1:$19),1))*
ROW($1:$19),0),ROW($1:$19))+1,1)*10^ROW($1:$19)/10)</f>
        <v>7</v>
      </c>
      <c r="E696">
        <f>SUMPRODUCT(MID(0&amp;feed!E696,LARGE(INDEX(ISNUMBER(--MID(feed!E696,ROW($1:$19),1))*
ROW($1:$19),0),ROW($1:$19))+1,1)*10^ROW($1:$19)/10)</f>
        <v>0</v>
      </c>
      <c r="F696" t="str">
        <f>feed!F696</f>
        <v>First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1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155</v>
      </c>
      <c r="K696">
        <f>SUMPRODUCT(MID(0&amp;feed!K696,LARGE(INDEX(ISNUMBER(--MID(feed!K696,ROW($1:$19),1))*
ROW($1:$19),0),ROW($1:$19))+1,1)*10^ROW($1:$19)/10)</f>
        <v>4</v>
      </c>
      <c r="L696">
        <f>SUMPRODUCT(MID(0&amp;feed!L696,LARGE(INDEX(ISNUMBER(--MID(feed!L696,ROW($1:$19),1))*
ROW($1:$19),0),ROW($1:$19))+1,1)*10^ROW($1:$19)/10)</f>
        <v>2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592</v>
      </c>
      <c r="O696">
        <f>SUMPRODUCT(MID(0&amp;feed!O696,LARGE(INDEX(ISNUMBER(--MID(feed!O696,ROW($1:$5),1))*
ROW($1:$5),0),ROW($1:$5))+1,1)*10^ROW($1:$5)/10)</f>
        <v>1660</v>
      </c>
      <c r="P696" t="str">
        <f>feed!P696</f>
        <v>Untapped</v>
      </c>
      <c r="Q696" t="str">
        <f>feed!Q696</f>
        <v>Meagre</v>
      </c>
      <c r="R696" t="str">
        <f>feed!R696</f>
        <v>Egypt</v>
      </c>
      <c r="S696" t="str">
        <f>feed!S696</f>
        <v>Soviet Union</v>
      </c>
      <c r="T696" s="4">
        <f>SUMPRODUCT(MID(0&amp;feed!T696,LARGE(INDEX(ISNUMBER(--MID(feed!T696,ROW($1:$5),1))*
ROW($1:$5),0),ROW($1:$5))+1,1)*10^ROW($1:$5)/10)</f>
        <v>15740</v>
      </c>
      <c r="U696" t="str">
        <f>feed!U696</f>
        <v>http://blocgame.com/stats.php?id=61304</v>
      </c>
      <c r="V696" s="4">
        <f>SUMPRODUCT(MID(0&amp;feed!V696,LARGE(INDEX(ISNUMBER(--MID(feed!V696,ROW($1:$5),1))*
ROW($1:$5),0),ROW($1:$5))+1,1)*10^ROW($1:$5)/10)</f>
        <v>0</v>
      </c>
      <c r="W696">
        <f>feed!W696</f>
        <v>0</v>
      </c>
      <c r="X696" s="4">
        <f>T696-H696*750-K696*375-L696*375</f>
        <v>12740</v>
      </c>
      <c r="Y696" s="9">
        <f>T696/N696</f>
        <v>26.587837837837839</v>
      </c>
    </row>
    <row r="697" spans="1:25" x14ac:dyDescent="0.25">
      <c r="A697" t="str">
        <f>feed!A697</f>
        <v>pengkalan chepa</v>
      </c>
      <c r="B697" t="str">
        <f>feed!B697</f>
        <v>sultan pali</v>
      </c>
      <c r="C697">
        <f>feed!C697</f>
        <v>0</v>
      </c>
      <c r="D697">
        <f>SUMPRODUCT(MID(0&amp;feed!D697,LARGE(INDEX(ISNUMBER(--MID(feed!D697,ROW($1:$19),1))*
ROW($1:$19),0),ROW($1:$19))+1,1)*10^ROW($1:$19)/10)</f>
        <v>9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Angelic</v>
      </c>
      <c r="H697">
        <f>SUMPRODUCT(MID(0&amp;feed!H697,LARGE(INDEX(ISNUMBER(--MID(feed!H697,ROW($1:$1),1))*
ROW($1:$1),0),ROW($1:$1))+1,1)*10^ROW($1:$1)/10)</f>
        <v>0</v>
      </c>
      <c r="I697" t="str">
        <f>feed!I697</f>
        <v>Undisciplined Rabble</v>
      </c>
      <c r="J697">
        <f>SUMPRODUCT(MID(0&amp;feed!J697,LARGE(INDEX(ISNUMBER(--MID(feed!J697,ROW($1:$19),1))*
ROW($1:$19),0),ROW($1:$19))+1,1)*10^ROW($1:$19)/10)</f>
        <v>10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588</v>
      </c>
      <c r="O697">
        <f>SUMPRODUCT(MID(0&amp;feed!O697,LARGE(INDEX(ISNUMBER(--MID(feed!O697,ROW($1:$5),1))*
ROW($1:$5),0),ROW($1:$5))+1,1)*10^ROW($1:$5)/10)</f>
        <v>70</v>
      </c>
      <c r="P697">
        <f>feed!P697</f>
        <v>0</v>
      </c>
      <c r="Q697" t="str">
        <f>feed!Q697</f>
        <v>None</v>
      </c>
      <c r="R697" t="str">
        <f>feed!R697</f>
        <v>East Indies</v>
      </c>
      <c r="S697" t="str">
        <f>feed!S697</f>
        <v>Neutral</v>
      </c>
      <c r="T697" s="4">
        <f>SUMPRODUCT(MID(0&amp;feed!T697,LARGE(INDEX(ISNUMBER(--MID(feed!T697,ROW($1:$5),1))*
ROW($1:$5),0),ROW($1:$5))+1,1)*10^ROW($1:$5)/10)</f>
        <v>4426</v>
      </c>
      <c r="U697" t="str">
        <f>feed!U697</f>
        <v>http://blocgame.com/stats.php?id=60742</v>
      </c>
      <c r="V697" s="4">
        <f>SUMPRODUCT(MID(0&amp;feed!V697,LARGE(INDEX(ISNUMBER(--MID(feed!V697,ROW($1:$5),1))*
ROW($1:$5),0),ROW($1:$5))+1,1)*10^ROW($1:$5)/10)</f>
        <v>0</v>
      </c>
      <c r="W697">
        <f>feed!W697</f>
        <v>0</v>
      </c>
      <c r="X697" s="4">
        <f>T697-H697*750-K697*375-L697*375</f>
        <v>3676</v>
      </c>
      <c r="Y697" s="9">
        <f>T697/N697</f>
        <v>7.5272108843537415</v>
      </c>
    </row>
    <row r="698" spans="1:25" x14ac:dyDescent="0.25">
      <c r="A698" t="str">
        <f>feed!A698</f>
        <v>Somaliya</v>
      </c>
      <c r="B698" t="str">
        <f>feed!B698</f>
        <v>Al Somali</v>
      </c>
      <c r="C698" t="str">
        <f>feed!C698</f>
        <v>Interpol</v>
      </c>
      <c r="D698">
        <f>SUMPRODUCT(MID(0&amp;feed!D698,LARGE(INDEX(ISNUMBER(--MID(feed!D698,ROW($1:$19),1))*
ROW($1:$19),0),ROW($1:$19))+1,1)*10^ROW($1:$19)/10)</f>
        <v>63</v>
      </c>
      <c r="E698">
        <f>SUMPRODUCT(MID(0&amp;feed!E698,LARGE(INDEX(ISNUMBER(--MID(feed!E698,ROW($1:$19),1))*
ROW($1:$19),0),ROW($1:$19))+1,1)*10^ROW($1:$19)/10)</f>
        <v>0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2</v>
      </c>
      <c r="I698" t="str">
        <f>feed!I698</f>
        <v>Standard</v>
      </c>
      <c r="J698">
        <f>SUMPRODUCT(MID(0&amp;feed!J698,LARGE(INDEX(ISNUMBER(--MID(feed!J698,ROW($1:$19),1))*
ROW($1:$19),0),ROW($1:$19))+1,1)*10^ROW($1:$19)/10)</f>
        <v>5</v>
      </c>
      <c r="K698">
        <f>SUMPRODUCT(MID(0&amp;feed!K698,LARGE(INDEX(ISNUMBER(--MID(feed!K698,ROW($1:$19),1))*
ROW($1:$19),0),ROW($1:$19))+1,1)*10^ROW($1:$19)/10)</f>
        <v>6</v>
      </c>
      <c r="L698">
        <f>SUMPRODUCT(MID(0&amp;feed!L698,LARGE(INDEX(ISNUMBER(--MID(feed!L698,ROW($1:$19),1))*
ROW($1:$19),0),ROW($1:$19))+1,1)*10^ROW($1:$19)/10)</f>
        <v>7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586</v>
      </c>
      <c r="O698">
        <f>SUMPRODUCT(MID(0&amp;feed!O698,LARGE(INDEX(ISNUMBER(--MID(feed!O698,ROW($1:$5),1))*
ROW($1:$5),0),ROW($1:$5))+1,1)*10^ROW($1:$5)/10)</f>
        <v>3901</v>
      </c>
      <c r="P698" t="str">
        <f>feed!P698</f>
        <v>Plentiful</v>
      </c>
      <c r="Q698" t="str">
        <f>feed!Q698</f>
        <v>Somewhat Large</v>
      </c>
      <c r="R698" t="str">
        <f>feed!R698</f>
        <v>Arabia</v>
      </c>
      <c r="S698" t="str">
        <f>feed!S698</f>
        <v>Soviet Union</v>
      </c>
      <c r="T698" s="4">
        <f>SUMPRODUCT(MID(0&amp;feed!T698,LARGE(INDEX(ISNUMBER(--MID(feed!T698,ROW($1:$5),1))*
ROW($1:$5),0),ROW($1:$5))+1,1)*10^ROW($1:$5)/10)</f>
        <v>28572</v>
      </c>
      <c r="U698" t="str">
        <f>feed!U698</f>
        <v>http://blocgame.com/stats.php?id=52569</v>
      </c>
      <c r="V698" s="4">
        <f>SUMPRODUCT(MID(0&amp;feed!V698,LARGE(INDEX(ISNUMBER(--MID(feed!V698,ROW($1:$5),1))*
ROW($1:$5),0),ROW($1:$5))+1,1)*10^ROW($1:$5)/10)</f>
        <v>0</v>
      </c>
      <c r="W698">
        <f>feed!W698</f>
        <v>0</v>
      </c>
      <c r="X698" s="4">
        <f>T698-H698*750-K698*375-L698*375</f>
        <v>22197</v>
      </c>
      <c r="Y698" s="9">
        <f>T698/N698</f>
        <v>48.757679180887372</v>
      </c>
    </row>
    <row r="699" spans="1:25" x14ac:dyDescent="0.25">
      <c r="A699" t="str">
        <f>feed!A699</f>
        <v>RATHKEALE</v>
      </c>
      <c r="B699" t="str">
        <f>feed!B699</f>
        <v>Rathkeale</v>
      </c>
      <c r="C699">
        <f>feed!C699</f>
        <v>0</v>
      </c>
      <c r="D699">
        <f>SUMPRODUCT(MID(0&amp;feed!D699,LARGE(INDEX(ISNUMBER(--MID(feed!D699,ROW($1:$19),1))*
ROW($1:$19),0),ROW($1:$19))+1,1)*10^ROW($1:$19)/10)</f>
        <v>5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0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26</v>
      </c>
      <c r="K699">
        <f>SUMPRODUCT(MID(0&amp;feed!K699,LARGE(INDEX(ISNUMBER(--MID(feed!K699,ROW($1:$19),1))*
ROW($1:$19),0),ROW($1:$19))+1,1)*10^ROW($1:$19)/10)</f>
        <v>2</v>
      </c>
      <c r="L699">
        <f>SUMPRODUCT(MID(0&amp;feed!L699,LARGE(INDEX(ISNUMBER(--MID(feed!L699,ROW($1:$19),1))*
ROW($1:$19),0),ROW($1:$19))+1,1)*10^ROW($1:$19)/10)</f>
        <v>1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584</v>
      </c>
      <c r="O699">
        <f>SUMPRODUCT(MID(0&amp;feed!O699,LARGE(INDEX(ISNUMBER(--MID(feed!O699,ROW($1:$5),1))*
ROW($1:$5),0),ROW($1:$5))+1,1)*10^ROW($1:$5)/10)</f>
        <v>2970</v>
      </c>
      <c r="P699" t="str">
        <f>feed!P699</f>
        <v>Untapped</v>
      </c>
      <c r="Q699" t="str">
        <f>feed!Q699</f>
        <v>Mediocre</v>
      </c>
      <c r="R699" t="str">
        <f>feed!R699</f>
        <v>Mesopotamia</v>
      </c>
      <c r="S699" t="str">
        <f>feed!S699</f>
        <v>United States</v>
      </c>
      <c r="T699" s="4">
        <f>SUMPRODUCT(MID(0&amp;feed!T699,LARGE(INDEX(ISNUMBER(--MID(feed!T699,ROW($1:$5),1))*
ROW($1:$5),0),ROW($1:$5))+1,1)*10^ROW($1:$5)/10)</f>
        <v>19800</v>
      </c>
      <c r="U699" t="str">
        <f>feed!U699</f>
        <v>http://blocgame.com/stats.php?id=55636</v>
      </c>
      <c r="V699" s="4">
        <f>SUMPRODUCT(MID(0&amp;feed!V699,LARGE(INDEX(ISNUMBER(--MID(feed!V699,ROW($1:$5),1))*
ROW($1:$5),0),ROW($1:$5))+1,1)*10^ROW($1:$5)/10)</f>
        <v>0</v>
      </c>
      <c r="W699">
        <f>feed!W699</f>
        <v>0</v>
      </c>
      <c r="X699" s="4">
        <f>T699-H699*750-K699*375-L699*375</f>
        <v>18675</v>
      </c>
      <c r="Y699" s="9">
        <f>T699/N699</f>
        <v>33.904109589041099</v>
      </c>
    </row>
    <row r="700" spans="1:25" x14ac:dyDescent="0.25">
      <c r="A700" t="str">
        <f>feed!A700</f>
        <v>MumbosMountain</v>
      </c>
      <c r="B700" t="str">
        <f>feed!B700</f>
        <v>Mumbo Jumbo</v>
      </c>
      <c r="C700">
        <f>feed!C700</f>
        <v>0</v>
      </c>
      <c r="D700">
        <f>SUMPRODUCT(MID(0&amp;feed!D700,LARGE(INDEX(ISNUMBER(--MID(feed!D700,ROW($1:$19),1))*
ROW($1:$19),0),ROW($1:$19))+1,1)*10^ROW($1:$19)/10)</f>
        <v>73</v>
      </c>
      <c r="E700">
        <f>SUMPRODUCT(MID(0&amp;feed!E700,LARGE(INDEX(ISNUMBER(--MID(feed!E700,ROW($1:$19),1))*
ROW($1:$19),0),ROW($1:$19))+1,1)*10^ROW($1:$19)/10)</f>
        <v>1</v>
      </c>
      <c r="F700" t="str">
        <f>feed!F700</f>
        <v>Korean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3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</v>
      </c>
      <c r="K700">
        <f>SUMPRODUCT(MID(0&amp;feed!K700,LARGE(INDEX(ISNUMBER(--MID(feed!K700,ROW($1:$19),1))*
ROW($1:$19),0),ROW($1:$19))+1,1)*10^ROW($1:$19)/10)</f>
        <v>17</v>
      </c>
      <c r="L700">
        <f>SUMPRODUCT(MID(0&amp;feed!L700,LARGE(INDEX(ISNUMBER(--MID(feed!L700,ROW($1:$19),1))*
ROW($1:$19),0),ROW($1:$19))+1,1)*10^ROW($1:$19)/10)</f>
        <v>3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583</v>
      </c>
      <c r="O700">
        <f>SUMPRODUCT(MID(0&amp;feed!O700,LARGE(INDEX(ISNUMBER(--MID(feed!O700,ROW($1:$5),1))*
ROW($1:$5),0),ROW($1:$5))+1,1)*10^ROW($1:$5)/10)</f>
        <v>149</v>
      </c>
      <c r="P700">
        <f>feed!P700</f>
        <v>0</v>
      </c>
      <c r="Q700" t="str">
        <f>feed!Q700</f>
        <v>Mediocre</v>
      </c>
      <c r="R700" t="str">
        <f>feed!R700</f>
        <v>Mesoamerica</v>
      </c>
      <c r="S700" t="str">
        <f>feed!S700</f>
        <v>United States</v>
      </c>
      <c r="T700" s="4">
        <f>SUMPRODUCT(MID(0&amp;feed!T700,LARGE(INDEX(ISNUMBER(--MID(feed!T700,ROW($1:$5),1))*
ROW($1:$5),0),ROW($1:$5))+1,1)*10^ROW($1:$5)/10)</f>
        <v>31934</v>
      </c>
      <c r="U700" t="str">
        <f>feed!U700</f>
        <v>http://blocgame.com/stats.php?id=54444</v>
      </c>
      <c r="V700" s="4">
        <f>SUMPRODUCT(MID(0&amp;feed!V700,LARGE(INDEX(ISNUMBER(--MID(feed!V700,ROW($1:$5),1))*
ROW($1:$5),0),ROW($1:$5))+1,1)*10^ROW($1:$5)/10)</f>
        <v>0</v>
      </c>
      <c r="W700">
        <f>feed!W700</f>
        <v>0</v>
      </c>
      <c r="X700" s="4">
        <f>T700-H700*750-K700*375-L700*375</f>
        <v>22184</v>
      </c>
      <c r="Y700" s="9">
        <f>T700/N700</f>
        <v>54.775300171526588</v>
      </c>
    </row>
    <row r="701" spans="1:25" x14ac:dyDescent="0.25">
      <c r="A701" t="str">
        <f>feed!A701</f>
        <v>Melengkar Alam</v>
      </c>
      <c r="B701" t="str">
        <f>feed!B701</f>
        <v>Raja dewata</v>
      </c>
      <c r="C701" t="str">
        <f>feed!C701</f>
        <v>The Divine Council</v>
      </c>
      <c r="D701">
        <f>SUMPRODUCT(MID(0&amp;feed!D701,LARGE(INDEX(ISNUMBER(--MID(feed!D701,ROW($1:$19),1))*
ROW($1:$19),0),ROW($1:$19))+1,1)*10^ROW($1:$19)/10)</f>
        <v>62</v>
      </c>
      <c r="E701">
        <f>SUMPRODUCT(MID(0&amp;feed!E701,LARGE(INDEX(ISNUMBER(--MID(feed!E701,ROW($1:$19),1))*
ROW($1:$19),0),ROW($1:$19))+1,1)*10^ROW($1:$19)/10)</f>
        <v>1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4</v>
      </c>
      <c r="I701" t="str">
        <f>feed!I701</f>
        <v>Standard</v>
      </c>
      <c r="J701">
        <f>SUMPRODUCT(MID(0&amp;feed!J701,LARGE(INDEX(ISNUMBER(--MID(feed!J701,ROW($1:$19),1))*
ROW($1:$19),0),ROW($1:$19))+1,1)*10^ROW($1:$19)/10)</f>
        <v>0</v>
      </c>
      <c r="K701">
        <f>SUMPRODUCT(MID(0&amp;feed!K701,LARGE(INDEX(ISNUMBER(--MID(feed!K701,ROW($1:$19),1))*
ROW($1:$19),0),ROW($1:$19))+1,1)*10^ROW($1:$19)/10)</f>
        <v>27</v>
      </c>
      <c r="L701">
        <f>SUMPRODUCT(MID(0&amp;feed!L701,LARGE(INDEX(ISNUMBER(--MID(feed!L701,ROW($1:$19),1))*
ROW($1:$19),0),ROW($1:$19))+1,1)*10^ROW($1:$19)/10)</f>
        <v>13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583</v>
      </c>
      <c r="O701">
        <f>SUMPRODUCT(MID(0&amp;feed!O701,LARGE(INDEX(ISNUMBER(--MID(feed!O701,ROW($1:$5),1))*
ROW($1:$5),0),ROW($1:$5))+1,1)*10^ROW($1:$5)/10)</f>
        <v>4983</v>
      </c>
      <c r="P701" t="str">
        <f>feed!P701</f>
        <v>Untapped</v>
      </c>
      <c r="Q701" t="str">
        <f>feed!Q701</f>
        <v>Large</v>
      </c>
      <c r="R701" t="str">
        <f>feed!R701</f>
        <v>Arabia</v>
      </c>
      <c r="S701" t="str">
        <f>feed!S701</f>
        <v>Soviet Union</v>
      </c>
      <c r="T701" s="4">
        <f>SUMPRODUCT(MID(0&amp;feed!T701,LARGE(INDEX(ISNUMBER(--MID(feed!T701,ROW($1:$5),1))*
ROW($1:$5),0),ROW($1:$5))+1,1)*10^ROW($1:$5)/10)</f>
        <v>28235</v>
      </c>
      <c r="U701" t="str">
        <f>feed!U701</f>
        <v>http://blocgame.com/stats.php?id=60554</v>
      </c>
      <c r="V701" s="4">
        <f>SUMPRODUCT(MID(0&amp;feed!V701,LARGE(INDEX(ISNUMBER(--MID(feed!V701,ROW($1:$5),1))*
ROW($1:$5),0),ROW($1:$5))+1,1)*10^ROW($1:$5)/10)</f>
        <v>0</v>
      </c>
      <c r="W701">
        <f>feed!W701</f>
        <v>0</v>
      </c>
      <c r="X701" s="4">
        <f>T701-H701*750-K701*375-L701*375</f>
        <v>10235</v>
      </c>
      <c r="Y701" s="9">
        <f>T701/N701</f>
        <v>48.430531732418522</v>
      </c>
    </row>
    <row r="702" spans="1:25" x14ac:dyDescent="0.25">
      <c r="A702" t="str">
        <f>feed!A702</f>
        <v>East Takistan</v>
      </c>
      <c r="B702" t="str">
        <f>feed!B702</f>
        <v>Sheepshagger</v>
      </c>
      <c r="C702" t="str">
        <f>feed!C702</f>
        <v>Socialist Arab Union</v>
      </c>
      <c r="D702">
        <f>SUMPRODUCT(MID(0&amp;feed!D702,LARGE(INDEX(ISNUMBER(--MID(feed!D702,ROW($1:$19),1))*
ROW($1:$19),0),ROW($1:$19))+1,1)*10^ROW($1:$19)/10)</f>
        <v>13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1</v>
      </c>
      <c r="I702" t="str">
        <f>feed!I702</f>
        <v>Good</v>
      </c>
      <c r="J702">
        <f>SUMPRODUCT(MID(0&amp;feed!J702,LARGE(INDEX(ISNUMBER(--MID(feed!J702,ROW($1:$19),1))*
ROW($1:$19),0),ROW($1:$19))+1,1)*10^ROW($1:$19)/10)</f>
        <v>6</v>
      </c>
      <c r="K702">
        <f>SUMPRODUCT(MID(0&amp;feed!K702,LARGE(INDEX(ISNUMBER(--MID(feed!K702,ROW($1:$19),1))*
ROW($1:$19),0),ROW($1:$19))+1,1)*10^ROW($1:$19)/10)</f>
        <v>11</v>
      </c>
      <c r="L702">
        <f>SUMPRODUCT(MID(0&amp;feed!L702,LARGE(INDEX(ISNUMBER(--MID(feed!L702,ROW($1:$19),1))*
ROW($1:$19),0),ROW($1:$19))+1,1)*10^ROW($1:$19)/10)</f>
        <v>3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582</v>
      </c>
      <c r="O702">
        <f>SUMPRODUCT(MID(0&amp;feed!O702,LARGE(INDEX(ISNUMBER(--MID(feed!O702,ROW($1:$5),1))*
ROW($1:$5),0),ROW($1:$5))+1,1)*10^ROW($1:$5)/10)</f>
        <v>2821</v>
      </c>
      <c r="P702" t="str">
        <f>feed!P702</f>
        <v>Untapped</v>
      </c>
      <c r="Q702" t="str">
        <f>feed!Q702</f>
        <v>Meagre</v>
      </c>
      <c r="R702" t="str">
        <f>feed!R702</f>
        <v>Arabia</v>
      </c>
      <c r="S702" t="str">
        <f>feed!S702</f>
        <v>Soviet Union</v>
      </c>
      <c r="T702" s="4">
        <f>SUMPRODUCT(MID(0&amp;feed!T702,LARGE(INDEX(ISNUMBER(--MID(feed!T702,ROW($1:$5),1))*
ROW($1:$5),0),ROW($1:$5))+1,1)*10^ROW($1:$5)/10)</f>
        <v>22336</v>
      </c>
      <c r="U702" t="str">
        <f>feed!U702</f>
        <v>http://blocgame.com/stats.php?id=58950</v>
      </c>
      <c r="V702" s="4">
        <f>SUMPRODUCT(MID(0&amp;feed!V702,LARGE(INDEX(ISNUMBER(--MID(feed!V702,ROW($1:$5),1))*
ROW($1:$5),0),ROW($1:$5))+1,1)*10^ROW($1:$5)/10)</f>
        <v>0</v>
      </c>
      <c r="W702">
        <f>feed!W702</f>
        <v>0</v>
      </c>
      <c r="X702" s="4">
        <f>T702-H702*750-K702*375-L702*375</f>
        <v>16336</v>
      </c>
      <c r="Y702" s="9">
        <f>T702/N702</f>
        <v>38.378006872852232</v>
      </c>
    </row>
    <row r="703" spans="1:25" x14ac:dyDescent="0.25">
      <c r="A703" t="str">
        <f>feed!A703</f>
        <v>Emberica</v>
      </c>
      <c r="B703" t="str">
        <f>feed!B703</f>
        <v>Whynamewhy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9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Good</v>
      </c>
      <c r="H703">
        <f>SUMPRODUCT(MID(0&amp;feed!H703,LARGE(INDEX(ISNUMBER(--MID(feed!H703,ROW($1:$1),1))*
ROW($1:$1),0),ROW($1:$1))+1,1)*10^ROW($1:$1)/10)</f>
        <v>1</v>
      </c>
      <c r="I703" t="str">
        <f>feed!I703</f>
        <v>Standard</v>
      </c>
      <c r="J703">
        <f>SUMPRODUCT(MID(0&amp;feed!J703,LARGE(INDEX(ISNUMBER(--MID(feed!J703,ROW($1:$19),1))*
ROW($1:$19),0),ROW($1:$19))+1,1)*10^ROW($1:$19)/10)</f>
        <v>74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3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581</v>
      </c>
      <c r="O703">
        <f>SUMPRODUCT(MID(0&amp;feed!O703,LARGE(INDEX(ISNUMBER(--MID(feed!O703,ROW($1:$5),1))*
ROW($1:$5),0),ROW($1:$5))+1,1)*10^ROW($1:$5)/10)</f>
        <v>965</v>
      </c>
      <c r="P703" t="str">
        <f>feed!P703</f>
        <v>Plentiful</v>
      </c>
      <c r="Q703" t="str">
        <f>feed!Q703</f>
        <v>None</v>
      </c>
      <c r="R703" t="str">
        <f>feed!R703</f>
        <v>Persia</v>
      </c>
      <c r="S703" t="str">
        <f>feed!S703</f>
        <v>Neutral</v>
      </c>
      <c r="T703" s="4">
        <f>SUMPRODUCT(MID(0&amp;feed!T703,LARGE(INDEX(ISNUMBER(--MID(feed!T703,ROW($1:$5),1))*
ROW($1:$5),0),ROW($1:$5))+1,1)*10^ROW($1:$5)/10)</f>
        <v>11231</v>
      </c>
      <c r="U703" t="str">
        <f>feed!U703</f>
        <v>http://blocgame.com/stats.php?id=60147</v>
      </c>
      <c r="V703" s="4">
        <f>SUMPRODUCT(MID(0&amp;feed!V703,LARGE(INDEX(ISNUMBER(--MID(feed!V703,ROW($1:$5),1))*
ROW($1:$5),0),ROW($1:$5))+1,1)*10^ROW($1:$5)/10)</f>
        <v>0</v>
      </c>
      <c r="W703">
        <f>feed!W703</f>
        <v>0</v>
      </c>
      <c r="X703" s="4">
        <f>T703-H703*750-K703*375-L703*375</f>
        <v>7856</v>
      </c>
      <c r="Y703" s="9">
        <f>T703/N703</f>
        <v>19.330464716006883</v>
      </c>
    </row>
    <row r="704" spans="1:25" x14ac:dyDescent="0.25">
      <c r="A704" t="str">
        <f>feed!A704</f>
        <v>korea____one</v>
      </c>
      <c r="B704" t="str">
        <f>feed!B704</f>
        <v>clark510</v>
      </c>
      <c r="C704">
        <f>feed!C704</f>
        <v>0</v>
      </c>
      <c r="D704">
        <f>SUMPRODUCT(MID(0&amp;feed!D704,LARGE(INDEX(ISNUMBER(--MID(feed!D704,ROW($1:$19),1))*
ROW($1:$19),0),ROW($1:$19))+1,1)*10^ROW($1:$19)/10)</f>
        <v>8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Standard</v>
      </c>
      <c r="J704">
        <f>SUMPRODUCT(MID(0&amp;feed!J704,LARGE(INDEX(ISNUMBER(--MID(feed!J704,ROW($1:$19),1))*
ROW($1:$19),0),ROW($1:$19))+1,1)*10^ROW($1:$19)/10)</f>
        <v>60</v>
      </c>
      <c r="K704">
        <f>SUMPRODUCT(MID(0&amp;feed!K704,LARGE(INDEX(ISNUMBER(--MID(feed!K704,ROW($1:$19),1))*
ROW($1:$19),0),ROW($1:$19))+1,1)*10^ROW($1:$19)/10)</f>
        <v>5</v>
      </c>
      <c r="L704">
        <f>SUMPRODUCT(MID(0&amp;feed!L704,LARGE(INDEX(ISNUMBER(--MID(feed!L704,ROW($1:$19),1))*
ROW($1:$19),0),ROW($1:$19))+1,1)*10^ROW($1:$19)/10)</f>
        <v>5</v>
      </c>
      <c r="M704" t="str">
        <f>feed!M704</f>
        <v>Central Planning</v>
      </c>
      <c r="N704">
        <f>SUMPRODUCT(MID(0&amp;feed!N704,LARGE(INDEX(ISNUMBER(--MID(feed!N704,ROW($1:$5),1))*
ROW($1:$5),0),ROW($1:$5))+1,1)*10^ROW($1:$5)/10)</f>
        <v>581</v>
      </c>
      <c r="O704">
        <f>SUMPRODUCT(MID(0&amp;feed!O704,LARGE(INDEX(ISNUMBER(--MID(feed!O704,ROW($1:$5),1))*
ROW($1:$5),0),ROW($1:$5))+1,1)*10^ROW($1:$5)/10)</f>
        <v>1487</v>
      </c>
      <c r="P704" t="str">
        <f>feed!P704</f>
        <v>Plentiful</v>
      </c>
      <c r="Q704" t="str">
        <f>feed!Q704</f>
        <v>Somewhat Large</v>
      </c>
      <c r="R704" t="str">
        <f>feed!R704</f>
        <v>Arabia</v>
      </c>
      <c r="S704" t="str">
        <f>feed!S704</f>
        <v>Soviet Union</v>
      </c>
      <c r="T704" s="4">
        <f>SUMPRODUCT(MID(0&amp;feed!T704,LARGE(INDEX(ISNUMBER(--MID(feed!T704,ROW($1:$5),1))*
ROW($1:$5),0),ROW($1:$5))+1,1)*10^ROW($1:$5)/10)</f>
        <v>12948</v>
      </c>
      <c r="U704" t="str">
        <f>feed!U704</f>
        <v>http://blocgame.com/stats.php?id=63941</v>
      </c>
      <c r="V704" s="4">
        <f>SUMPRODUCT(MID(0&amp;feed!V704,LARGE(INDEX(ISNUMBER(--MID(feed!V704,ROW($1:$5),1))*
ROW($1:$5),0),ROW($1:$5))+1,1)*10^ROW($1:$5)/10)</f>
        <v>0</v>
      </c>
      <c r="W704">
        <f>feed!W704</f>
        <v>0</v>
      </c>
      <c r="X704" s="4">
        <f>T704-H704*750-K704*375-L704*375</f>
        <v>8448</v>
      </c>
      <c r="Y704" s="9">
        <f>T704/N704</f>
        <v>22.285714285714285</v>
      </c>
    </row>
    <row r="705" spans="1:25" x14ac:dyDescent="0.25">
      <c r="A705" t="str">
        <f>feed!A705</f>
        <v>bird land</v>
      </c>
      <c r="B705" t="str">
        <f>feed!B705</f>
        <v>birdjoseph</v>
      </c>
      <c r="C705">
        <f>feed!C705</f>
        <v>0</v>
      </c>
      <c r="D705">
        <f>SUMPRODUCT(MID(0&amp;feed!D705,LARGE(INDEX(ISNUMBER(--MID(feed!D705,ROW($1:$19),1))*
ROW($1:$19),0),ROW($1:$19))+1,1)*10^ROW($1:$19)/10)</f>
        <v>5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Finest of the 19th century</v>
      </c>
      <c r="G705" t="str">
        <f>feed!G705</f>
        <v>Good</v>
      </c>
      <c r="H705">
        <f>SUMPRODUCT(MID(0&amp;feed!H705,LARGE(INDEX(ISNUMBER(--MID(feed!H705,ROW($1:$1),1))*
ROW($1:$1),0),ROW($1:$1))+1,1)*10^ROW($1:$1)/10)</f>
        <v>0</v>
      </c>
      <c r="I705" t="str">
        <f>feed!I705</f>
        <v>Elite</v>
      </c>
      <c r="J705">
        <f>SUMPRODUCT(MID(0&amp;feed!J705,LARGE(INDEX(ISNUMBER(--MID(feed!J705,ROW($1:$19),1))*
ROW($1:$19),0),ROW($1:$19))+1,1)*10^ROW($1:$19)/10)</f>
        <v>32</v>
      </c>
      <c r="K705">
        <f>SUMPRODUCT(MID(0&amp;feed!K705,LARGE(INDEX(ISNUMBER(--MID(feed!K705,ROW($1:$19),1))*
ROW($1:$19),0),ROW($1:$19))+1,1)*10^ROW($1:$19)/10)</f>
        <v>0</v>
      </c>
      <c r="L705">
        <f>SUMPRODUCT(MID(0&amp;feed!L705,LARGE(INDEX(ISNUMBER(--MID(feed!L705,ROW($1:$19),1))*
ROW($1:$19),0),ROW($1:$19))+1,1)*10^ROW($1:$19)/10)</f>
        <v>0</v>
      </c>
      <c r="M705" t="str">
        <f>feed!M705</f>
        <v>Free Market</v>
      </c>
      <c r="N705">
        <f>SUMPRODUCT(MID(0&amp;feed!N705,LARGE(INDEX(ISNUMBER(--MID(feed!N705,ROW($1:$5),1))*
ROW($1:$5),0),ROW($1:$5))+1,1)*10^ROW($1:$5)/10)</f>
        <v>580</v>
      </c>
      <c r="O705">
        <f>SUMPRODUCT(MID(0&amp;feed!O705,LARGE(INDEX(ISNUMBER(--MID(feed!O705,ROW($1:$5),1))*
ROW($1:$5),0),ROW($1:$5))+1,1)*10^ROW($1:$5)/10)</f>
        <v>343</v>
      </c>
      <c r="P705" t="str">
        <f>feed!P705</f>
        <v>Plentiful</v>
      </c>
      <c r="Q705" t="str">
        <f>feed!Q705</f>
        <v>None</v>
      </c>
      <c r="R705" t="str">
        <f>feed!R705</f>
        <v>China</v>
      </c>
      <c r="S705" t="str">
        <f>feed!S705</f>
        <v>Soviet Union</v>
      </c>
      <c r="T705" s="4">
        <f>SUMPRODUCT(MID(0&amp;feed!T705,LARGE(INDEX(ISNUMBER(--MID(feed!T705,ROW($1:$5),1))*
ROW($1:$5),0),ROW($1:$5))+1,1)*10^ROW($1:$5)/10)</f>
        <v>9038</v>
      </c>
      <c r="U705" t="str">
        <f>feed!U705</f>
        <v>http://blocgame.com/stats.php?id=61878</v>
      </c>
      <c r="V705" s="4">
        <f>SUMPRODUCT(MID(0&amp;feed!V705,LARGE(INDEX(ISNUMBER(--MID(feed!V705,ROW($1:$5),1))*
ROW($1:$5),0),ROW($1:$5))+1,1)*10^ROW($1:$5)/10)</f>
        <v>0</v>
      </c>
      <c r="W705">
        <f>feed!W705</f>
        <v>0</v>
      </c>
      <c r="X705" s="4">
        <f>T705-H705*750-K705*375-L705*375</f>
        <v>9038</v>
      </c>
      <c r="Y705" s="9">
        <f>T705/N705</f>
        <v>15.582758620689654</v>
      </c>
    </row>
    <row r="706" spans="1:25" x14ac:dyDescent="0.25">
      <c r="A706" t="str">
        <f>feed!A706</f>
        <v>balemu1987</v>
      </c>
      <c r="B706" t="str">
        <f>feed!B706</f>
        <v>balemu1987</v>
      </c>
      <c r="C706">
        <f>feed!C706</f>
        <v>0</v>
      </c>
      <c r="D706">
        <f>SUMPRODUCT(MID(0&amp;feed!D706,LARGE(INDEX(ISNUMBER(--MID(feed!D706,ROW($1:$19),1))*
ROW($1:$19),0),ROW($1:$19))+1,1)*10^ROW($1:$19)/10)</f>
        <v>41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9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1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579</v>
      </c>
      <c r="O706">
        <f>SUMPRODUCT(MID(0&amp;feed!O706,LARGE(INDEX(ISNUMBER(--MID(feed!O706,ROW($1:$5),1))*
ROW($1:$5),0),ROW($1:$5))+1,1)*10^ROW($1:$5)/10)</f>
        <v>79</v>
      </c>
      <c r="P706" t="str">
        <f>feed!P706</f>
        <v>Near Depletion</v>
      </c>
      <c r="Q706" t="str">
        <f>feed!Q706</f>
        <v>None</v>
      </c>
      <c r="R706" t="str">
        <f>feed!R706</f>
        <v>Indochina</v>
      </c>
      <c r="S706" t="str">
        <f>feed!S706</f>
        <v>Neutral</v>
      </c>
      <c r="T706" s="4">
        <f>SUMPRODUCT(MID(0&amp;feed!T706,LARGE(INDEX(ISNUMBER(--MID(feed!T706,ROW($1:$5),1))*
ROW($1:$5),0),ROW($1:$5))+1,1)*10^ROW($1:$5)/10)</f>
        <v>9067</v>
      </c>
      <c r="U706" t="str">
        <f>feed!U706</f>
        <v>http://blocgame.com/stats.php?id=63972</v>
      </c>
      <c r="V706" s="4">
        <f>SUMPRODUCT(MID(0&amp;feed!V706,LARGE(INDEX(ISNUMBER(--MID(feed!V706,ROW($1:$5),1))*
ROW($1:$5),0),ROW($1:$5))+1,1)*10^ROW($1:$5)/10)</f>
        <v>0</v>
      </c>
      <c r="W706">
        <f>feed!W706</f>
        <v>0</v>
      </c>
      <c r="X706" s="4">
        <f>T706-H706*750-K706*375-L706*375</f>
        <v>7942</v>
      </c>
      <c r="Y706" s="9">
        <f>T706/N706</f>
        <v>15.659758203799655</v>
      </c>
    </row>
    <row r="707" spans="1:25" x14ac:dyDescent="0.25">
      <c r="A707" t="str">
        <f>feed!A708</f>
        <v>Kgkerambit</v>
      </c>
      <c r="B707" t="str">
        <f>feed!B708</f>
        <v>Mrqayyum</v>
      </c>
      <c r="C707" t="str">
        <f>feed!C708</f>
        <v>The Order</v>
      </c>
      <c r="D707">
        <f>SUMPRODUCT(MID(0&amp;feed!D708,LARGE(INDEX(ISNUMBER(--MID(feed!D708,ROW($1:$19),1))*
ROW($1:$19),0),ROW($1:$19))+1,1)*10^ROW($1:$19)/10)</f>
        <v>106</v>
      </c>
      <c r="E707">
        <f>SUMPRODUCT(MID(0&amp;feed!E708,LARGE(INDEX(ISNUMBER(--MID(feed!E708,ROW($1:$19),1))*
ROW($1:$19),0),ROW($1:$19))+1,1)*10^ROW($1:$19)/10)</f>
        <v>1</v>
      </c>
      <c r="F707" t="str">
        <f>feed!F708</f>
        <v>Second World War surplus</v>
      </c>
      <c r="G707" t="str">
        <f>feed!G708</f>
        <v>Gandhi-like</v>
      </c>
      <c r="H707">
        <f>SUMPRODUCT(MID(0&amp;feed!H708,LARGE(INDEX(ISNUMBER(--MID(feed!H708,ROW($1:$1),1))*
ROW($1:$1),0),ROW($1:$1))+1,1)*10^ROW($1:$1)/10)</f>
        <v>3</v>
      </c>
      <c r="I707" t="str">
        <f>feed!I708</f>
        <v>Good</v>
      </c>
      <c r="J707">
        <f>SUMPRODUCT(MID(0&amp;feed!J708,LARGE(INDEX(ISNUMBER(--MID(feed!J708,ROW($1:$19),1))*
ROW($1:$19),0),ROW($1:$19))+1,1)*10^ROW($1:$19)/10)</f>
        <v>16</v>
      </c>
      <c r="K707">
        <f>SUMPRODUCT(MID(0&amp;feed!K708,LARGE(INDEX(ISNUMBER(--MID(feed!K708,ROW($1:$19),1))*
ROW($1:$19),0),ROW($1:$19))+1,1)*10^ROW($1:$19)/10)</f>
        <v>32</v>
      </c>
      <c r="L707">
        <f>SUMPRODUCT(MID(0&amp;feed!L708,LARGE(INDEX(ISNUMBER(--MID(feed!L708,ROW($1:$19),1))*
ROW($1:$19),0),ROW($1:$19))+1,1)*10^ROW($1:$19)/10)</f>
        <v>11</v>
      </c>
      <c r="M707" t="str">
        <f>feed!M708</f>
        <v>Free Market</v>
      </c>
      <c r="N707">
        <f>SUMPRODUCT(MID(0&amp;feed!N708,LARGE(INDEX(ISNUMBER(--MID(feed!N708,ROW($1:$5),1))*
ROW($1:$5),0),ROW($1:$5))+1,1)*10^ROW($1:$5)/10)</f>
        <v>578</v>
      </c>
      <c r="O707">
        <f>SUMPRODUCT(MID(0&amp;feed!O708,LARGE(INDEX(ISNUMBER(--MID(feed!O708,ROW($1:$5),1))*
ROW($1:$5),0),ROW($1:$5))+1,1)*10^ROW($1:$5)/10)</f>
        <v>73</v>
      </c>
      <c r="P707" t="str">
        <f>feed!P708</f>
        <v>Untapped</v>
      </c>
      <c r="Q707" t="str">
        <f>feed!Q708</f>
        <v>Very Powerful</v>
      </c>
      <c r="R707" t="str">
        <f>feed!R708</f>
        <v>East Indies</v>
      </c>
      <c r="S707" t="str">
        <f>feed!S708</f>
        <v>United States</v>
      </c>
      <c r="T707" s="4">
        <f>SUMPRODUCT(MID(0&amp;feed!T708,LARGE(INDEX(ISNUMBER(--MID(feed!T708,ROW($1:$5),1))*
ROW($1:$5),0),ROW($1:$5))+1,1)*10^ROW($1:$5)/10)</f>
        <v>37830</v>
      </c>
      <c r="U707" t="str">
        <f>feed!U708</f>
        <v>http://blocgame.com/stats.php?id=61014</v>
      </c>
      <c r="V707" s="4">
        <f>SUMPRODUCT(MID(0&amp;feed!V708,LARGE(INDEX(ISNUMBER(--MID(feed!V708,ROW($1:$5),1))*
ROW($1:$5),0),ROW($1:$5))+1,1)*10^ROW($1:$5)/10)</f>
        <v>0</v>
      </c>
      <c r="W707">
        <f>feed!W708</f>
        <v>0</v>
      </c>
      <c r="X707" s="4">
        <f>T707-H707*750-K707*375-L707*375</f>
        <v>19455</v>
      </c>
      <c r="Y707" s="9">
        <f>T707/N707</f>
        <v>65.449826989619382</v>
      </c>
    </row>
    <row r="708" spans="1:25" x14ac:dyDescent="0.25">
      <c r="A708" t="str">
        <f>feed!A707</f>
        <v>Disnomica</v>
      </c>
      <c r="B708" t="str">
        <f>feed!B707</f>
        <v>Chaad</v>
      </c>
      <c r="C708" t="str">
        <f>feed!C707</f>
        <v>The Divine Council</v>
      </c>
      <c r="D708">
        <f>SUMPRODUCT(MID(0&amp;feed!D707,LARGE(INDEX(ISNUMBER(--MID(feed!D707,ROW($1:$19),1))*
ROW($1:$19),0),ROW($1:$19))+1,1)*10^ROW($1:$19)/10)</f>
        <v>97</v>
      </c>
      <c r="E708">
        <f>SUMPRODUCT(MID(0&amp;feed!E707,LARGE(INDEX(ISNUMBER(--MID(feed!E707,ROW($1:$19),1))*
ROW($1:$19),0),ROW($1:$19))+1,1)*10^ROW($1:$19)/10)</f>
        <v>1</v>
      </c>
      <c r="F708" t="str">
        <f>feed!F707</f>
        <v>Second World War surplus</v>
      </c>
      <c r="G708" t="str">
        <f>feed!G707</f>
        <v>Gandhi-like</v>
      </c>
      <c r="H708">
        <f>SUMPRODUCT(MID(0&amp;feed!H707,LARGE(INDEX(ISNUMBER(--MID(feed!H707,ROW($1:$1),1))*
ROW($1:$1),0),ROW($1:$1))+1,1)*10^ROW($1:$1)/10)</f>
        <v>2</v>
      </c>
      <c r="I708" t="str">
        <f>feed!I707</f>
        <v>Elite</v>
      </c>
      <c r="J708">
        <f>SUMPRODUCT(MID(0&amp;feed!J707,LARGE(INDEX(ISNUMBER(--MID(feed!J707,ROW($1:$19),1))*
ROW($1:$19),0),ROW($1:$19))+1,1)*10^ROW($1:$19)/10)</f>
        <v>3</v>
      </c>
      <c r="K708">
        <f>SUMPRODUCT(MID(0&amp;feed!K707,LARGE(INDEX(ISNUMBER(--MID(feed!K707,ROW($1:$19),1))*
ROW($1:$19),0),ROW($1:$19))+1,1)*10^ROW($1:$19)/10)</f>
        <v>10</v>
      </c>
      <c r="L708">
        <f>SUMPRODUCT(MID(0&amp;feed!L707,LARGE(INDEX(ISNUMBER(--MID(feed!L707,ROW($1:$19),1))*
ROW($1:$19),0),ROW($1:$19))+1,1)*10^ROW($1:$19)/10)</f>
        <v>13</v>
      </c>
      <c r="M708" t="str">
        <f>feed!M707</f>
        <v>Central Planning</v>
      </c>
      <c r="N708">
        <f>SUMPRODUCT(MID(0&amp;feed!N707,LARGE(INDEX(ISNUMBER(--MID(feed!N707,ROW($1:$5),1))*
ROW($1:$5),0),ROW($1:$5))+1,1)*10^ROW($1:$5)/10)</f>
        <v>578</v>
      </c>
      <c r="O708">
        <f>SUMPRODUCT(MID(0&amp;feed!O707,LARGE(INDEX(ISNUMBER(--MID(feed!O707,ROW($1:$5),1))*
ROW($1:$5),0),ROW($1:$5))+1,1)*10^ROW($1:$5)/10)</f>
        <v>3458</v>
      </c>
      <c r="P708">
        <f>feed!P707</f>
        <v>0</v>
      </c>
      <c r="Q708" t="str">
        <f>feed!Q707</f>
        <v>Somewhat Large</v>
      </c>
      <c r="R708" t="str">
        <f>feed!R707</f>
        <v>Arabia</v>
      </c>
      <c r="S708" t="str">
        <f>feed!S707</f>
        <v>Soviet Union</v>
      </c>
      <c r="T708" s="4">
        <f>SUMPRODUCT(MID(0&amp;feed!T707,LARGE(INDEX(ISNUMBER(--MID(feed!T707,ROW($1:$5),1))*
ROW($1:$5),0),ROW($1:$5))+1,1)*10^ROW($1:$5)/10)</f>
        <v>33349</v>
      </c>
      <c r="U708" t="str">
        <f>feed!U707</f>
        <v>http://blocgame.com/stats.php?id=60992</v>
      </c>
      <c r="V708" s="4">
        <f>SUMPRODUCT(MID(0&amp;feed!V707,LARGE(INDEX(ISNUMBER(--MID(feed!V707,ROW($1:$5),1))*
ROW($1:$5),0),ROW($1:$5))+1,1)*10^ROW($1:$5)/10)</f>
        <v>0</v>
      </c>
      <c r="W708">
        <f>feed!W707</f>
        <v>0</v>
      </c>
      <c r="X708" s="4">
        <f>T708-H708*750-K708*375-L708*375</f>
        <v>23224</v>
      </c>
      <c r="Y708" s="9">
        <f>T708/N708</f>
        <v>57.697231833910031</v>
      </c>
    </row>
    <row r="709" spans="1:25" x14ac:dyDescent="0.25">
      <c r="A709" t="str">
        <f>feed!A709</f>
        <v>Gerik</v>
      </c>
      <c r="B709" t="str">
        <f>feed!B709</f>
        <v>SeaQuest</v>
      </c>
      <c r="C709" t="str">
        <f>feed!C709</f>
        <v>PIRATES</v>
      </c>
      <c r="D709">
        <f>SUMPRODUCT(MID(0&amp;feed!D709,LARGE(INDEX(ISNUMBER(--MID(feed!D709,ROW($1:$19),1))*
ROW($1:$19),0),ROW($1:$19))+1,1)*10^ROW($1:$19)/10)</f>
        <v>7</v>
      </c>
      <c r="E709">
        <f>SUMPRODUCT(MID(0&amp;feed!E709,LARGE(INDEX(ISNUMBER(--MID(feed!E709,ROW($1:$19),1))*
ROW($1:$19),0),ROW($1:$19))+1,1)*10^ROW($1:$19)/10)</f>
        <v>0</v>
      </c>
      <c r="F709" t="str">
        <f>feed!F709</f>
        <v>Second World War surplus</v>
      </c>
      <c r="G709" t="str">
        <f>feed!G709</f>
        <v>Questionable</v>
      </c>
      <c r="H709">
        <f>SUMPRODUCT(MID(0&amp;feed!H709,LARGE(INDEX(ISNUMBER(--MID(feed!H709,ROW($1:$1),1))*
ROW($1:$1),0),ROW($1:$1))+1,1)*10^ROW($1:$1)/10)</f>
        <v>1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13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3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577</v>
      </c>
      <c r="O709">
        <f>SUMPRODUCT(MID(0&amp;feed!O709,LARGE(INDEX(ISNUMBER(--MID(feed!O709,ROW($1:$5),1))*
ROW($1:$5),0),ROW($1:$5))+1,1)*10^ROW($1:$5)/10)</f>
        <v>29</v>
      </c>
      <c r="P709">
        <f>feed!P709</f>
        <v>0</v>
      </c>
      <c r="Q709" t="str">
        <f>feed!Q709</f>
        <v>Meagre</v>
      </c>
      <c r="R709" t="str">
        <f>feed!R709</f>
        <v>Pacific Rim</v>
      </c>
      <c r="S709" t="str">
        <f>feed!S709</f>
        <v>Neutral</v>
      </c>
      <c r="T709" s="4">
        <f>SUMPRODUCT(MID(0&amp;feed!T709,LARGE(INDEX(ISNUMBER(--MID(feed!T709,ROW($1:$5),1))*
ROW($1:$5),0),ROW($1:$5))+1,1)*10^ROW($1:$5)/10)</f>
        <v>10683</v>
      </c>
      <c r="U709" t="str">
        <f>feed!U709</f>
        <v>http://blocgame.com/stats.php?id=62864</v>
      </c>
      <c r="V709" s="4">
        <f>SUMPRODUCT(MID(0&amp;feed!V709,LARGE(INDEX(ISNUMBER(--MID(feed!V709,ROW($1:$5),1))*
ROW($1:$5),0),ROW($1:$5))+1,1)*10^ROW($1:$5)/10)</f>
        <v>0</v>
      </c>
      <c r="W709">
        <f>feed!W709</f>
        <v>0</v>
      </c>
      <c r="X709" s="4">
        <f>T709-H709*750-K709*375-L709*375</f>
        <v>7683</v>
      </c>
      <c r="Y709" s="9">
        <f>T709/N709</f>
        <v>18.51473136915078</v>
      </c>
    </row>
    <row r="710" spans="1:25" x14ac:dyDescent="0.25">
      <c r="A710" t="str">
        <f>feed!A710</f>
        <v>Hamshiretonland</v>
      </c>
      <c r="B710" t="str">
        <f>feed!B710</f>
        <v>Lord Hamshiretonburrough</v>
      </c>
      <c r="C710" t="str">
        <f>feed!C710</f>
        <v>Brotherhood of Nod</v>
      </c>
      <c r="D710">
        <f>SUMPRODUCT(MID(0&amp;feed!D710,LARGE(INDEX(ISNUMBER(--MID(feed!D710,ROW($1:$19),1))*
ROW($1:$19),0),ROW($1:$19))+1,1)*10^ROW($1:$19)/10)</f>
        <v>44</v>
      </c>
      <c r="E710">
        <f>SUMPRODUCT(MID(0&amp;feed!E710,LARGE(INDEX(ISNUMBER(--MID(feed!E710,ROW($1:$19),1))*
ROW($1:$19),0),ROW($1:$19))+1,1)*10^ROW($1:$19)/10)</f>
        <v>0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1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9</v>
      </c>
      <c r="K710">
        <f>SUMPRODUCT(MID(0&amp;feed!K710,LARGE(INDEX(ISNUMBER(--MID(feed!K710,ROW($1:$19),1))*
ROW($1:$19),0),ROW($1:$19))+1,1)*10^ROW($1:$19)/10)</f>
        <v>8</v>
      </c>
      <c r="L710">
        <f>SUMPRODUCT(MID(0&amp;feed!L710,LARGE(INDEX(ISNUMBER(--MID(feed!L710,ROW($1:$19),1))*
ROW($1:$19),0),ROW($1:$19))+1,1)*10^ROW($1:$19)/10)</f>
        <v>2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576</v>
      </c>
      <c r="O710">
        <f>SUMPRODUCT(MID(0&amp;feed!O710,LARGE(INDEX(ISNUMBER(--MID(feed!O710,ROW($1:$5),1))*
ROW($1:$5),0),ROW($1:$5))+1,1)*10^ROW($1:$5)/10)</f>
        <v>242</v>
      </c>
      <c r="P710" t="str">
        <f>feed!P710</f>
        <v>Untapped</v>
      </c>
      <c r="Q710" t="str">
        <f>feed!Q710</f>
        <v>Somewhat Large</v>
      </c>
      <c r="R710" t="str">
        <f>feed!R710</f>
        <v>Congo</v>
      </c>
      <c r="S710" t="str">
        <f>feed!S710</f>
        <v>Soviet Union</v>
      </c>
      <c r="T710" s="4">
        <f>SUMPRODUCT(MID(0&amp;feed!T710,LARGE(INDEX(ISNUMBER(--MID(feed!T710,ROW($1:$5),1))*
ROW($1:$5),0),ROW($1:$5))+1,1)*10^ROW($1:$5)/10)</f>
        <v>20000</v>
      </c>
      <c r="U710" t="str">
        <f>feed!U710</f>
        <v>http://blocgame.com/stats.php?id=58470</v>
      </c>
      <c r="V710" s="4">
        <f>SUMPRODUCT(MID(0&amp;feed!V710,LARGE(INDEX(ISNUMBER(--MID(feed!V710,ROW($1:$5),1))*
ROW($1:$5),0),ROW($1:$5))+1,1)*10^ROW($1:$5)/10)</f>
        <v>0</v>
      </c>
      <c r="W710">
        <f>feed!W710</f>
        <v>0</v>
      </c>
      <c r="X710" s="4">
        <f>T710-H710*750-K710*375-L710*375</f>
        <v>15500</v>
      </c>
      <c r="Y710" s="9">
        <f>T710/N710</f>
        <v>34.722222222222221</v>
      </c>
    </row>
    <row r="711" spans="1:25" x14ac:dyDescent="0.25">
      <c r="A711" t="str">
        <f>feed!A711</f>
        <v>Corn God</v>
      </c>
      <c r="B711" t="str">
        <f>feed!B711</f>
        <v>gonzi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25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First World War surplus</v>
      </c>
      <c r="G711" t="str">
        <f>feed!G711</f>
        <v>Questionable</v>
      </c>
      <c r="H711">
        <f>SUMPRODUCT(MID(0&amp;feed!H711,LARGE(INDEX(ISNUMBER(--MID(feed!H711,ROW($1:$1),1))*
ROW($1:$1),0),ROW($1:$1))+1,1)*10^ROW($1:$1)/10)</f>
        <v>1</v>
      </c>
      <c r="I711" t="str">
        <f>feed!I711</f>
        <v>Good</v>
      </c>
      <c r="J711">
        <f>SUMPRODUCT(MID(0&amp;feed!J711,LARGE(INDEX(ISNUMBER(--MID(feed!J711,ROW($1:$19),1))*
ROW($1:$19),0),ROW($1:$19))+1,1)*10^ROW($1:$19)/10)</f>
        <v>2</v>
      </c>
      <c r="K711">
        <f>SUMPRODUCT(MID(0&amp;feed!K711,LARGE(INDEX(ISNUMBER(--MID(feed!K711,ROW($1:$19),1))*
ROW($1:$19),0),ROW($1:$19))+1,1)*10^ROW($1:$19)/10)</f>
        <v>4</v>
      </c>
      <c r="L711">
        <f>SUMPRODUCT(MID(0&amp;feed!L711,LARGE(INDEX(ISNUMBER(--MID(feed!L711,ROW($1:$19),1))*
ROW($1:$19),0),ROW($1:$19))+1,1)*10^ROW($1:$19)/10)</f>
        <v>1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572</v>
      </c>
      <c r="O711">
        <f>SUMPRODUCT(MID(0&amp;feed!O711,LARGE(INDEX(ISNUMBER(--MID(feed!O711,ROW($1:$5),1))*
ROW($1:$5),0),ROW($1:$5))+1,1)*10^ROW($1:$5)/10)</f>
        <v>35</v>
      </c>
      <c r="P711" t="str">
        <f>feed!P711</f>
        <v>Untapped</v>
      </c>
      <c r="Q711" t="str">
        <f>feed!Q711</f>
        <v>Mediocre</v>
      </c>
      <c r="R711" t="str">
        <f>feed!R711</f>
        <v>Amazonia</v>
      </c>
      <c r="S711" t="str">
        <f>feed!S711</f>
        <v>Soviet Union</v>
      </c>
      <c r="T711" s="4">
        <f>SUMPRODUCT(MID(0&amp;feed!T711,LARGE(INDEX(ISNUMBER(--MID(feed!T711,ROW($1:$5),1))*
ROW($1:$5),0),ROW($1:$5))+1,1)*10^ROW($1:$5)/10)</f>
        <v>31023</v>
      </c>
      <c r="U711" t="str">
        <f>feed!U711</f>
        <v>http://blocgame.com/stats.php?id=64682</v>
      </c>
      <c r="V711" s="4">
        <f>SUMPRODUCT(MID(0&amp;feed!V711,LARGE(INDEX(ISNUMBER(--MID(feed!V711,ROW($1:$5),1))*
ROW($1:$5),0),ROW($1:$5))+1,1)*10^ROW($1:$5)/10)</f>
        <v>0</v>
      </c>
      <c r="W711">
        <f>feed!W711</f>
        <v>0</v>
      </c>
      <c r="X711" s="4">
        <f>T711-H711*750-K711*375-L711*375</f>
        <v>28398</v>
      </c>
      <c r="Y711" s="9">
        <f>T711/N711</f>
        <v>54.236013986013987</v>
      </c>
    </row>
    <row r="712" spans="1:25" x14ac:dyDescent="0.25">
      <c r="A712" t="str">
        <f>feed!A712</f>
        <v>landoffensive</v>
      </c>
      <c r="B712" t="str">
        <f>feed!B712</f>
        <v>landoffensive</v>
      </c>
      <c r="C712">
        <f>feed!C712</f>
        <v>0</v>
      </c>
      <c r="D712">
        <f>SUMPRODUCT(MID(0&amp;feed!D712,LARGE(INDEX(ISNUMBER(--MID(feed!D712,ROW($1:$19),1))*
ROW($1:$19),0),ROW($1:$19))+1,1)*10^ROW($1:$19)/10)</f>
        <v>9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0</v>
      </c>
      <c r="I712" t="str">
        <f>feed!I712</f>
        <v>Poor</v>
      </c>
      <c r="J712">
        <f>SUMPRODUCT(MID(0&amp;feed!J712,LARGE(INDEX(ISNUMBER(--MID(feed!J712,ROW($1:$19),1))*
ROW($1:$19),0),ROW($1:$19))+1,1)*10^ROW($1:$19)/10)</f>
        <v>88</v>
      </c>
      <c r="K712">
        <f>SUMPRODUCT(MID(0&amp;feed!K712,LARGE(INDEX(ISNUMBER(--MID(feed!K712,ROW($1:$19),1))*
ROW($1:$19),0),ROW($1:$19))+1,1)*10^ROW($1:$19)/10)</f>
        <v>2</v>
      </c>
      <c r="L712">
        <f>SUMPRODUCT(MID(0&amp;feed!L712,LARGE(INDEX(ISNUMBER(--MID(feed!L712,ROW($1:$19),1))*
ROW($1:$19),0),ROW($1:$19))+1,1)*10^ROW($1:$19)/10)</f>
        <v>0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570</v>
      </c>
      <c r="O712">
        <f>SUMPRODUCT(MID(0&amp;feed!O712,LARGE(INDEX(ISNUMBER(--MID(feed!O712,ROW($1:$5),1))*
ROW($1:$5),0),ROW($1:$5))+1,1)*10^ROW($1:$5)/10)</f>
        <v>57</v>
      </c>
      <c r="P712" t="str">
        <f>feed!P712</f>
        <v>Untapped</v>
      </c>
      <c r="Q712" t="str">
        <f>feed!Q712</f>
        <v>Small</v>
      </c>
      <c r="R712" t="str">
        <f>feed!R712</f>
        <v>China</v>
      </c>
      <c r="S712" t="str">
        <f>feed!S712</f>
        <v>Soviet Union</v>
      </c>
      <c r="T712" s="4">
        <f>SUMPRODUCT(MID(0&amp;feed!T712,LARGE(INDEX(ISNUMBER(--MID(feed!T712,ROW($1:$5),1))*
ROW($1:$5),0),ROW($1:$5))+1,1)*10^ROW($1:$5)/10)</f>
        <v>18346</v>
      </c>
      <c r="U712" t="str">
        <f>feed!U712</f>
        <v>http://blocgame.com/stats.php?id=64291</v>
      </c>
      <c r="V712" s="4">
        <f>SUMPRODUCT(MID(0&amp;feed!V712,LARGE(INDEX(ISNUMBER(--MID(feed!V712,ROW($1:$5),1))*
ROW($1:$5),0),ROW($1:$5))+1,1)*10^ROW($1:$5)/10)</f>
        <v>0</v>
      </c>
      <c r="W712">
        <f>feed!W712</f>
        <v>0</v>
      </c>
      <c r="X712" s="4">
        <f>T712-H712*750-K712*375-L712*375</f>
        <v>17596</v>
      </c>
      <c r="Y712" s="9">
        <f>T712/N712</f>
        <v>32.185964912280703</v>
      </c>
    </row>
    <row r="713" spans="1:25" x14ac:dyDescent="0.25">
      <c r="A713" t="str">
        <f>feed!A713</f>
        <v>Casa del Nolano</v>
      </c>
      <c r="B713" t="str">
        <f>feed!B713</f>
        <v>jnolat09</v>
      </c>
      <c r="C713" t="str">
        <f>feed!C713</f>
        <v>The Order</v>
      </c>
      <c r="D713">
        <f>SUMPRODUCT(MID(0&amp;feed!D713,LARGE(INDEX(ISNUMBER(--MID(feed!D713,ROW($1:$19),1))*
ROW($1:$19),0),ROW($1:$19))+1,1)*10^ROW($1:$19)/10)</f>
        <v>52</v>
      </c>
      <c r="E713">
        <f>SUMPRODUCT(MID(0&amp;feed!E713,LARGE(INDEX(ISNUMBER(--MID(feed!E713,ROW($1:$19),1))*
ROW($1:$19),0),ROW($1:$19))+1,1)*10^ROW($1:$19)/10)</f>
        <v>0</v>
      </c>
      <c r="F713" t="str">
        <f>feed!F713</f>
        <v>Second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Poor</v>
      </c>
      <c r="J713">
        <f>SUMPRODUCT(MID(0&amp;feed!J713,LARGE(INDEX(ISNUMBER(--MID(feed!J713,ROW($1:$19),1))*
ROW($1:$19),0),ROW($1:$19))+1,1)*10^ROW($1:$19)/10)</f>
        <v>12</v>
      </c>
      <c r="K713">
        <f>SUMPRODUCT(MID(0&amp;feed!K713,LARGE(INDEX(ISNUMBER(--MID(feed!K713,ROW($1:$19),1))*
ROW($1:$19),0),ROW($1:$19))+1,1)*10^ROW($1:$19)/10)</f>
        <v>4</v>
      </c>
      <c r="L713">
        <f>SUMPRODUCT(MID(0&amp;feed!L713,LARGE(INDEX(ISNUMBER(--MID(feed!L713,ROW($1:$19),1))*
ROW($1:$19),0),ROW($1:$19))+1,1)*10^ROW($1:$19)/10)</f>
        <v>4</v>
      </c>
      <c r="M713" t="str">
        <f>feed!M713</f>
        <v>Free Market</v>
      </c>
      <c r="N713">
        <f>SUMPRODUCT(MID(0&amp;feed!N713,LARGE(INDEX(ISNUMBER(--MID(feed!N713,ROW($1:$5),1))*
ROW($1:$5),0),ROW($1:$5))+1,1)*10^ROW($1:$5)/10)</f>
        <v>569</v>
      </c>
      <c r="O713">
        <f>SUMPRODUCT(MID(0&amp;feed!O713,LARGE(INDEX(ISNUMBER(--MID(feed!O713,ROW($1:$5),1))*
ROW($1:$5),0),ROW($1:$5))+1,1)*10^ROW($1:$5)/10)</f>
        <v>211</v>
      </c>
      <c r="P713" t="str">
        <f>feed!P713</f>
        <v>Untapped</v>
      </c>
      <c r="Q713" t="str">
        <f>feed!Q713</f>
        <v>None</v>
      </c>
      <c r="R713" t="str">
        <f>feed!R713</f>
        <v>East Indies</v>
      </c>
      <c r="S713" t="str">
        <f>feed!S713</f>
        <v>Neutral</v>
      </c>
      <c r="T713" s="4">
        <f>SUMPRODUCT(MID(0&amp;feed!T713,LARGE(INDEX(ISNUMBER(--MID(feed!T713,ROW($1:$5),1))*
ROW($1:$5),0),ROW($1:$5))+1,1)*10^ROW($1:$5)/10)</f>
        <v>20000</v>
      </c>
      <c r="U713" t="str">
        <f>feed!U713</f>
        <v>http://blocgame.com/stats.php?id=45936</v>
      </c>
      <c r="V713" s="4">
        <f>SUMPRODUCT(MID(0&amp;feed!V713,LARGE(INDEX(ISNUMBER(--MID(feed!V713,ROW($1:$5),1))*
ROW($1:$5),0),ROW($1:$5))+1,1)*10^ROW($1:$5)/10)</f>
        <v>0</v>
      </c>
      <c r="W713">
        <f>feed!W713</f>
        <v>0</v>
      </c>
      <c r="X713" s="4">
        <f>T713-H713*750-K713*375-L713*375</f>
        <v>16250</v>
      </c>
      <c r="Y713" s="9">
        <f>T713/N713</f>
        <v>35.149384885764498</v>
      </c>
    </row>
    <row r="714" spans="1:25" x14ac:dyDescent="0.25">
      <c r="A714" t="str">
        <f>feed!A714</f>
        <v>Crashlantis</v>
      </c>
      <c r="B714" t="str">
        <f>feed!B714</f>
        <v>The Great Crashimo</v>
      </c>
      <c r="C714" t="str">
        <f>feed!C714</f>
        <v>The Order</v>
      </c>
      <c r="D714">
        <f>SUMPRODUCT(MID(0&amp;feed!D714,LARGE(INDEX(ISNUMBER(--MID(feed!D714,ROW($1:$19),1))*
ROW($1:$19),0),ROW($1:$19))+1,1)*10^ROW($1:$19)/10)</f>
        <v>60</v>
      </c>
      <c r="E714">
        <f>SUMPRODUCT(MID(0&amp;feed!E714,LARGE(INDEX(ISNUMBER(--MID(feed!E714,ROW($1:$19),1))*
ROW($1:$19),0),ROW($1:$19))+1,1)*10^ROW($1:$19)/10)</f>
        <v>2</v>
      </c>
      <c r="F714" t="str">
        <f>feed!F714</f>
        <v>First World War surplus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2</v>
      </c>
      <c r="I714" t="str">
        <f>feed!I714</f>
        <v>Elite</v>
      </c>
      <c r="J714">
        <f>SUMPRODUCT(MID(0&amp;feed!J714,LARGE(INDEX(ISNUMBER(--MID(feed!J714,ROW($1:$19),1))*
ROW($1:$19),0),ROW($1:$19))+1,1)*10^ROW($1:$19)/10)</f>
        <v>1</v>
      </c>
      <c r="K714">
        <f>SUMPRODUCT(MID(0&amp;feed!K714,LARGE(INDEX(ISNUMBER(--MID(feed!K714,ROW($1:$19),1))*
ROW($1:$19),0),ROW($1:$19))+1,1)*10^ROW($1:$19)/10)</f>
        <v>20</v>
      </c>
      <c r="L714">
        <f>SUMPRODUCT(MID(0&amp;feed!L714,LARGE(INDEX(ISNUMBER(--MID(feed!L714,ROW($1:$19),1))*
ROW($1:$19),0),ROW($1:$19))+1,1)*10^ROW($1:$19)/10)</f>
        <v>14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569</v>
      </c>
      <c r="O714">
        <f>SUMPRODUCT(MID(0&amp;feed!O714,LARGE(INDEX(ISNUMBER(--MID(feed!O714,ROW($1:$5),1))*
ROW($1:$5),0),ROW($1:$5))+1,1)*10^ROW($1:$5)/10)</f>
        <v>2220</v>
      </c>
      <c r="P714" t="str">
        <f>feed!P714</f>
        <v>Untapped</v>
      </c>
      <c r="Q714" t="str">
        <f>feed!Q714</f>
        <v>Large</v>
      </c>
      <c r="R714" t="str">
        <f>feed!R714</f>
        <v>Egypt</v>
      </c>
      <c r="S714" t="str">
        <f>feed!S714</f>
        <v>United States</v>
      </c>
      <c r="T714" s="4">
        <f>SUMPRODUCT(MID(0&amp;feed!T714,LARGE(INDEX(ISNUMBER(--MID(feed!T714,ROW($1:$5),1))*
ROW($1:$5),0),ROW($1:$5))+1,1)*10^ROW($1:$5)/10)</f>
        <v>38912</v>
      </c>
      <c r="U714" t="str">
        <f>feed!U714</f>
        <v>http://blocgame.com/stats.php?id=50932</v>
      </c>
      <c r="V714" s="4">
        <f>SUMPRODUCT(MID(0&amp;feed!V714,LARGE(INDEX(ISNUMBER(--MID(feed!V714,ROW($1:$5),1))*
ROW($1:$5),0),ROW($1:$5))+1,1)*10^ROW($1:$5)/10)</f>
        <v>0</v>
      </c>
      <c r="W714">
        <f>feed!W714</f>
        <v>0</v>
      </c>
      <c r="X714" s="4">
        <f>T714-H714*750-K714*375-L714*375</f>
        <v>24662</v>
      </c>
      <c r="Y714" s="9">
        <f>T714/N714</f>
        <v>68.386643233743413</v>
      </c>
    </row>
    <row r="715" spans="1:25" x14ac:dyDescent="0.25">
      <c r="A715" t="str">
        <f>feed!A715</f>
        <v>Sheym</v>
      </c>
      <c r="B715" t="str">
        <f>feed!B715</f>
        <v>Ooodin</v>
      </c>
      <c r="C715">
        <f>feed!C715</f>
        <v>0</v>
      </c>
      <c r="D715">
        <f>SUMPRODUCT(MID(0&amp;feed!D715,LARGE(INDEX(ISNUMBER(--MID(feed!D715,ROW($1:$19),1))*
ROW($1:$19),0),ROW($1:$19))+1,1)*10^ROW($1:$19)/10)</f>
        <v>6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0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132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568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 t="str">
        <f>feed!Q715</f>
        <v>None</v>
      </c>
      <c r="R715" t="str">
        <f>feed!R715</f>
        <v>Egypt</v>
      </c>
      <c r="S715" t="str">
        <f>feed!S715</f>
        <v>Neutral</v>
      </c>
      <c r="T715" s="4">
        <f>SUMPRODUCT(MID(0&amp;feed!T715,LARGE(INDEX(ISNUMBER(--MID(feed!T715,ROW($1:$5),1))*
ROW($1:$5),0),ROW($1:$5))+1,1)*10^ROW($1:$5)/10)</f>
        <v>13077</v>
      </c>
      <c r="U715" t="str">
        <f>feed!U715</f>
        <v>http://blocgame.com/stats.php?id=61826</v>
      </c>
      <c r="V715" s="4">
        <f>SUMPRODUCT(MID(0&amp;feed!V715,LARGE(INDEX(ISNUMBER(--MID(feed!V715,ROW($1:$5),1))*
ROW($1:$5),0),ROW($1:$5))+1,1)*10^ROW($1:$5)/10)</f>
        <v>0</v>
      </c>
      <c r="W715">
        <f>feed!W715</f>
        <v>0</v>
      </c>
      <c r="X715" s="4">
        <f>T715-H715*750-K715*375-L715*375</f>
        <v>12327</v>
      </c>
      <c r="Y715" s="9">
        <f>T715/N715</f>
        <v>23.02288732394366</v>
      </c>
    </row>
    <row r="716" spans="1:25" x14ac:dyDescent="0.25">
      <c r="A716" t="str">
        <f>feed!A717</f>
        <v>militaryjunta</v>
      </c>
      <c r="B716" t="str">
        <f>feed!B717</f>
        <v>militaryjunta</v>
      </c>
      <c r="C716">
        <f>feed!C717</f>
        <v>0</v>
      </c>
      <c r="D716">
        <f>SUMPRODUCT(MID(0&amp;feed!D717,LARGE(INDEX(ISNUMBER(--MID(feed!D717,ROW($1:$19),1))*
ROW($1:$19),0),ROW($1:$19))+1,1)*10^ROW($1:$19)/10)</f>
        <v>10</v>
      </c>
      <c r="E716">
        <f>SUMPRODUCT(MID(0&amp;feed!E717,LARGE(INDEX(ISNUMBER(--MID(feed!E717,ROW($1:$19),1))*
ROW($1:$19),0),ROW($1:$19))+1,1)*10^ROW($1:$19)/10)</f>
        <v>0</v>
      </c>
      <c r="F716" t="str">
        <f>feed!F717</f>
        <v>First World War surplus</v>
      </c>
      <c r="G716" t="str">
        <f>feed!G717</f>
        <v>Gandhi-like</v>
      </c>
      <c r="H716">
        <f>SUMPRODUCT(MID(0&amp;feed!H717,LARGE(INDEX(ISNUMBER(--MID(feed!H717,ROW($1:$1),1))*
ROW($1:$1),0),ROW($1:$1))+1,1)*10^ROW($1:$1)/10)</f>
        <v>0</v>
      </c>
      <c r="I716" t="str">
        <f>feed!I717</f>
        <v>Good</v>
      </c>
      <c r="J716">
        <f>SUMPRODUCT(MID(0&amp;feed!J717,LARGE(INDEX(ISNUMBER(--MID(feed!J717,ROW($1:$19),1))*
ROW($1:$19),0),ROW($1:$19))+1,1)*10^ROW($1:$19)/10)</f>
        <v>30</v>
      </c>
      <c r="K716">
        <f>SUMPRODUCT(MID(0&amp;feed!K717,LARGE(INDEX(ISNUMBER(--MID(feed!K717,ROW($1:$19),1))*
ROW($1:$19),0),ROW($1:$19))+1,1)*10^ROW($1:$19)/10)</f>
        <v>2</v>
      </c>
      <c r="L716">
        <f>SUMPRODUCT(MID(0&amp;feed!L717,LARGE(INDEX(ISNUMBER(--MID(feed!L717,ROW($1:$19),1))*
ROW($1:$19),0),ROW($1:$19))+1,1)*10^ROW($1:$19)/10)</f>
        <v>0</v>
      </c>
      <c r="M716" t="str">
        <f>feed!M717</f>
        <v>Central Planning</v>
      </c>
      <c r="N716">
        <f>SUMPRODUCT(MID(0&amp;feed!N717,LARGE(INDEX(ISNUMBER(--MID(feed!N717,ROW($1:$5),1))*
ROW($1:$5),0),ROW($1:$5))+1,1)*10^ROW($1:$5)/10)</f>
        <v>563</v>
      </c>
      <c r="O716">
        <f>SUMPRODUCT(MID(0&amp;feed!O717,LARGE(INDEX(ISNUMBER(--MID(feed!O717,ROW($1:$5),1))*
ROW($1:$5),0),ROW($1:$5))+1,1)*10^ROW($1:$5)/10)</f>
        <v>0</v>
      </c>
      <c r="P716" t="str">
        <f>feed!P717</f>
        <v>Untapped</v>
      </c>
      <c r="Q716" t="str">
        <f>feed!Q717</f>
        <v>None</v>
      </c>
      <c r="R716" t="str">
        <f>feed!R717</f>
        <v>China</v>
      </c>
      <c r="S716" t="str">
        <f>feed!S717</f>
        <v>Soviet Union</v>
      </c>
      <c r="T716" s="4">
        <f>SUMPRODUCT(MID(0&amp;feed!T717,LARGE(INDEX(ISNUMBER(--MID(feed!T717,ROW($1:$5),1))*
ROW($1:$5),0),ROW($1:$5))+1,1)*10^ROW($1:$5)/10)</f>
        <v>16500</v>
      </c>
      <c r="U716" t="str">
        <f>feed!U717</f>
        <v>http://blocgame.com/stats.php?id=64290</v>
      </c>
      <c r="V716" s="4">
        <f>SUMPRODUCT(MID(0&amp;feed!V717,LARGE(INDEX(ISNUMBER(--MID(feed!V717,ROW($1:$5),1))*
ROW($1:$5),0),ROW($1:$5))+1,1)*10^ROW($1:$5)/10)</f>
        <v>0</v>
      </c>
      <c r="W716">
        <f>feed!W717</f>
        <v>0</v>
      </c>
      <c r="X716" s="4">
        <f>T716-H716*750-K716*375-L716*375</f>
        <v>15750</v>
      </c>
      <c r="Y716" s="9">
        <f>T716/N716</f>
        <v>29.307282415630549</v>
      </c>
    </row>
    <row r="717" spans="1:25" x14ac:dyDescent="0.25">
      <c r="A717" t="str">
        <f>feed!A716</f>
        <v>Remote</v>
      </c>
      <c r="B717" t="str">
        <f>feed!B716</f>
        <v>Burgerking</v>
      </c>
      <c r="C717" t="str">
        <f>feed!C716</f>
        <v>The United Nations</v>
      </c>
      <c r="D717">
        <f>SUMPRODUCT(MID(0&amp;feed!D716,LARGE(INDEX(ISNUMBER(--MID(feed!D716,ROW($1:$19),1))*
ROW($1:$19),0),ROW($1:$19))+1,1)*10^ROW($1:$19)/10)</f>
        <v>95</v>
      </c>
      <c r="E717">
        <f>SUMPRODUCT(MID(0&amp;feed!E716,LARGE(INDEX(ISNUMBER(--MID(feed!E716,ROW($1:$19),1))*
ROW($1:$19),0),ROW($1:$19))+1,1)*10^ROW($1:$19)/10)</f>
        <v>1</v>
      </c>
      <c r="F717" t="str">
        <f>feed!F716</f>
        <v>Second World War surplus</v>
      </c>
      <c r="G717" t="str">
        <f>feed!G716</f>
        <v>Gandhi-like</v>
      </c>
      <c r="H717">
        <f>SUMPRODUCT(MID(0&amp;feed!H716,LARGE(INDEX(ISNUMBER(--MID(feed!H716,ROW($1:$1),1))*
ROW($1:$1),0),ROW($1:$1))+1,1)*10^ROW($1:$1)/10)</f>
        <v>3</v>
      </c>
      <c r="I717" t="str">
        <f>feed!I716</f>
        <v>Good</v>
      </c>
      <c r="J717">
        <f>SUMPRODUCT(MID(0&amp;feed!J716,LARGE(INDEX(ISNUMBER(--MID(feed!J716,ROW($1:$19),1))*
ROW($1:$19),0),ROW($1:$19))+1,1)*10^ROW($1:$19)/10)</f>
        <v>0</v>
      </c>
      <c r="K717">
        <f>SUMPRODUCT(MID(0&amp;feed!K716,LARGE(INDEX(ISNUMBER(--MID(feed!K716,ROW($1:$19),1))*
ROW($1:$19),0),ROW($1:$19))+1,1)*10^ROW($1:$19)/10)</f>
        <v>34</v>
      </c>
      <c r="L717">
        <f>SUMPRODUCT(MID(0&amp;feed!L716,LARGE(INDEX(ISNUMBER(--MID(feed!L716,ROW($1:$19),1))*
ROW($1:$19),0),ROW($1:$19))+1,1)*10^ROW($1:$19)/10)</f>
        <v>11</v>
      </c>
      <c r="M717" t="str">
        <f>feed!M716</f>
        <v>Free Market</v>
      </c>
      <c r="N717">
        <f>SUMPRODUCT(MID(0&amp;feed!N716,LARGE(INDEX(ISNUMBER(--MID(feed!N716,ROW($1:$5),1))*
ROW($1:$5),0),ROW($1:$5))+1,1)*10^ROW($1:$5)/10)</f>
        <v>563</v>
      </c>
      <c r="O717">
        <f>SUMPRODUCT(MID(0&amp;feed!O716,LARGE(INDEX(ISNUMBER(--MID(feed!O716,ROW($1:$5),1))*
ROW($1:$5),0),ROW($1:$5))+1,1)*10^ROW($1:$5)/10)</f>
        <v>61</v>
      </c>
      <c r="P717" t="str">
        <f>feed!P716</f>
        <v>Untapped</v>
      </c>
      <c r="Q717" t="str">
        <f>feed!Q716</f>
        <v>Large</v>
      </c>
      <c r="R717" t="str">
        <f>feed!R716</f>
        <v>Pacific Rim</v>
      </c>
      <c r="S717" t="str">
        <f>feed!S716</f>
        <v>United States</v>
      </c>
      <c r="T717" s="4">
        <f>SUMPRODUCT(MID(0&amp;feed!T716,LARGE(INDEX(ISNUMBER(--MID(feed!T716,ROW($1:$5),1))*
ROW($1:$5),0),ROW($1:$5))+1,1)*10^ROW($1:$5)/10)</f>
        <v>41523</v>
      </c>
      <c r="U717" t="str">
        <f>feed!U716</f>
        <v>http://blocgame.com/stats.php?id=61201</v>
      </c>
      <c r="V717" s="4">
        <f>SUMPRODUCT(MID(0&amp;feed!V716,LARGE(INDEX(ISNUMBER(--MID(feed!V716,ROW($1:$5),1))*
ROW($1:$5),0),ROW($1:$5))+1,1)*10^ROW($1:$5)/10)</f>
        <v>0</v>
      </c>
      <c r="W717">
        <f>feed!W716</f>
        <v>0</v>
      </c>
      <c r="X717" s="4">
        <f>T717-H717*750-K717*375-L717*375</f>
        <v>22398</v>
      </c>
      <c r="Y717" s="9">
        <f>T717/N717</f>
        <v>73.753108348134987</v>
      </c>
    </row>
    <row r="718" spans="1:25" x14ac:dyDescent="0.25">
      <c r="A718" t="str">
        <f>feed!A718</f>
        <v>EthariousDrag</v>
      </c>
      <c r="B718" t="str">
        <f>feed!B718</f>
        <v>VynerBrook</v>
      </c>
      <c r="C718" t="str">
        <f>feed!C718</f>
        <v>Steel Brotherhood</v>
      </c>
      <c r="D718">
        <f>SUMPRODUCT(MID(0&amp;feed!D718,LARGE(INDEX(ISNUMBER(--MID(feed!D718,ROW($1:$19),1))*
ROW($1:$19),0),ROW($1:$19))+1,1)*10^ROW($1:$19)/10)</f>
        <v>34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Finest of the 19th century</v>
      </c>
      <c r="G718" t="str">
        <f>feed!G718</f>
        <v>Angelic</v>
      </c>
      <c r="H718">
        <f>SUMPRODUCT(MID(0&amp;feed!H718,LARGE(INDEX(ISNUMBER(--MID(feed!H718,ROW($1:$1),1))*
ROW($1:$1),0),ROW($1:$1))+1,1)*10^ROW($1:$1)/10)</f>
        <v>1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3</v>
      </c>
      <c r="K718">
        <f>SUMPRODUCT(MID(0&amp;feed!K718,LARGE(INDEX(ISNUMBER(--MID(feed!K718,ROW($1:$19),1))*
ROW($1:$19),0),ROW($1:$19))+1,1)*10^ROW($1:$19)/10)</f>
        <v>11</v>
      </c>
      <c r="L718">
        <f>SUMPRODUCT(MID(0&amp;feed!L718,LARGE(INDEX(ISNUMBER(--MID(feed!L718,ROW($1:$19),1))*
ROW($1:$19),0),ROW($1:$19))+1,1)*10^ROW($1:$19)/10)</f>
        <v>7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561</v>
      </c>
      <c r="O718">
        <f>SUMPRODUCT(MID(0&amp;feed!O718,LARGE(INDEX(ISNUMBER(--MID(feed!O718,ROW($1:$5),1))*
ROW($1:$5),0),ROW($1:$5))+1,1)*10^ROW($1:$5)/10)</f>
        <v>5022</v>
      </c>
      <c r="P718" t="str">
        <f>feed!P718</f>
        <v>Untapped</v>
      </c>
      <c r="Q718" t="str">
        <f>feed!Q718</f>
        <v>Small</v>
      </c>
      <c r="R718" t="str">
        <f>feed!R718</f>
        <v>Egypt</v>
      </c>
      <c r="S718" t="str">
        <f>feed!S718</f>
        <v>Soviet Union</v>
      </c>
      <c r="T718" s="4">
        <f>SUMPRODUCT(MID(0&amp;feed!T718,LARGE(INDEX(ISNUMBER(--MID(feed!T718,ROW($1:$5),1))*
ROW($1:$5),0),ROW($1:$5))+1,1)*10^ROW($1:$5)/10)</f>
        <v>30628</v>
      </c>
      <c r="U718" t="str">
        <f>feed!U718</f>
        <v>http://blocgame.com/stats.php?id=64596</v>
      </c>
      <c r="V718" s="4">
        <f>SUMPRODUCT(MID(0&amp;feed!V718,LARGE(INDEX(ISNUMBER(--MID(feed!V718,ROW($1:$5),1))*
ROW($1:$5),0),ROW($1:$5))+1,1)*10^ROW($1:$5)/10)</f>
        <v>0</v>
      </c>
      <c r="W718">
        <f>feed!W718</f>
        <v>0</v>
      </c>
      <c r="X718" s="4">
        <f>T718-H718*750-K718*375-L718*375</f>
        <v>23128</v>
      </c>
      <c r="Y718" s="9">
        <f>T718/N718</f>
        <v>54.595365418894829</v>
      </c>
    </row>
    <row r="719" spans="1:25" x14ac:dyDescent="0.25">
      <c r="A719" t="str">
        <f>feed!A719</f>
        <v>Genowia</v>
      </c>
      <c r="B719" t="str">
        <f>feed!B719</f>
        <v>ThePole</v>
      </c>
      <c r="C719" t="str">
        <f>feed!C719</f>
        <v>The Divine Council</v>
      </c>
      <c r="D719">
        <f>SUMPRODUCT(MID(0&amp;feed!D719,LARGE(INDEX(ISNUMBER(--MID(feed!D719,ROW($1:$19),1))*
ROW($1:$19),0),ROW($1:$19))+1,1)*10^ROW($1:$19)/10)</f>
        <v>58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2</v>
      </c>
      <c r="I719" t="str">
        <f>feed!I719</f>
        <v>Poor</v>
      </c>
      <c r="J719">
        <f>SUMPRODUCT(MID(0&amp;feed!J719,LARGE(INDEX(ISNUMBER(--MID(feed!J719,ROW($1:$19),1))*
ROW($1:$19),0),ROW($1:$19))+1,1)*10^ROW($1:$19)/10)</f>
        <v>15</v>
      </c>
      <c r="K719">
        <f>SUMPRODUCT(MID(0&amp;feed!K719,LARGE(INDEX(ISNUMBER(--MID(feed!K719,ROW($1:$19),1))*
ROW($1:$19),0),ROW($1:$19))+1,1)*10^ROW($1:$19)/10)</f>
        <v>10</v>
      </c>
      <c r="L719">
        <f>SUMPRODUCT(MID(0&amp;feed!L719,LARGE(INDEX(ISNUMBER(--MID(feed!L719,ROW($1:$19),1))*
ROW($1:$19),0),ROW($1:$19))+1,1)*10^ROW($1:$19)/10)</f>
        <v>6</v>
      </c>
      <c r="M719" t="str">
        <f>feed!M719</f>
        <v>Central Planning</v>
      </c>
      <c r="N719">
        <f>SUMPRODUCT(MID(0&amp;feed!N719,LARGE(INDEX(ISNUMBER(--MID(feed!N719,ROW($1:$5),1))*
ROW($1:$5),0),ROW($1:$5))+1,1)*10^ROW($1:$5)/10)</f>
        <v>560</v>
      </c>
      <c r="O719">
        <f>SUMPRODUCT(MID(0&amp;feed!O719,LARGE(INDEX(ISNUMBER(--MID(feed!O719,ROW($1:$5),1))*
ROW($1:$5),0),ROW($1:$5))+1,1)*10^ROW($1:$5)/10)</f>
        <v>135</v>
      </c>
      <c r="P719" t="str">
        <f>feed!P719</f>
        <v>Untapped</v>
      </c>
      <c r="Q719" t="str">
        <f>feed!Q719</f>
        <v>Very Powerful</v>
      </c>
      <c r="R719" t="str">
        <f>feed!R719</f>
        <v>Pacific Rim</v>
      </c>
      <c r="S719" t="str">
        <f>feed!S719</f>
        <v>Soviet Union</v>
      </c>
      <c r="T719" s="4">
        <f>SUMPRODUCT(MID(0&amp;feed!T719,LARGE(INDEX(ISNUMBER(--MID(feed!T719,ROW($1:$5),1))*
ROW($1:$5),0),ROW($1:$5))+1,1)*10^ROW($1:$5)/10)</f>
        <v>31445</v>
      </c>
      <c r="U719" t="str">
        <f>feed!U719</f>
        <v>http://blocgame.com/stats.php?id=50839</v>
      </c>
      <c r="V719" s="4">
        <f>SUMPRODUCT(MID(0&amp;feed!V719,LARGE(INDEX(ISNUMBER(--MID(feed!V719,ROW($1:$5),1))*
ROW($1:$5),0),ROW($1:$5))+1,1)*10^ROW($1:$5)/10)</f>
        <v>0</v>
      </c>
      <c r="W719">
        <f>feed!W719</f>
        <v>0</v>
      </c>
      <c r="X719" s="4">
        <f>T719-H719*750-K719*375-L719*375</f>
        <v>23945</v>
      </c>
      <c r="Y719" s="9">
        <f>T719/N719</f>
        <v>56.151785714285715</v>
      </c>
    </row>
    <row r="720" spans="1:25" x14ac:dyDescent="0.25">
      <c r="A720" t="str">
        <f>feed!A720</f>
        <v>KL Lanas</v>
      </c>
      <c r="B720" t="str">
        <f>feed!B720</f>
        <v>suwey90</v>
      </c>
      <c r="C720" t="str">
        <f>feed!C720</f>
        <v>PIRATES</v>
      </c>
      <c r="D720">
        <f>SUMPRODUCT(MID(0&amp;feed!D720,LARGE(INDEX(ISNUMBER(--MID(feed!D720,ROW($1:$19),1))*
ROW($1:$19),0),ROW($1:$19))+1,1)*10^ROW($1:$19)/10)</f>
        <v>61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1</v>
      </c>
      <c r="I720" t="str">
        <f>feed!I720</f>
        <v>Standard</v>
      </c>
      <c r="J720">
        <f>SUMPRODUCT(MID(0&amp;feed!J720,LARGE(INDEX(ISNUMBER(--MID(feed!J720,ROW($1:$19),1))*
ROW($1:$19),0),ROW($1:$19))+1,1)*10^ROW($1:$19)/10)</f>
        <v>14</v>
      </c>
      <c r="K720">
        <f>SUMPRODUCT(MID(0&amp;feed!K720,LARGE(INDEX(ISNUMBER(--MID(feed!K720,ROW($1:$19),1))*
ROW($1:$19),0),ROW($1:$19))+1,1)*10^ROW($1:$19)/10)</f>
        <v>6</v>
      </c>
      <c r="L720">
        <f>SUMPRODUCT(MID(0&amp;feed!L720,LARGE(INDEX(ISNUMBER(--MID(feed!L720,ROW($1:$19),1))*
ROW($1:$19),0),ROW($1:$19))+1,1)*10^ROW($1:$19)/10)</f>
        <v>5</v>
      </c>
      <c r="M720" t="str">
        <f>feed!M720</f>
        <v>Free Market</v>
      </c>
      <c r="N720">
        <f>SUMPRODUCT(MID(0&amp;feed!N720,LARGE(INDEX(ISNUMBER(--MID(feed!N720,ROW($1:$5),1))*
ROW($1:$5),0),ROW($1:$5))+1,1)*10^ROW($1:$5)/10)</f>
        <v>560</v>
      </c>
      <c r="O720">
        <f>SUMPRODUCT(MID(0&amp;feed!O720,LARGE(INDEX(ISNUMBER(--MID(feed!O720,ROW($1:$5),1))*
ROW($1:$5),0),ROW($1:$5))+1,1)*10^ROW($1:$5)/10)</f>
        <v>50</v>
      </c>
      <c r="P720" t="str">
        <f>feed!P720</f>
        <v>Untapped</v>
      </c>
      <c r="Q720" t="str">
        <f>feed!Q720</f>
        <v>Somewhat Large</v>
      </c>
      <c r="R720" t="str">
        <f>feed!R720</f>
        <v>East Indies</v>
      </c>
      <c r="S720" t="str">
        <f>feed!S720</f>
        <v>United States</v>
      </c>
      <c r="T720" s="4">
        <f>SUMPRODUCT(MID(0&amp;feed!T720,LARGE(INDEX(ISNUMBER(--MID(feed!T720,ROW($1:$5),1))*
ROW($1:$5),0),ROW($1:$5))+1,1)*10^ROW($1:$5)/10)</f>
        <v>20000</v>
      </c>
      <c r="U720" t="str">
        <f>feed!U720</f>
        <v>http://blocgame.com/stats.php?id=60623</v>
      </c>
      <c r="V720" s="4">
        <f>SUMPRODUCT(MID(0&amp;feed!V720,LARGE(INDEX(ISNUMBER(--MID(feed!V720,ROW($1:$5),1))*
ROW($1:$5),0),ROW($1:$5))+1,1)*10^ROW($1:$5)/10)</f>
        <v>0</v>
      </c>
      <c r="W720">
        <f>feed!W720</f>
        <v>0</v>
      </c>
      <c r="X720" s="4">
        <f>T720-H720*750-K720*375-L720*375</f>
        <v>15125</v>
      </c>
      <c r="Y720" s="9">
        <f>T720/N720</f>
        <v>35.714285714285715</v>
      </c>
    </row>
    <row r="721" spans="1:25" x14ac:dyDescent="0.25">
      <c r="A721" t="str">
        <f>feed!A723</f>
        <v>Flower Hippies</v>
      </c>
      <c r="B721" t="str">
        <f>feed!B723</f>
        <v>Wolololo</v>
      </c>
      <c r="C721" t="str">
        <f>feed!C723</f>
        <v>Steel Brotherhood</v>
      </c>
      <c r="D721">
        <f>SUMPRODUCT(MID(0&amp;feed!D723,LARGE(INDEX(ISNUMBER(--MID(feed!D723,ROW($1:$19),1))*
ROW($1:$19),0),ROW($1:$19))+1,1)*10^ROW($1:$19)/10)</f>
        <v>38</v>
      </c>
      <c r="E721">
        <f>SUMPRODUCT(MID(0&amp;feed!E723,LARGE(INDEX(ISNUMBER(--MID(feed!E723,ROW($1:$19),1))*
ROW($1:$19),0),ROW($1:$19))+1,1)*10^ROW($1:$19)/10)</f>
        <v>0</v>
      </c>
      <c r="F721" t="str">
        <f>feed!F723</f>
        <v>First World War surplus</v>
      </c>
      <c r="G721" t="str">
        <f>feed!G723</f>
        <v>Gandhi-like</v>
      </c>
      <c r="H721">
        <f>SUMPRODUCT(MID(0&amp;feed!H723,LARGE(INDEX(ISNUMBER(--MID(feed!H723,ROW($1:$1),1))*
ROW($1:$1),0),ROW($1:$1))+1,1)*10^ROW($1:$1)/10)</f>
        <v>1</v>
      </c>
      <c r="I721" t="str">
        <f>feed!I723</f>
        <v>Good</v>
      </c>
      <c r="J721">
        <f>SUMPRODUCT(MID(0&amp;feed!J723,LARGE(INDEX(ISNUMBER(--MID(feed!J723,ROW($1:$19),1))*
ROW($1:$19),0),ROW($1:$19))+1,1)*10^ROW($1:$19)/10)</f>
        <v>6</v>
      </c>
      <c r="K721">
        <f>SUMPRODUCT(MID(0&amp;feed!K723,LARGE(INDEX(ISNUMBER(--MID(feed!K723,ROW($1:$19),1))*
ROW($1:$19),0),ROW($1:$19))+1,1)*10^ROW($1:$19)/10)</f>
        <v>7</v>
      </c>
      <c r="L721">
        <f>SUMPRODUCT(MID(0&amp;feed!L723,LARGE(INDEX(ISNUMBER(--MID(feed!L723,ROW($1:$19),1))*
ROW($1:$19),0),ROW($1:$19))+1,1)*10^ROW($1:$19)/10)</f>
        <v>3</v>
      </c>
      <c r="M721" t="str">
        <f>feed!M723</f>
        <v>Central Planning</v>
      </c>
      <c r="N721">
        <f>SUMPRODUCT(MID(0&amp;feed!N723,LARGE(INDEX(ISNUMBER(--MID(feed!N723,ROW($1:$5),1))*
ROW($1:$5),0),ROW($1:$5))+1,1)*10^ROW($1:$5)/10)</f>
        <v>560</v>
      </c>
      <c r="O721">
        <f>SUMPRODUCT(MID(0&amp;feed!O723,LARGE(INDEX(ISNUMBER(--MID(feed!O723,ROW($1:$5),1))*
ROW($1:$5),0),ROW($1:$5))+1,1)*10^ROW($1:$5)/10)</f>
        <v>293</v>
      </c>
      <c r="P721" t="str">
        <f>feed!P723</f>
        <v>Untapped</v>
      </c>
      <c r="Q721" t="str">
        <f>feed!Q723</f>
        <v>Mediocre</v>
      </c>
      <c r="R721" t="str">
        <f>feed!R723</f>
        <v>Pacific Rim</v>
      </c>
      <c r="S721" t="str">
        <f>feed!S723</f>
        <v>United States</v>
      </c>
      <c r="T721" s="4">
        <f>SUMPRODUCT(MID(0&amp;feed!T723,LARGE(INDEX(ISNUMBER(--MID(feed!T723,ROW($1:$5),1))*
ROW($1:$5),0),ROW($1:$5))+1,1)*10^ROW($1:$5)/10)</f>
        <v>26339</v>
      </c>
      <c r="U721" t="str">
        <f>feed!U723</f>
        <v>http://blocgame.com/stats.php?id=64563</v>
      </c>
      <c r="V721" s="4">
        <f>SUMPRODUCT(MID(0&amp;feed!V723,LARGE(INDEX(ISNUMBER(--MID(feed!V723,ROW($1:$5),1))*
ROW($1:$5),0),ROW($1:$5))+1,1)*10^ROW($1:$5)/10)</f>
        <v>0</v>
      </c>
      <c r="W721">
        <f>feed!W723</f>
        <v>0</v>
      </c>
      <c r="X721" s="4">
        <f>T721-H721*750-K721*375-L721*375</f>
        <v>21839</v>
      </c>
      <c r="Y721" s="9">
        <f>T721/N721</f>
        <v>47.033928571428568</v>
      </c>
    </row>
    <row r="722" spans="1:25" x14ac:dyDescent="0.25">
      <c r="A722" t="str">
        <f>feed!A722</f>
        <v>Luskwood</v>
      </c>
      <c r="B722" t="str">
        <f>feed!B722</f>
        <v>HylerVolfhelm</v>
      </c>
      <c r="C722" t="str">
        <f>feed!C722</f>
        <v>The Order</v>
      </c>
      <c r="D722">
        <f>SUMPRODUCT(MID(0&amp;feed!D722,LARGE(INDEX(ISNUMBER(--MID(feed!D722,ROW($1:$19),1))*
ROW($1:$19),0),ROW($1:$19))+1,1)*10^ROW($1:$19)/10)</f>
        <v>99</v>
      </c>
      <c r="E722">
        <f>SUMPRODUCT(MID(0&amp;feed!E722,LARGE(INDEX(ISNUMBER(--MID(feed!E722,ROW($1:$19),1))*
ROW($1:$19),0),ROW($1:$19))+1,1)*10^ROW($1:$19)/10)</f>
        <v>2</v>
      </c>
      <c r="F722" t="str">
        <f>feed!F722</f>
        <v>Korean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2</v>
      </c>
      <c r="I722" t="str">
        <f>feed!I722</f>
        <v>Standard</v>
      </c>
      <c r="J722">
        <f>SUMPRODUCT(MID(0&amp;feed!J722,LARGE(INDEX(ISNUMBER(--MID(feed!J722,ROW($1:$19),1))*
ROW($1:$19),0),ROW($1:$19))+1,1)*10^ROW($1:$19)/10)</f>
        <v>4</v>
      </c>
      <c r="K722">
        <f>SUMPRODUCT(MID(0&amp;feed!K722,LARGE(INDEX(ISNUMBER(--MID(feed!K722,ROW($1:$19),1))*
ROW($1:$19),0),ROW($1:$19))+1,1)*10^ROW($1:$19)/10)</f>
        <v>21</v>
      </c>
      <c r="L722">
        <f>SUMPRODUCT(MID(0&amp;feed!L722,LARGE(INDEX(ISNUMBER(--MID(feed!L722,ROW($1:$19),1))*
ROW($1:$19),0),ROW($1:$19))+1,1)*10^ROW($1:$19)/10)</f>
        <v>8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560</v>
      </c>
      <c r="O722">
        <f>SUMPRODUCT(MID(0&amp;feed!O722,LARGE(INDEX(ISNUMBER(--MID(feed!O722,ROW($1:$5),1))*
ROW($1:$5),0),ROW($1:$5))+1,1)*10^ROW($1:$5)/10)</f>
        <v>497</v>
      </c>
      <c r="P722" t="str">
        <f>feed!P722</f>
        <v>Untapped</v>
      </c>
      <c r="Q722" t="str">
        <f>feed!Q722</f>
        <v>Large</v>
      </c>
      <c r="R722" t="str">
        <f>feed!R722</f>
        <v>The Subcontinent</v>
      </c>
      <c r="S722" t="str">
        <f>feed!S722</f>
        <v>Soviet Union</v>
      </c>
      <c r="T722" s="4">
        <f>SUMPRODUCT(MID(0&amp;feed!T722,LARGE(INDEX(ISNUMBER(--MID(feed!T722,ROW($1:$5),1))*
ROW($1:$5),0),ROW($1:$5))+1,1)*10^ROW($1:$5)/10)</f>
        <v>36994</v>
      </c>
      <c r="U722" t="str">
        <f>feed!U722</f>
        <v>http://blocgame.com/stats.php?id=63171</v>
      </c>
      <c r="V722" s="4">
        <f>SUMPRODUCT(MID(0&amp;feed!V722,LARGE(INDEX(ISNUMBER(--MID(feed!V722,ROW($1:$5),1))*
ROW($1:$5),0),ROW($1:$5))+1,1)*10^ROW($1:$5)/10)</f>
        <v>0</v>
      </c>
      <c r="W722">
        <f>feed!W722</f>
        <v>0</v>
      </c>
      <c r="X722" s="4">
        <f>T722-H722*750-K722*375-L722*375</f>
        <v>24619</v>
      </c>
      <c r="Y722" s="9">
        <f>T722/N722</f>
        <v>66.060714285714283</v>
      </c>
    </row>
    <row r="723" spans="1:25" x14ac:dyDescent="0.25">
      <c r="A723" t="str">
        <f>feed!A721</f>
        <v>District21</v>
      </c>
      <c r="B723" t="str">
        <f>feed!B721</f>
        <v>Nizarudinjohari</v>
      </c>
      <c r="C723" t="str">
        <f>feed!C721</f>
        <v>PIRATES</v>
      </c>
      <c r="D723">
        <f>SUMPRODUCT(MID(0&amp;feed!D721,LARGE(INDEX(ISNUMBER(--MID(feed!D721,ROW($1:$19),1))*
ROW($1:$19),0),ROW($1:$19))+1,1)*10^ROW($1:$19)/10)</f>
        <v>17</v>
      </c>
      <c r="E723">
        <f>SUMPRODUCT(MID(0&amp;feed!E721,LARGE(INDEX(ISNUMBER(--MID(feed!E721,ROW($1:$19),1))*
ROW($1:$19),0),ROW($1:$19))+1,1)*10^ROW($1:$19)/10)</f>
        <v>0</v>
      </c>
      <c r="F723" t="str">
        <f>feed!F721</f>
        <v>Second World War surplus</v>
      </c>
      <c r="G723" t="str">
        <f>feed!G721</f>
        <v>Angelic</v>
      </c>
      <c r="H723">
        <f>SUMPRODUCT(MID(0&amp;feed!H721,LARGE(INDEX(ISNUMBER(--MID(feed!H721,ROW($1:$1),1))*
ROW($1:$1),0),ROW($1:$1))+1,1)*10^ROW($1:$1)/10)</f>
        <v>1</v>
      </c>
      <c r="I723" t="str">
        <f>feed!I721</f>
        <v>Undisciplined Rabble</v>
      </c>
      <c r="J723">
        <f>SUMPRODUCT(MID(0&amp;feed!J721,LARGE(INDEX(ISNUMBER(--MID(feed!J721,ROW($1:$19),1))*
ROW($1:$19),0),ROW($1:$19))+1,1)*10^ROW($1:$19)/10)</f>
        <v>2</v>
      </c>
      <c r="K723">
        <f>SUMPRODUCT(MID(0&amp;feed!K721,LARGE(INDEX(ISNUMBER(--MID(feed!K721,ROW($1:$19),1))*
ROW($1:$19),0),ROW($1:$19))+1,1)*10^ROW($1:$19)/10)</f>
        <v>4</v>
      </c>
      <c r="L723">
        <f>SUMPRODUCT(MID(0&amp;feed!L721,LARGE(INDEX(ISNUMBER(--MID(feed!L721,ROW($1:$19),1))*
ROW($1:$19),0),ROW($1:$19))+1,1)*10^ROW($1:$19)/10)</f>
        <v>5</v>
      </c>
      <c r="M723" t="str">
        <f>feed!M721</f>
        <v>Central Planning</v>
      </c>
      <c r="N723">
        <f>SUMPRODUCT(MID(0&amp;feed!N721,LARGE(INDEX(ISNUMBER(--MID(feed!N721,ROW($1:$5),1))*
ROW($1:$5),0),ROW($1:$5))+1,1)*10^ROW($1:$5)/10)</f>
        <v>560</v>
      </c>
      <c r="O723">
        <f>SUMPRODUCT(MID(0&amp;feed!O721,LARGE(INDEX(ISNUMBER(--MID(feed!O721,ROW($1:$5),1))*
ROW($1:$5),0),ROW($1:$5))+1,1)*10^ROW($1:$5)/10)</f>
        <v>595</v>
      </c>
      <c r="P723" t="str">
        <f>feed!P721</f>
        <v>Depleted</v>
      </c>
      <c r="Q723" t="str">
        <f>feed!Q721</f>
        <v>None</v>
      </c>
      <c r="R723" t="str">
        <f>feed!R721</f>
        <v>Arabia</v>
      </c>
      <c r="S723" t="str">
        <f>feed!S721</f>
        <v>United States</v>
      </c>
      <c r="T723" s="4">
        <f>SUMPRODUCT(MID(0&amp;feed!T721,LARGE(INDEX(ISNUMBER(--MID(feed!T721,ROW($1:$5),1))*
ROW($1:$5),0),ROW($1:$5))+1,1)*10^ROW($1:$5)/10)</f>
        <v>7309</v>
      </c>
      <c r="U723" t="str">
        <f>feed!U721</f>
        <v>http://blocgame.com/stats.php?id=62938</v>
      </c>
      <c r="V723" s="4">
        <f>SUMPRODUCT(MID(0&amp;feed!V721,LARGE(INDEX(ISNUMBER(--MID(feed!V721,ROW($1:$5),1))*
ROW($1:$5),0),ROW($1:$5))+1,1)*10^ROW($1:$5)/10)</f>
        <v>0</v>
      </c>
      <c r="W723">
        <f>feed!W721</f>
        <v>0</v>
      </c>
      <c r="X723" s="4">
        <f>T723-H723*750-K723*375-L723*375</f>
        <v>3184</v>
      </c>
      <c r="Y723" s="9">
        <f>T723/N723</f>
        <v>13.051785714285714</v>
      </c>
    </row>
    <row r="724" spans="1:25" x14ac:dyDescent="0.25">
      <c r="A724" t="str">
        <f>feed!A724</f>
        <v>siput sedut</v>
      </c>
      <c r="B724" t="str">
        <f>feed!B724</f>
        <v>Mr. President Aizat</v>
      </c>
      <c r="C724" t="str">
        <f>feed!C724</f>
        <v>The Divine Council</v>
      </c>
      <c r="D724">
        <f>SUMPRODUCT(MID(0&amp;feed!D724,LARGE(INDEX(ISNUMBER(--MID(feed!D724,ROW($1:$19),1))*
ROW($1:$19),0),ROW($1:$19))+1,1)*10^ROW($1:$19)/10)</f>
        <v>175</v>
      </c>
      <c r="E724">
        <f>SUMPRODUCT(MID(0&amp;feed!E724,LARGE(INDEX(ISNUMBER(--MID(feed!E724,ROW($1:$19),1))*
ROW($1:$19),0),ROW($1:$19))+1,1)*10^ROW($1:$19)/10)</f>
        <v>1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3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19</v>
      </c>
      <c r="K724">
        <f>SUMPRODUCT(MID(0&amp;feed!K724,LARGE(INDEX(ISNUMBER(--MID(feed!K724,ROW($1:$19),1))*
ROW($1:$19),0),ROW($1:$19))+1,1)*10^ROW($1:$19)/10)</f>
        <v>23</v>
      </c>
      <c r="L724">
        <f>SUMPRODUCT(MID(0&amp;feed!L724,LARGE(INDEX(ISNUMBER(--MID(feed!L724,ROW($1:$19),1))*
ROW($1:$19),0),ROW($1:$19))+1,1)*10^ROW($1:$19)/10)</f>
        <v>14</v>
      </c>
      <c r="M724" t="str">
        <f>feed!M724</f>
        <v>Free Market</v>
      </c>
      <c r="N724">
        <f>SUMPRODUCT(MID(0&amp;feed!N724,LARGE(INDEX(ISNUMBER(--MID(feed!N724,ROW($1:$5),1))*
ROW($1:$5),0),ROW($1:$5))+1,1)*10^ROW($1:$5)/10)</f>
        <v>559</v>
      </c>
      <c r="O724">
        <f>SUMPRODUCT(MID(0&amp;feed!O724,LARGE(INDEX(ISNUMBER(--MID(feed!O724,ROW($1:$5),1))*
ROW($1:$5),0),ROW($1:$5))+1,1)*10^ROW($1:$5)/10)</f>
        <v>263</v>
      </c>
      <c r="P724" t="str">
        <f>feed!P724</f>
        <v>Untapped</v>
      </c>
      <c r="Q724" t="str">
        <f>feed!Q724</f>
        <v>Powerful</v>
      </c>
      <c r="R724" t="str">
        <f>feed!R724</f>
        <v>East Indies</v>
      </c>
      <c r="S724" t="str">
        <f>feed!S724</f>
        <v>United States</v>
      </c>
      <c r="T724" s="4">
        <f>SUMPRODUCT(MID(0&amp;feed!T724,LARGE(INDEX(ISNUMBER(--MID(feed!T724,ROW($1:$5),1))*
ROW($1:$5),0),ROW($1:$5))+1,1)*10^ROW($1:$5)/10)</f>
        <v>37006</v>
      </c>
      <c r="U724" t="str">
        <f>feed!U724</f>
        <v>http://blocgame.com/stats.php?id=60552</v>
      </c>
      <c r="V724" s="4">
        <f>SUMPRODUCT(MID(0&amp;feed!V724,LARGE(INDEX(ISNUMBER(--MID(feed!V724,ROW($1:$5),1))*
ROW($1:$5),0),ROW($1:$5))+1,1)*10^ROW($1:$5)/10)</f>
        <v>0</v>
      </c>
      <c r="W724">
        <f>feed!W724</f>
        <v>0</v>
      </c>
      <c r="X724" s="4">
        <f>T724-H724*750-K724*375-L724*375</f>
        <v>20881</v>
      </c>
      <c r="Y724" s="9">
        <f>T724/N724</f>
        <v>66.200357781753127</v>
      </c>
    </row>
    <row r="725" spans="1:25" x14ac:dyDescent="0.25">
      <c r="A725" t="str">
        <f>feed!A726</f>
        <v>Vargr</v>
      </c>
      <c r="B725" t="str">
        <f>feed!B726</f>
        <v>NickiusBigDickius</v>
      </c>
      <c r="C725">
        <f>feed!C726</f>
        <v>0</v>
      </c>
      <c r="D725">
        <f>SUMPRODUCT(MID(0&amp;feed!D726,LARGE(INDEX(ISNUMBER(--MID(feed!D726,ROW($1:$19),1))*
ROW($1:$19),0),ROW($1:$19))+1,1)*10^ROW($1:$19)/10)</f>
        <v>5</v>
      </c>
      <c r="E725">
        <f>SUMPRODUCT(MID(0&amp;feed!E726,LARGE(INDEX(ISNUMBER(--MID(feed!E726,ROW($1:$19),1))*
ROW($1:$19),0),ROW($1:$19))+1,1)*10^ROW($1:$19)/10)</f>
        <v>0</v>
      </c>
      <c r="F725" t="str">
        <f>feed!F726</f>
        <v>First World War surplus</v>
      </c>
      <c r="G725" t="str">
        <f>feed!G726</f>
        <v>Good</v>
      </c>
      <c r="H725">
        <f>SUMPRODUCT(MID(0&amp;feed!H726,LARGE(INDEX(ISNUMBER(--MID(feed!H726,ROW($1:$1),1))*
ROW($1:$1),0),ROW($1:$1))+1,1)*10^ROW($1:$1)/10)</f>
        <v>0</v>
      </c>
      <c r="I725" t="str">
        <f>feed!I726</f>
        <v>Good</v>
      </c>
      <c r="J725">
        <f>SUMPRODUCT(MID(0&amp;feed!J726,LARGE(INDEX(ISNUMBER(--MID(feed!J726,ROW($1:$19),1))*
ROW($1:$19),0),ROW($1:$19))+1,1)*10^ROW($1:$19)/10)</f>
        <v>124</v>
      </c>
      <c r="K725">
        <f>SUMPRODUCT(MID(0&amp;feed!K726,LARGE(INDEX(ISNUMBER(--MID(feed!K726,ROW($1:$19),1))*
ROW($1:$19),0),ROW($1:$19))+1,1)*10^ROW($1:$19)/10)</f>
        <v>4</v>
      </c>
      <c r="L725">
        <f>SUMPRODUCT(MID(0&amp;feed!L726,LARGE(INDEX(ISNUMBER(--MID(feed!L726,ROW($1:$19),1))*
ROW($1:$19),0),ROW($1:$19))+1,1)*10^ROW($1:$19)/10)</f>
        <v>3</v>
      </c>
      <c r="M725" t="str">
        <f>feed!M726</f>
        <v>Mixed Economy</v>
      </c>
      <c r="N725">
        <f>SUMPRODUCT(MID(0&amp;feed!N726,LARGE(INDEX(ISNUMBER(--MID(feed!N726,ROW($1:$5),1))*
ROW($1:$5),0),ROW($1:$5))+1,1)*10^ROW($1:$5)/10)</f>
        <v>558</v>
      </c>
      <c r="O725">
        <f>SUMPRODUCT(MID(0&amp;feed!O726,LARGE(INDEX(ISNUMBER(--MID(feed!O726,ROW($1:$5),1))*
ROW($1:$5),0),ROW($1:$5))+1,1)*10^ROW($1:$5)/10)</f>
        <v>0</v>
      </c>
      <c r="P725" t="str">
        <f>feed!P726</f>
        <v>Untapped</v>
      </c>
      <c r="Q725" t="str">
        <f>feed!Q726</f>
        <v>Meagre</v>
      </c>
      <c r="R725" t="str">
        <f>feed!R726</f>
        <v>Southern Africa</v>
      </c>
      <c r="S725" t="str">
        <f>feed!S726</f>
        <v>Neutral</v>
      </c>
      <c r="T725" s="4">
        <f>SUMPRODUCT(MID(0&amp;feed!T726,LARGE(INDEX(ISNUMBER(--MID(feed!T726,ROW($1:$5),1))*
ROW($1:$5),0),ROW($1:$5))+1,1)*10^ROW($1:$5)/10)</f>
        <v>7307</v>
      </c>
      <c r="U725" t="str">
        <f>feed!U726</f>
        <v>http://blocgame.com/stats.php?id=63524</v>
      </c>
      <c r="V725" s="4">
        <f>SUMPRODUCT(MID(0&amp;feed!V726,LARGE(INDEX(ISNUMBER(--MID(feed!V726,ROW($1:$5),1))*
ROW($1:$5),0),ROW($1:$5))+1,1)*10^ROW($1:$5)/10)</f>
        <v>0</v>
      </c>
      <c r="W725">
        <f>feed!W726</f>
        <v>0</v>
      </c>
      <c r="X725" s="4">
        <f>T725-H725*750-K725*375-L725*375</f>
        <v>4682</v>
      </c>
      <c r="Y725" s="9">
        <f>T725/N725</f>
        <v>13.094982078853047</v>
      </c>
    </row>
    <row r="726" spans="1:25" x14ac:dyDescent="0.25">
      <c r="A726" t="str">
        <f>feed!A725</f>
        <v>BIOR KELANTOK</v>
      </c>
      <c r="B726" t="str">
        <f>feed!B725</f>
        <v>Krul</v>
      </c>
      <c r="C726" t="str">
        <f>feed!C725</f>
        <v>The Divine Council</v>
      </c>
      <c r="D726">
        <f>SUMPRODUCT(MID(0&amp;feed!D725,LARGE(INDEX(ISNUMBER(--MID(feed!D725,ROW($1:$19),1))*
ROW($1:$19),0),ROW($1:$19))+1,1)*10^ROW($1:$19)/10)</f>
        <v>49</v>
      </c>
      <c r="E726">
        <f>SUMPRODUCT(MID(0&amp;feed!E725,LARGE(INDEX(ISNUMBER(--MID(feed!E725,ROW($1:$19),1))*
ROW($1:$19),0),ROW($1:$19))+1,1)*10^ROW($1:$19)/10)</f>
        <v>0</v>
      </c>
      <c r="F726" t="str">
        <f>feed!F725</f>
        <v>Second World War surplus</v>
      </c>
      <c r="G726" t="str">
        <f>feed!G725</f>
        <v>Gandhi-like</v>
      </c>
      <c r="H726">
        <f>SUMPRODUCT(MID(0&amp;feed!H725,LARGE(INDEX(ISNUMBER(--MID(feed!H725,ROW($1:$1),1))*
ROW($1:$1),0),ROW($1:$1))+1,1)*10^ROW($1:$1)/10)</f>
        <v>1</v>
      </c>
      <c r="I726" t="str">
        <f>feed!I725</f>
        <v>Undisciplined Rabble</v>
      </c>
      <c r="J726">
        <f>SUMPRODUCT(MID(0&amp;feed!J725,LARGE(INDEX(ISNUMBER(--MID(feed!J725,ROW($1:$19),1))*
ROW($1:$19),0),ROW($1:$19))+1,1)*10^ROW($1:$19)/10)</f>
        <v>2</v>
      </c>
      <c r="K726">
        <f>SUMPRODUCT(MID(0&amp;feed!K725,LARGE(INDEX(ISNUMBER(--MID(feed!K725,ROW($1:$19),1))*
ROW($1:$19),0),ROW($1:$19))+1,1)*10^ROW($1:$19)/10)</f>
        <v>10</v>
      </c>
      <c r="L726">
        <f>SUMPRODUCT(MID(0&amp;feed!L725,LARGE(INDEX(ISNUMBER(--MID(feed!L725,ROW($1:$19),1))*
ROW($1:$19),0),ROW($1:$19))+1,1)*10^ROW($1:$19)/10)</f>
        <v>3</v>
      </c>
      <c r="M726" t="str">
        <f>feed!M725</f>
        <v>Mixed Economy</v>
      </c>
      <c r="N726">
        <f>SUMPRODUCT(MID(0&amp;feed!N725,LARGE(INDEX(ISNUMBER(--MID(feed!N725,ROW($1:$5),1))*
ROW($1:$5),0),ROW($1:$5))+1,1)*10^ROW($1:$5)/10)</f>
        <v>558</v>
      </c>
      <c r="O726">
        <f>SUMPRODUCT(MID(0&amp;feed!O725,LARGE(INDEX(ISNUMBER(--MID(feed!O725,ROW($1:$5),1))*
ROW($1:$5),0),ROW($1:$5))+1,1)*10^ROW($1:$5)/10)</f>
        <v>257</v>
      </c>
      <c r="P726" t="str">
        <f>feed!P725</f>
        <v>Plentiful</v>
      </c>
      <c r="Q726" t="str">
        <f>feed!Q725</f>
        <v>Somewhat Large</v>
      </c>
      <c r="R726" t="str">
        <f>feed!R725</f>
        <v>Pacific Rim</v>
      </c>
      <c r="S726" t="str">
        <f>feed!S725</f>
        <v>United States</v>
      </c>
      <c r="T726" s="4">
        <f>SUMPRODUCT(MID(0&amp;feed!T725,LARGE(INDEX(ISNUMBER(--MID(feed!T725,ROW($1:$5),1))*
ROW($1:$5),0),ROW($1:$5))+1,1)*10^ROW($1:$5)/10)</f>
        <v>16172</v>
      </c>
      <c r="U726" t="str">
        <f>feed!U725</f>
        <v>http://blocgame.com/stats.php?id=61489</v>
      </c>
      <c r="V726" s="4">
        <f>SUMPRODUCT(MID(0&amp;feed!V725,LARGE(INDEX(ISNUMBER(--MID(feed!V725,ROW($1:$5),1))*
ROW($1:$5),0),ROW($1:$5))+1,1)*10^ROW($1:$5)/10)</f>
        <v>0</v>
      </c>
      <c r="W726">
        <f>feed!W725</f>
        <v>0</v>
      </c>
      <c r="X726" s="4">
        <f>T726-H726*750-K726*375-L726*375</f>
        <v>10547</v>
      </c>
      <c r="Y726" s="9">
        <f>T726/N726</f>
        <v>28.982078853046595</v>
      </c>
    </row>
    <row r="727" spans="1:25" x14ac:dyDescent="0.25">
      <c r="A727" t="str">
        <f>feed!A727</f>
        <v>Agostino</v>
      </c>
      <c r="B727" t="str">
        <f>feed!B727</f>
        <v>Augusto</v>
      </c>
      <c r="C727" t="str">
        <f>feed!C727</f>
        <v>The Order</v>
      </c>
      <c r="D727">
        <f>SUMPRODUCT(MID(0&amp;feed!D727,LARGE(INDEX(ISNUMBER(--MID(feed!D727,ROW($1:$19),1))*
ROW($1:$19),0),ROW($1:$19))+1,1)*10^ROW($1:$19)/10)</f>
        <v>122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2</v>
      </c>
      <c r="I727" t="str">
        <f>feed!I727</f>
        <v>Poor</v>
      </c>
      <c r="J727">
        <f>SUMPRODUCT(MID(0&amp;feed!J727,LARGE(INDEX(ISNUMBER(--MID(feed!J727,ROW($1:$19),1))*
ROW($1:$19),0),ROW($1:$19))+1,1)*10^ROW($1:$19)/10)</f>
        <v>4</v>
      </c>
      <c r="K727">
        <f>SUMPRODUCT(MID(0&amp;feed!K727,LARGE(INDEX(ISNUMBER(--MID(feed!K727,ROW($1:$19),1))*
ROW($1:$19),0),ROW($1:$19))+1,1)*10^ROW($1:$19)/10)</f>
        <v>13</v>
      </c>
      <c r="L727">
        <f>SUMPRODUCT(MID(0&amp;feed!L727,LARGE(INDEX(ISNUMBER(--MID(feed!L727,ROW($1:$19),1))*
ROW($1:$19),0),ROW($1:$19))+1,1)*10^ROW($1:$19)/10)</f>
        <v>11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557</v>
      </c>
      <c r="O727">
        <f>SUMPRODUCT(MID(0&amp;feed!O727,LARGE(INDEX(ISNUMBER(--MID(feed!O727,ROW($1:$5),1))*
ROW($1:$5),0),ROW($1:$5))+1,1)*10^ROW($1:$5)/10)</f>
        <v>8164</v>
      </c>
      <c r="P727" t="str">
        <f>feed!P727</f>
        <v>Near Depletion</v>
      </c>
      <c r="Q727" t="str">
        <f>feed!Q727</f>
        <v>Somewhat Large</v>
      </c>
      <c r="R727" t="str">
        <f>feed!R727</f>
        <v>Atlas</v>
      </c>
      <c r="S727" t="str">
        <f>feed!S727</f>
        <v>Neutral</v>
      </c>
      <c r="T727" s="4">
        <f>SUMPRODUCT(MID(0&amp;feed!T727,LARGE(INDEX(ISNUMBER(--MID(feed!T727,ROW($1:$5),1))*
ROW($1:$5),0),ROW($1:$5))+1,1)*10^ROW($1:$5)/10)</f>
        <v>30967</v>
      </c>
      <c r="U727" t="str">
        <f>feed!U727</f>
        <v>http://blocgame.com/stats.php?id=60229</v>
      </c>
      <c r="V727" s="4">
        <f>SUMPRODUCT(MID(0&amp;feed!V727,LARGE(INDEX(ISNUMBER(--MID(feed!V727,ROW($1:$5),1))*
ROW($1:$5),0),ROW($1:$5))+1,1)*10^ROW($1:$5)/10)</f>
        <v>0</v>
      </c>
      <c r="W727">
        <f>feed!W727</f>
        <v>0</v>
      </c>
      <c r="X727" s="4">
        <f>T727-H727*750-K727*375-L727*375</f>
        <v>20467</v>
      </c>
      <c r="Y727" s="9">
        <f>T727/N727</f>
        <v>55.596050269299823</v>
      </c>
    </row>
    <row r="728" spans="1:25" x14ac:dyDescent="0.25">
      <c r="A728" t="str">
        <f>feed!A728</f>
        <v>Horgrif</v>
      </c>
      <c r="B728" t="str">
        <f>feed!B728</f>
        <v>roxim teaga</v>
      </c>
      <c r="C728">
        <f>feed!C728</f>
        <v>0</v>
      </c>
      <c r="D728">
        <f>SUMPRODUCT(MID(0&amp;feed!D728,LARGE(INDEX(ISNUMBER(--MID(feed!D728,ROW($1:$19),1))*
ROW($1:$19),0),ROW($1:$19))+1,1)*10^ROW($1:$19)/10)</f>
        <v>7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149</v>
      </c>
      <c r="K728">
        <f>SUMPRODUCT(MID(0&amp;feed!K728,LARGE(INDEX(ISNUMBER(--MID(feed!K728,ROW($1:$19),1))*
ROW($1:$19),0),ROW($1:$19))+1,1)*10^ROW($1:$19)/10)</f>
        <v>5</v>
      </c>
      <c r="L728">
        <f>SUMPRODUCT(MID(0&amp;feed!L728,LARGE(INDEX(ISNUMBER(--MID(feed!L728,ROW($1:$19),1))*
ROW($1:$19),0),ROW($1:$19))+1,1)*10^ROW($1:$19)/10)</f>
        <v>1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555</v>
      </c>
      <c r="O728">
        <f>SUMPRODUCT(MID(0&amp;feed!O728,LARGE(INDEX(ISNUMBER(--MID(feed!O728,ROW($1:$5),1))*
ROW($1:$5),0),ROW($1:$5))+1,1)*10^ROW($1:$5)/10)</f>
        <v>1</v>
      </c>
      <c r="P728" t="str">
        <f>feed!P728</f>
        <v>Untapped</v>
      </c>
      <c r="Q728" t="str">
        <f>feed!Q728</f>
        <v>None</v>
      </c>
      <c r="R728" t="str">
        <f>feed!R728</f>
        <v>Amazonia</v>
      </c>
      <c r="S728" t="str">
        <f>feed!S728</f>
        <v>Neutral</v>
      </c>
      <c r="T728" s="4">
        <f>SUMPRODUCT(MID(0&amp;feed!T728,LARGE(INDEX(ISNUMBER(--MID(feed!T728,ROW($1:$5),1))*
ROW($1:$5),0),ROW($1:$5))+1,1)*10^ROW($1:$5)/10)</f>
        <v>13560</v>
      </c>
      <c r="U728" t="str">
        <f>feed!U728</f>
        <v>http://blocgame.com/stats.php?id=55571</v>
      </c>
      <c r="V728" s="4">
        <f>SUMPRODUCT(MID(0&amp;feed!V728,LARGE(INDEX(ISNUMBER(--MID(feed!V728,ROW($1:$5),1))*
ROW($1:$5),0),ROW($1:$5))+1,1)*10^ROW($1:$5)/10)</f>
        <v>0</v>
      </c>
      <c r="W728">
        <f>feed!W728</f>
        <v>0</v>
      </c>
      <c r="X728" s="4">
        <f>T728-H728*750-K728*375-L728*375</f>
        <v>11310</v>
      </c>
      <c r="Y728" s="9">
        <f>T728/N728</f>
        <v>24.432432432432432</v>
      </c>
    </row>
    <row r="729" spans="1:25" x14ac:dyDescent="0.25">
      <c r="A729" t="str">
        <f>feed!A729</f>
        <v>Azari</v>
      </c>
      <c r="B729" t="str">
        <f>feed!B729</f>
        <v>LOLDAROFL</v>
      </c>
      <c r="C729">
        <f>feed!C729</f>
        <v>0</v>
      </c>
      <c r="D729">
        <f>SUMPRODUCT(MID(0&amp;feed!D729,LARGE(INDEX(ISNUMBER(--MID(feed!D729,ROW($1:$19),1))*
ROW($1:$19),0),ROW($1:$19))+1,1)*10^ROW($1:$19)/10)</f>
        <v>13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0</v>
      </c>
      <c r="I729" t="str">
        <f>feed!I729</f>
        <v>Elite</v>
      </c>
      <c r="J729">
        <f>SUMPRODUCT(MID(0&amp;feed!J729,LARGE(INDEX(ISNUMBER(--MID(feed!J729,ROW($1:$19),1))*
ROW($1:$19),0),ROW($1:$19))+1,1)*10^ROW($1:$19)/10)</f>
        <v>55</v>
      </c>
      <c r="K729">
        <f>SUMPRODUCT(MID(0&amp;feed!K729,LARGE(INDEX(ISNUMBER(--MID(feed!K729,ROW($1:$19),1))*
ROW($1:$19),0),ROW($1:$19))+1,1)*10^ROW($1:$19)/10)</f>
        <v>2</v>
      </c>
      <c r="L729">
        <f>SUMPRODUCT(MID(0&amp;feed!L729,LARGE(INDEX(ISNUMBER(--MID(feed!L729,ROW($1:$19),1))*
ROW($1:$19),0),ROW($1:$19))+1,1)*10^ROW($1:$19)/10)</f>
        <v>1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554</v>
      </c>
      <c r="O729">
        <f>SUMPRODUCT(MID(0&amp;feed!O729,LARGE(INDEX(ISNUMBER(--MID(feed!O729,ROW($1:$5),1))*
ROW($1:$5),0),ROW($1:$5))+1,1)*10^ROW($1:$5)/10)</f>
        <v>323</v>
      </c>
      <c r="P729" t="str">
        <f>feed!P729</f>
        <v>Untapped</v>
      </c>
      <c r="Q729" t="str">
        <f>feed!Q729</f>
        <v>Meagre</v>
      </c>
      <c r="R729" t="str">
        <f>feed!R729</f>
        <v>China</v>
      </c>
      <c r="S729" t="str">
        <f>feed!S729</f>
        <v>Neutral</v>
      </c>
      <c r="T729" s="4">
        <f>SUMPRODUCT(MID(0&amp;feed!T729,LARGE(INDEX(ISNUMBER(--MID(feed!T729,ROW($1:$5),1))*
ROW($1:$5),0),ROW($1:$5))+1,1)*10^ROW($1:$5)/10)</f>
        <v>16500</v>
      </c>
      <c r="U729" t="str">
        <f>feed!U729</f>
        <v>http://blocgame.com/stats.php?id=64199</v>
      </c>
      <c r="V729" s="4">
        <f>SUMPRODUCT(MID(0&amp;feed!V729,LARGE(INDEX(ISNUMBER(--MID(feed!V729,ROW($1:$5),1))*
ROW($1:$5),0),ROW($1:$5))+1,1)*10^ROW($1:$5)/10)</f>
        <v>0</v>
      </c>
      <c r="W729">
        <f>feed!W729</f>
        <v>0</v>
      </c>
      <c r="X729" s="4">
        <f>T729-H729*750-K729*375-L729*375</f>
        <v>15375</v>
      </c>
      <c r="Y729" s="9">
        <f>T729/N729</f>
        <v>29.783393501805055</v>
      </c>
    </row>
    <row r="730" spans="1:25" x14ac:dyDescent="0.25">
      <c r="A730" t="str">
        <f>feed!A730</f>
        <v>Serbija</v>
      </c>
      <c r="B730" t="str">
        <f>feed!B730</f>
        <v>Radovan Karadï¿½iï¿½</v>
      </c>
      <c r="C730" t="str">
        <f>feed!C730</f>
        <v>Lithuanian Coalition</v>
      </c>
      <c r="D730">
        <f>SUMPRODUCT(MID(0&amp;feed!D730,LARGE(INDEX(ISNUMBER(--MID(feed!D730,ROW($1:$19),1))*
ROW($1:$19),0),ROW($1:$19))+1,1)*10^ROW($1:$19)/10)</f>
        <v>80</v>
      </c>
      <c r="E730">
        <f>SUMPRODUCT(MID(0&amp;feed!E730,LARGE(INDEX(ISNUMBER(--MID(feed!E730,ROW($1:$19),1))*
ROW($1:$19),0),ROW($1:$19))+1,1)*10^ROW($1:$19)/10)</f>
        <v>2</v>
      </c>
      <c r="F730" t="str">
        <f>feed!F730</f>
        <v>Second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2</v>
      </c>
      <c r="I730" t="str">
        <f>feed!I730</f>
        <v>Poor</v>
      </c>
      <c r="J730">
        <f>SUMPRODUCT(MID(0&amp;feed!J730,LARGE(INDEX(ISNUMBER(--MID(feed!J730,ROW($1:$19),1))*
ROW($1:$19),0),ROW($1:$19))+1,1)*10^ROW($1:$19)/10)</f>
        <v>17</v>
      </c>
      <c r="K730">
        <f>SUMPRODUCT(MID(0&amp;feed!K730,LARGE(INDEX(ISNUMBER(--MID(feed!K730,ROW($1:$19),1))*
ROW($1:$19),0),ROW($1:$19))+1,1)*10^ROW($1:$19)/10)</f>
        <v>32</v>
      </c>
      <c r="L730">
        <f>SUMPRODUCT(MID(0&amp;feed!L730,LARGE(INDEX(ISNUMBER(--MID(feed!L730,ROW($1:$19),1))*
ROW($1:$19),0),ROW($1:$19))+1,1)*10^ROW($1:$19)/10)</f>
        <v>14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553</v>
      </c>
      <c r="O730">
        <f>SUMPRODUCT(MID(0&amp;feed!O730,LARGE(INDEX(ISNUMBER(--MID(feed!O730,ROW($1:$5),1))*
ROW($1:$5),0),ROW($1:$5))+1,1)*10^ROW($1:$5)/10)</f>
        <v>2403</v>
      </c>
      <c r="P730" t="str">
        <f>feed!P730</f>
        <v>Untapped</v>
      </c>
      <c r="Q730" t="str">
        <f>feed!Q730</f>
        <v>Very Powerful</v>
      </c>
      <c r="R730" t="str">
        <f>feed!R730</f>
        <v>Atlas</v>
      </c>
      <c r="S730" t="str">
        <f>feed!S730</f>
        <v>Soviet Union</v>
      </c>
      <c r="T730" s="4">
        <f>SUMPRODUCT(MID(0&amp;feed!T730,LARGE(INDEX(ISNUMBER(--MID(feed!T730,ROW($1:$5),1))*
ROW($1:$5),0),ROW($1:$5))+1,1)*10^ROW($1:$5)/10)</f>
        <v>29377</v>
      </c>
      <c r="U730" t="str">
        <f>feed!U730</f>
        <v>http://blocgame.com/stats.php?id=62971</v>
      </c>
      <c r="V730" s="4">
        <f>SUMPRODUCT(MID(0&amp;feed!V730,LARGE(INDEX(ISNUMBER(--MID(feed!V730,ROW($1:$5),1))*
ROW($1:$5),0),ROW($1:$5))+1,1)*10^ROW($1:$5)/10)</f>
        <v>0</v>
      </c>
      <c r="W730">
        <f>feed!W730</f>
        <v>0</v>
      </c>
      <c r="X730" s="4">
        <f>T730-H730*750-K730*375-L730*375</f>
        <v>10627</v>
      </c>
      <c r="Y730" s="9">
        <f>T730/N730</f>
        <v>53.12296564195298</v>
      </c>
    </row>
    <row r="731" spans="1:25" x14ac:dyDescent="0.25">
      <c r="A731" t="str">
        <f>feed!A731</f>
        <v>Zepplin</v>
      </c>
      <c r="B731" t="str">
        <f>feed!B731</f>
        <v>Hammer</v>
      </c>
      <c r="C731">
        <f>feed!C731</f>
        <v>0</v>
      </c>
      <c r="D731">
        <f>SUMPRODUCT(MID(0&amp;feed!D731,LARGE(INDEX(ISNUMBER(--MID(feed!D731,ROW($1:$19),1))*
ROW($1:$19),0),ROW($1:$19))+1,1)*10^ROW($1:$19)/10)</f>
        <v>20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0</v>
      </c>
      <c r="I731" t="str">
        <f>feed!I731</f>
        <v>Elite</v>
      </c>
      <c r="J731">
        <f>SUMPRODUCT(MID(0&amp;feed!J731,LARGE(INDEX(ISNUMBER(--MID(feed!J731,ROW($1:$19),1))*
ROW($1:$19),0),ROW($1:$19))+1,1)*10^ROW($1:$19)/10)</f>
        <v>0</v>
      </c>
      <c r="K731">
        <f>SUMPRODUCT(MID(0&amp;feed!K731,LARGE(INDEX(ISNUMBER(--MID(feed!K731,ROW($1:$19),1))*
ROW($1:$19),0),ROW($1:$19))+1,1)*10^ROW($1:$19)/10)</f>
        <v>5</v>
      </c>
      <c r="L731">
        <f>SUMPRODUCT(MID(0&amp;feed!L731,LARGE(INDEX(ISNUMBER(--MID(feed!L731,ROW($1:$19),1))*
ROW($1:$19),0),ROW($1:$19))+1,1)*10^ROW($1:$19)/10)</f>
        <v>3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553</v>
      </c>
      <c r="O731">
        <f>SUMPRODUCT(MID(0&amp;feed!O731,LARGE(INDEX(ISNUMBER(--MID(feed!O731,ROW($1:$5),1))*
ROW($1:$5),0),ROW($1:$5))+1,1)*10^ROW($1:$5)/10)</f>
        <v>2945</v>
      </c>
      <c r="P731" t="str">
        <f>feed!P731</f>
        <v>Untapped</v>
      </c>
      <c r="Q731" t="str">
        <f>feed!Q731</f>
        <v>None</v>
      </c>
      <c r="R731" t="str">
        <f>feed!R731</f>
        <v>Persia</v>
      </c>
      <c r="S731" t="str">
        <f>feed!S731</f>
        <v>Soviet Union</v>
      </c>
      <c r="T731" s="4">
        <f>SUMPRODUCT(MID(0&amp;feed!T731,LARGE(INDEX(ISNUMBER(--MID(feed!T731,ROW($1:$5),1))*
ROW($1:$5),0),ROW($1:$5))+1,1)*10^ROW($1:$5)/10)</f>
        <v>13613</v>
      </c>
      <c r="U731" t="str">
        <f>feed!U731</f>
        <v>http://blocgame.com/stats.php?id=64512</v>
      </c>
      <c r="V731" s="4">
        <f>SUMPRODUCT(MID(0&amp;feed!V731,LARGE(INDEX(ISNUMBER(--MID(feed!V731,ROW($1:$5),1))*
ROW($1:$5),0),ROW($1:$5))+1,1)*10^ROW($1:$5)/10)</f>
        <v>0</v>
      </c>
      <c r="W731">
        <f>feed!W731</f>
        <v>0</v>
      </c>
      <c r="X731" s="4">
        <f>T731-H731*750-K731*375-L731*375</f>
        <v>10613</v>
      </c>
      <c r="Y731" s="9">
        <f>T731/N731</f>
        <v>24.616636528028934</v>
      </c>
    </row>
    <row r="732" spans="1:25" x14ac:dyDescent="0.25">
      <c r="A732" t="str">
        <f>feed!A732</f>
        <v>melayuraya</v>
      </c>
      <c r="B732" t="str">
        <f>feed!B732</f>
        <v>bangsamelayu</v>
      </c>
      <c r="C732">
        <f>feed!C732</f>
        <v>0</v>
      </c>
      <c r="D732">
        <f>SUMPRODUCT(MID(0&amp;feed!D732,LARGE(INDEX(ISNUMBER(--MID(feed!D732,ROW($1:$19),1))*
ROW($1:$19),0),ROW($1:$19))+1,1)*10^ROW($1:$19)/10)</f>
        <v>98</v>
      </c>
      <c r="E732">
        <f>SUMPRODUCT(MID(0&amp;feed!E732,LARGE(INDEX(ISNUMBER(--MID(feed!E732,ROW($1:$19),1))*
ROW($1:$19),0),ROW($1:$19))+1,1)*10^ROW($1:$19)/10)</f>
        <v>0</v>
      </c>
      <c r="F732" t="str">
        <f>feed!F732</f>
        <v>Second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3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9</v>
      </c>
      <c r="K732">
        <f>SUMPRODUCT(MID(0&amp;feed!K732,LARGE(INDEX(ISNUMBER(--MID(feed!K732,ROW($1:$19),1))*
ROW($1:$19),0),ROW($1:$19))+1,1)*10^ROW($1:$19)/10)</f>
        <v>8</v>
      </c>
      <c r="L732">
        <f>SUMPRODUCT(MID(0&amp;feed!L732,LARGE(INDEX(ISNUMBER(--MID(feed!L732,ROW($1:$19),1))*
ROW($1:$19),0),ROW($1:$19))+1,1)*10^ROW($1:$19)/10)</f>
        <v>8</v>
      </c>
      <c r="M732" t="str">
        <f>feed!M732</f>
        <v>Central Planning</v>
      </c>
      <c r="N732">
        <f>SUMPRODUCT(MID(0&amp;feed!N732,LARGE(INDEX(ISNUMBER(--MID(feed!N732,ROW($1:$5),1))*
ROW($1:$5),0),ROW($1:$5))+1,1)*10^ROW($1:$5)/10)</f>
        <v>551</v>
      </c>
      <c r="O732">
        <f>SUMPRODUCT(MID(0&amp;feed!O732,LARGE(INDEX(ISNUMBER(--MID(feed!O732,ROW($1:$5),1))*
ROW($1:$5),0),ROW($1:$5))+1,1)*10^ROW($1:$5)/10)</f>
        <v>90</v>
      </c>
      <c r="P732" t="str">
        <f>feed!P732</f>
        <v>Untapped</v>
      </c>
      <c r="Q732" t="str">
        <f>feed!Q732</f>
        <v>Mediocre</v>
      </c>
      <c r="R732" t="str">
        <f>feed!R732</f>
        <v>The Subcontinent</v>
      </c>
      <c r="S732" t="str">
        <f>feed!S732</f>
        <v>Neutral</v>
      </c>
      <c r="T732" s="4">
        <f>SUMPRODUCT(MID(0&amp;feed!T732,LARGE(INDEX(ISNUMBER(--MID(feed!T732,ROW($1:$5),1))*
ROW($1:$5),0),ROW($1:$5))+1,1)*10^ROW($1:$5)/10)</f>
        <v>24155</v>
      </c>
      <c r="U732" t="str">
        <f>feed!U732</f>
        <v>http://blocgame.com/stats.php?id=63546</v>
      </c>
      <c r="V732" s="4">
        <f>SUMPRODUCT(MID(0&amp;feed!V732,LARGE(INDEX(ISNUMBER(--MID(feed!V732,ROW($1:$5),1))*
ROW($1:$5),0),ROW($1:$5))+1,1)*10^ROW($1:$5)/10)</f>
        <v>0</v>
      </c>
      <c r="W732">
        <f>feed!W732</f>
        <v>0</v>
      </c>
      <c r="X732" s="4">
        <f>T732-H732*750-K732*375-L732*375</f>
        <v>15905</v>
      </c>
      <c r="Y732" s="9">
        <f>T732/N732</f>
        <v>43.83847549909256</v>
      </c>
    </row>
    <row r="733" spans="1:25" x14ac:dyDescent="0.25">
      <c r="A733" t="str">
        <f>feed!A733</f>
        <v>Tigner</v>
      </c>
      <c r="B733" t="str">
        <f>feed!B733</f>
        <v>atiah</v>
      </c>
      <c r="C733" t="str">
        <f>feed!C733</f>
        <v>The Order</v>
      </c>
      <c r="D733">
        <f>SUMPRODUCT(MID(0&amp;feed!D733,LARGE(INDEX(ISNUMBER(--MID(feed!D733,ROW($1:$19),1))*
ROW($1:$19),0),ROW($1:$19))+1,1)*10^ROW($1:$19)/10)</f>
        <v>116</v>
      </c>
      <c r="E733">
        <f>SUMPRODUCT(MID(0&amp;feed!E733,LARGE(INDEX(ISNUMBER(--MID(feed!E733,ROW($1:$19),1))*
ROW($1:$19),0),ROW($1:$19))+1,1)*10^ROW($1:$19)/10)</f>
        <v>2</v>
      </c>
      <c r="F733" t="str">
        <f>feed!F733</f>
        <v>Second World War surplus</v>
      </c>
      <c r="G733" t="str">
        <f>feed!G733</f>
        <v>Angelic</v>
      </c>
      <c r="H733">
        <f>SUMPRODUCT(MID(0&amp;feed!H733,LARGE(INDEX(ISNUMBER(--MID(feed!H733,ROW($1:$1),1))*
ROW($1:$1),0),ROW($1:$1))+1,1)*10^ROW($1:$1)/10)</f>
        <v>2</v>
      </c>
      <c r="I733" t="str">
        <f>feed!I733</f>
        <v>Elite</v>
      </c>
      <c r="J733">
        <f>SUMPRODUCT(MID(0&amp;feed!J733,LARGE(INDEX(ISNUMBER(--MID(feed!J733,ROW($1:$19),1))*
ROW($1:$19),0),ROW($1:$19))+1,1)*10^ROW($1:$19)/10)</f>
        <v>4</v>
      </c>
      <c r="K733">
        <f>SUMPRODUCT(MID(0&amp;feed!K733,LARGE(INDEX(ISNUMBER(--MID(feed!K733,ROW($1:$19),1))*
ROW($1:$19),0),ROW($1:$19))+1,1)*10^ROW($1:$19)/10)</f>
        <v>17</v>
      </c>
      <c r="L733">
        <f>SUMPRODUCT(MID(0&amp;feed!L733,LARGE(INDEX(ISNUMBER(--MID(feed!L733,ROW($1:$19),1))*
ROW($1:$19),0),ROW($1:$19))+1,1)*10^ROW($1:$19)/10)</f>
        <v>4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550</v>
      </c>
      <c r="O733">
        <f>SUMPRODUCT(MID(0&amp;feed!O733,LARGE(INDEX(ISNUMBER(--MID(feed!O733,ROW($1:$5),1))*
ROW($1:$5),0),ROW($1:$5))+1,1)*10^ROW($1:$5)/10)</f>
        <v>6149</v>
      </c>
      <c r="P733" t="str">
        <f>feed!P733</f>
        <v>Untapped</v>
      </c>
      <c r="Q733" t="str">
        <f>feed!Q733</f>
        <v>Large</v>
      </c>
      <c r="R733" t="str">
        <f>feed!R733</f>
        <v>Egypt</v>
      </c>
      <c r="S733" t="str">
        <f>feed!S733</f>
        <v>United States</v>
      </c>
      <c r="T733" s="4">
        <f>SUMPRODUCT(MID(0&amp;feed!T733,LARGE(INDEX(ISNUMBER(--MID(feed!T733,ROW($1:$5),1))*
ROW($1:$5),0),ROW($1:$5))+1,1)*10^ROW($1:$5)/10)</f>
        <v>27558</v>
      </c>
      <c r="U733" t="str">
        <f>feed!U733</f>
        <v>http://blocgame.com/stats.php?id=64128</v>
      </c>
      <c r="V733" s="4">
        <f>SUMPRODUCT(MID(0&amp;feed!V733,LARGE(INDEX(ISNUMBER(--MID(feed!V733,ROW($1:$5),1))*
ROW($1:$5),0),ROW($1:$5))+1,1)*10^ROW($1:$5)/10)</f>
        <v>0</v>
      </c>
      <c r="W733">
        <f>feed!W733</f>
        <v>0</v>
      </c>
      <c r="X733" s="4">
        <f>T733-H733*750-K733*375-L733*375</f>
        <v>18183</v>
      </c>
      <c r="Y733" s="9">
        <f>T733/N733</f>
        <v>50.105454545454542</v>
      </c>
    </row>
    <row r="734" spans="1:25" x14ac:dyDescent="0.25">
      <c r="A734" t="str">
        <f>feed!A734</f>
        <v>Stings</v>
      </c>
      <c r="B734" t="str">
        <f>feed!B734</f>
        <v>Sting</v>
      </c>
      <c r="C734" t="str">
        <f>feed!C734</f>
        <v>The Federal Colonies</v>
      </c>
      <c r="D734">
        <f>SUMPRODUCT(MID(0&amp;feed!D734,LARGE(INDEX(ISNUMBER(--MID(feed!D734,ROW($1:$19),1))*
ROW($1:$19),0),ROW($1:$19))+1,1)*10^ROW($1:$19)/10)</f>
        <v>74</v>
      </c>
      <c r="E734">
        <f>SUMPRODUCT(MID(0&amp;feed!E734,LARGE(INDEX(ISNUMBER(--MID(feed!E734,ROW($1:$19),1))*
ROW($1:$19),0),ROW($1:$19))+1,1)*10^ROW($1:$19)/10)</f>
        <v>1</v>
      </c>
      <c r="F734" t="str">
        <f>feed!F734</f>
        <v>Second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2</v>
      </c>
      <c r="I734" t="str">
        <f>feed!I734</f>
        <v>Poor</v>
      </c>
      <c r="J734">
        <f>SUMPRODUCT(MID(0&amp;feed!J734,LARGE(INDEX(ISNUMBER(--MID(feed!J734,ROW($1:$19),1))*
ROW($1:$19),0),ROW($1:$19))+1,1)*10^ROW($1:$19)/10)</f>
        <v>6</v>
      </c>
      <c r="K734">
        <f>SUMPRODUCT(MID(0&amp;feed!K734,LARGE(INDEX(ISNUMBER(--MID(feed!K734,ROW($1:$19),1))*
ROW($1:$19),0),ROW($1:$19))+1,1)*10^ROW($1:$19)/10)</f>
        <v>17</v>
      </c>
      <c r="L734">
        <f>SUMPRODUCT(MID(0&amp;feed!L734,LARGE(INDEX(ISNUMBER(--MID(feed!L734,ROW($1:$19),1))*
ROW($1:$19),0),ROW($1:$19))+1,1)*10^ROW($1:$19)/10)</f>
        <v>11</v>
      </c>
      <c r="M734" t="str">
        <f>feed!M734</f>
        <v>Free Market</v>
      </c>
      <c r="N734">
        <f>SUMPRODUCT(MID(0&amp;feed!N734,LARGE(INDEX(ISNUMBER(--MID(feed!N734,ROW($1:$5),1))*
ROW($1:$5),0),ROW($1:$5))+1,1)*10^ROW($1:$5)/10)</f>
        <v>549</v>
      </c>
      <c r="O734">
        <f>SUMPRODUCT(MID(0&amp;feed!O734,LARGE(INDEX(ISNUMBER(--MID(feed!O734,ROW($1:$5),1))*
ROW($1:$5),0),ROW($1:$5))+1,1)*10^ROW($1:$5)/10)</f>
        <v>3712</v>
      </c>
      <c r="P734" t="str">
        <f>feed!P734</f>
        <v>Untapped</v>
      </c>
      <c r="Q734" t="str">
        <f>feed!Q734</f>
        <v>Very Powerful</v>
      </c>
      <c r="R734" t="str">
        <f>feed!R734</f>
        <v>Mesopotamia</v>
      </c>
      <c r="S734" t="str">
        <f>feed!S734</f>
        <v>United States</v>
      </c>
      <c r="T734" s="4">
        <f>SUMPRODUCT(MID(0&amp;feed!T734,LARGE(INDEX(ISNUMBER(--MID(feed!T734,ROW($1:$5),1))*
ROW($1:$5),0),ROW($1:$5))+1,1)*10^ROW($1:$5)/10)</f>
        <v>20165</v>
      </c>
      <c r="U734" t="str">
        <f>feed!U734</f>
        <v>http://blocgame.com/stats.php?id=62660</v>
      </c>
      <c r="V734" s="4">
        <f>SUMPRODUCT(MID(0&amp;feed!V734,LARGE(INDEX(ISNUMBER(--MID(feed!V734,ROW($1:$5),1))*
ROW($1:$5),0),ROW($1:$5))+1,1)*10^ROW($1:$5)/10)</f>
        <v>0</v>
      </c>
      <c r="W734">
        <f>feed!W734</f>
        <v>0</v>
      </c>
      <c r="X734" s="4">
        <f>T734-H734*750-K734*375-L734*375</f>
        <v>8165</v>
      </c>
      <c r="Y734" s="9">
        <f>T734/N734</f>
        <v>36.730418943533699</v>
      </c>
    </row>
    <row r="735" spans="1:25" x14ac:dyDescent="0.25">
      <c r="A735" t="str">
        <f>feed!A735</f>
        <v>Jurestist</v>
      </c>
      <c r="B735" t="str">
        <f>feed!B735</f>
        <v>truenova</v>
      </c>
      <c r="C735">
        <f>feed!C735</f>
        <v>0</v>
      </c>
      <c r="D735">
        <f>SUMPRODUCT(MID(0&amp;feed!D735,LARGE(INDEX(ISNUMBER(--MID(feed!D735,ROW($1:$19),1))*
ROW($1:$19),0),ROW($1:$19))+1,1)*10^ROW($1:$19)/10)</f>
        <v>10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0</v>
      </c>
      <c r="I735" t="str">
        <f>feed!I735</f>
        <v>Good</v>
      </c>
      <c r="J735">
        <f>SUMPRODUCT(MID(0&amp;feed!J735,LARGE(INDEX(ISNUMBER(--MID(feed!J735,ROW($1:$19),1))*
ROW($1:$19),0),ROW($1:$19))+1,1)*10^ROW($1:$19)/10)</f>
        <v>54</v>
      </c>
      <c r="K735">
        <f>SUMPRODUCT(MID(0&amp;feed!K735,LARGE(INDEX(ISNUMBER(--MID(feed!K735,ROW($1:$19),1))*
ROW($1:$19),0),ROW($1:$19))+1,1)*10^ROW($1:$19)/10)</f>
        <v>4</v>
      </c>
      <c r="L735">
        <f>SUMPRODUCT(MID(0&amp;feed!L735,LARGE(INDEX(ISNUMBER(--MID(feed!L735,ROW($1:$19),1))*
ROW($1:$19),0),ROW($1:$19))+1,1)*10^ROW($1:$19)/10)</f>
        <v>2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548</v>
      </c>
      <c r="O735">
        <f>SUMPRODUCT(MID(0&amp;feed!O735,LARGE(INDEX(ISNUMBER(--MID(feed!O735,ROW($1:$5),1))*
ROW($1:$5),0),ROW($1:$5))+1,1)*10^ROW($1:$5)/10)</f>
        <v>0</v>
      </c>
      <c r="P735" t="str">
        <f>feed!P735</f>
        <v>Untapped</v>
      </c>
      <c r="Q735" t="str">
        <f>feed!Q735</f>
        <v>None</v>
      </c>
      <c r="R735" t="str">
        <f>feed!R735</f>
        <v>East Indies</v>
      </c>
      <c r="S735" t="str">
        <f>feed!S735</f>
        <v>Neutral</v>
      </c>
      <c r="T735" s="4">
        <f>SUMPRODUCT(MID(0&amp;feed!T735,LARGE(INDEX(ISNUMBER(--MID(feed!T735,ROW($1:$5),1))*
ROW($1:$5),0),ROW($1:$5))+1,1)*10^ROW($1:$5)/10)</f>
        <v>12947</v>
      </c>
      <c r="U735" t="str">
        <f>feed!U735</f>
        <v>http://blocgame.com/stats.php?id=59705</v>
      </c>
      <c r="V735" s="4">
        <f>SUMPRODUCT(MID(0&amp;feed!V735,LARGE(INDEX(ISNUMBER(--MID(feed!V735,ROW($1:$5),1))*
ROW($1:$5),0),ROW($1:$5))+1,1)*10^ROW($1:$5)/10)</f>
        <v>0</v>
      </c>
      <c r="W735">
        <f>feed!W735</f>
        <v>0</v>
      </c>
      <c r="X735" s="4">
        <f>T735-H735*750-K735*375-L735*375</f>
        <v>10697</v>
      </c>
      <c r="Y735" s="9">
        <f>T735/N735</f>
        <v>23.625912408759124</v>
      </c>
    </row>
    <row r="736" spans="1:25" x14ac:dyDescent="0.25">
      <c r="A736" t="str">
        <f>feed!A736</f>
        <v>Beluncas War</v>
      </c>
      <c r="B736" t="str">
        <f>feed!B736</f>
        <v>RamaRama</v>
      </c>
      <c r="C736" t="str">
        <f>feed!C736</f>
        <v>PIRATES</v>
      </c>
      <c r="D736">
        <f>SUMPRODUCT(MID(0&amp;feed!D736,LARGE(INDEX(ISNUMBER(--MID(feed!D736,ROW($1:$19),1))*
ROW($1:$19),0),ROW($1:$19))+1,1)*10^ROW($1:$19)/10)</f>
        <v>30</v>
      </c>
      <c r="E736">
        <f>SUMPRODUCT(MID(0&amp;feed!E736,LARGE(INDEX(ISNUMBER(--MID(feed!E736,ROW($1:$19),1))*
ROW($1:$19),0),ROW($1:$19))+1,1)*10^ROW($1:$19)/10)</f>
        <v>0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3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22</v>
      </c>
      <c r="K736">
        <f>SUMPRODUCT(MID(0&amp;feed!K736,LARGE(INDEX(ISNUMBER(--MID(feed!K736,ROW($1:$19),1))*
ROW($1:$19),0),ROW($1:$19))+1,1)*10^ROW($1:$19)/10)</f>
        <v>15</v>
      </c>
      <c r="L736">
        <f>SUMPRODUCT(MID(0&amp;feed!L736,LARGE(INDEX(ISNUMBER(--MID(feed!L736,ROW($1:$19),1))*
ROW($1:$19),0),ROW($1:$19))+1,1)*10^ROW($1:$19)/10)</f>
        <v>18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548</v>
      </c>
      <c r="O736">
        <f>SUMPRODUCT(MID(0&amp;feed!O736,LARGE(INDEX(ISNUMBER(--MID(feed!O736,ROW($1:$5),1))*
ROW($1:$5),0),ROW($1:$5))+1,1)*10^ROW($1:$5)/10)</f>
        <v>18</v>
      </c>
      <c r="P736" t="str">
        <f>feed!P736</f>
        <v>Untapped</v>
      </c>
      <c r="Q736" t="str">
        <f>feed!Q736</f>
        <v>Large</v>
      </c>
      <c r="R736" t="str">
        <f>feed!R736</f>
        <v>Pacific Rim</v>
      </c>
      <c r="S736" t="str">
        <f>feed!S736</f>
        <v>United States</v>
      </c>
      <c r="T736" s="4">
        <f>SUMPRODUCT(MID(0&amp;feed!T736,LARGE(INDEX(ISNUMBER(--MID(feed!T736,ROW($1:$5),1))*
ROW($1:$5),0),ROW($1:$5))+1,1)*10^ROW($1:$5)/10)</f>
        <v>20398</v>
      </c>
      <c r="U736" t="str">
        <f>feed!U736</f>
        <v>http://blocgame.com/stats.php?id=61487</v>
      </c>
      <c r="V736" s="4">
        <f>SUMPRODUCT(MID(0&amp;feed!V736,LARGE(INDEX(ISNUMBER(--MID(feed!V736,ROW($1:$5),1))*
ROW($1:$5),0),ROW($1:$5))+1,1)*10^ROW($1:$5)/10)</f>
        <v>0</v>
      </c>
      <c r="W736">
        <f>feed!W736</f>
        <v>0</v>
      </c>
      <c r="X736" s="4">
        <f>T736-H736*750-K736*375-L736*375</f>
        <v>5773</v>
      </c>
      <c r="Y736" s="9">
        <f>T736/N736</f>
        <v>37.222627737226276</v>
      </c>
    </row>
    <row r="737" spans="1:25" x14ac:dyDescent="0.25">
      <c r="A737" t="str">
        <f>feed!A737</f>
        <v>Buzir</v>
      </c>
      <c r="B737" t="str">
        <f>feed!B737</f>
        <v>Sir Ribuz</v>
      </c>
      <c r="C737" t="str">
        <f>feed!C737</f>
        <v>Steel Brotherhood</v>
      </c>
      <c r="D737">
        <f>SUMPRODUCT(MID(0&amp;feed!D737,LARGE(INDEX(ISNUMBER(--MID(feed!D737,ROW($1:$19),1))*
ROW($1:$19),0),ROW($1:$19))+1,1)*10^ROW($1:$19)/10)</f>
        <v>58</v>
      </c>
      <c r="E737">
        <f>SUMPRODUCT(MID(0&amp;feed!E737,LARGE(INDEX(ISNUMBER(--MID(feed!E737,ROW($1:$19),1))*
ROW($1:$19),0),ROW($1:$19))+1,1)*10^ROW($1:$19)/10)</f>
        <v>0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1</v>
      </c>
      <c r="I737" t="str">
        <f>feed!I737</f>
        <v>Poor</v>
      </c>
      <c r="J737">
        <f>SUMPRODUCT(MID(0&amp;feed!J737,LARGE(INDEX(ISNUMBER(--MID(feed!J737,ROW($1:$19),1))*
ROW($1:$19),0),ROW($1:$19))+1,1)*10^ROW($1:$19)/10)</f>
        <v>6</v>
      </c>
      <c r="K737">
        <f>SUMPRODUCT(MID(0&amp;feed!K737,LARGE(INDEX(ISNUMBER(--MID(feed!K737,ROW($1:$19),1))*
ROW($1:$19),0),ROW($1:$19))+1,1)*10^ROW($1:$19)/10)</f>
        <v>25</v>
      </c>
      <c r="L737">
        <f>SUMPRODUCT(MID(0&amp;feed!L737,LARGE(INDEX(ISNUMBER(--MID(feed!L737,ROW($1:$19),1))*
ROW($1:$19),0),ROW($1:$19))+1,1)*10^ROW($1:$19)/10)</f>
        <v>2</v>
      </c>
      <c r="M737" t="str">
        <f>feed!M737</f>
        <v>Mixed Economy</v>
      </c>
      <c r="N737">
        <f>SUMPRODUCT(MID(0&amp;feed!N737,LARGE(INDEX(ISNUMBER(--MID(feed!N737,ROW($1:$5),1))*
ROW($1:$5),0),ROW($1:$5))+1,1)*10^ROW($1:$5)/10)</f>
        <v>547</v>
      </c>
      <c r="O737">
        <f>SUMPRODUCT(MID(0&amp;feed!O737,LARGE(INDEX(ISNUMBER(--MID(feed!O737,ROW($1:$5),1))*
ROW($1:$5),0),ROW($1:$5))+1,1)*10^ROW($1:$5)/10)</f>
        <v>86</v>
      </c>
      <c r="P737" t="str">
        <f>feed!P737</f>
        <v>Untapped</v>
      </c>
      <c r="Q737" t="str">
        <f>feed!Q737</f>
        <v>Somewhat Large</v>
      </c>
      <c r="R737" t="str">
        <f>feed!R737</f>
        <v>Southern Cone</v>
      </c>
      <c r="S737" t="str">
        <f>feed!S737</f>
        <v>United States</v>
      </c>
      <c r="T737" s="4">
        <f>SUMPRODUCT(MID(0&amp;feed!T737,LARGE(INDEX(ISNUMBER(--MID(feed!T737,ROW($1:$5),1))*
ROW($1:$5),0),ROW($1:$5))+1,1)*10^ROW($1:$5)/10)</f>
        <v>31413</v>
      </c>
      <c r="U737" t="str">
        <f>feed!U737</f>
        <v>http://blocgame.com/stats.php?id=64064</v>
      </c>
      <c r="V737" s="4">
        <f>SUMPRODUCT(MID(0&amp;feed!V737,LARGE(INDEX(ISNUMBER(--MID(feed!V737,ROW($1:$5),1))*
ROW($1:$5),0),ROW($1:$5))+1,1)*10^ROW($1:$5)/10)</f>
        <v>0</v>
      </c>
      <c r="W737">
        <f>feed!W737</f>
        <v>0</v>
      </c>
      <c r="X737" s="4">
        <f>T737-H737*750-K737*375-L737*375</f>
        <v>20538</v>
      </c>
      <c r="Y737" s="9">
        <f>T737/N737</f>
        <v>57.427787934186469</v>
      </c>
    </row>
    <row r="738" spans="1:25" x14ac:dyDescent="0.25">
      <c r="A738" t="str">
        <f>feed!A738</f>
        <v>deathtotyrants</v>
      </c>
      <c r="B738" t="str">
        <f>feed!B738</f>
        <v>deathtotyrants</v>
      </c>
      <c r="C738">
        <f>feed!C738</f>
        <v>0</v>
      </c>
      <c r="D738">
        <f>SUMPRODUCT(MID(0&amp;feed!D738,LARGE(INDEX(ISNUMBER(--MID(feed!D738,ROW($1:$19),1))*
ROW($1:$19),0),ROW($1:$19))+1,1)*10^ROW($1:$19)/10)</f>
        <v>5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Good</v>
      </c>
      <c r="H738">
        <f>SUMPRODUCT(MID(0&amp;feed!H738,LARGE(INDEX(ISNUMBER(--MID(feed!H738,ROW($1:$1),1))*
ROW($1:$1),0),ROW($1:$1))+1,1)*10^ROW($1:$1)/10)</f>
        <v>0</v>
      </c>
      <c r="I738" t="str">
        <f>feed!I738</f>
        <v>Undisciplined Rabble</v>
      </c>
      <c r="J738">
        <f>SUMPRODUCT(MID(0&amp;feed!J738,LARGE(INDEX(ISNUMBER(--MID(feed!J738,ROW($1:$19),1))*
ROW($1:$19),0),ROW($1:$19))+1,1)*10^ROW($1:$19)/10)</f>
        <v>4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2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547</v>
      </c>
      <c r="O738">
        <f>SUMPRODUCT(MID(0&amp;feed!O738,LARGE(INDEX(ISNUMBER(--MID(feed!O738,ROW($1:$5),1))*
ROW($1:$5),0),ROW($1:$5))+1,1)*10^ROW($1:$5)/10)</f>
        <v>2888</v>
      </c>
      <c r="P738" t="str">
        <f>feed!P738</f>
        <v>Untapped</v>
      </c>
      <c r="Q738" t="str">
        <f>feed!Q738</f>
        <v>None</v>
      </c>
      <c r="R738" t="str">
        <f>feed!R738</f>
        <v>Atlas</v>
      </c>
      <c r="S738" t="str">
        <f>feed!S738</f>
        <v>Neutral</v>
      </c>
      <c r="T738" s="4">
        <f>SUMPRODUCT(MID(0&amp;feed!T738,LARGE(INDEX(ISNUMBER(--MID(feed!T738,ROW($1:$5),1))*
ROW($1:$5),0),ROW($1:$5))+1,1)*10^ROW($1:$5)/10)</f>
        <v>13313</v>
      </c>
      <c r="U738" t="str">
        <f>feed!U738</f>
        <v>http://blocgame.com/stats.php?id=64328</v>
      </c>
      <c r="V738" s="4">
        <f>SUMPRODUCT(MID(0&amp;feed!V738,LARGE(INDEX(ISNUMBER(--MID(feed!V738,ROW($1:$5),1))*
ROW($1:$5),0),ROW($1:$5))+1,1)*10^ROW($1:$5)/10)</f>
        <v>0</v>
      </c>
      <c r="W738">
        <f>feed!W738</f>
        <v>0</v>
      </c>
      <c r="X738" s="4">
        <f>T738-H738*750-K738*375-L738*375</f>
        <v>11813</v>
      </c>
      <c r="Y738" s="9">
        <f>T738/N738</f>
        <v>24.3382084095064</v>
      </c>
    </row>
    <row r="739" spans="1:25" x14ac:dyDescent="0.25">
      <c r="A739" t="str">
        <f>feed!A739</f>
        <v>Netland</v>
      </c>
      <c r="B739" t="str">
        <f>feed!B739</f>
        <v>netcode</v>
      </c>
      <c r="C739" t="str">
        <f>feed!C739</f>
        <v>The Order</v>
      </c>
      <c r="D739">
        <f>SUMPRODUCT(MID(0&amp;feed!D739,LARGE(INDEX(ISNUMBER(--MID(feed!D739,ROW($1:$19),1))*
ROW($1:$19),0),ROW($1:$19))+1,1)*10^ROW($1:$19)/10)</f>
        <v>40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1</v>
      </c>
      <c r="I739" t="str">
        <f>feed!I739</f>
        <v>Good</v>
      </c>
      <c r="J739">
        <f>SUMPRODUCT(MID(0&amp;feed!J739,LARGE(INDEX(ISNUMBER(--MID(feed!J739,ROW($1:$19),1))*
ROW($1:$19),0),ROW($1:$19))+1,1)*10^ROW($1:$19)/10)</f>
        <v>10</v>
      </c>
      <c r="K739">
        <f>SUMPRODUCT(MID(0&amp;feed!K739,LARGE(INDEX(ISNUMBER(--MID(feed!K739,ROW($1:$19),1))*
ROW($1:$19),0),ROW($1:$19))+1,1)*10^ROW($1:$19)/10)</f>
        <v>13</v>
      </c>
      <c r="L739">
        <f>SUMPRODUCT(MID(0&amp;feed!L739,LARGE(INDEX(ISNUMBER(--MID(feed!L739,ROW($1:$19),1))*
ROW($1:$19),0),ROW($1:$19))+1,1)*10^ROW($1:$19)/10)</f>
        <v>2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545</v>
      </c>
      <c r="O739">
        <f>SUMPRODUCT(MID(0&amp;feed!O739,LARGE(INDEX(ISNUMBER(--MID(feed!O739,ROW($1:$5),1))*
ROW($1:$5),0),ROW($1:$5))+1,1)*10^ROW($1:$5)/10)</f>
        <v>37</v>
      </c>
      <c r="P739" t="str">
        <f>feed!P739</f>
        <v>Untapped</v>
      </c>
      <c r="Q739" t="str">
        <f>feed!Q739</f>
        <v>Mediocre</v>
      </c>
      <c r="R739" t="str">
        <f>feed!R739</f>
        <v>Mesoamerica</v>
      </c>
      <c r="S739" t="str">
        <f>feed!S739</f>
        <v>United States</v>
      </c>
      <c r="T739" s="4">
        <f>SUMPRODUCT(MID(0&amp;feed!T739,LARGE(INDEX(ISNUMBER(--MID(feed!T739,ROW($1:$5),1))*
ROW($1:$5),0),ROW($1:$5))+1,1)*10^ROW($1:$5)/10)</f>
        <v>27493</v>
      </c>
      <c r="U739" t="str">
        <f>feed!U739</f>
        <v>http://blocgame.com/stats.php?id=63148</v>
      </c>
      <c r="V739" s="4">
        <f>SUMPRODUCT(MID(0&amp;feed!V739,LARGE(INDEX(ISNUMBER(--MID(feed!V739,ROW($1:$5),1))*
ROW($1:$5),0),ROW($1:$5))+1,1)*10^ROW($1:$5)/10)</f>
        <v>0</v>
      </c>
      <c r="W739">
        <f>feed!W739</f>
        <v>0</v>
      </c>
      <c r="X739" s="4">
        <f>T739-H739*750-K739*375-L739*375</f>
        <v>21118</v>
      </c>
      <c r="Y739" s="9">
        <f>T739/N739</f>
        <v>50.445871559633026</v>
      </c>
    </row>
    <row r="740" spans="1:25" x14ac:dyDescent="0.25">
      <c r="A740" t="str">
        <f>feed!A740</f>
        <v>Scavia</v>
      </c>
      <c r="B740" t="str">
        <f>feed!B740</f>
        <v>nike1155</v>
      </c>
      <c r="C740" t="str">
        <f>feed!C740</f>
        <v>The Order</v>
      </c>
      <c r="D740">
        <f>SUMPRODUCT(MID(0&amp;feed!D740,LARGE(INDEX(ISNUMBER(--MID(feed!D740,ROW($1:$19),1))*
ROW($1:$19),0),ROW($1:$19))+1,1)*10^ROW($1:$19)/10)</f>
        <v>72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1</v>
      </c>
      <c r="I740" t="str">
        <f>feed!I740</f>
        <v>Poor</v>
      </c>
      <c r="J740">
        <f>SUMPRODUCT(MID(0&amp;feed!J740,LARGE(INDEX(ISNUMBER(--MID(feed!J740,ROW($1:$19),1))*
ROW($1:$19),0),ROW($1:$19))+1,1)*10^ROW($1:$19)/10)</f>
        <v>4</v>
      </c>
      <c r="K740">
        <f>SUMPRODUCT(MID(0&amp;feed!K740,LARGE(INDEX(ISNUMBER(--MID(feed!K740,ROW($1:$19),1))*
ROW($1:$19),0),ROW($1:$19))+1,1)*10^ROW($1:$19)/10)</f>
        <v>8</v>
      </c>
      <c r="L740">
        <f>SUMPRODUCT(MID(0&amp;feed!L740,LARGE(INDEX(ISNUMBER(--MID(feed!L740,ROW($1:$19),1))*
ROW($1:$19),0),ROW($1:$19))+1,1)*10^ROW($1:$19)/10)</f>
        <v>2</v>
      </c>
      <c r="M740" t="str">
        <f>feed!M740</f>
        <v>Free Market</v>
      </c>
      <c r="N740">
        <f>SUMPRODUCT(MID(0&amp;feed!N740,LARGE(INDEX(ISNUMBER(--MID(feed!N740,ROW($1:$5),1))*
ROW($1:$5),0),ROW($1:$5))+1,1)*10^ROW($1:$5)/10)</f>
        <v>544</v>
      </c>
      <c r="O740">
        <f>SUMPRODUCT(MID(0&amp;feed!O740,LARGE(INDEX(ISNUMBER(--MID(feed!O740,ROW($1:$5),1))*
ROW($1:$5),0),ROW($1:$5))+1,1)*10^ROW($1:$5)/10)</f>
        <v>46</v>
      </c>
      <c r="P740" t="str">
        <f>feed!P740</f>
        <v>Plentiful</v>
      </c>
      <c r="Q740" t="str">
        <f>feed!Q740</f>
        <v>Large</v>
      </c>
      <c r="R740" t="str">
        <f>feed!R740</f>
        <v>Indochina</v>
      </c>
      <c r="S740" t="str">
        <f>feed!S740</f>
        <v>United States</v>
      </c>
      <c r="T740" s="4">
        <f>SUMPRODUCT(MID(0&amp;feed!T740,LARGE(INDEX(ISNUMBER(--MID(feed!T740,ROW($1:$5),1))*
ROW($1:$5),0),ROW($1:$5))+1,1)*10^ROW($1:$5)/10)</f>
        <v>23843</v>
      </c>
      <c r="U740" t="str">
        <f>feed!U740</f>
        <v>http://blocgame.com/stats.php?id=52275</v>
      </c>
      <c r="V740" s="4">
        <f>SUMPRODUCT(MID(0&amp;feed!V740,LARGE(INDEX(ISNUMBER(--MID(feed!V740,ROW($1:$5),1))*
ROW($1:$5),0),ROW($1:$5))+1,1)*10^ROW($1:$5)/10)</f>
        <v>0</v>
      </c>
      <c r="W740">
        <f>feed!W740</f>
        <v>0</v>
      </c>
      <c r="X740" s="4">
        <f>T740-H740*750-K740*375-L740*375</f>
        <v>19343</v>
      </c>
      <c r="Y740" s="9">
        <f>T740/N740</f>
        <v>43.829044117647058</v>
      </c>
    </row>
    <row r="741" spans="1:25" x14ac:dyDescent="0.25">
      <c r="A741" t="str">
        <f>feed!A741</f>
        <v>Much War</v>
      </c>
      <c r="B741" t="str">
        <f>feed!B741</f>
        <v>Dan The Magic Man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46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2</v>
      </c>
      <c r="I741" t="str">
        <f>feed!I741</f>
        <v>Undisciplined Rabble</v>
      </c>
      <c r="J741">
        <f>SUMPRODUCT(MID(0&amp;feed!J741,LARGE(INDEX(ISNUMBER(--MID(feed!J741,ROW($1:$19),1))*
ROW($1:$19),0),ROW($1:$19))+1,1)*10^ROW($1:$19)/10)</f>
        <v>0</v>
      </c>
      <c r="K741">
        <f>SUMPRODUCT(MID(0&amp;feed!K741,LARGE(INDEX(ISNUMBER(--MID(feed!K741,ROW($1:$19),1))*
ROW($1:$19),0),ROW($1:$19))+1,1)*10^ROW($1:$19)/10)</f>
        <v>10</v>
      </c>
      <c r="L741">
        <f>SUMPRODUCT(MID(0&amp;feed!L741,LARGE(INDEX(ISNUMBER(--MID(feed!L741,ROW($1:$19),1))*
ROW($1:$19),0),ROW($1:$19))+1,1)*10^ROW($1:$19)/10)</f>
        <v>10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543</v>
      </c>
      <c r="O741">
        <f>SUMPRODUCT(MID(0&amp;feed!O741,LARGE(INDEX(ISNUMBER(--MID(feed!O741,ROW($1:$5),1))*
ROW($1:$5),0),ROW($1:$5))+1,1)*10^ROW($1:$5)/10)</f>
        <v>3653</v>
      </c>
      <c r="P741" t="str">
        <f>feed!P741</f>
        <v>Untapped</v>
      </c>
      <c r="Q741" t="str">
        <f>feed!Q741</f>
        <v>Large</v>
      </c>
      <c r="R741" t="str">
        <f>feed!R741</f>
        <v>Mesopotamia</v>
      </c>
      <c r="S741" t="str">
        <f>feed!S741</f>
        <v>Soviet Union</v>
      </c>
      <c r="T741" s="4">
        <f>SUMPRODUCT(MID(0&amp;feed!T741,LARGE(INDEX(ISNUMBER(--MID(feed!T741,ROW($1:$5),1))*
ROW($1:$5),0),ROW($1:$5))+1,1)*10^ROW($1:$5)/10)</f>
        <v>40406</v>
      </c>
      <c r="U741" t="str">
        <f>feed!U741</f>
        <v>http://blocgame.com/stats.php?id=61645</v>
      </c>
      <c r="V741" s="4">
        <f>SUMPRODUCT(MID(0&amp;feed!V741,LARGE(INDEX(ISNUMBER(--MID(feed!V741,ROW($1:$5),1))*
ROW($1:$5),0),ROW($1:$5))+1,1)*10^ROW($1:$5)/10)</f>
        <v>0</v>
      </c>
      <c r="W741">
        <f>feed!W741</f>
        <v>0</v>
      </c>
      <c r="X741" s="4">
        <f>T741-H741*750-K741*375-L741*375</f>
        <v>31406</v>
      </c>
      <c r="Y741" s="9">
        <f>T741/N741</f>
        <v>74.412523020257822</v>
      </c>
    </row>
    <row r="742" spans="1:25" x14ac:dyDescent="0.25">
      <c r="A742" t="str">
        <f>feed!A742</f>
        <v>Roarspekistan</v>
      </c>
      <c r="B742" t="str">
        <f>feed!B742</f>
        <v>roar</v>
      </c>
      <c r="C742" t="str">
        <f>feed!C742</f>
        <v>Che Guevara League</v>
      </c>
      <c r="D742">
        <f>SUMPRODUCT(MID(0&amp;feed!D742,LARGE(INDEX(ISNUMBER(--MID(feed!D742,ROW($1:$19),1))*
ROW($1:$19),0),ROW($1:$19))+1,1)*10^ROW($1:$19)/10)</f>
        <v>45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First World War surplus</v>
      </c>
      <c r="G742" t="str">
        <f>feed!G742</f>
        <v>Angelic</v>
      </c>
      <c r="H742">
        <f>SUMPRODUCT(MID(0&amp;feed!H742,LARGE(INDEX(ISNUMBER(--MID(feed!H742,ROW($1:$1),1))*
ROW($1:$1),0),ROW($1:$1))+1,1)*10^ROW($1:$1)/10)</f>
        <v>1</v>
      </c>
      <c r="I742" t="str">
        <f>feed!I742</f>
        <v>Poor</v>
      </c>
      <c r="J742">
        <f>SUMPRODUCT(MID(0&amp;feed!J742,LARGE(INDEX(ISNUMBER(--MID(feed!J742,ROW($1:$19),1))*
ROW($1:$19),0),ROW($1:$19))+1,1)*10^ROW($1:$19)/10)</f>
        <v>26</v>
      </c>
      <c r="K742">
        <f>SUMPRODUCT(MID(0&amp;feed!K742,LARGE(INDEX(ISNUMBER(--MID(feed!K742,ROW($1:$19),1))*
ROW($1:$19),0),ROW($1:$19))+1,1)*10^ROW($1:$19)/10)</f>
        <v>6</v>
      </c>
      <c r="L742">
        <f>SUMPRODUCT(MID(0&amp;feed!L742,LARGE(INDEX(ISNUMBER(--MID(feed!L742,ROW($1:$19),1))*
ROW($1:$19),0),ROW($1:$19))+1,1)*10^ROW($1:$19)/10)</f>
        <v>1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541</v>
      </c>
      <c r="O742">
        <f>SUMPRODUCT(MID(0&amp;feed!O742,LARGE(INDEX(ISNUMBER(--MID(feed!O742,ROW($1:$5),1))*
ROW($1:$5),0),ROW($1:$5))+1,1)*10^ROW($1:$5)/10)</f>
        <v>427</v>
      </c>
      <c r="P742" t="str">
        <f>feed!P742</f>
        <v>Untapped</v>
      </c>
      <c r="Q742" t="str">
        <f>feed!Q742</f>
        <v>Mediocre</v>
      </c>
      <c r="R742" t="str">
        <f>feed!R742</f>
        <v>Gran Colombia</v>
      </c>
      <c r="S742" t="str">
        <f>feed!S742</f>
        <v>Soviet Union</v>
      </c>
      <c r="T742" s="4">
        <f>SUMPRODUCT(MID(0&amp;feed!T742,LARGE(INDEX(ISNUMBER(--MID(feed!T742,ROW($1:$5),1))*
ROW($1:$5),0),ROW($1:$5))+1,1)*10^ROW($1:$5)/10)</f>
        <v>20000</v>
      </c>
      <c r="U742" t="str">
        <f>feed!U742</f>
        <v>http://blocgame.com/stats.php?id=59084</v>
      </c>
      <c r="V742" s="4">
        <f>SUMPRODUCT(MID(0&amp;feed!V742,LARGE(INDEX(ISNUMBER(--MID(feed!V742,ROW($1:$5),1))*
ROW($1:$5),0),ROW($1:$5))+1,1)*10^ROW($1:$5)/10)</f>
        <v>0</v>
      </c>
      <c r="W742">
        <f>feed!W742</f>
        <v>0</v>
      </c>
      <c r="X742" s="4">
        <f>T742-H742*750-K742*375-L742*375</f>
        <v>16625</v>
      </c>
      <c r="Y742" s="9">
        <f>T742/N742</f>
        <v>36.968576709796672</v>
      </c>
    </row>
    <row r="743" spans="1:25" x14ac:dyDescent="0.25">
      <c r="A743" t="str">
        <f>feed!A744</f>
        <v>Kalashstan</v>
      </c>
      <c r="B743" t="str">
        <f>feed!B744</f>
        <v>Kalashstan</v>
      </c>
      <c r="C743">
        <f>feed!C744</f>
        <v>0</v>
      </c>
      <c r="D743">
        <f>SUMPRODUCT(MID(0&amp;feed!D744,LARGE(INDEX(ISNUMBER(--MID(feed!D744,ROW($1:$19),1))*
ROW($1:$19),0),ROW($1:$19))+1,1)*10^ROW($1:$19)/10)</f>
        <v>10</v>
      </c>
      <c r="E743">
        <f>SUMPRODUCT(MID(0&amp;feed!E744,LARGE(INDEX(ISNUMBER(--MID(feed!E744,ROW($1:$19),1))*
ROW($1:$19),0),ROW($1:$19))+1,1)*10^ROW($1:$19)/10)</f>
        <v>0</v>
      </c>
      <c r="F743" t="str">
        <f>feed!F744</f>
        <v>First World War surplus</v>
      </c>
      <c r="G743" t="str">
        <f>feed!G744</f>
        <v>Questionable</v>
      </c>
      <c r="H743">
        <f>SUMPRODUCT(MID(0&amp;feed!H744,LARGE(INDEX(ISNUMBER(--MID(feed!H744,ROW($1:$1),1))*
ROW($1:$1),0),ROW($1:$1))+1,1)*10^ROW($1:$1)/10)</f>
        <v>0</v>
      </c>
      <c r="I743" t="str">
        <f>feed!I744</f>
        <v>Good</v>
      </c>
      <c r="J743">
        <f>SUMPRODUCT(MID(0&amp;feed!J744,LARGE(INDEX(ISNUMBER(--MID(feed!J744,ROW($1:$19),1))*
ROW($1:$19),0),ROW($1:$19))+1,1)*10^ROW($1:$19)/10)</f>
        <v>30</v>
      </c>
      <c r="K743">
        <f>SUMPRODUCT(MID(0&amp;feed!K744,LARGE(INDEX(ISNUMBER(--MID(feed!K744,ROW($1:$19),1))*
ROW($1:$19),0),ROW($1:$19))+1,1)*10^ROW($1:$19)/10)</f>
        <v>2</v>
      </c>
      <c r="L743">
        <f>SUMPRODUCT(MID(0&amp;feed!L744,LARGE(INDEX(ISNUMBER(--MID(feed!L744,ROW($1:$19),1))*
ROW($1:$19),0),ROW($1:$19))+1,1)*10^ROW($1:$19)/10)</f>
        <v>0</v>
      </c>
      <c r="M743" t="str">
        <f>feed!M744</f>
        <v>Mixed Economy</v>
      </c>
      <c r="N743">
        <f>SUMPRODUCT(MID(0&amp;feed!N744,LARGE(INDEX(ISNUMBER(--MID(feed!N744,ROW($1:$5),1))*
ROW($1:$5),0),ROW($1:$5))+1,1)*10^ROW($1:$5)/10)</f>
        <v>540</v>
      </c>
      <c r="O743">
        <f>SUMPRODUCT(MID(0&amp;feed!O744,LARGE(INDEX(ISNUMBER(--MID(feed!O744,ROW($1:$5),1))*
ROW($1:$5),0),ROW($1:$5))+1,1)*10^ROW($1:$5)/10)</f>
        <v>0</v>
      </c>
      <c r="P743" t="str">
        <f>feed!P744</f>
        <v>Untapped</v>
      </c>
      <c r="Q743" t="str">
        <f>feed!Q744</f>
        <v>None</v>
      </c>
      <c r="R743" t="str">
        <f>feed!R744</f>
        <v>China</v>
      </c>
      <c r="S743" t="str">
        <f>feed!S744</f>
        <v>Neutral</v>
      </c>
      <c r="T743" s="4">
        <f>SUMPRODUCT(MID(0&amp;feed!T744,LARGE(INDEX(ISNUMBER(--MID(feed!T744,ROW($1:$5),1))*
ROW($1:$5),0),ROW($1:$5))+1,1)*10^ROW($1:$5)/10)</f>
        <v>13613</v>
      </c>
      <c r="U743" t="str">
        <f>feed!U744</f>
        <v>http://blocgame.com/stats.php?id=64289</v>
      </c>
      <c r="V743" s="4">
        <f>SUMPRODUCT(MID(0&amp;feed!V744,LARGE(INDEX(ISNUMBER(--MID(feed!V744,ROW($1:$5),1))*
ROW($1:$5),0),ROW($1:$5))+1,1)*10^ROW($1:$5)/10)</f>
        <v>0</v>
      </c>
      <c r="W743">
        <f>feed!W744</f>
        <v>0</v>
      </c>
      <c r="X743" s="4">
        <f>T743-H743*750-K743*375-L743*375</f>
        <v>12863</v>
      </c>
      <c r="Y743" s="9">
        <f>T743/N743</f>
        <v>25.209259259259259</v>
      </c>
    </row>
    <row r="744" spans="1:25" x14ac:dyDescent="0.25">
      <c r="A744" t="str">
        <f>feed!A743</f>
        <v>Obsrany Chlew</v>
      </c>
      <c r="B744" t="str">
        <f>feed!B743</f>
        <v>Janusz</v>
      </c>
      <c r="C744" t="str">
        <f>feed!C743</f>
        <v>Lithuanian Coalition</v>
      </c>
      <c r="D744">
        <f>SUMPRODUCT(MID(0&amp;feed!D743,LARGE(INDEX(ISNUMBER(--MID(feed!D743,ROW($1:$19),1))*
ROW($1:$19),0),ROW($1:$19))+1,1)*10^ROW($1:$19)/10)</f>
        <v>81</v>
      </c>
      <c r="E744">
        <f>SUMPRODUCT(MID(0&amp;feed!E743,LARGE(INDEX(ISNUMBER(--MID(feed!E743,ROW($1:$19),1))*
ROW($1:$19),0),ROW($1:$19))+1,1)*10^ROW($1:$19)/10)</f>
        <v>3</v>
      </c>
      <c r="F744" t="str">
        <f>feed!F743</f>
        <v>Second World War surplus</v>
      </c>
      <c r="G744" t="str">
        <f>feed!G743</f>
        <v>Gandhi-like</v>
      </c>
      <c r="H744">
        <f>SUMPRODUCT(MID(0&amp;feed!H743,LARGE(INDEX(ISNUMBER(--MID(feed!H743,ROW($1:$1),1))*
ROW($1:$1),0),ROW($1:$1))+1,1)*10^ROW($1:$1)/10)</f>
        <v>2</v>
      </c>
      <c r="I744" t="str">
        <f>feed!I743</f>
        <v>Elite</v>
      </c>
      <c r="J744">
        <f>SUMPRODUCT(MID(0&amp;feed!J743,LARGE(INDEX(ISNUMBER(--MID(feed!J743,ROW($1:$19),1))*
ROW($1:$19),0),ROW($1:$19))+1,1)*10^ROW($1:$19)/10)</f>
        <v>17</v>
      </c>
      <c r="K744">
        <f>SUMPRODUCT(MID(0&amp;feed!K743,LARGE(INDEX(ISNUMBER(--MID(feed!K743,ROW($1:$19),1))*
ROW($1:$19),0),ROW($1:$19))+1,1)*10^ROW($1:$19)/10)</f>
        <v>42</v>
      </c>
      <c r="L744">
        <f>SUMPRODUCT(MID(0&amp;feed!L743,LARGE(INDEX(ISNUMBER(--MID(feed!L743,ROW($1:$19),1))*
ROW($1:$19),0),ROW($1:$19))+1,1)*10^ROW($1:$19)/10)</f>
        <v>3</v>
      </c>
      <c r="M744" t="str">
        <f>feed!M743</f>
        <v>Free Market</v>
      </c>
      <c r="N744">
        <f>SUMPRODUCT(MID(0&amp;feed!N743,LARGE(INDEX(ISNUMBER(--MID(feed!N743,ROW($1:$5),1))*
ROW($1:$5),0),ROW($1:$5))+1,1)*10^ROW($1:$5)/10)</f>
        <v>540</v>
      </c>
      <c r="O744">
        <f>SUMPRODUCT(MID(0&amp;feed!O743,LARGE(INDEX(ISNUMBER(--MID(feed!O743,ROW($1:$5),1))*
ROW($1:$5),0),ROW($1:$5))+1,1)*10^ROW($1:$5)/10)</f>
        <v>93</v>
      </c>
      <c r="P744" t="str">
        <f>feed!P743</f>
        <v>Untapped</v>
      </c>
      <c r="Q744" t="str">
        <f>feed!Q743</f>
        <v>Very Powerful</v>
      </c>
      <c r="R744" t="str">
        <f>feed!R743</f>
        <v>Caribbean</v>
      </c>
      <c r="S744" t="str">
        <f>feed!S743</f>
        <v>United States</v>
      </c>
      <c r="T744" s="4">
        <f>SUMPRODUCT(MID(0&amp;feed!T743,LARGE(INDEX(ISNUMBER(--MID(feed!T743,ROW($1:$5),1))*
ROW($1:$5),0),ROW($1:$5))+1,1)*10^ROW($1:$5)/10)</f>
        <v>33948</v>
      </c>
      <c r="U744" t="str">
        <f>feed!U743</f>
        <v>http://blocgame.com/stats.php?id=62973</v>
      </c>
      <c r="V744" s="4">
        <f>SUMPRODUCT(MID(0&amp;feed!V743,LARGE(INDEX(ISNUMBER(--MID(feed!V743,ROW($1:$5),1))*
ROW($1:$5),0),ROW($1:$5))+1,1)*10^ROW($1:$5)/10)</f>
        <v>0</v>
      </c>
      <c r="W744">
        <f>feed!W743</f>
        <v>0</v>
      </c>
      <c r="X744" s="4">
        <f>T744-H744*750-K744*375-L744*375</f>
        <v>15573</v>
      </c>
      <c r="Y744" s="9">
        <f>T744/N744</f>
        <v>62.866666666666667</v>
      </c>
    </row>
    <row r="745" spans="1:25" x14ac:dyDescent="0.25">
      <c r="A745" t="str">
        <f>feed!A745</f>
        <v>Canantartica</v>
      </c>
      <c r="B745" t="str">
        <f>feed!B745</f>
        <v>El Chepo</v>
      </c>
      <c r="C745" t="str">
        <f>feed!C745</f>
        <v>Steel Brotherhood</v>
      </c>
      <c r="D745">
        <f>SUMPRODUCT(MID(0&amp;feed!D745,LARGE(INDEX(ISNUMBER(--MID(feed!D745,ROW($1:$19),1))*
ROW($1:$19),0),ROW($1:$19))+1,1)*10^ROW($1:$19)/10)</f>
        <v>15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Questionable</v>
      </c>
      <c r="H745">
        <f>SUMPRODUCT(MID(0&amp;feed!H745,LARGE(INDEX(ISNUMBER(--MID(feed!H745,ROW($1:$1),1))*
ROW($1:$1),0),ROW($1:$1))+1,1)*10^ROW($1:$1)/10)</f>
        <v>1</v>
      </c>
      <c r="I745" t="str">
        <f>feed!I745</f>
        <v>Elite</v>
      </c>
      <c r="J745">
        <f>SUMPRODUCT(MID(0&amp;feed!J745,LARGE(INDEX(ISNUMBER(--MID(feed!J745,ROW($1:$19),1))*
ROW($1:$19),0),ROW($1:$19))+1,1)*10^ROW($1:$19)/10)</f>
        <v>51</v>
      </c>
      <c r="K745">
        <f>SUMPRODUCT(MID(0&amp;feed!K745,LARGE(INDEX(ISNUMBER(--MID(feed!K745,ROW($1:$19),1))*
ROW($1:$19),0),ROW($1:$19))+1,1)*10^ROW($1:$19)/10)</f>
        <v>6</v>
      </c>
      <c r="L745">
        <f>SUMPRODUCT(MID(0&amp;feed!L745,LARGE(INDEX(ISNUMBER(--MID(feed!L745,ROW($1:$19),1))*
ROW($1:$19),0),ROW($1:$19))+1,1)*10^ROW($1:$19)/10)</f>
        <v>2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539</v>
      </c>
      <c r="O745">
        <f>SUMPRODUCT(MID(0&amp;feed!O745,LARGE(INDEX(ISNUMBER(--MID(feed!O745,ROW($1:$5),1))*
ROW($1:$5),0),ROW($1:$5))+1,1)*10^ROW($1:$5)/10)</f>
        <v>226</v>
      </c>
      <c r="P745" t="str">
        <f>feed!P745</f>
        <v>Untapped</v>
      </c>
      <c r="Q745" t="str">
        <f>feed!Q745</f>
        <v>Meagre</v>
      </c>
      <c r="R745" t="str">
        <f>feed!R745</f>
        <v>Gran Colombia</v>
      </c>
      <c r="S745" t="str">
        <f>feed!S745</f>
        <v>United States</v>
      </c>
      <c r="T745" s="4">
        <f>SUMPRODUCT(MID(0&amp;feed!T745,LARGE(INDEX(ISNUMBER(--MID(feed!T745,ROW($1:$5),1))*
ROW($1:$5),0),ROW($1:$5))+1,1)*10^ROW($1:$5)/10)</f>
        <v>20000</v>
      </c>
      <c r="U745" t="str">
        <f>feed!U745</f>
        <v>http://blocgame.com/stats.php?id=64445</v>
      </c>
      <c r="V745" s="4">
        <f>SUMPRODUCT(MID(0&amp;feed!V745,LARGE(INDEX(ISNUMBER(--MID(feed!V745,ROW($1:$5),1))*
ROW($1:$5),0),ROW($1:$5))+1,1)*10^ROW($1:$5)/10)</f>
        <v>0</v>
      </c>
      <c r="W745">
        <f>feed!W745</f>
        <v>0</v>
      </c>
      <c r="X745" s="4">
        <f>T745-H745*750-K745*375-L745*375</f>
        <v>16250</v>
      </c>
      <c r="Y745" s="9">
        <f>T745/N745</f>
        <v>37.105751391465674</v>
      </c>
    </row>
    <row r="746" spans="1:25" x14ac:dyDescent="0.25">
      <c r="A746" t="str">
        <f>feed!A748</f>
        <v>molo</v>
      </c>
      <c r="B746" t="str">
        <f>feed!B748</f>
        <v>Klovis</v>
      </c>
      <c r="C746">
        <f>feed!C748</f>
        <v>0</v>
      </c>
      <c r="D746">
        <f>SUMPRODUCT(MID(0&amp;feed!D748,LARGE(INDEX(ISNUMBER(--MID(feed!D748,ROW($1:$19),1))*
ROW($1:$19),0),ROW($1:$19))+1,1)*10^ROW($1:$19)/10)</f>
        <v>5</v>
      </c>
      <c r="E746">
        <f>SUMPRODUCT(MID(0&amp;feed!E748,LARGE(INDEX(ISNUMBER(--MID(feed!E748,ROW($1:$19),1))*
ROW($1:$19),0),ROW($1:$19))+1,1)*10^ROW($1:$19)/10)</f>
        <v>0</v>
      </c>
      <c r="F746" t="str">
        <f>feed!F748</f>
        <v>Finest of the 19th century</v>
      </c>
      <c r="G746" t="str">
        <f>feed!G748</f>
        <v>Good</v>
      </c>
      <c r="H746">
        <f>SUMPRODUCT(MID(0&amp;feed!H748,LARGE(INDEX(ISNUMBER(--MID(feed!H748,ROW($1:$1),1))*
ROW($1:$1),0),ROW($1:$1))+1,1)*10^ROW($1:$1)/10)</f>
        <v>0</v>
      </c>
      <c r="I746" t="str">
        <f>feed!I748</f>
        <v>Undisciplined Rabble</v>
      </c>
      <c r="J746">
        <f>SUMPRODUCT(MID(0&amp;feed!J748,LARGE(INDEX(ISNUMBER(--MID(feed!J748,ROW($1:$19),1))*
ROW($1:$19),0),ROW($1:$19))+1,1)*10^ROW($1:$19)/10)</f>
        <v>89</v>
      </c>
      <c r="K746">
        <f>SUMPRODUCT(MID(0&amp;feed!K748,LARGE(INDEX(ISNUMBER(--MID(feed!K748,ROW($1:$19),1))*
ROW($1:$19),0),ROW($1:$19))+1,1)*10^ROW($1:$19)/10)</f>
        <v>2</v>
      </c>
      <c r="L746">
        <f>SUMPRODUCT(MID(0&amp;feed!L748,LARGE(INDEX(ISNUMBER(--MID(feed!L748,ROW($1:$19),1))*
ROW($1:$19),0),ROW($1:$19))+1,1)*10^ROW($1:$19)/10)</f>
        <v>0</v>
      </c>
      <c r="M746" t="str">
        <f>feed!M748</f>
        <v>Mixed Economy</v>
      </c>
      <c r="N746">
        <f>SUMPRODUCT(MID(0&amp;feed!N748,LARGE(INDEX(ISNUMBER(--MID(feed!N748,ROW($1:$5),1))*
ROW($1:$5),0),ROW($1:$5))+1,1)*10^ROW($1:$5)/10)</f>
        <v>538</v>
      </c>
      <c r="O746">
        <f>SUMPRODUCT(MID(0&amp;feed!O748,LARGE(INDEX(ISNUMBER(--MID(feed!O748,ROW($1:$5),1))*
ROW($1:$5),0),ROW($1:$5))+1,1)*10^ROW($1:$5)/10)</f>
        <v>0</v>
      </c>
      <c r="P746" t="str">
        <f>feed!P748</f>
        <v>Untapped</v>
      </c>
      <c r="Q746" t="str">
        <f>feed!Q748</f>
        <v>None</v>
      </c>
      <c r="R746" t="str">
        <f>feed!R748</f>
        <v>Amazonia</v>
      </c>
      <c r="S746" t="str">
        <f>feed!S748</f>
        <v>Neutral</v>
      </c>
      <c r="T746" s="4">
        <f>SUMPRODUCT(MID(0&amp;feed!T748,LARGE(INDEX(ISNUMBER(--MID(feed!T748,ROW($1:$5),1))*
ROW($1:$5),0),ROW($1:$5))+1,1)*10^ROW($1:$5)/10)</f>
        <v>13640</v>
      </c>
      <c r="U746" t="str">
        <f>feed!U748</f>
        <v>http://blocgame.com/stats.php?id=64485</v>
      </c>
      <c r="V746" s="4">
        <f>SUMPRODUCT(MID(0&amp;feed!V748,LARGE(INDEX(ISNUMBER(--MID(feed!V748,ROW($1:$5),1))*
ROW($1:$5),0),ROW($1:$5))+1,1)*10^ROW($1:$5)/10)</f>
        <v>0</v>
      </c>
      <c r="W746">
        <f>feed!W748</f>
        <v>0</v>
      </c>
      <c r="X746" s="4">
        <f>T746-H746*750-K746*375-L746*375</f>
        <v>12890</v>
      </c>
      <c r="Y746" s="9">
        <f>T746/N746</f>
        <v>25.353159851301115</v>
      </c>
    </row>
    <row r="747" spans="1:25" x14ac:dyDescent="0.25">
      <c r="A747" t="str">
        <f>feed!A746</f>
        <v>hokoo</v>
      </c>
      <c r="B747" t="str">
        <f>feed!B746</f>
        <v>ovaltine</v>
      </c>
      <c r="C747" t="str">
        <f>feed!C746</f>
        <v>Brotherhood of Nod</v>
      </c>
      <c r="D747">
        <f>SUMPRODUCT(MID(0&amp;feed!D746,LARGE(INDEX(ISNUMBER(--MID(feed!D746,ROW($1:$19),1))*
ROW($1:$19),0),ROW($1:$19))+1,1)*10^ROW($1:$19)/10)</f>
        <v>97</v>
      </c>
      <c r="E747">
        <f>SUMPRODUCT(MID(0&amp;feed!E746,LARGE(INDEX(ISNUMBER(--MID(feed!E746,ROW($1:$19),1))*
ROW($1:$19),0),ROW($1:$19))+1,1)*10^ROW($1:$19)/10)</f>
        <v>1</v>
      </c>
      <c r="F747" t="str">
        <f>feed!F746</f>
        <v>Second World War surplus</v>
      </c>
      <c r="G747" t="str">
        <f>feed!G746</f>
        <v>Gandhi-like</v>
      </c>
      <c r="H747">
        <f>SUMPRODUCT(MID(0&amp;feed!H746,LARGE(INDEX(ISNUMBER(--MID(feed!H746,ROW($1:$1),1))*
ROW($1:$1),0),ROW($1:$1))+1,1)*10^ROW($1:$1)/10)</f>
        <v>2</v>
      </c>
      <c r="I747" t="str">
        <f>feed!I746</f>
        <v>Good</v>
      </c>
      <c r="J747">
        <f>SUMPRODUCT(MID(0&amp;feed!J746,LARGE(INDEX(ISNUMBER(--MID(feed!J746,ROW($1:$19),1))*
ROW($1:$19),0),ROW($1:$19))+1,1)*10^ROW($1:$19)/10)</f>
        <v>13</v>
      </c>
      <c r="K747">
        <f>SUMPRODUCT(MID(0&amp;feed!K746,LARGE(INDEX(ISNUMBER(--MID(feed!K746,ROW($1:$19),1))*
ROW($1:$19),0),ROW($1:$19))+1,1)*10^ROW($1:$19)/10)</f>
        <v>23</v>
      </c>
      <c r="L747">
        <f>SUMPRODUCT(MID(0&amp;feed!L746,LARGE(INDEX(ISNUMBER(--MID(feed!L746,ROW($1:$19),1))*
ROW($1:$19),0),ROW($1:$19))+1,1)*10^ROW($1:$19)/10)</f>
        <v>29</v>
      </c>
      <c r="M747" t="str">
        <f>feed!M746</f>
        <v>Free Market</v>
      </c>
      <c r="N747">
        <f>SUMPRODUCT(MID(0&amp;feed!N746,LARGE(INDEX(ISNUMBER(--MID(feed!N746,ROW($1:$5),1))*
ROW($1:$5),0),ROW($1:$5))+1,1)*10^ROW($1:$5)/10)</f>
        <v>538</v>
      </c>
      <c r="O747">
        <f>SUMPRODUCT(MID(0&amp;feed!O746,LARGE(INDEX(ISNUMBER(--MID(feed!O746,ROW($1:$5),1))*
ROW($1:$5),0),ROW($1:$5))+1,1)*10^ROW($1:$5)/10)</f>
        <v>2367</v>
      </c>
      <c r="P747" t="str">
        <f>feed!P746</f>
        <v>Untapped</v>
      </c>
      <c r="Q747" t="str">
        <f>feed!Q746</f>
        <v>Powerful</v>
      </c>
      <c r="R747" t="str">
        <f>feed!R746</f>
        <v>Arabia</v>
      </c>
      <c r="S747" t="str">
        <f>feed!S746</f>
        <v>United States</v>
      </c>
      <c r="T747" s="4">
        <f>SUMPRODUCT(MID(0&amp;feed!T746,LARGE(INDEX(ISNUMBER(--MID(feed!T746,ROW($1:$5),1))*
ROW($1:$5),0),ROW($1:$5))+1,1)*10^ROW($1:$5)/10)</f>
        <v>36996</v>
      </c>
      <c r="U747" t="str">
        <f>feed!U746</f>
        <v>http://blocgame.com/stats.php?id=61111</v>
      </c>
      <c r="V747" s="4">
        <f>SUMPRODUCT(MID(0&amp;feed!V746,LARGE(INDEX(ISNUMBER(--MID(feed!V746,ROW($1:$5),1))*
ROW($1:$5),0),ROW($1:$5))+1,1)*10^ROW($1:$5)/10)</f>
        <v>0</v>
      </c>
      <c r="W747">
        <f>feed!W746</f>
        <v>0</v>
      </c>
      <c r="X747" s="4">
        <f>T747-H747*750-K747*375-L747*375</f>
        <v>15996</v>
      </c>
      <c r="Y747" s="9">
        <f>T747/N747</f>
        <v>68.765799256505574</v>
      </c>
    </row>
    <row r="748" spans="1:25" x14ac:dyDescent="0.25">
      <c r="A748" t="str">
        <f>feed!A747</f>
        <v>Farm001</v>
      </c>
      <c r="B748" t="str">
        <f>feed!B747</f>
        <v>Farmer001</v>
      </c>
      <c r="C748">
        <f>feed!C747</f>
        <v>0</v>
      </c>
      <c r="D748">
        <f>SUMPRODUCT(MID(0&amp;feed!D747,LARGE(INDEX(ISNUMBER(--MID(feed!D747,ROW($1:$19),1))*
ROW($1:$19),0),ROW($1:$19))+1,1)*10^ROW($1:$19)/10)</f>
        <v>5</v>
      </c>
      <c r="E748">
        <f>SUMPRODUCT(MID(0&amp;feed!E747,LARGE(INDEX(ISNUMBER(--MID(feed!E747,ROW($1:$19),1))*
ROW($1:$19),0),ROW($1:$19))+1,1)*10^ROW($1:$19)/10)</f>
        <v>0</v>
      </c>
      <c r="F748" t="str">
        <f>feed!F747</f>
        <v>Finest of the 19th century</v>
      </c>
      <c r="G748" t="str">
        <f>feed!G747</f>
        <v>Normal</v>
      </c>
      <c r="H748">
        <f>SUMPRODUCT(MID(0&amp;feed!H747,LARGE(INDEX(ISNUMBER(--MID(feed!H747,ROW($1:$1),1))*
ROW($1:$1),0),ROW($1:$1))+1,1)*10^ROW($1:$1)/10)</f>
        <v>0</v>
      </c>
      <c r="I748" t="str">
        <f>feed!I747</f>
        <v>Undisciplined Rabble</v>
      </c>
      <c r="J748">
        <f>SUMPRODUCT(MID(0&amp;feed!J747,LARGE(INDEX(ISNUMBER(--MID(feed!J747,ROW($1:$19),1))*
ROW($1:$19),0),ROW($1:$19))+1,1)*10^ROW($1:$19)/10)</f>
        <v>4</v>
      </c>
      <c r="K748">
        <f>SUMPRODUCT(MID(0&amp;feed!K747,LARGE(INDEX(ISNUMBER(--MID(feed!K747,ROW($1:$19),1))*
ROW($1:$19),0),ROW($1:$19))+1,1)*10^ROW($1:$19)/10)</f>
        <v>3</v>
      </c>
      <c r="L748">
        <f>SUMPRODUCT(MID(0&amp;feed!L747,LARGE(INDEX(ISNUMBER(--MID(feed!L747,ROW($1:$19),1))*
ROW($1:$19),0),ROW($1:$19))+1,1)*10^ROW($1:$19)/10)</f>
        <v>2</v>
      </c>
      <c r="M748" t="str">
        <f>feed!M747</f>
        <v>Mixed Economy</v>
      </c>
      <c r="N748">
        <f>SUMPRODUCT(MID(0&amp;feed!N747,LARGE(INDEX(ISNUMBER(--MID(feed!N747,ROW($1:$5),1))*
ROW($1:$5),0),ROW($1:$5))+1,1)*10^ROW($1:$5)/10)</f>
        <v>538</v>
      </c>
      <c r="O748">
        <f>SUMPRODUCT(MID(0&amp;feed!O747,LARGE(INDEX(ISNUMBER(--MID(feed!O747,ROW($1:$5),1))*
ROW($1:$5),0),ROW($1:$5))+1,1)*10^ROW($1:$5)/10)</f>
        <v>1718</v>
      </c>
      <c r="P748" t="str">
        <f>feed!P747</f>
        <v>Untapped</v>
      </c>
      <c r="Q748" t="str">
        <f>feed!Q747</f>
        <v>None</v>
      </c>
      <c r="R748" t="str">
        <f>feed!R747</f>
        <v>Atlas</v>
      </c>
      <c r="S748" t="str">
        <f>feed!S747</f>
        <v>Neutral</v>
      </c>
      <c r="T748" s="4">
        <f>SUMPRODUCT(MID(0&amp;feed!T747,LARGE(INDEX(ISNUMBER(--MID(feed!T747,ROW($1:$5),1))*
ROW($1:$5),0),ROW($1:$5))+1,1)*10^ROW($1:$5)/10)</f>
        <v>11045</v>
      </c>
      <c r="U748" t="str">
        <f>feed!U747</f>
        <v>http://blocgame.com/stats.php?id=64270</v>
      </c>
      <c r="V748" s="4">
        <f>SUMPRODUCT(MID(0&amp;feed!V747,LARGE(INDEX(ISNUMBER(--MID(feed!V747,ROW($1:$5),1))*
ROW($1:$5),0),ROW($1:$5))+1,1)*10^ROW($1:$5)/10)</f>
        <v>0</v>
      </c>
      <c r="W748">
        <f>feed!W747</f>
        <v>0</v>
      </c>
      <c r="X748" s="4">
        <f>T748-H748*750-K748*375-L748*375</f>
        <v>9170</v>
      </c>
      <c r="Y748" s="9">
        <f>T748/N748</f>
        <v>20.529739776951672</v>
      </c>
    </row>
    <row r="749" spans="1:25" x14ac:dyDescent="0.25">
      <c r="A749" t="str">
        <f>feed!A749</f>
        <v>melakar raya</v>
      </c>
      <c r="B749" t="str">
        <f>feed!B749</f>
        <v>coin</v>
      </c>
      <c r="C749" t="str">
        <f>feed!C749</f>
        <v>The Khilafah</v>
      </c>
      <c r="D749">
        <f>SUMPRODUCT(MID(0&amp;feed!D749,LARGE(INDEX(ISNUMBER(--MID(feed!D749,ROW($1:$19),1))*
ROW($1:$19),0),ROW($1:$19))+1,1)*10^ROW($1:$19)/10)</f>
        <v>99</v>
      </c>
      <c r="E749">
        <f>SUMPRODUCT(MID(0&amp;feed!E749,LARGE(INDEX(ISNUMBER(--MID(feed!E749,ROW($1:$19),1))*
ROW($1:$19),0),ROW($1:$19))+1,1)*10^ROW($1:$19)/10)</f>
        <v>2</v>
      </c>
      <c r="F749" t="str">
        <f>feed!F749</f>
        <v>Second World War surplus</v>
      </c>
      <c r="G749" t="str">
        <f>feed!G749</f>
        <v>Gandhi-like</v>
      </c>
      <c r="H749">
        <f>SUMPRODUCT(MID(0&amp;feed!H749,LARGE(INDEX(ISNUMBER(--MID(feed!H749,ROW($1:$1),1))*
ROW($1:$1),0),ROW($1:$1))+1,1)*10^ROW($1:$1)/10)</f>
        <v>2</v>
      </c>
      <c r="I749" t="str">
        <f>feed!I749</f>
        <v>Standard</v>
      </c>
      <c r="J749">
        <f>SUMPRODUCT(MID(0&amp;feed!J749,LARGE(INDEX(ISNUMBER(--MID(feed!J749,ROW($1:$19),1))*
ROW($1:$19),0),ROW($1:$19))+1,1)*10^ROW($1:$19)/10)</f>
        <v>4</v>
      </c>
      <c r="K749">
        <f>SUMPRODUCT(MID(0&amp;feed!K749,LARGE(INDEX(ISNUMBER(--MID(feed!K749,ROW($1:$19),1))*
ROW($1:$19),0),ROW($1:$19))+1,1)*10^ROW($1:$19)/10)</f>
        <v>20</v>
      </c>
      <c r="L749">
        <f>SUMPRODUCT(MID(0&amp;feed!L749,LARGE(INDEX(ISNUMBER(--MID(feed!L749,ROW($1:$19),1))*
ROW($1:$19),0),ROW($1:$19))+1,1)*10^ROW($1:$19)/10)</f>
        <v>7</v>
      </c>
      <c r="M749" t="str">
        <f>feed!M749</f>
        <v>Central Planning</v>
      </c>
      <c r="N749">
        <f>SUMPRODUCT(MID(0&amp;feed!N749,LARGE(INDEX(ISNUMBER(--MID(feed!N749,ROW($1:$5),1))*
ROW($1:$5),0),ROW($1:$5))+1,1)*10^ROW($1:$5)/10)</f>
        <v>536</v>
      </c>
      <c r="O749">
        <f>SUMPRODUCT(MID(0&amp;feed!O749,LARGE(INDEX(ISNUMBER(--MID(feed!O749,ROW($1:$5),1))*
ROW($1:$5),0),ROW($1:$5))+1,1)*10^ROW($1:$5)/10)</f>
        <v>79</v>
      </c>
      <c r="P749">
        <f>feed!P749</f>
        <v>0</v>
      </c>
      <c r="Q749" t="str">
        <f>feed!Q749</f>
        <v>Large</v>
      </c>
      <c r="R749" t="str">
        <f>feed!R749</f>
        <v>The Subcontinent</v>
      </c>
      <c r="S749" t="str">
        <f>feed!S749</f>
        <v>Soviet Union</v>
      </c>
      <c r="T749" s="4">
        <f>SUMPRODUCT(MID(0&amp;feed!T749,LARGE(INDEX(ISNUMBER(--MID(feed!T749,ROW($1:$5),1))*
ROW($1:$5),0),ROW($1:$5))+1,1)*10^ROW($1:$5)/10)</f>
        <v>20000</v>
      </c>
      <c r="U749" t="str">
        <f>feed!U749</f>
        <v>http://blocgame.com/stats.php?id=62446</v>
      </c>
      <c r="V749" s="4">
        <f>SUMPRODUCT(MID(0&amp;feed!V749,LARGE(INDEX(ISNUMBER(--MID(feed!V749,ROW($1:$5),1))*
ROW($1:$5),0),ROW($1:$5))+1,1)*10^ROW($1:$5)/10)</f>
        <v>0</v>
      </c>
      <c r="W749">
        <f>feed!W749</f>
        <v>0</v>
      </c>
      <c r="X749" s="4">
        <f>T749-H749*750-K749*375-L749*375</f>
        <v>8375</v>
      </c>
      <c r="Y749" s="9">
        <f>T749/N749</f>
        <v>37.313432835820898</v>
      </c>
    </row>
    <row r="750" spans="1:25" x14ac:dyDescent="0.25">
      <c r="A750" t="str">
        <f>feed!A750</f>
        <v>Mechassn</v>
      </c>
      <c r="B750" t="str">
        <f>feed!B750</f>
        <v>President Baby</v>
      </c>
      <c r="C750">
        <f>feed!C750</f>
        <v>0</v>
      </c>
      <c r="D750">
        <f>SUMPRODUCT(MID(0&amp;feed!D750,LARGE(INDEX(ISNUMBER(--MID(feed!D750,ROW($1:$19),1))*
ROW($1:$19),0),ROW($1:$19))+1,1)*10^ROW($1:$19)/10)</f>
        <v>10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Finest of the 19th century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0</v>
      </c>
      <c r="I750" t="str">
        <f>feed!I750</f>
        <v>Poor</v>
      </c>
      <c r="J750">
        <f>SUMPRODUCT(MID(0&amp;feed!J750,LARGE(INDEX(ISNUMBER(--MID(feed!J750,ROW($1:$19),1))*
ROW($1:$19),0),ROW($1:$19))+1,1)*10^ROW($1:$19)/10)</f>
        <v>134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0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535</v>
      </c>
      <c r="O750">
        <f>SUMPRODUCT(MID(0&amp;feed!O750,LARGE(INDEX(ISNUMBER(--MID(feed!O750,ROW($1:$5),1))*
ROW($1:$5),0),ROW($1:$5))+1,1)*10^ROW($1:$5)/10)</f>
        <v>0</v>
      </c>
      <c r="P750" t="str">
        <f>feed!P750</f>
        <v>Untapped</v>
      </c>
      <c r="Q750" t="str">
        <f>feed!Q750</f>
        <v>None</v>
      </c>
      <c r="R750" t="str">
        <f>feed!R750</f>
        <v>Pacific Rim</v>
      </c>
      <c r="S750" t="str">
        <f>feed!S750</f>
        <v>Neutral</v>
      </c>
      <c r="T750" s="4">
        <f>SUMPRODUCT(MID(0&amp;feed!T750,LARGE(INDEX(ISNUMBER(--MID(feed!T750,ROW($1:$5),1))*
ROW($1:$5),0),ROW($1:$5))+1,1)*10^ROW($1:$5)/10)</f>
        <v>13613</v>
      </c>
      <c r="U750" t="str">
        <f>feed!U750</f>
        <v>http://blocgame.com/stats.php?id=61698</v>
      </c>
      <c r="V750" s="4">
        <f>SUMPRODUCT(MID(0&amp;feed!V750,LARGE(INDEX(ISNUMBER(--MID(feed!V750,ROW($1:$5),1))*
ROW($1:$5),0),ROW($1:$5))+1,1)*10^ROW($1:$5)/10)</f>
        <v>0</v>
      </c>
      <c r="W750">
        <f>feed!W750</f>
        <v>0</v>
      </c>
      <c r="X750" s="4">
        <f>T750-H750*750-K750*375-L750*375</f>
        <v>12863</v>
      </c>
      <c r="Y750" s="9">
        <f>T750/N750</f>
        <v>25.444859813084111</v>
      </c>
    </row>
    <row r="751" spans="1:25" x14ac:dyDescent="0.25">
      <c r="A751" t="str">
        <f>feed!A751</f>
        <v>Democrastan</v>
      </c>
      <c r="B751" t="str">
        <f>feed!B751</f>
        <v>Demochi</v>
      </c>
      <c r="C751" t="str">
        <f>feed!C751</f>
        <v>The United Nations</v>
      </c>
      <c r="D751">
        <f>SUMPRODUCT(MID(0&amp;feed!D751,LARGE(INDEX(ISNUMBER(--MID(feed!D751,ROW($1:$19),1))*
ROW($1:$19),0),ROW($1:$19))+1,1)*10^ROW($1:$19)/10)</f>
        <v>74</v>
      </c>
      <c r="E751">
        <f>SUMPRODUCT(MID(0&amp;feed!E751,LARGE(INDEX(ISNUMBER(--MID(feed!E751,ROW($1:$19),1))*
ROW($1:$19),0),ROW($1:$19))+1,1)*10^ROW($1:$19)/10)</f>
        <v>0</v>
      </c>
      <c r="F751" t="str">
        <f>feed!F751</f>
        <v>Second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3</v>
      </c>
      <c r="I751" t="str">
        <f>feed!I751</f>
        <v>Undisciplined Rabble</v>
      </c>
      <c r="J751">
        <f>SUMPRODUCT(MID(0&amp;feed!J751,LARGE(INDEX(ISNUMBER(--MID(feed!J751,ROW($1:$19),1))*
ROW($1:$19),0),ROW($1:$19))+1,1)*10^ROW($1:$19)/10)</f>
        <v>13</v>
      </c>
      <c r="K751">
        <f>SUMPRODUCT(MID(0&amp;feed!K751,LARGE(INDEX(ISNUMBER(--MID(feed!K751,ROW($1:$19),1))*
ROW($1:$19),0),ROW($1:$19))+1,1)*10^ROW($1:$19)/10)</f>
        <v>14</v>
      </c>
      <c r="L751">
        <f>SUMPRODUCT(MID(0&amp;feed!L751,LARGE(INDEX(ISNUMBER(--MID(feed!L751,ROW($1:$19),1))*
ROW($1:$19),0),ROW($1:$19))+1,1)*10^ROW($1:$19)/10)</f>
        <v>9</v>
      </c>
      <c r="M751" t="str">
        <f>feed!M751</f>
        <v>Free Market</v>
      </c>
      <c r="N751">
        <f>SUMPRODUCT(MID(0&amp;feed!N751,LARGE(INDEX(ISNUMBER(--MID(feed!N751,ROW($1:$5),1))*
ROW($1:$5),0),ROW($1:$5))+1,1)*10^ROW($1:$5)/10)</f>
        <v>535</v>
      </c>
      <c r="O751">
        <f>SUMPRODUCT(MID(0&amp;feed!O751,LARGE(INDEX(ISNUMBER(--MID(feed!O751,ROW($1:$5),1))*
ROW($1:$5),0),ROW($1:$5))+1,1)*10^ROW($1:$5)/10)</f>
        <v>167</v>
      </c>
      <c r="P751" t="str">
        <f>feed!P751</f>
        <v>Untapped</v>
      </c>
      <c r="Q751" t="str">
        <f>feed!Q751</f>
        <v>Powerful</v>
      </c>
      <c r="R751" t="str">
        <f>feed!R751</f>
        <v>West Africa</v>
      </c>
      <c r="S751" t="str">
        <f>feed!S751</f>
        <v>United States</v>
      </c>
      <c r="T751" s="4">
        <f>SUMPRODUCT(MID(0&amp;feed!T751,LARGE(INDEX(ISNUMBER(--MID(feed!T751,ROW($1:$5),1))*
ROW($1:$5),0),ROW($1:$5))+1,1)*10^ROW($1:$5)/10)</f>
        <v>20762</v>
      </c>
      <c r="U751" t="str">
        <f>feed!U751</f>
        <v>http://blocgame.com/stats.php?id=63132</v>
      </c>
      <c r="V751" s="4">
        <f>SUMPRODUCT(MID(0&amp;feed!V751,LARGE(INDEX(ISNUMBER(--MID(feed!V751,ROW($1:$5),1))*
ROW($1:$5),0),ROW($1:$5))+1,1)*10^ROW($1:$5)/10)</f>
        <v>0</v>
      </c>
      <c r="W751">
        <f>feed!W751</f>
        <v>0</v>
      </c>
      <c r="X751" s="4">
        <f>T751-H751*750-K751*375-L751*375</f>
        <v>9887</v>
      </c>
      <c r="Y751" s="9">
        <f>T751/N751</f>
        <v>38.807476635514021</v>
      </c>
    </row>
    <row r="752" spans="1:25" x14ac:dyDescent="0.25">
      <c r="A752" t="str">
        <f>feed!A752</f>
        <v>Moshav</v>
      </c>
      <c r="B752" t="str">
        <f>feed!B752</f>
        <v>Moshe Dayan</v>
      </c>
      <c r="C752" t="str">
        <f>feed!C752</f>
        <v>The Divine Council</v>
      </c>
      <c r="D752">
        <f>SUMPRODUCT(MID(0&amp;feed!D752,LARGE(INDEX(ISNUMBER(--MID(feed!D752,ROW($1:$19),1))*
ROW($1:$19),0),ROW($1:$19))+1,1)*10^ROW($1:$19)/10)</f>
        <v>7</v>
      </c>
      <c r="E752">
        <f>SUMPRODUCT(MID(0&amp;feed!E752,LARGE(INDEX(ISNUMBER(--MID(feed!E752,ROW($1:$19),1))*
ROW($1:$19),0),ROW($1:$19))+1,1)*10^ROW($1:$19)/10)</f>
        <v>0</v>
      </c>
      <c r="F752" t="str">
        <f>feed!F752</f>
        <v>Second World War surplus</v>
      </c>
      <c r="G752" t="str">
        <f>feed!G752</f>
        <v>Angelic</v>
      </c>
      <c r="H752">
        <f>SUMPRODUCT(MID(0&amp;feed!H752,LARGE(INDEX(ISNUMBER(--MID(feed!H752,ROW($1:$1),1))*
ROW($1:$1),0),ROW($1:$1))+1,1)*10^ROW($1:$1)/10)</f>
        <v>1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60</v>
      </c>
      <c r="K752">
        <f>SUMPRODUCT(MID(0&amp;feed!K752,LARGE(INDEX(ISNUMBER(--MID(feed!K752,ROW($1:$19),1))*
ROW($1:$19),0),ROW($1:$19))+1,1)*10^ROW($1:$19)/10)</f>
        <v>9</v>
      </c>
      <c r="L752">
        <f>SUMPRODUCT(MID(0&amp;feed!L752,LARGE(INDEX(ISNUMBER(--MID(feed!L752,ROW($1:$19),1))*
ROW($1:$19),0),ROW($1:$19))+1,1)*10^ROW($1:$19)/10)</f>
        <v>6</v>
      </c>
      <c r="M752" t="str">
        <f>feed!M752</f>
        <v>Central Planning</v>
      </c>
      <c r="N752">
        <f>SUMPRODUCT(MID(0&amp;feed!N752,LARGE(INDEX(ISNUMBER(--MID(feed!N752,ROW($1:$5),1))*
ROW($1:$5),0),ROW($1:$5))+1,1)*10^ROW($1:$5)/10)</f>
        <v>534</v>
      </c>
      <c r="O752">
        <f>SUMPRODUCT(MID(0&amp;feed!O752,LARGE(INDEX(ISNUMBER(--MID(feed!O752,ROW($1:$5),1))*
ROW($1:$5),0),ROW($1:$5))+1,1)*10^ROW($1:$5)/10)</f>
        <v>3236</v>
      </c>
      <c r="P752" t="str">
        <f>feed!P752</f>
        <v>Untapped</v>
      </c>
      <c r="Q752" t="str">
        <f>feed!Q752</f>
        <v>Mediocre</v>
      </c>
      <c r="R752" t="str">
        <f>feed!R752</f>
        <v>Arabia</v>
      </c>
      <c r="S752" t="str">
        <f>feed!S752</f>
        <v>Soviet Union</v>
      </c>
      <c r="T752" s="4">
        <f>SUMPRODUCT(MID(0&amp;feed!T752,LARGE(INDEX(ISNUMBER(--MID(feed!T752,ROW($1:$5),1))*
ROW($1:$5),0),ROW($1:$5))+1,1)*10^ROW($1:$5)/10)</f>
        <v>24312</v>
      </c>
      <c r="U752" t="str">
        <f>feed!U752</f>
        <v>http://blocgame.com/stats.php?id=64593</v>
      </c>
      <c r="V752" s="4">
        <f>SUMPRODUCT(MID(0&amp;feed!V752,LARGE(INDEX(ISNUMBER(--MID(feed!V752,ROW($1:$5),1))*
ROW($1:$5),0),ROW($1:$5))+1,1)*10^ROW($1:$5)/10)</f>
        <v>0</v>
      </c>
      <c r="W752">
        <f>feed!W752</f>
        <v>0</v>
      </c>
      <c r="X752" s="4">
        <f>T752-H752*750-K752*375-L752*375</f>
        <v>17937</v>
      </c>
      <c r="Y752" s="9">
        <f>T752/N752</f>
        <v>45.528089887640448</v>
      </c>
    </row>
    <row r="753" spans="1:25" x14ac:dyDescent="0.25">
      <c r="A753" t="str">
        <f>feed!A753</f>
        <v>Wielkopl</v>
      </c>
      <c r="B753" t="str">
        <f>feed!B753</f>
        <v>taikuh</v>
      </c>
      <c r="C753" t="str">
        <f>feed!C753</f>
        <v>Steel Brotherhood</v>
      </c>
      <c r="D753">
        <f>SUMPRODUCT(MID(0&amp;feed!D753,LARGE(INDEX(ISNUMBER(--MID(feed!D753,ROW($1:$19),1))*
ROW($1:$19),0),ROW($1:$19))+1,1)*10^ROW($1:$19)/10)</f>
        <v>78</v>
      </c>
      <c r="E753">
        <f>SUMPRODUCT(MID(0&amp;feed!E753,LARGE(INDEX(ISNUMBER(--MID(feed!E753,ROW($1:$19),1))*
ROW($1:$19),0),ROW($1:$19))+1,1)*10^ROW($1:$19)/10)</f>
        <v>2</v>
      </c>
      <c r="F753" t="str">
        <f>feed!F753</f>
        <v>Second World War surplus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2</v>
      </c>
      <c r="I753" t="str">
        <f>feed!I753</f>
        <v>Elite</v>
      </c>
      <c r="J753">
        <f>SUMPRODUCT(MID(0&amp;feed!J753,LARGE(INDEX(ISNUMBER(--MID(feed!J753,ROW($1:$19),1))*
ROW($1:$19),0),ROW($1:$19))+1,1)*10^ROW($1:$19)/10)</f>
        <v>3</v>
      </c>
      <c r="K753">
        <f>SUMPRODUCT(MID(0&amp;feed!K753,LARGE(INDEX(ISNUMBER(--MID(feed!K753,ROW($1:$19),1))*
ROW($1:$19),0),ROW($1:$19))+1,1)*10^ROW($1:$19)/10)</f>
        <v>21</v>
      </c>
      <c r="L753">
        <f>SUMPRODUCT(MID(0&amp;feed!L753,LARGE(INDEX(ISNUMBER(--MID(feed!L753,ROW($1:$19),1))*
ROW($1:$19),0),ROW($1:$19))+1,1)*10^ROW($1:$19)/10)</f>
        <v>0</v>
      </c>
      <c r="M753" t="str">
        <f>feed!M753</f>
        <v>Central Planning</v>
      </c>
      <c r="N753">
        <f>SUMPRODUCT(MID(0&amp;feed!N753,LARGE(INDEX(ISNUMBER(--MID(feed!N753,ROW($1:$5),1))*
ROW($1:$5),0),ROW($1:$5))+1,1)*10^ROW($1:$5)/10)</f>
        <v>533</v>
      </c>
      <c r="O753">
        <f>SUMPRODUCT(MID(0&amp;feed!O753,LARGE(INDEX(ISNUMBER(--MID(feed!O753,ROW($1:$5),1))*
ROW($1:$5),0),ROW($1:$5))+1,1)*10^ROW($1:$5)/10)</f>
        <v>137</v>
      </c>
      <c r="P753">
        <f>feed!P753</f>
        <v>0</v>
      </c>
      <c r="Q753" t="str">
        <f>feed!Q753</f>
        <v>Very Powerful</v>
      </c>
      <c r="R753" t="str">
        <f>feed!R753</f>
        <v>Caribbean</v>
      </c>
      <c r="S753" t="str">
        <f>feed!S753</f>
        <v>Soviet Union</v>
      </c>
      <c r="T753" s="4">
        <f>SUMPRODUCT(MID(0&amp;feed!T753,LARGE(INDEX(ISNUMBER(--MID(feed!T753,ROW($1:$5),1))*
ROW($1:$5),0),ROW($1:$5))+1,1)*10^ROW($1:$5)/10)</f>
        <v>41529</v>
      </c>
      <c r="U753" t="str">
        <f>feed!U753</f>
        <v>http://blocgame.com/stats.php?id=42376</v>
      </c>
      <c r="V753" s="4">
        <f>SUMPRODUCT(MID(0&amp;feed!V753,LARGE(INDEX(ISNUMBER(--MID(feed!V753,ROW($1:$5),1))*
ROW($1:$5),0),ROW($1:$5))+1,1)*10^ROW($1:$5)/10)</f>
        <v>1</v>
      </c>
      <c r="W753">
        <f>feed!W753</f>
        <v>0</v>
      </c>
      <c r="X753" s="4">
        <f>T753-H753*750-K753*375-L753*375</f>
        <v>32154</v>
      </c>
      <c r="Y753" s="9">
        <f>T753/N753</f>
        <v>77.915572232645403</v>
      </c>
    </row>
    <row r="754" spans="1:25" x14ac:dyDescent="0.25">
      <c r="A754" t="str">
        <f>feed!A754</f>
        <v>Pasir Dua Butir</v>
      </c>
      <c r="B754" t="str">
        <f>feed!B754</f>
        <v>Rocky Malaya</v>
      </c>
      <c r="C754" t="str">
        <f>feed!C754</f>
        <v>The Order</v>
      </c>
      <c r="D754">
        <f>SUMPRODUCT(MID(0&amp;feed!D754,LARGE(INDEX(ISNUMBER(--MID(feed!D754,ROW($1:$19),1))*
ROW($1:$19),0),ROW($1:$19))+1,1)*10^ROW($1:$19)/10)</f>
        <v>68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Poor</v>
      </c>
      <c r="J754">
        <f>SUMPRODUCT(MID(0&amp;feed!J754,LARGE(INDEX(ISNUMBER(--MID(feed!J754,ROW($1:$19),1))*
ROW($1:$19),0),ROW($1:$19))+1,1)*10^ROW($1:$19)/10)</f>
        <v>19</v>
      </c>
      <c r="K754">
        <f>SUMPRODUCT(MID(0&amp;feed!K754,LARGE(INDEX(ISNUMBER(--MID(feed!K754,ROW($1:$19),1))*
ROW($1:$19),0),ROW($1:$19))+1,1)*10^ROW($1:$19)/10)</f>
        <v>9</v>
      </c>
      <c r="L754">
        <f>SUMPRODUCT(MID(0&amp;feed!L754,LARGE(INDEX(ISNUMBER(--MID(feed!L754,ROW($1:$19),1))*
ROW($1:$19),0),ROW($1:$19))+1,1)*10^ROW($1:$19)/10)</f>
        <v>6</v>
      </c>
      <c r="M754" t="str">
        <f>feed!M754</f>
        <v>Free Market</v>
      </c>
      <c r="N754">
        <f>SUMPRODUCT(MID(0&amp;feed!N754,LARGE(INDEX(ISNUMBER(--MID(feed!N754,ROW($1:$5),1))*
ROW($1:$5),0),ROW($1:$5))+1,1)*10^ROW($1:$5)/10)</f>
        <v>529</v>
      </c>
      <c r="O754">
        <f>SUMPRODUCT(MID(0&amp;feed!O754,LARGE(INDEX(ISNUMBER(--MID(feed!O754,ROW($1:$5),1))*
ROW($1:$5),0),ROW($1:$5))+1,1)*10^ROW($1:$5)/10)</f>
        <v>13</v>
      </c>
      <c r="P754" t="str">
        <f>feed!P754</f>
        <v>Untapped</v>
      </c>
      <c r="Q754" t="str">
        <f>feed!Q754</f>
        <v>Somewhat Large</v>
      </c>
      <c r="R754" t="str">
        <f>feed!R754</f>
        <v>East Indies</v>
      </c>
      <c r="S754" t="str">
        <f>feed!S754</f>
        <v>United States</v>
      </c>
      <c r="T754" s="4">
        <f>SUMPRODUCT(MID(0&amp;feed!T754,LARGE(INDEX(ISNUMBER(--MID(feed!T754,ROW($1:$5),1))*
ROW($1:$5),0),ROW($1:$5))+1,1)*10^ROW($1:$5)/10)</f>
        <v>16500</v>
      </c>
      <c r="U754" t="str">
        <f>feed!U754</f>
        <v>http://blocgame.com/stats.php?id=60687</v>
      </c>
      <c r="V754" s="4">
        <f>SUMPRODUCT(MID(0&amp;feed!V754,LARGE(INDEX(ISNUMBER(--MID(feed!V754,ROW($1:$5),1))*
ROW($1:$5),0),ROW($1:$5))+1,1)*10^ROW($1:$5)/10)</f>
        <v>0</v>
      </c>
      <c r="W754">
        <f>feed!W754</f>
        <v>0</v>
      </c>
      <c r="X754" s="4">
        <f>T754-H754*750-K754*375-L754*375</f>
        <v>10125</v>
      </c>
      <c r="Y754" s="9">
        <f>T754/N754</f>
        <v>31.190926275992439</v>
      </c>
    </row>
    <row r="755" spans="1:25" x14ac:dyDescent="0.25">
      <c r="A755" t="str">
        <f>feed!A755</f>
        <v>Strath</v>
      </c>
      <c r="B755" t="str">
        <f>feed!B755</f>
        <v>Finn Hunter</v>
      </c>
      <c r="C755">
        <f>feed!C755</f>
        <v>0</v>
      </c>
      <c r="D755">
        <f>SUMPRODUCT(MID(0&amp;feed!D755,LARGE(INDEX(ISNUMBER(--MID(feed!D755,ROW($1:$19),1))*
ROW($1:$19),0),ROW($1:$19))+1,1)*10^ROW($1:$19)/10)</f>
        <v>36</v>
      </c>
      <c r="E755">
        <f>SUMPRODUCT(MID(0&amp;feed!E755,LARGE(INDEX(ISNUMBER(--MID(feed!E755,ROW($1:$19),1))*
ROW($1:$19),0),ROW($1:$19))+1,1)*10^ROW($1:$19)/10)</f>
        <v>0</v>
      </c>
      <c r="F755" t="str">
        <f>feed!F755</f>
        <v>Second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1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28</v>
      </c>
      <c r="K755">
        <f>SUMPRODUCT(MID(0&amp;feed!K755,LARGE(INDEX(ISNUMBER(--MID(feed!K755,ROW($1:$19),1))*
ROW($1:$19),0),ROW($1:$19))+1,1)*10^ROW($1:$19)/10)</f>
        <v>19</v>
      </c>
      <c r="L755">
        <f>SUMPRODUCT(MID(0&amp;feed!L755,LARGE(INDEX(ISNUMBER(--MID(feed!L755,ROW($1:$19),1))*
ROW($1:$19),0),ROW($1:$19))+1,1)*10^ROW($1:$19)/10)</f>
        <v>5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528</v>
      </c>
      <c r="O755">
        <f>SUMPRODUCT(MID(0&amp;feed!O755,LARGE(INDEX(ISNUMBER(--MID(feed!O755,ROW($1:$5),1))*
ROW($1:$5),0),ROW($1:$5))+1,1)*10^ROW($1:$5)/10)</f>
        <v>215</v>
      </c>
      <c r="P755" t="str">
        <f>feed!P755</f>
        <v>Untapped</v>
      </c>
      <c r="Q755" t="str">
        <f>feed!Q755</f>
        <v>Small</v>
      </c>
      <c r="R755" t="str">
        <f>feed!R755</f>
        <v>Southern Cone</v>
      </c>
      <c r="S755" t="str">
        <f>feed!S755</f>
        <v>Soviet Union</v>
      </c>
      <c r="T755" s="4">
        <f>SUMPRODUCT(MID(0&amp;feed!T755,LARGE(INDEX(ISNUMBER(--MID(feed!T755,ROW($1:$5),1))*
ROW($1:$5),0),ROW($1:$5))+1,1)*10^ROW($1:$5)/10)</f>
        <v>27330</v>
      </c>
      <c r="U755" t="str">
        <f>feed!U755</f>
        <v>http://blocgame.com/stats.php?id=61471</v>
      </c>
      <c r="V755" s="4">
        <f>SUMPRODUCT(MID(0&amp;feed!V755,LARGE(INDEX(ISNUMBER(--MID(feed!V755,ROW($1:$5),1))*
ROW($1:$5),0),ROW($1:$5))+1,1)*10^ROW($1:$5)/10)</f>
        <v>0</v>
      </c>
      <c r="W755">
        <f>feed!W755</f>
        <v>0</v>
      </c>
      <c r="X755" s="4">
        <f>T755-H755*750-K755*375-L755*375</f>
        <v>17580</v>
      </c>
      <c r="Y755" s="9">
        <f>T755/N755</f>
        <v>51.761363636363633</v>
      </c>
    </row>
    <row r="756" spans="1:25" x14ac:dyDescent="0.25">
      <c r="A756" t="str">
        <f>feed!A756</f>
        <v>4g93</v>
      </c>
      <c r="B756" t="str">
        <f>feed!B756</f>
        <v>kadafi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79</v>
      </c>
      <c r="E756">
        <f>SUMPRODUCT(MID(0&amp;feed!E756,LARGE(INDEX(ISNUMBER(--MID(feed!E756,ROW($1:$19),1))*
ROW($1:$19),0),ROW($1:$19))+1,1)*10^ROW($1:$19)/10)</f>
        <v>0</v>
      </c>
      <c r="F756" t="str">
        <f>feed!F756</f>
        <v>Korean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2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5</v>
      </c>
      <c r="K756">
        <f>SUMPRODUCT(MID(0&amp;feed!K756,LARGE(INDEX(ISNUMBER(--MID(feed!K756,ROW($1:$19),1))*
ROW($1:$19),0),ROW($1:$19))+1,1)*10^ROW($1:$19)/10)</f>
        <v>13</v>
      </c>
      <c r="L756">
        <f>SUMPRODUCT(MID(0&amp;feed!L756,LARGE(INDEX(ISNUMBER(--MID(feed!L756,ROW($1:$19),1))*
ROW($1:$19),0),ROW($1:$19))+1,1)*10^ROW($1:$19)/10)</f>
        <v>5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528</v>
      </c>
      <c r="O756">
        <f>SUMPRODUCT(MID(0&amp;feed!O756,LARGE(INDEX(ISNUMBER(--MID(feed!O756,ROW($1:$5),1))*
ROW($1:$5),0),ROW($1:$5))+1,1)*10^ROW($1:$5)/10)</f>
        <v>385</v>
      </c>
      <c r="P756" t="str">
        <f>feed!P756</f>
        <v>Untapped</v>
      </c>
      <c r="Q756" t="str">
        <f>feed!Q756</f>
        <v>Large</v>
      </c>
      <c r="R756" t="str">
        <f>feed!R756</f>
        <v>Pacific Rim</v>
      </c>
      <c r="S756" t="str">
        <f>feed!S756</f>
        <v>Soviet Union</v>
      </c>
      <c r="T756" s="4">
        <f>SUMPRODUCT(MID(0&amp;feed!T756,LARGE(INDEX(ISNUMBER(--MID(feed!T756,ROW($1:$5),1))*
ROW($1:$5),0),ROW($1:$5))+1,1)*10^ROW($1:$5)/10)</f>
        <v>20000</v>
      </c>
      <c r="U756" t="str">
        <f>feed!U756</f>
        <v>http://blocgame.com/stats.php?id=62122</v>
      </c>
      <c r="V756" s="4">
        <f>SUMPRODUCT(MID(0&amp;feed!V756,LARGE(INDEX(ISNUMBER(--MID(feed!V756,ROW($1:$5),1))*
ROW($1:$5),0),ROW($1:$5))+1,1)*10^ROW($1:$5)/10)</f>
        <v>0</v>
      </c>
      <c r="W756">
        <f>feed!W756</f>
        <v>0</v>
      </c>
      <c r="X756" s="4">
        <f>T756-H756*750-K756*375-L756*375</f>
        <v>11750</v>
      </c>
      <c r="Y756" s="9">
        <f>T756/N756</f>
        <v>37.878787878787875</v>
      </c>
    </row>
    <row r="757" spans="1:25" x14ac:dyDescent="0.25">
      <c r="A757" t="str">
        <f>feed!A757</f>
        <v>qwertyuiop</v>
      </c>
      <c r="B757" t="str">
        <f>feed!B757</f>
        <v>rumsods mom</v>
      </c>
      <c r="C757" t="str">
        <f>feed!C757</f>
        <v>The Divine Council</v>
      </c>
      <c r="D757">
        <f>SUMPRODUCT(MID(0&amp;feed!D757,LARGE(INDEX(ISNUMBER(--MID(feed!D757,ROW($1:$19),1))*
ROW($1:$19),0),ROW($1:$19))+1,1)*10^ROW($1:$19)/10)</f>
        <v>5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Isolated</v>
      </c>
      <c r="H757">
        <f>SUMPRODUCT(MID(0&amp;feed!H757,LARGE(INDEX(ISNUMBER(--MID(feed!H757,ROW($1:$1),1))*
ROW($1:$1),0),ROW($1:$1))+1,1)*10^ROW($1:$1)/10)</f>
        <v>1</v>
      </c>
      <c r="I757" t="str">
        <f>feed!I757</f>
        <v>Poor</v>
      </c>
      <c r="J757">
        <f>SUMPRODUCT(MID(0&amp;feed!J757,LARGE(INDEX(ISNUMBER(--MID(feed!J757,ROW($1:$19),1))*
ROW($1:$19),0),ROW($1:$19))+1,1)*10^ROW($1:$19)/10)</f>
        <v>17</v>
      </c>
      <c r="K757">
        <f>SUMPRODUCT(MID(0&amp;feed!K757,LARGE(INDEX(ISNUMBER(--MID(feed!K757,ROW($1:$19),1))*
ROW($1:$19),0),ROW($1:$19))+1,1)*10^ROW($1:$19)/10)</f>
        <v>4</v>
      </c>
      <c r="L757">
        <f>SUMPRODUCT(MID(0&amp;feed!L757,LARGE(INDEX(ISNUMBER(--MID(feed!L757,ROW($1:$19),1))*
ROW($1:$19),0),ROW($1:$19))+1,1)*10^ROW($1:$19)/10)</f>
        <v>0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527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 t="str">
        <f>feed!Q757</f>
        <v>None</v>
      </c>
      <c r="R757" t="str">
        <f>feed!R757</f>
        <v>Arabia</v>
      </c>
      <c r="S757" t="str">
        <f>feed!S757</f>
        <v>Neutral</v>
      </c>
      <c r="T757" s="4">
        <f>SUMPRODUCT(MID(0&amp;feed!T757,LARGE(INDEX(ISNUMBER(--MID(feed!T757,ROW($1:$5),1))*
ROW($1:$5),0),ROW($1:$5))+1,1)*10^ROW($1:$5)/10)</f>
        <v>16662</v>
      </c>
      <c r="U757" t="str">
        <f>feed!U757</f>
        <v>http://blocgame.com/stats.php?id=59451</v>
      </c>
      <c r="V757" s="4">
        <f>SUMPRODUCT(MID(0&amp;feed!V757,LARGE(INDEX(ISNUMBER(--MID(feed!V757,ROW($1:$5),1))*
ROW($1:$5),0),ROW($1:$5))+1,1)*10^ROW($1:$5)/10)</f>
        <v>0</v>
      </c>
      <c r="W757">
        <f>feed!W757</f>
        <v>0</v>
      </c>
      <c r="X757" s="4">
        <f>T757-H757*750-K757*375-L757*375</f>
        <v>14412</v>
      </c>
      <c r="Y757" s="9">
        <f>T757/N757</f>
        <v>31.616698292220114</v>
      </c>
    </row>
    <row r="758" spans="1:25" x14ac:dyDescent="0.25">
      <c r="A758" t="str">
        <f>feed!A758</f>
        <v>Bernie_Sanders</v>
      </c>
      <c r="B758" t="str">
        <f>feed!B758</f>
        <v>Adolf_Mussolini</v>
      </c>
      <c r="C758" t="str">
        <f>feed!C758</f>
        <v>The Order</v>
      </c>
      <c r="D758">
        <f>SUMPRODUCT(MID(0&amp;feed!D758,LARGE(INDEX(ISNUMBER(--MID(feed!D758,ROW($1:$19),1))*
ROW($1:$19),0),ROW($1:$19))+1,1)*10^ROW($1:$19)/10)</f>
        <v>78</v>
      </c>
      <c r="E758">
        <f>SUMPRODUCT(MID(0&amp;feed!E758,LARGE(INDEX(ISNUMBER(--MID(feed!E758,ROW($1:$19),1))*
ROW($1:$19),0),ROW($1:$19))+1,1)*10^ROW($1:$19)/10)</f>
        <v>1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2</v>
      </c>
      <c r="I758" t="str">
        <f>feed!I758</f>
        <v>Elite</v>
      </c>
      <c r="J758">
        <f>SUMPRODUCT(MID(0&amp;feed!J758,LARGE(INDEX(ISNUMBER(--MID(feed!J758,ROW($1:$19),1))*
ROW($1:$19),0),ROW($1:$19))+1,1)*10^ROW($1:$19)/10)</f>
        <v>0</v>
      </c>
      <c r="K758">
        <f>SUMPRODUCT(MID(0&amp;feed!K758,LARGE(INDEX(ISNUMBER(--MID(feed!K758,ROW($1:$19),1))*
ROW($1:$19),0),ROW($1:$19))+1,1)*10^ROW($1:$19)/10)</f>
        <v>5</v>
      </c>
      <c r="L758">
        <f>SUMPRODUCT(MID(0&amp;feed!L758,LARGE(INDEX(ISNUMBER(--MID(feed!L758,ROW($1:$19),1))*
ROW($1:$19),0),ROW($1:$19))+1,1)*10^ROW($1:$19)/10)</f>
        <v>5</v>
      </c>
      <c r="M758" t="str">
        <f>feed!M758</f>
        <v>Central Planning</v>
      </c>
      <c r="N758">
        <f>SUMPRODUCT(MID(0&amp;feed!N758,LARGE(INDEX(ISNUMBER(--MID(feed!N758,ROW($1:$5),1))*
ROW($1:$5),0),ROW($1:$5))+1,1)*10^ROW($1:$5)/10)</f>
        <v>526</v>
      </c>
      <c r="O758">
        <f>SUMPRODUCT(MID(0&amp;feed!O758,LARGE(INDEX(ISNUMBER(--MID(feed!O758,ROW($1:$5),1))*
ROW($1:$5),0),ROW($1:$5))+1,1)*10^ROW($1:$5)/10)</f>
        <v>1739</v>
      </c>
      <c r="P758" t="str">
        <f>feed!P758</f>
        <v>Untapped</v>
      </c>
      <c r="Q758" t="str">
        <f>feed!Q758</f>
        <v>Very Powerful</v>
      </c>
      <c r="R758" t="str">
        <f>feed!R758</f>
        <v>Arabia</v>
      </c>
      <c r="S758" t="str">
        <f>feed!S758</f>
        <v>Soviet Union</v>
      </c>
      <c r="T758" s="4">
        <f>SUMPRODUCT(MID(0&amp;feed!T758,LARGE(INDEX(ISNUMBER(--MID(feed!T758,ROW($1:$5),1))*
ROW($1:$5),0),ROW($1:$5))+1,1)*10^ROW($1:$5)/10)</f>
        <v>26923</v>
      </c>
      <c r="U758" t="str">
        <f>feed!U758</f>
        <v>http://blocgame.com/stats.php?id=63432</v>
      </c>
      <c r="V758" s="4">
        <f>SUMPRODUCT(MID(0&amp;feed!V758,LARGE(INDEX(ISNUMBER(--MID(feed!V758,ROW($1:$5),1))*
ROW($1:$5),0),ROW($1:$5))+1,1)*10^ROW($1:$5)/10)</f>
        <v>0</v>
      </c>
      <c r="W758">
        <f>feed!W758</f>
        <v>0</v>
      </c>
      <c r="X758" s="4">
        <f>T758-H758*750-K758*375-L758*375</f>
        <v>21673</v>
      </c>
      <c r="Y758" s="9">
        <f>T758/N758</f>
        <v>51.184410646387832</v>
      </c>
    </row>
    <row r="759" spans="1:25" x14ac:dyDescent="0.25">
      <c r="A759" t="str">
        <f>feed!A760</f>
        <v>UzFuckIstan</v>
      </c>
      <c r="B759" t="str">
        <f>feed!B760</f>
        <v>JoeMama</v>
      </c>
      <c r="C759">
        <f>feed!C760</f>
        <v>0</v>
      </c>
      <c r="D759">
        <f>SUMPRODUCT(MID(0&amp;feed!D760,LARGE(INDEX(ISNUMBER(--MID(feed!D760,ROW($1:$19),1))*
ROW($1:$19),0),ROW($1:$19))+1,1)*10^ROW($1:$19)/10)</f>
        <v>16</v>
      </c>
      <c r="E759">
        <f>SUMPRODUCT(MID(0&amp;feed!E760,LARGE(INDEX(ISNUMBER(--MID(feed!E760,ROW($1:$19),1))*
ROW($1:$19),0),ROW($1:$19))+1,1)*10^ROW($1:$19)/10)</f>
        <v>0</v>
      </c>
      <c r="F759" t="str">
        <f>feed!F760</f>
        <v>First World War surplus</v>
      </c>
      <c r="G759" t="str">
        <f>feed!G760</f>
        <v>Gandhi-like</v>
      </c>
      <c r="H759">
        <f>SUMPRODUCT(MID(0&amp;feed!H760,LARGE(INDEX(ISNUMBER(--MID(feed!H760,ROW($1:$1),1))*
ROW($1:$1),0),ROW($1:$1))+1,1)*10^ROW($1:$1)/10)</f>
        <v>0</v>
      </c>
      <c r="I759" t="str">
        <f>feed!I760</f>
        <v>Good</v>
      </c>
      <c r="J759">
        <f>SUMPRODUCT(MID(0&amp;feed!J760,LARGE(INDEX(ISNUMBER(--MID(feed!J760,ROW($1:$19),1))*
ROW($1:$19),0),ROW($1:$19))+1,1)*10^ROW($1:$19)/10)</f>
        <v>4</v>
      </c>
      <c r="K759">
        <f>SUMPRODUCT(MID(0&amp;feed!K760,LARGE(INDEX(ISNUMBER(--MID(feed!K760,ROW($1:$19),1))*
ROW($1:$19),0),ROW($1:$19))+1,1)*10^ROW($1:$19)/10)</f>
        <v>2</v>
      </c>
      <c r="L759">
        <f>SUMPRODUCT(MID(0&amp;feed!L760,LARGE(INDEX(ISNUMBER(--MID(feed!L760,ROW($1:$19),1))*
ROW($1:$19),0),ROW($1:$19))+1,1)*10^ROW($1:$19)/10)</f>
        <v>0</v>
      </c>
      <c r="M759" t="str">
        <f>feed!M760</f>
        <v>Mixed Economy</v>
      </c>
      <c r="N759">
        <f>SUMPRODUCT(MID(0&amp;feed!N760,LARGE(INDEX(ISNUMBER(--MID(feed!N760,ROW($1:$5),1))*
ROW($1:$5),0),ROW($1:$5))+1,1)*10^ROW($1:$5)/10)</f>
        <v>525</v>
      </c>
      <c r="O759">
        <f>SUMPRODUCT(MID(0&amp;feed!O760,LARGE(INDEX(ISNUMBER(--MID(feed!O760,ROW($1:$5),1))*
ROW($1:$5),0),ROW($1:$5))+1,1)*10^ROW($1:$5)/10)</f>
        <v>0</v>
      </c>
      <c r="P759">
        <f>feed!P760</f>
        <v>0</v>
      </c>
      <c r="Q759" t="str">
        <f>feed!Q760</f>
        <v>None</v>
      </c>
      <c r="R759" t="str">
        <f>feed!R760</f>
        <v>Caribbean</v>
      </c>
      <c r="S759" t="str">
        <f>feed!S760</f>
        <v>Neutral</v>
      </c>
      <c r="T759" s="4">
        <f>SUMPRODUCT(MID(0&amp;feed!T760,LARGE(INDEX(ISNUMBER(--MID(feed!T760,ROW($1:$5),1))*
ROW($1:$5),0),ROW($1:$5))+1,1)*10^ROW($1:$5)/10)</f>
        <v>6214</v>
      </c>
      <c r="U759" t="str">
        <f>feed!U760</f>
        <v>http://blocgame.com/stats.php?id=63492</v>
      </c>
      <c r="V759" s="4">
        <f>SUMPRODUCT(MID(0&amp;feed!V760,LARGE(INDEX(ISNUMBER(--MID(feed!V760,ROW($1:$5),1))*
ROW($1:$5),0),ROW($1:$5))+1,1)*10^ROW($1:$5)/10)</f>
        <v>0</v>
      </c>
      <c r="W759">
        <f>feed!W760</f>
        <v>0</v>
      </c>
      <c r="X759" s="4">
        <f>T759-H759*750-K759*375-L759*375</f>
        <v>5464</v>
      </c>
      <c r="Y759" s="9">
        <f>T759/N759</f>
        <v>11.836190476190476</v>
      </c>
    </row>
    <row r="760" spans="1:25" x14ac:dyDescent="0.25">
      <c r="A760" t="str">
        <f>feed!A759</f>
        <v>Nautique</v>
      </c>
      <c r="B760" t="str">
        <f>feed!B759</f>
        <v>wayneeconomist</v>
      </c>
      <c r="C760" t="str">
        <f>feed!C759</f>
        <v>The Divine Council</v>
      </c>
      <c r="D760">
        <f>SUMPRODUCT(MID(0&amp;feed!D759,LARGE(INDEX(ISNUMBER(--MID(feed!D759,ROW($1:$19),1))*
ROW($1:$19),0),ROW($1:$19))+1,1)*10^ROW($1:$19)/10)</f>
        <v>98</v>
      </c>
      <c r="E760">
        <f>SUMPRODUCT(MID(0&amp;feed!E759,LARGE(INDEX(ISNUMBER(--MID(feed!E759,ROW($1:$19),1))*
ROW($1:$19),0),ROW($1:$19))+1,1)*10^ROW($1:$19)/10)</f>
        <v>0</v>
      </c>
      <c r="F760" t="str">
        <f>feed!F759</f>
        <v>Korean War surplus</v>
      </c>
      <c r="G760" t="str">
        <f>feed!G759</f>
        <v>Gandhi-like</v>
      </c>
      <c r="H760">
        <f>SUMPRODUCT(MID(0&amp;feed!H759,LARGE(INDEX(ISNUMBER(--MID(feed!H759,ROW($1:$1),1))*
ROW($1:$1),0),ROW($1:$1))+1,1)*10^ROW($1:$1)/10)</f>
        <v>0</v>
      </c>
      <c r="I760" t="str">
        <f>feed!I759</f>
        <v>Standard</v>
      </c>
      <c r="J760">
        <f>SUMPRODUCT(MID(0&amp;feed!J759,LARGE(INDEX(ISNUMBER(--MID(feed!J759,ROW($1:$19),1))*
ROW($1:$19),0),ROW($1:$19))+1,1)*10^ROW($1:$19)/10)</f>
        <v>3</v>
      </c>
      <c r="K760">
        <f>SUMPRODUCT(MID(0&amp;feed!K759,LARGE(INDEX(ISNUMBER(--MID(feed!K759,ROW($1:$19),1))*
ROW($1:$19),0),ROW($1:$19))+1,1)*10^ROW($1:$19)/10)</f>
        <v>16</v>
      </c>
      <c r="L760">
        <f>SUMPRODUCT(MID(0&amp;feed!L759,LARGE(INDEX(ISNUMBER(--MID(feed!L759,ROW($1:$19),1))*
ROW($1:$19),0),ROW($1:$19))+1,1)*10^ROW($1:$19)/10)</f>
        <v>2</v>
      </c>
      <c r="M760" t="str">
        <f>feed!M759</f>
        <v>Central Planning</v>
      </c>
      <c r="N760">
        <f>SUMPRODUCT(MID(0&amp;feed!N759,LARGE(INDEX(ISNUMBER(--MID(feed!N759,ROW($1:$5),1))*
ROW($1:$5),0),ROW($1:$5))+1,1)*10^ROW($1:$5)/10)</f>
        <v>525</v>
      </c>
      <c r="O760">
        <f>SUMPRODUCT(MID(0&amp;feed!O759,LARGE(INDEX(ISNUMBER(--MID(feed!O759,ROW($1:$5),1))*
ROW($1:$5),0),ROW($1:$5))+1,1)*10^ROW($1:$5)/10)</f>
        <v>443</v>
      </c>
      <c r="P760" t="str">
        <f>feed!P759</f>
        <v>Untapped</v>
      </c>
      <c r="Q760" t="str">
        <f>feed!Q759</f>
        <v>Very Powerful</v>
      </c>
      <c r="R760" t="str">
        <f>feed!R759</f>
        <v>The Subcontinent</v>
      </c>
      <c r="S760" t="str">
        <f>feed!S759</f>
        <v>Soviet Union</v>
      </c>
      <c r="T760" s="4">
        <f>SUMPRODUCT(MID(0&amp;feed!T759,LARGE(INDEX(ISNUMBER(--MID(feed!T759,ROW($1:$5),1))*
ROW($1:$5),0),ROW($1:$5))+1,1)*10^ROW($1:$5)/10)</f>
        <v>32571</v>
      </c>
      <c r="U760" t="str">
        <f>feed!U759</f>
        <v>http://blocgame.com/stats.php?id=58443</v>
      </c>
      <c r="V760" s="4">
        <f>SUMPRODUCT(MID(0&amp;feed!V759,LARGE(INDEX(ISNUMBER(--MID(feed!V759,ROW($1:$5),1))*
ROW($1:$5),0),ROW($1:$5))+1,1)*10^ROW($1:$5)/10)</f>
        <v>0</v>
      </c>
      <c r="W760">
        <f>feed!W759</f>
        <v>0</v>
      </c>
      <c r="X760" s="4">
        <f>T760-H760*750-K760*375-L760*375</f>
        <v>25821</v>
      </c>
      <c r="Y760" s="9">
        <f>T760/N760</f>
        <v>62.04</v>
      </c>
    </row>
    <row r="761" spans="1:25" x14ac:dyDescent="0.25">
      <c r="A761" t="str">
        <f>feed!A761</f>
        <v>BerkeVille</v>
      </c>
      <c r="B761" t="str">
        <f>feed!B761</f>
        <v>VintageTanker</v>
      </c>
      <c r="C761">
        <f>feed!C761</f>
        <v>0</v>
      </c>
      <c r="D761">
        <f>SUMPRODUCT(MID(0&amp;feed!D761,LARGE(INDEX(ISNUMBER(--MID(feed!D761,ROW($1:$19),1))*
ROW($1:$19),0),ROW($1:$19))+1,1)*10^ROW($1:$19)/10)</f>
        <v>4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Normal</v>
      </c>
      <c r="H761">
        <f>SUMPRODUCT(MID(0&amp;feed!H761,LARGE(INDEX(ISNUMBER(--MID(feed!H761,ROW($1:$1),1))*
ROW($1:$1),0),ROW($1:$1))+1,1)*10^ROW($1:$1)/10)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169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523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 t="str">
        <f>feed!Q761</f>
        <v>None</v>
      </c>
      <c r="R761" t="str">
        <f>feed!R761</f>
        <v>Southern Africa</v>
      </c>
      <c r="S761" t="str">
        <f>feed!S761</f>
        <v>Neutral</v>
      </c>
      <c r="T761" s="4">
        <f>SUMPRODUCT(MID(0&amp;feed!T761,LARGE(INDEX(ISNUMBER(--MID(feed!T761,ROW($1:$5),1))*
ROW($1:$5),0),ROW($1:$5))+1,1)*10^ROW($1:$5)/10)</f>
        <v>5026</v>
      </c>
      <c r="U761" t="str">
        <f>feed!U761</f>
        <v>http://blocgame.com/stats.php?id=59187</v>
      </c>
      <c r="V761" s="4">
        <f>SUMPRODUCT(MID(0&amp;feed!V761,LARGE(INDEX(ISNUMBER(--MID(feed!V761,ROW($1:$5),1))*
ROW($1:$5),0),ROW($1:$5))+1,1)*10^ROW($1:$5)/10)</f>
        <v>0</v>
      </c>
      <c r="W761">
        <f>feed!W761</f>
        <v>0</v>
      </c>
      <c r="X761" s="4">
        <f>T761-H761*750-K761*375-L761*375</f>
        <v>4276</v>
      </c>
      <c r="Y761" s="9">
        <f>T761/N761</f>
        <v>9.6099426386233269</v>
      </c>
    </row>
    <row r="762" spans="1:25" x14ac:dyDescent="0.25">
      <c r="A762" t="str">
        <f>feed!A762</f>
        <v>Chanada</v>
      </c>
      <c r="B762" t="str">
        <f>feed!B762</f>
        <v>chad7405</v>
      </c>
      <c r="C762" t="str">
        <f>feed!C762</f>
        <v>The Order</v>
      </c>
      <c r="D762">
        <f>SUMPRODUCT(MID(0&amp;feed!D762,LARGE(INDEX(ISNUMBER(--MID(feed!D762,ROW($1:$19),1))*
ROW($1:$19),0),ROW($1:$19))+1,1)*10^ROW($1:$19)/10)</f>
        <v>38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Good</v>
      </c>
      <c r="J762">
        <f>SUMPRODUCT(MID(0&amp;feed!J762,LARGE(INDEX(ISNUMBER(--MID(feed!J762,ROW($1:$19),1))*
ROW($1:$19),0),ROW($1:$19))+1,1)*10^ROW($1:$19)/10)</f>
        <v>2</v>
      </c>
      <c r="K762">
        <f>SUMPRODUCT(MID(0&amp;feed!K762,LARGE(INDEX(ISNUMBER(--MID(feed!K762,ROW($1:$19),1))*
ROW($1:$19),0),ROW($1:$19))+1,1)*10^ROW($1:$19)/10)</f>
        <v>9</v>
      </c>
      <c r="L762">
        <f>SUMPRODUCT(MID(0&amp;feed!L762,LARGE(INDEX(ISNUMBER(--MID(feed!L762,ROW($1:$19),1))*
ROW($1:$19),0),ROW($1:$19))+1,1)*10^ROW($1:$19)/10)</f>
        <v>9</v>
      </c>
      <c r="M762" t="str">
        <f>feed!M762</f>
        <v>Free Market</v>
      </c>
      <c r="N762">
        <f>SUMPRODUCT(MID(0&amp;feed!N762,LARGE(INDEX(ISNUMBER(--MID(feed!N762,ROW($1:$5),1))*
ROW($1:$5),0),ROW($1:$5))+1,1)*10^ROW($1:$5)/10)</f>
        <v>521</v>
      </c>
      <c r="O762">
        <f>SUMPRODUCT(MID(0&amp;feed!O762,LARGE(INDEX(ISNUMBER(--MID(feed!O762,ROW($1:$5),1))*
ROW($1:$5),0),ROW($1:$5))+1,1)*10^ROW($1:$5)/10)</f>
        <v>3382</v>
      </c>
      <c r="P762" t="str">
        <f>feed!P762</f>
        <v>Untapped</v>
      </c>
      <c r="Q762" t="str">
        <f>feed!Q762</f>
        <v>Mediocre</v>
      </c>
      <c r="R762" t="str">
        <f>feed!R762</f>
        <v>Arabia</v>
      </c>
      <c r="S762" t="str">
        <f>feed!S762</f>
        <v>United States</v>
      </c>
      <c r="T762" s="4">
        <f>SUMPRODUCT(MID(0&amp;feed!T762,LARGE(INDEX(ISNUMBER(--MID(feed!T762,ROW($1:$5),1))*
ROW($1:$5),0),ROW($1:$5))+1,1)*10^ROW($1:$5)/10)</f>
        <v>25230</v>
      </c>
      <c r="U762" t="str">
        <f>feed!U762</f>
        <v>http://blocgame.com/stats.php?id=58742</v>
      </c>
      <c r="V762" s="4">
        <f>SUMPRODUCT(MID(0&amp;feed!V762,LARGE(INDEX(ISNUMBER(--MID(feed!V762,ROW($1:$5),1))*
ROW($1:$5),0),ROW($1:$5))+1,1)*10^ROW($1:$5)/10)</f>
        <v>0</v>
      </c>
      <c r="W762">
        <f>feed!W762</f>
        <v>0</v>
      </c>
      <c r="X762" s="4">
        <f>T762-H762*750-K762*375-L762*375</f>
        <v>17730</v>
      </c>
      <c r="Y762" s="9">
        <f>T762/N762</f>
        <v>48.426103646833013</v>
      </c>
    </row>
    <row r="763" spans="1:25" x14ac:dyDescent="0.25">
      <c r="A763" t="str">
        <f>feed!A763</f>
        <v>Tendong</v>
      </c>
      <c r="B763" t="str">
        <f>feed!B763</f>
        <v>kijang</v>
      </c>
      <c r="C763">
        <f>feed!C763</f>
        <v>0</v>
      </c>
      <c r="D763">
        <f>SUMPRODUCT(MID(0&amp;feed!D763,LARGE(INDEX(ISNUMBER(--MID(feed!D763,ROW($1:$19),1))*
ROW($1:$19),0),ROW($1:$19))+1,1)*10^ROW($1:$19)/10)</f>
        <v>7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Good</v>
      </c>
      <c r="H763">
        <f>SUMPRODUCT(MID(0&amp;feed!H763,LARGE(INDEX(ISNUMBER(--MID(feed!H763,ROW($1:$1),1))*
ROW($1:$1),0),ROW($1:$1))+1,1)*10^ROW($1:$1)/10)</f>
        <v>0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</v>
      </c>
      <c r="K763">
        <f>SUMPRODUCT(MID(0&amp;feed!K763,LARGE(INDEX(ISNUMBER(--MID(feed!K763,ROW($1:$19),1))*
ROW($1:$19),0),ROW($1:$19))+1,1)*10^ROW($1:$19)/10)</f>
        <v>3</v>
      </c>
      <c r="L763">
        <f>SUMPRODUCT(MID(0&amp;feed!L763,LARGE(INDEX(ISNUMBER(--MID(feed!L763,ROW($1:$19),1))*
ROW($1:$19),0),ROW($1:$19))+1,1)*10^ROW($1:$19)/10)</f>
        <v>2</v>
      </c>
      <c r="M763" t="str">
        <f>feed!M763</f>
        <v>Mixed Economy</v>
      </c>
      <c r="N763">
        <f>SUMPRODUCT(MID(0&amp;feed!N763,LARGE(INDEX(ISNUMBER(--MID(feed!N763,ROW($1:$5),1))*
ROW($1:$5),0),ROW($1:$5))+1,1)*10^ROW($1:$5)/10)</f>
        <v>520</v>
      </c>
      <c r="O763">
        <f>SUMPRODUCT(MID(0&amp;feed!O763,LARGE(INDEX(ISNUMBER(--MID(feed!O763,ROW($1:$5),1))*
ROW($1:$5),0),ROW($1:$5))+1,1)*10^ROW($1:$5)/10)</f>
        <v>0</v>
      </c>
      <c r="P763" t="str">
        <f>feed!P763</f>
        <v>Untapped</v>
      </c>
      <c r="Q763" t="str">
        <f>feed!Q763</f>
        <v>None</v>
      </c>
      <c r="R763" t="str">
        <f>feed!R763</f>
        <v>Pacific Rim</v>
      </c>
      <c r="S763" t="str">
        <f>feed!S763</f>
        <v>Neutral</v>
      </c>
      <c r="T763" s="4">
        <f>SUMPRODUCT(MID(0&amp;feed!T763,LARGE(INDEX(ISNUMBER(--MID(feed!T763,ROW($1:$5),1))*
ROW($1:$5),0),ROW($1:$5))+1,1)*10^ROW($1:$5)/10)</f>
        <v>2808</v>
      </c>
      <c r="U763" t="str">
        <f>feed!U763</f>
        <v>http://blocgame.com/stats.php?id=62178</v>
      </c>
      <c r="V763" s="4">
        <f>SUMPRODUCT(MID(0&amp;feed!V763,LARGE(INDEX(ISNUMBER(--MID(feed!V763,ROW($1:$5),1))*
ROW($1:$5),0),ROW($1:$5))+1,1)*10^ROW($1:$5)/10)</f>
        <v>0</v>
      </c>
      <c r="W763">
        <f>feed!W763</f>
        <v>0</v>
      </c>
      <c r="X763" s="4">
        <f>T763-H763*750-K763*375-L763*375</f>
        <v>933</v>
      </c>
      <c r="Y763" s="9">
        <f>T763/N763</f>
        <v>5.4</v>
      </c>
    </row>
    <row r="764" spans="1:25" x14ac:dyDescent="0.25">
      <c r="A764" t="str">
        <f>feed!A765</f>
        <v>Hezstallah</v>
      </c>
      <c r="B764" t="str">
        <f>feed!B765</f>
        <v>Stalinasrallah</v>
      </c>
      <c r="C764" t="str">
        <f>feed!C765</f>
        <v>Al-Qassam Brigades</v>
      </c>
      <c r="D764">
        <f>SUMPRODUCT(MID(0&amp;feed!D765,LARGE(INDEX(ISNUMBER(--MID(feed!D765,ROW($1:$19),1))*
ROW($1:$19),0),ROW($1:$19))+1,1)*10^ROW($1:$19)/10)</f>
        <v>7</v>
      </c>
      <c r="E764">
        <f>SUMPRODUCT(MID(0&amp;feed!E765,LARGE(INDEX(ISNUMBER(--MID(feed!E765,ROW($1:$19),1))*
ROW($1:$19),0),ROW($1:$19))+1,1)*10^ROW($1:$19)/10)</f>
        <v>0</v>
      </c>
      <c r="F764" t="str">
        <f>feed!F765</f>
        <v>First World War surplus</v>
      </c>
      <c r="G764" t="str">
        <f>feed!G765</f>
        <v>Nice</v>
      </c>
      <c r="H764">
        <f>SUMPRODUCT(MID(0&amp;feed!H765,LARGE(INDEX(ISNUMBER(--MID(feed!H765,ROW($1:$1),1))*
ROW($1:$1),0),ROW($1:$1))+1,1)*10^ROW($1:$1)/10)</f>
        <v>1</v>
      </c>
      <c r="I764" t="str">
        <f>feed!I765</f>
        <v>Good</v>
      </c>
      <c r="J764">
        <f>SUMPRODUCT(MID(0&amp;feed!J765,LARGE(INDEX(ISNUMBER(--MID(feed!J765,ROW($1:$19),1))*
ROW($1:$19),0),ROW($1:$19))+1,1)*10^ROW($1:$19)/10)</f>
        <v>57</v>
      </c>
      <c r="K764">
        <f>SUMPRODUCT(MID(0&amp;feed!K765,LARGE(INDEX(ISNUMBER(--MID(feed!K765,ROW($1:$19),1))*
ROW($1:$19),0),ROW($1:$19))+1,1)*10^ROW($1:$19)/10)</f>
        <v>7</v>
      </c>
      <c r="L764">
        <f>SUMPRODUCT(MID(0&amp;feed!L765,LARGE(INDEX(ISNUMBER(--MID(feed!L765,ROW($1:$19),1))*
ROW($1:$19),0),ROW($1:$19))+1,1)*10^ROW($1:$19)/10)</f>
        <v>6</v>
      </c>
      <c r="M764" t="str">
        <f>feed!M765</f>
        <v>Mixed Economy</v>
      </c>
      <c r="N764">
        <f>SUMPRODUCT(MID(0&amp;feed!N765,LARGE(INDEX(ISNUMBER(--MID(feed!N765,ROW($1:$5),1))*
ROW($1:$5),0),ROW($1:$5))+1,1)*10^ROW($1:$5)/10)</f>
        <v>519</v>
      </c>
      <c r="O764">
        <f>SUMPRODUCT(MID(0&amp;feed!O765,LARGE(INDEX(ISNUMBER(--MID(feed!O765,ROW($1:$5),1))*
ROW($1:$5),0),ROW($1:$5))+1,1)*10^ROW($1:$5)/10)</f>
        <v>1563</v>
      </c>
      <c r="P764">
        <f>feed!P765</f>
        <v>0</v>
      </c>
      <c r="Q764" t="str">
        <f>feed!Q765</f>
        <v>None</v>
      </c>
      <c r="R764" t="str">
        <f>feed!R765</f>
        <v>Arabia</v>
      </c>
      <c r="S764" t="str">
        <f>feed!S765</f>
        <v>Neutral</v>
      </c>
      <c r="T764" s="4">
        <f>SUMPRODUCT(MID(0&amp;feed!T765,LARGE(INDEX(ISNUMBER(--MID(feed!T765,ROW($1:$5),1))*
ROW($1:$5),0),ROW($1:$5))+1,1)*10^ROW($1:$5)/10)</f>
        <v>10060</v>
      </c>
      <c r="U764" t="str">
        <f>feed!U765</f>
        <v>http://blocgame.com/stats.php?id=64096</v>
      </c>
      <c r="V764" s="4">
        <f>SUMPRODUCT(MID(0&amp;feed!V765,LARGE(INDEX(ISNUMBER(--MID(feed!V765,ROW($1:$5),1))*
ROW($1:$5),0),ROW($1:$5))+1,1)*10^ROW($1:$5)/10)</f>
        <v>0</v>
      </c>
      <c r="W764">
        <f>feed!W765</f>
        <v>0</v>
      </c>
      <c r="X764" s="4">
        <f>T764-H764*750-K764*375-L764*375</f>
        <v>4435</v>
      </c>
      <c r="Y764" s="9">
        <f>T764/N764</f>
        <v>19.383429672447015</v>
      </c>
    </row>
    <row r="765" spans="1:25" x14ac:dyDescent="0.25">
      <c r="A765" t="str">
        <f>feed!A764</f>
        <v>Sanlucia</v>
      </c>
      <c r="B765" t="str">
        <f>feed!B764</f>
        <v>johnnylaw1990</v>
      </c>
      <c r="C765" t="str">
        <f>feed!C764</f>
        <v>SPQR</v>
      </c>
      <c r="D765">
        <f>SUMPRODUCT(MID(0&amp;feed!D764,LARGE(INDEX(ISNUMBER(--MID(feed!D764,ROW($1:$19),1))*
ROW($1:$19),0),ROW($1:$19))+1,1)*10^ROW($1:$19)/10)</f>
        <v>50</v>
      </c>
      <c r="E765">
        <f>SUMPRODUCT(MID(0&amp;feed!E764,LARGE(INDEX(ISNUMBER(--MID(feed!E764,ROW($1:$19),1))*
ROW($1:$19),0),ROW($1:$19))+1,1)*10^ROW($1:$19)/10)</f>
        <v>0</v>
      </c>
      <c r="F765" t="str">
        <f>feed!F764</f>
        <v>Second World War surplus</v>
      </c>
      <c r="G765" t="str">
        <f>feed!G764</f>
        <v>Nice</v>
      </c>
      <c r="H765">
        <f>SUMPRODUCT(MID(0&amp;feed!H764,LARGE(INDEX(ISNUMBER(--MID(feed!H764,ROW($1:$1),1))*
ROW($1:$1),0),ROW($1:$1))+1,1)*10^ROW($1:$1)/10)</f>
        <v>1</v>
      </c>
      <c r="I765" t="str">
        <f>feed!I764</f>
        <v>Good</v>
      </c>
      <c r="J765">
        <f>SUMPRODUCT(MID(0&amp;feed!J764,LARGE(INDEX(ISNUMBER(--MID(feed!J764,ROW($1:$19),1))*
ROW($1:$19),0),ROW($1:$19))+1,1)*10^ROW($1:$19)/10)</f>
        <v>3</v>
      </c>
      <c r="K765">
        <f>SUMPRODUCT(MID(0&amp;feed!K764,LARGE(INDEX(ISNUMBER(--MID(feed!K764,ROW($1:$19),1))*
ROW($1:$19),0),ROW($1:$19))+1,1)*10^ROW($1:$19)/10)</f>
        <v>5</v>
      </c>
      <c r="L765">
        <f>SUMPRODUCT(MID(0&amp;feed!L764,LARGE(INDEX(ISNUMBER(--MID(feed!L764,ROW($1:$19),1))*
ROW($1:$19),0),ROW($1:$19))+1,1)*10^ROW($1:$19)/10)</f>
        <v>10</v>
      </c>
      <c r="M765" t="str">
        <f>feed!M764</f>
        <v>Mixed Economy</v>
      </c>
      <c r="N765">
        <f>SUMPRODUCT(MID(0&amp;feed!N764,LARGE(INDEX(ISNUMBER(--MID(feed!N764,ROW($1:$5),1))*
ROW($1:$5),0),ROW($1:$5))+1,1)*10^ROW($1:$5)/10)</f>
        <v>519</v>
      </c>
      <c r="O765">
        <f>SUMPRODUCT(MID(0&amp;feed!O764,LARGE(INDEX(ISNUMBER(--MID(feed!O764,ROW($1:$5),1))*
ROW($1:$5),0),ROW($1:$5))+1,1)*10^ROW($1:$5)/10)</f>
        <v>4319</v>
      </c>
      <c r="P765" t="str">
        <f>feed!P764</f>
        <v>Plentiful</v>
      </c>
      <c r="Q765" t="str">
        <f>feed!Q764</f>
        <v>Mediocre</v>
      </c>
      <c r="R765" t="str">
        <f>feed!R764</f>
        <v>Arabia</v>
      </c>
      <c r="S765" t="str">
        <f>feed!S764</f>
        <v>Soviet Union</v>
      </c>
      <c r="T765" s="4">
        <f>SUMPRODUCT(MID(0&amp;feed!T764,LARGE(INDEX(ISNUMBER(--MID(feed!T764,ROW($1:$5),1))*
ROW($1:$5),0),ROW($1:$5))+1,1)*10^ROW($1:$5)/10)</f>
        <v>16335</v>
      </c>
      <c r="U765" t="str">
        <f>feed!U764</f>
        <v>http://blocgame.com/stats.php?id=59921</v>
      </c>
      <c r="V765" s="4">
        <f>SUMPRODUCT(MID(0&amp;feed!V764,LARGE(INDEX(ISNUMBER(--MID(feed!V764,ROW($1:$5),1))*
ROW($1:$5),0),ROW($1:$5))+1,1)*10^ROW($1:$5)/10)</f>
        <v>0</v>
      </c>
      <c r="W765">
        <f>feed!W764</f>
        <v>0</v>
      </c>
      <c r="X765" s="4">
        <f>T765-H765*750-K765*375-L765*375</f>
        <v>9960</v>
      </c>
      <c r="Y765" s="9">
        <f>T765/N765</f>
        <v>31.473988439306357</v>
      </c>
    </row>
    <row r="766" spans="1:25" x14ac:dyDescent="0.25">
      <c r="A766" t="str">
        <f>feed!A766</f>
        <v>\\\'Murica</v>
      </c>
      <c r="B766" t="str">
        <f>feed!B766</f>
        <v>Blob26</v>
      </c>
      <c r="C766">
        <f>feed!C766</f>
        <v>0</v>
      </c>
      <c r="D766">
        <f>SUMPRODUCT(MID(0&amp;feed!D766,LARGE(INDEX(ISNUMBER(--MID(feed!D766,ROW($1:$19),1))*
ROW($1:$19),0),ROW($1:$19))+1,1)*10^ROW($1:$19)/10)</f>
        <v>9</v>
      </c>
      <c r="E766">
        <f>SUMPRODUCT(MID(0&amp;feed!E766,LARGE(INDEX(ISNUMBER(--MID(feed!E766,ROW($1:$19),1))*
ROW($1:$19),0),ROW($1:$19))+1,1)*10^ROW($1:$19)/10)</f>
        <v>0</v>
      </c>
      <c r="F766" t="str">
        <f>feed!F766</f>
        <v>Second World War surplus</v>
      </c>
      <c r="G766" t="str">
        <f>feed!G766</f>
        <v>Nice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61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518</v>
      </c>
      <c r="O766">
        <f>SUMPRODUCT(MID(0&amp;feed!O766,LARGE(INDEX(ISNUMBER(--MID(feed!O766,ROW($1:$5),1))*
ROW($1:$5),0),ROW($1:$5))+1,1)*10^ROW($1:$5)/10)</f>
        <v>0</v>
      </c>
      <c r="P766" t="str">
        <f>feed!P766</f>
        <v>Untapped</v>
      </c>
      <c r="Q766" t="str">
        <f>feed!Q766</f>
        <v>None</v>
      </c>
      <c r="R766" t="str">
        <f>feed!R766</f>
        <v>Caribbean</v>
      </c>
      <c r="S766" t="str">
        <f>feed!S766</f>
        <v>Neutral</v>
      </c>
      <c r="T766" s="4">
        <f>SUMPRODUCT(MID(0&amp;feed!T766,LARGE(INDEX(ISNUMBER(--MID(feed!T766,ROW($1:$5),1))*
ROW($1:$5),0),ROW($1:$5))+1,1)*10^ROW($1:$5)/10)</f>
        <v>7880</v>
      </c>
      <c r="U766" t="str">
        <f>feed!U766</f>
        <v>http://blocgame.com/stats.php?id=59539</v>
      </c>
      <c r="V766" s="4">
        <f>SUMPRODUCT(MID(0&amp;feed!V766,LARGE(INDEX(ISNUMBER(--MID(feed!V766,ROW($1:$5),1))*
ROW($1:$5),0),ROW($1:$5))+1,1)*10^ROW($1:$5)/10)</f>
        <v>0</v>
      </c>
      <c r="W766">
        <f>feed!W766</f>
        <v>0</v>
      </c>
      <c r="X766" s="4">
        <f>T766-H766*750-K766*375-L766*375</f>
        <v>7130</v>
      </c>
      <c r="Y766" s="9">
        <f>T766/N766</f>
        <v>15.212355212355213</v>
      </c>
    </row>
    <row r="767" spans="1:25" x14ac:dyDescent="0.25">
      <c r="A767" t="str">
        <f>feed!A767</f>
        <v>Niorgana</v>
      </c>
      <c r="B767" t="str">
        <f>feed!B767</f>
        <v>Jorge Harzia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34</v>
      </c>
      <c r="E767">
        <f>SUMPRODUCT(MID(0&amp;feed!E767,LARGE(INDEX(ISNUMBER(--MID(feed!E767,ROW($1:$19),1))*
ROW($1:$19),0),ROW($1:$19))+1,1)*10^ROW($1:$19)/10)</f>
        <v>0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1</v>
      </c>
      <c r="I767" t="str">
        <f>feed!I767</f>
        <v>Good</v>
      </c>
      <c r="J767">
        <f>SUMPRODUCT(MID(0&amp;feed!J767,LARGE(INDEX(ISNUMBER(--MID(feed!J767,ROW($1:$19),1))*
ROW($1:$19),0),ROW($1:$19))+1,1)*10^ROW($1:$19)/10)</f>
        <v>19</v>
      </c>
      <c r="K767">
        <f>SUMPRODUCT(MID(0&amp;feed!K767,LARGE(INDEX(ISNUMBER(--MID(feed!K767,ROW($1:$19),1))*
ROW($1:$19),0),ROW($1:$19))+1,1)*10^ROW($1:$19)/10)</f>
        <v>4</v>
      </c>
      <c r="L767">
        <f>SUMPRODUCT(MID(0&amp;feed!L767,LARGE(INDEX(ISNUMBER(--MID(feed!L767,ROW($1:$19),1))*
ROW($1:$19),0),ROW($1:$19))+1,1)*10^ROW($1:$19)/10)</f>
        <v>2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518</v>
      </c>
      <c r="O767">
        <f>SUMPRODUCT(MID(0&amp;feed!O767,LARGE(INDEX(ISNUMBER(--MID(feed!O767,ROW($1:$5),1))*
ROW($1:$5),0),ROW($1:$5))+1,1)*10^ROW($1:$5)/10)</f>
        <v>409</v>
      </c>
      <c r="P767" t="str">
        <f>feed!P767</f>
        <v>Untapped</v>
      </c>
      <c r="Q767" t="str">
        <f>feed!Q767</f>
        <v>Somewhat Large</v>
      </c>
      <c r="R767" t="str">
        <f>feed!R767</f>
        <v>Caribbean</v>
      </c>
      <c r="S767" t="str">
        <f>feed!S767</f>
        <v>United States</v>
      </c>
      <c r="T767" s="4">
        <f>SUMPRODUCT(MID(0&amp;feed!T767,LARGE(INDEX(ISNUMBER(--MID(feed!T767,ROW($1:$5),1))*
ROW($1:$5),0),ROW($1:$5))+1,1)*10^ROW($1:$5)/10)</f>
        <v>20000</v>
      </c>
      <c r="U767" t="str">
        <f>feed!U767</f>
        <v>http://blocgame.com/stats.php?id=63970</v>
      </c>
      <c r="V767" s="4">
        <f>SUMPRODUCT(MID(0&amp;feed!V767,LARGE(INDEX(ISNUMBER(--MID(feed!V767,ROW($1:$5),1))*
ROW($1:$5),0),ROW($1:$5))+1,1)*10^ROW($1:$5)/10)</f>
        <v>0</v>
      </c>
      <c r="W767">
        <f>feed!W767</f>
        <v>0</v>
      </c>
      <c r="X767" s="4">
        <f>T767-H767*750-K767*375-L767*375</f>
        <v>17000</v>
      </c>
      <c r="Y767" s="9">
        <f>T767/N767</f>
        <v>38.610038610038607</v>
      </c>
    </row>
    <row r="768" spans="1:25" x14ac:dyDescent="0.25">
      <c r="A768" t="str">
        <f>feed!A768</f>
        <v>Qastury</v>
      </c>
      <c r="B768" t="str">
        <f>feed!B768</f>
        <v>kasturi</v>
      </c>
      <c r="C768" t="str">
        <f>feed!C768</f>
        <v>PIRATES</v>
      </c>
      <c r="D768">
        <f>SUMPRODUCT(MID(0&amp;feed!D768,LARGE(INDEX(ISNUMBER(--MID(feed!D768,ROW($1:$19),1))*
ROW($1:$19),0),ROW($1:$19))+1,1)*10^ROW($1:$19)/10)</f>
        <v>65</v>
      </c>
      <c r="E768">
        <f>SUMPRODUCT(MID(0&amp;feed!E768,LARGE(INDEX(ISNUMBER(--MID(feed!E768,ROW($1:$19),1))*
ROW($1:$19),0),ROW($1:$19))+1,1)*10^ROW($1:$19)/10)</f>
        <v>0</v>
      </c>
      <c r="F768" t="str">
        <f>feed!F768</f>
        <v>Second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1</v>
      </c>
      <c r="I768" t="str">
        <f>feed!I768</f>
        <v>Poor</v>
      </c>
      <c r="J768">
        <f>SUMPRODUCT(MID(0&amp;feed!J768,LARGE(INDEX(ISNUMBER(--MID(feed!J768,ROW($1:$19),1))*
ROW($1:$19),0),ROW($1:$19))+1,1)*10^ROW($1:$19)/10)</f>
        <v>1</v>
      </c>
      <c r="K768">
        <f>SUMPRODUCT(MID(0&amp;feed!K768,LARGE(INDEX(ISNUMBER(--MID(feed!K768,ROW($1:$19),1))*
ROW($1:$19),0),ROW($1:$19))+1,1)*10^ROW($1:$19)/10)</f>
        <v>7</v>
      </c>
      <c r="L768">
        <f>SUMPRODUCT(MID(0&amp;feed!L768,LARGE(INDEX(ISNUMBER(--MID(feed!L768,ROW($1:$19),1))*
ROW($1:$19),0),ROW($1:$19))+1,1)*10^ROW($1:$19)/10)</f>
        <v>3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517</v>
      </c>
      <c r="O768">
        <f>SUMPRODUCT(MID(0&amp;feed!O768,LARGE(INDEX(ISNUMBER(--MID(feed!O768,ROW($1:$5),1))*
ROW($1:$5),0),ROW($1:$5))+1,1)*10^ROW($1:$5)/10)</f>
        <v>1136</v>
      </c>
      <c r="P768" t="str">
        <f>feed!P768</f>
        <v>Untapped</v>
      </c>
      <c r="Q768" t="str">
        <f>feed!Q768</f>
        <v>Mediocre</v>
      </c>
      <c r="R768" t="str">
        <f>feed!R768</f>
        <v>Atlas</v>
      </c>
      <c r="S768" t="str">
        <f>feed!S768</f>
        <v>Neutral</v>
      </c>
      <c r="T768" s="4">
        <f>SUMPRODUCT(MID(0&amp;feed!T768,LARGE(INDEX(ISNUMBER(--MID(feed!T768,ROW($1:$5),1))*
ROW($1:$5),0),ROW($1:$5))+1,1)*10^ROW($1:$5)/10)</f>
        <v>13210</v>
      </c>
      <c r="U768" t="str">
        <f>feed!U768</f>
        <v>http://blocgame.com/stats.php?id=61699</v>
      </c>
      <c r="V768" s="4">
        <f>SUMPRODUCT(MID(0&amp;feed!V768,LARGE(INDEX(ISNUMBER(--MID(feed!V768,ROW($1:$5),1))*
ROW($1:$5),0),ROW($1:$5))+1,1)*10^ROW($1:$5)/10)</f>
        <v>0</v>
      </c>
      <c r="W768">
        <f>feed!W768</f>
        <v>0</v>
      </c>
      <c r="X768" s="4">
        <f>T768-H768*750-K768*375-L768*375</f>
        <v>8710</v>
      </c>
      <c r="Y768" s="9">
        <f>T768/N768</f>
        <v>25.551257253384914</v>
      </c>
    </row>
    <row r="769" spans="1:25" x14ac:dyDescent="0.25">
      <c r="A769" t="str">
        <f>feed!A769</f>
        <v>white shadow</v>
      </c>
      <c r="B769" t="str">
        <f>feed!B769</f>
        <v>White Shadow</v>
      </c>
      <c r="C769" t="str">
        <f>feed!C769</f>
        <v>The Divine Council</v>
      </c>
      <c r="D769">
        <f>SUMPRODUCT(MID(0&amp;feed!D769,LARGE(INDEX(ISNUMBER(--MID(feed!D769,ROW($1:$19),1))*
ROW($1:$19),0),ROW($1:$19))+1,1)*10^ROW($1:$19)/10)</f>
        <v>23</v>
      </c>
      <c r="E769">
        <f>SUMPRODUCT(MID(0&amp;feed!E769,LARGE(INDEX(ISNUMBER(--MID(feed!E769,ROW($1:$19),1))*
ROW($1:$19),0),ROW($1:$19))+1,1)*10^ROW($1:$19)/10)</f>
        <v>2</v>
      </c>
      <c r="F769" t="str">
        <f>feed!F769</f>
        <v>Second World War surplus</v>
      </c>
      <c r="G769" t="str">
        <f>feed!G769</f>
        <v>Questionable</v>
      </c>
      <c r="H769">
        <f>SUMPRODUCT(MID(0&amp;feed!H769,LARGE(INDEX(ISNUMBER(--MID(feed!H769,ROW($1:$1),1))*
ROW($1:$1),0),ROW($1:$1))+1,1)*10^ROW($1:$1)/10)</f>
        <v>2</v>
      </c>
      <c r="I769" t="str">
        <f>feed!I769</f>
        <v>Good</v>
      </c>
      <c r="J769">
        <f>SUMPRODUCT(MID(0&amp;feed!J769,LARGE(INDEX(ISNUMBER(--MID(feed!J769,ROW($1:$19),1))*
ROW($1:$19),0),ROW($1:$19))+1,1)*10^ROW($1:$19)/10)</f>
        <v>6</v>
      </c>
      <c r="K769">
        <f>SUMPRODUCT(MID(0&amp;feed!K769,LARGE(INDEX(ISNUMBER(--MID(feed!K769,ROW($1:$19),1))*
ROW($1:$19),0),ROW($1:$19))+1,1)*10^ROW($1:$19)/10)</f>
        <v>24</v>
      </c>
      <c r="L769">
        <f>SUMPRODUCT(MID(0&amp;feed!L769,LARGE(INDEX(ISNUMBER(--MID(feed!L769,ROW($1:$19),1))*
ROW($1:$19),0),ROW($1:$19))+1,1)*10^ROW($1:$19)/10)</f>
        <v>10</v>
      </c>
      <c r="M769" t="str">
        <f>feed!M769</f>
        <v>Free Market</v>
      </c>
      <c r="N769">
        <f>SUMPRODUCT(MID(0&amp;feed!N769,LARGE(INDEX(ISNUMBER(--MID(feed!N769,ROW($1:$5),1))*
ROW($1:$5),0),ROW($1:$5))+1,1)*10^ROW($1:$5)/10)</f>
        <v>513</v>
      </c>
      <c r="O769">
        <f>SUMPRODUCT(MID(0&amp;feed!O769,LARGE(INDEX(ISNUMBER(--MID(feed!O769,ROW($1:$5),1))*
ROW($1:$5),0),ROW($1:$5))+1,1)*10^ROW($1:$5)/10)</f>
        <v>2570</v>
      </c>
      <c r="P769" t="str">
        <f>feed!P769</f>
        <v>Near Depletion</v>
      </c>
      <c r="Q769" t="str">
        <f>feed!Q769</f>
        <v>Meagre</v>
      </c>
      <c r="R769" t="str">
        <f>feed!R769</f>
        <v>Persia</v>
      </c>
      <c r="S769" t="str">
        <f>feed!S769</f>
        <v>United States</v>
      </c>
      <c r="T769" s="4">
        <f>SUMPRODUCT(MID(0&amp;feed!T769,LARGE(INDEX(ISNUMBER(--MID(feed!T769,ROW($1:$5),1))*
ROW($1:$5),0),ROW($1:$5))+1,1)*10^ROW($1:$5)/10)</f>
        <v>28441</v>
      </c>
      <c r="U769" t="str">
        <f>feed!U769</f>
        <v>http://blocgame.com/stats.php?id=55012</v>
      </c>
      <c r="V769" s="4">
        <f>SUMPRODUCT(MID(0&amp;feed!V769,LARGE(INDEX(ISNUMBER(--MID(feed!V769,ROW($1:$5),1))*
ROW($1:$5),0),ROW($1:$5))+1,1)*10^ROW($1:$5)/10)</f>
        <v>0</v>
      </c>
      <c r="W769">
        <f>feed!W769</f>
        <v>0</v>
      </c>
      <c r="X769" s="4">
        <f>T769-H769*750-K769*375-L769*375</f>
        <v>14191</v>
      </c>
      <c r="Y769" s="9">
        <f>T769/N769</f>
        <v>55.44054580896686</v>
      </c>
    </row>
    <row r="770" spans="1:25" x14ac:dyDescent="0.25">
      <c r="A770" t="str">
        <f>feed!A772</f>
        <v>Harlostia</v>
      </c>
      <c r="B770" t="str">
        <f>feed!B772</f>
        <v>Jeff Ishenoff</v>
      </c>
      <c r="C770" t="str">
        <f>feed!C772</f>
        <v>The Order</v>
      </c>
      <c r="D770">
        <f>SUMPRODUCT(MID(0&amp;feed!D772,LARGE(INDEX(ISNUMBER(--MID(feed!D772,ROW($1:$19),1))*
ROW($1:$19),0),ROW($1:$19))+1,1)*10^ROW($1:$19)/10)</f>
        <v>3</v>
      </c>
      <c r="E770">
        <f>SUMPRODUCT(MID(0&amp;feed!E772,LARGE(INDEX(ISNUMBER(--MID(feed!E772,ROW($1:$19),1))*
ROW($1:$19),0),ROW($1:$19))+1,1)*10^ROW($1:$19)/10)</f>
        <v>0</v>
      </c>
      <c r="F770" t="str">
        <f>feed!F772</f>
        <v>First World War surplus</v>
      </c>
      <c r="G770" t="str">
        <f>feed!G772</f>
        <v>Questionable</v>
      </c>
      <c r="H770">
        <f>SUMPRODUCT(MID(0&amp;feed!H772,LARGE(INDEX(ISNUMBER(--MID(feed!H772,ROW($1:$1),1))*
ROW($1:$1),0),ROW($1:$1))+1,1)*10^ROW($1:$1)/10)</f>
        <v>1</v>
      </c>
      <c r="I770" t="str">
        <f>feed!I772</f>
        <v>Undisciplined Rabble</v>
      </c>
      <c r="J770">
        <f>SUMPRODUCT(MID(0&amp;feed!J772,LARGE(INDEX(ISNUMBER(--MID(feed!J772,ROW($1:$19),1))*
ROW($1:$19),0),ROW($1:$19))+1,1)*10^ROW($1:$19)/10)</f>
        <v>5</v>
      </c>
      <c r="K770">
        <f>SUMPRODUCT(MID(0&amp;feed!K772,LARGE(INDEX(ISNUMBER(--MID(feed!K772,ROW($1:$19),1))*
ROW($1:$19),0),ROW($1:$19))+1,1)*10^ROW($1:$19)/10)</f>
        <v>4</v>
      </c>
      <c r="L770">
        <f>SUMPRODUCT(MID(0&amp;feed!L772,LARGE(INDEX(ISNUMBER(--MID(feed!L772,ROW($1:$19),1))*
ROW($1:$19),0),ROW($1:$19))+1,1)*10^ROW($1:$19)/10)</f>
        <v>2</v>
      </c>
      <c r="M770" t="str">
        <f>feed!M772</f>
        <v>Mixed Economy</v>
      </c>
      <c r="N770">
        <f>SUMPRODUCT(MID(0&amp;feed!N772,LARGE(INDEX(ISNUMBER(--MID(feed!N772,ROW($1:$5),1))*
ROW($1:$5),0),ROW($1:$5))+1,1)*10^ROW($1:$5)/10)</f>
        <v>513</v>
      </c>
      <c r="O770">
        <f>SUMPRODUCT(MID(0&amp;feed!O772,LARGE(INDEX(ISNUMBER(--MID(feed!O772,ROW($1:$5),1))*
ROW($1:$5),0),ROW($1:$5))+1,1)*10^ROW($1:$5)/10)</f>
        <v>1715</v>
      </c>
      <c r="P770" t="str">
        <f>feed!P772</f>
        <v>Untapped</v>
      </c>
      <c r="Q770" t="str">
        <f>feed!Q772</f>
        <v>None</v>
      </c>
      <c r="R770" t="str">
        <f>feed!R772</f>
        <v>Mesopotamia</v>
      </c>
      <c r="S770" t="str">
        <f>feed!S772</f>
        <v>Neutral</v>
      </c>
      <c r="T770" s="4">
        <f>SUMPRODUCT(MID(0&amp;feed!T772,LARGE(INDEX(ISNUMBER(--MID(feed!T772,ROW($1:$5),1))*
ROW($1:$5),0),ROW($1:$5))+1,1)*10^ROW($1:$5)/10)</f>
        <v>7055</v>
      </c>
      <c r="U770" t="str">
        <f>feed!U772</f>
        <v>http://blocgame.com/stats.php?id=64003</v>
      </c>
      <c r="V770" s="4">
        <f>SUMPRODUCT(MID(0&amp;feed!V772,LARGE(INDEX(ISNUMBER(--MID(feed!V772,ROW($1:$5),1))*
ROW($1:$5),0),ROW($1:$5))+1,1)*10^ROW($1:$5)/10)</f>
        <v>0</v>
      </c>
      <c r="W770">
        <f>feed!W772</f>
        <v>0</v>
      </c>
      <c r="X770" s="4">
        <f>T770-H770*750-K770*375-L770*375</f>
        <v>4055</v>
      </c>
      <c r="Y770" s="9">
        <f>T770/N770</f>
        <v>13.752436647173489</v>
      </c>
    </row>
    <row r="771" spans="1:25" x14ac:dyDescent="0.25">
      <c r="A771" t="str">
        <f>feed!A770</f>
        <v>Peopleoil</v>
      </c>
      <c r="B771" t="str">
        <f>feed!B770</f>
        <v>newname</v>
      </c>
      <c r="C771" t="str">
        <f>feed!C770</f>
        <v>The Federal Colonies</v>
      </c>
      <c r="D771">
        <f>SUMPRODUCT(MID(0&amp;feed!D770,LARGE(INDEX(ISNUMBER(--MID(feed!D770,ROW($1:$19),1))*
ROW($1:$19),0),ROW($1:$19))+1,1)*10^ROW($1:$19)/10)</f>
        <v>71</v>
      </c>
      <c r="E771">
        <f>SUMPRODUCT(MID(0&amp;feed!E770,LARGE(INDEX(ISNUMBER(--MID(feed!E770,ROW($1:$19),1))*
ROW($1:$19),0),ROW($1:$19))+1,1)*10^ROW($1:$19)/10)</f>
        <v>1</v>
      </c>
      <c r="F771" t="str">
        <f>feed!F770</f>
        <v>First World War surplus</v>
      </c>
      <c r="G771" t="str">
        <f>feed!G770</f>
        <v>Gandhi-like</v>
      </c>
      <c r="H771">
        <f>SUMPRODUCT(MID(0&amp;feed!H770,LARGE(INDEX(ISNUMBER(--MID(feed!H770,ROW($1:$1),1))*
ROW($1:$1),0),ROW($1:$1))+1,1)*10^ROW($1:$1)/10)</f>
        <v>2</v>
      </c>
      <c r="I771" t="str">
        <f>feed!I770</f>
        <v>Standard</v>
      </c>
      <c r="J771">
        <f>SUMPRODUCT(MID(0&amp;feed!J770,LARGE(INDEX(ISNUMBER(--MID(feed!J770,ROW($1:$19),1))*
ROW($1:$19),0),ROW($1:$19))+1,1)*10^ROW($1:$19)/10)</f>
        <v>4</v>
      </c>
      <c r="K771">
        <f>SUMPRODUCT(MID(0&amp;feed!K770,LARGE(INDEX(ISNUMBER(--MID(feed!K770,ROW($1:$19),1))*
ROW($1:$19),0),ROW($1:$19))+1,1)*10^ROW($1:$19)/10)</f>
        <v>10</v>
      </c>
      <c r="L771">
        <f>SUMPRODUCT(MID(0&amp;feed!L770,LARGE(INDEX(ISNUMBER(--MID(feed!L770,ROW($1:$19),1))*
ROW($1:$19),0),ROW($1:$19))+1,1)*10^ROW($1:$19)/10)</f>
        <v>6</v>
      </c>
      <c r="M771" t="str">
        <f>feed!M770</f>
        <v>Free Market</v>
      </c>
      <c r="N771">
        <f>SUMPRODUCT(MID(0&amp;feed!N770,LARGE(INDEX(ISNUMBER(--MID(feed!N770,ROW($1:$5),1))*
ROW($1:$5),0),ROW($1:$5))+1,1)*10^ROW($1:$5)/10)</f>
        <v>513</v>
      </c>
      <c r="O771">
        <f>SUMPRODUCT(MID(0&amp;feed!O770,LARGE(INDEX(ISNUMBER(--MID(feed!O770,ROW($1:$5),1))*
ROW($1:$5),0),ROW($1:$5))+1,1)*10^ROW($1:$5)/10)</f>
        <v>3672</v>
      </c>
      <c r="P771" t="str">
        <f>feed!P770</f>
        <v>Untapped</v>
      </c>
      <c r="Q771" t="str">
        <f>feed!Q770</f>
        <v>Very Powerful</v>
      </c>
      <c r="R771" t="str">
        <f>feed!R770</f>
        <v>Egypt</v>
      </c>
      <c r="S771" t="str">
        <f>feed!S770</f>
        <v>United States</v>
      </c>
      <c r="T771" s="4">
        <f>SUMPRODUCT(MID(0&amp;feed!T770,LARGE(INDEX(ISNUMBER(--MID(feed!T770,ROW($1:$5),1))*
ROW($1:$5),0),ROW($1:$5))+1,1)*10^ROW($1:$5)/10)</f>
        <v>27009</v>
      </c>
      <c r="U771" t="str">
        <f>feed!U770</f>
        <v>http://blocgame.com/stats.php?id=59041</v>
      </c>
      <c r="V771" s="4">
        <f>SUMPRODUCT(MID(0&amp;feed!V770,LARGE(INDEX(ISNUMBER(--MID(feed!V770,ROW($1:$5),1))*
ROW($1:$5),0),ROW($1:$5))+1,1)*10^ROW($1:$5)/10)</f>
        <v>0</v>
      </c>
      <c r="W771">
        <f>feed!W770</f>
        <v>0</v>
      </c>
      <c r="X771" s="4">
        <f>T771-H771*750-K771*375-L771*375</f>
        <v>19509</v>
      </c>
      <c r="Y771" s="9">
        <f>T771/N771</f>
        <v>52.649122807017541</v>
      </c>
    </row>
    <row r="772" spans="1:25" x14ac:dyDescent="0.25">
      <c r="A772" t="str">
        <f>feed!A771</f>
        <v>Pasir Dengung</v>
      </c>
      <c r="B772" t="str">
        <f>feed!B771</f>
        <v>Menteri Fasola</v>
      </c>
      <c r="C772" t="str">
        <f>feed!C771</f>
        <v>PIRATES</v>
      </c>
      <c r="D772">
        <f>SUMPRODUCT(MID(0&amp;feed!D771,LARGE(INDEX(ISNUMBER(--MID(feed!D771,ROW($1:$19),1))*
ROW($1:$19),0),ROW($1:$19))+1,1)*10^ROW($1:$19)/10)</f>
        <v>33</v>
      </c>
      <c r="E772">
        <f>SUMPRODUCT(MID(0&amp;feed!E771,LARGE(INDEX(ISNUMBER(--MID(feed!E771,ROW($1:$19),1))*
ROW($1:$19),0),ROW($1:$19))+1,1)*10^ROW($1:$19)/10)</f>
        <v>0</v>
      </c>
      <c r="F772" t="str">
        <f>feed!F771</f>
        <v>First World War surplus</v>
      </c>
      <c r="G772" t="str">
        <f>feed!G771</f>
        <v>Gandhi-like</v>
      </c>
      <c r="H772">
        <f>SUMPRODUCT(MID(0&amp;feed!H771,LARGE(INDEX(ISNUMBER(--MID(feed!H771,ROW($1:$1),1))*
ROW($1:$1),0),ROW($1:$1))+1,1)*10^ROW($1:$1)/10)</f>
        <v>1</v>
      </c>
      <c r="I772" t="str">
        <f>feed!I771</f>
        <v>Elite</v>
      </c>
      <c r="J772">
        <f>SUMPRODUCT(MID(0&amp;feed!J771,LARGE(INDEX(ISNUMBER(--MID(feed!J771,ROW($1:$19),1))*
ROW($1:$19),0),ROW($1:$19))+1,1)*10^ROW($1:$19)/10)</f>
        <v>0</v>
      </c>
      <c r="K772">
        <f>SUMPRODUCT(MID(0&amp;feed!K771,LARGE(INDEX(ISNUMBER(--MID(feed!K771,ROW($1:$19),1))*
ROW($1:$19),0),ROW($1:$19))+1,1)*10^ROW($1:$19)/10)</f>
        <v>6</v>
      </c>
      <c r="L772">
        <f>SUMPRODUCT(MID(0&amp;feed!L771,LARGE(INDEX(ISNUMBER(--MID(feed!L771,ROW($1:$19),1))*
ROW($1:$19),0),ROW($1:$19))+1,1)*10^ROW($1:$19)/10)</f>
        <v>6</v>
      </c>
      <c r="M772" t="str">
        <f>feed!M771</f>
        <v>Mixed Economy</v>
      </c>
      <c r="N772">
        <f>SUMPRODUCT(MID(0&amp;feed!N771,LARGE(INDEX(ISNUMBER(--MID(feed!N771,ROW($1:$5),1))*
ROW($1:$5),0),ROW($1:$5))+1,1)*10^ROW($1:$5)/10)</f>
        <v>513</v>
      </c>
      <c r="O772">
        <f>SUMPRODUCT(MID(0&amp;feed!O771,LARGE(INDEX(ISNUMBER(--MID(feed!O771,ROW($1:$5),1))*
ROW($1:$5),0),ROW($1:$5))+1,1)*10^ROW($1:$5)/10)</f>
        <v>4466</v>
      </c>
      <c r="P772" t="str">
        <f>feed!P771</f>
        <v>Untapped</v>
      </c>
      <c r="Q772" t="str">
        <f>feed!Q771</f>
        <v>Somewhat Large</v>
      </c>
      <c r="R772" t="str">
        <f>feed!R771</f>
        <v>Atlas</v>
      </c>
      <c r="S772" t="str">
        <f>feed!S771</f>
        <v>Neutral</v>
      </c>
      <c r="T772" s="4">
        <f>SUMPRODUCT(MID(0&amp;feed!T771,LARGE(INDEX(ISNUMBER(--MID(feed!T771,ROW($1:$5),1))*
ROW($1:$5),0),ROW($1:$5))+1,1)*10^ROW($1:$5)/10)</f>
        <v>19871</v>
      </c>
      <c r="U772" t="str">
        <f>feed!U771</f>
        <v>http://blocgame.com/stats.php?id=60712</v>
      </c>
      <c r="V772" s="4">
        <f>SUMPRODUCT(MID(0&amp;feed!V771,LARGE(INDEX(ISNUMBER(--MID(feed!V771,ROW($1:$5),1))*
ROW($1:$5),0),ROW($1:$5))+1,1)*10^ROW($1:$5)/10)</f>
        <v>0</v>
      </c>
      <c r="W772">
        <f>feed!W771</f>
        <v>0</v>
      </c>
      <c r="X772" s="4">
        <f>T772-H772*750-K772*375-L772*375</f>
        <v>14621</v>
      </c>
      <c r="Y772" s="9">
        <f>T772/N772</f>
        <v>38.734892787524366</v>
      </c>
    </row>
    <row r="773" spans="1:25" x14ac:dyDescent="0.25">
      <c r="A773" t="str">
        <f>feed!A773</f>
        <v>Velts</v>
      </c>
      <c r="B773" t="str">
        <f>feed!B773</f>
        <v>Melvin Potts</v>
      </c>
      <c r="C773">
        <f>feed!C773</f>
        <v>0</v>
      </c>
      <c r="D773">
        <f>SUMPRODUCT(MID(0&amp;feed!D773,LARGE(INDEX(ISNUMBER(--MID(feed!D773,ROW($1:$19),1))*
ROW($1:$19),0),ROW($1:$19))+1,1)*10^ROW($1:$19)/10)</f>
        <v>5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62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512</v>
      </c>
      <c r="O773">
        <f>SUMPRODUCT(MID(0&amp;feed!O773,LARGE(INDEX(ISNUMBER(--MID(feed!O773,ROW($1:$5),1))*
ROW($1:$5),0),ROW($1:$5))+1,1)*10^ROW($1:$5)/10)</f>
        <v>0</v>
      </c>
      <c r="P773" t="str">
        <f>feed!P773</f>
        <v>Untapped</v>
      </c>
      <c r="Q773" t="str">
        <f>feed!Q773</f>
        <v>None</v>
      </c>
      <c r="R773" t="str">
        <f>feed!R773</f>
        <v>Arabia</v>
      </c>
      <c r="S773" t="str">
        <f>feed!S773</f>
        <v>Neutral</v>
      </c>
      <c r="T773" s="4">
        <f>SUMPRODUCT(MID(0&amp;feed!T773,LARGE(INDEX(ISNUMBER(--MID(feed!T773,ROW($1:$5),1))*
ROW($1:$5),0),ROW($1:$5))+1,1)*10^ROW($1:$5)/10)</f>
        <v>7880</v>
      </c>
      <c r="U773" t="str">
        <f>feed!U773</f>
        <v>http://blocgame.com/stats.php?id=61389</v>
      </c>
      <c r="V773" s="4">
        <f>SUMPRODUCT(MID(0&amp;feed!V773,LARGE(INDEX(ISNUMBER(--MID(feed!V773,ROW($1:$5),1))*
ROW($1:$5),0),ROW($1:$5))+1,1)*10^ROW($1:$5)/10)</f>
        <v>0</v>
      </c>
      <c r="W773">
        <f>feed!W773</f>
        <v>0</v>
      </c>
      <c r="X773" s="4">
        <f>T773-H773*750-K773*375-L773*375</f>
        <v>7130</v>
      </c>
      <c r="Y773" s="9">
        <f>T773/N773</f>
        <v>15.390625</v>
      </c>
    </row>
    <row r="774" spans="1:25" x14ac:dyDescent="0.25">
      <c r="A774" t="str">
        <f>feed!A774</f>
        <v>Ireldan</v>
      </c>
      <c r="B774" t="str">
        <f>feed!B774</f>
        <v>QDAWG</v>
      </c>
      <c r="C774">
        <f>feed!C774</f>
        <v>0</v>
      </c>
      <c r="D774">
        <f>SUMPRODUCT(MID(0&amp;feed!D774,LARGE(INDEX(ISNUMBER(--MID(feed!D774,ROW($1:$19),1))*
ROW($1:$19),0),ROW($1:$19))+1,1)*10^ROW($1:$19)/10)</f>
        <v>1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Normal</v>
      </c>
      <c r="H774">
        <f>SUMPRODUCT(MID(0&amp;feed!H774,LARGE(INDEX(ISNUMBER(--MID(feed!H774,ROW($1:$1),1))*
ROW($1:$1),0),ROW($1:$1))+1,1)*10^ROW($1:$1)/10)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33</v>
      </c>
      <c r="K774">
        <f>SUMPRODUCT(MID(0&amp;feed!K774,LARGE(INDEX(ISNUMBER(--MID(feed!K774,ROW($1:$19),1))*
ROW($1:$19),0),ROW($1:$19))+1,1)*10^ROW($1:$19)/10)</f>
        <v>2</v>
      </c>
      <c r="L774">
        <f>SUMPRODUCT(MID(0&amp;feed!L774,LARGE(INDEX(ISNUMBER(--MID(feed!L774,ROW($1:$19),1))*
ROW($1:$19),0),ROW($1:$19))+1,1)*10^ROW($1:$19)/10)</f>
        <v>0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512</v>
      </c>
      <c r="O774">
        <f>SUMPRODUCT(MID(0&amp;feed!O774,LARGE(INDEX(ISNUMBER(--MID(feed!O774,ROW($1:$5),1))*
ROW($1:$5),0),ROW($1:$5))+1,1)*10^ROW($1:$5)/10)</f>
        <v>0</v>
      </c>
      <c r="P774" t="str">
        <f>feed!P774</f>
        <v>Untapped</v>
      </c>
      <c r="Q774" t="str">
        <f>feed!Q774</f>
        <v>None</v>
      </c>
      <c r="R774" t="str">
        <f>feed!R774</f>
        <v>Indochina</v>
      </c>
      <c r="S774" t="str">
        <f>feed!S774</f>
        <v>Neutral</v>
      </c>
      <c r="T774" s="4">
        <f>SUMPRODUCT(MID(0&amp;feed!T774,LARGE(INDEX(ISNUMBER(--MID(feed!T774,ROW($1:$5),1))*
ROW($1:$5),0),ROW($1:$5))+1,1)*10^ROW($1:$5)/10)</f>
        <v>8775</v>
      </c>
      <c r="U774" t="str">
        <f>feed!U774</f>
        <v>http://blocgame.com/stats.php?id=64011</v>
      </c>
      <c r="V774" s="4">
        <f>SUMPRODUCT(MID(0&amp;feed!V774,LARGE(INDEX(ISNUMBER(--MID(feed!V774,ROW($1:$5),1))*
ROW($1:$5),0),ROW($1:$5))+1,1)*10^ROW($1:$5)/10)</f>
        <v>0</v>
      </c>
      <c r="W774">
        <f>feed!W774</f>
        <v>0</v>
      </c>
      <c r="X774" s="4">
        <f>T774-H774*750-K774*375-L774*375</f>
        <v>8025</v>
      </c>
      <c r="Y774" s="9">
        <f>T774/N774</f>
        <v>17.138671875</v>
      </c>
    </row>
    <row r="775" spans="1:25" x14ac:dyDescent="0.25">
      <c r="A775" t="str">
        <f>feed!A775</f>
        <v>dendiface</v>
      </c>
      <c r="B775" t="str">
        <f>feed!B775</f>
        <v>dendiface</v>
      </c>
      <c r="C775">
        <f>feed!C775</f>
        <v>0</v>
      </c>
      <c r="D775">
        <f>SUMPRODUCT(MID(0&amp;feed!D775,LARGE(INDEX(ISNUMBER(--MID(feed!D775,ROW($1:$19),1))*
ROW($1:$19),0),ROW($1:$19))+1,1)*10^ROW($1:$19)/10)</f>
        <v>7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Finest of the 19th century</v>
      </c>
      <c r="G775" t="str">
        <f>feed!G775</f>
        <v>Good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3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2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511</v>
      </c>
      <c r="O775">
        <f>SUMPRODUCT(MID(0&amp;feed!O775,LARGE(INDEX(ISNUMBER(--MID(feed!O775,ROW($1:$5),1))*
ROW($1:$5),0),ROW($1:$5))+1,1)*10^ROW($1:$5)/10)</f>
        <v>3055</v>
      </c>
      <c r="P775" t="str">
        <f>feed!P775</f>
        <v>Untapped</v>
      </c>
      <c r="Q775" t="str">
        <f>feed!Q775</f>
        <v>None</v>
      </c>
      <c r="R775" t="str">
        <f>feed!R775</f>
        <v>Atlas</v>
      </c>
      <c r="S775" t="str">
        <f>feed!S775</f>
        <v>Neutral</v>
      </c>
      <c r="T775" s="4">
        <f>SUMPRODUCT(MID(0&amp;feed!T775,LARGE(INDEX(ISNUMBER(--MID(feed!T775,ROW($1:$5),1))*
ROW($1:$5),0),ROW($1:$5))+1,1)*10^ROW($1:$5)/10)</f>
        <v>15900</v>
      </c>
      <c r="U775" t="str">
        <f>feed!U775</f>
        <v>http://blocgame.com/stats.php?id=64319</v>
      </c>
      <c r="V775" s="4">
        <f>SUMPRODUCT(MID(0&amp;feed!V775,LARGE(INDEX(ISNUMBER(--MID(feed!V775,ROW($1:$5),1))*
ROW($1:$5),0),ROW($1:$5))+1,1)*10^ROW($1:$5)/10)</f>
        <v>0</v>
      </c>
      <c r="W775">
        <f>feed!W775</f>
        <v>0</v>
      </c>
      <c r="X775" s="4">
        <f>T775-H775*750-K775*375-L775*375</f>
        <v>14400</v>
      </c>
      <c r="Y775" s="9">
        <f>T775/N775</f>
        <v>31.115459882583171</v>
      </c>
    </row>
    <row r="776" spans="1:25" x14ac:dyDescent="0.25">
      <c r="A776" t="str">
        <f>feed!A776</f>
        <v>Leninstan</v>
      </c>
      <c r="B776" t="str">
        <f>feed!B776</f>
        <v>VladLenin1</v>
      </c>
      <c r="C776">
        <f>feed!C776</f>
        <v>0</v>
      </c>
      <c r="D776">
        <f>SUMPRODUCT(MID(0&amp;feed!D776,LARGE(INDEX(ISNUMBER(--MID(feed!D776,ROW($1:$19),1))*
ROW($1:$19),0),ROW($1:$19))+1,1)*10^ROW($1:$19)/10)</f>
        <v>6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0</v>
      </c>
      <c r="I776" t="str">
        <f>feed!I776</f>
        <v>Poor</v>
      </c>
      <c r="J776">
        <f>SUMPRODUCT(MID(0&amp;feed!J776,LARGE(INDEX(ISNUMBER(--MID(feed!J776,ROW($1:$19),1))*
ROW($1:$19),0),ROW($1:$19))+1,1)*10^ROW($1:$19)/10)</f>
        <v>53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0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510</v>
      </c>
      <c r="O776">
        <f>SUMPRODUCT(MID(0&amp;feed!O776,LARGE(INDEX(ISNUMBER(--MID(feed!O776,ROW($1:$5),1))*
ROW($1:$5),0),ROW($1:$5))+1,1)*10^ROW($1:$5)/10)</f>
        <v>0</v>
      </c>
      <c r="P776" t="str">
        <f>feed!P776</f>
        <v>Untapped</v>
      </c>
      <c r="Q776" t="str">
        <f>feed!Q776</f>
        <v>None</v>
      </c>
      <c r="R776" t="str">
        <f>feed!R776</f>
        <v>The Subcontinent</v>
      </c>
      <c r="S776" t="str">
        <f>feed!S776</f>
        <v>Neutral</v>
      </c>
      <c r="T776" s="4">
        <f>SUMPRODUCT(MID(0&amp;feed!T776,LARGE(INDEX(ISNUMBER(--MID(feed!T776,ROW($1:$5),1))*
ROW($1:$5),0),ROW($1:$5))+1,1)*10^ROW($1:$5)/10)</f>
        <v>13477</v>
      </c>
      <c r="U776" t="str">
        <f>feed!U776</f>
        <v>http://blocgame.com/stats.php?id=63142</v>
      </c>
      <c r="V776" s="4">
        <f>SUMPRODUCT(MID(0&amp;feed!V776,LARGE(INDEX(ISNUMBER(--MID(feed!V776,ROW($1:$5),1))*
ROW($1:$5),0),ROW($1:$5))+1,1)*10^ROW($1:$5)/10)</f>
        <v>0</v>
      </c>
      <c r="W776">
        <f>feed!W776</f>
        <v>0</v>
      </c>
      <c r="X776" s="4">
        <f>T776-H776*750-K776*375-L776*375</f>
        <v>12727</v>
      </c>
      <c r="Y776" s="9">
        <f>T776/N776</f>
        <v>26.425490196078432</v>
      </c>
    </row>
    <row r="777" spans="1:25" x14ac:dyDescent="0.25">
      <c r="A777" t="str">
        <f>feed!A777</f>
        <v>masterspy</v>
      </c>
      <c r="B777" t="str">
        <f>feed!B777</f>
        <v>masterspy</v>
      </c>
      <c r="C777">
        <f>feed!C777</f>
        <v>0</v>
      </c>
      <c r="D777">
        <f>SUMPRODUCT(MID(0&amp;feed!D777,LARGE(INDEX(ISNUMBER(--MID(feed!D777,ROW($1:$19),1))*
ROW($1:$19),0),ROW($1:$19))+1,1)*10^ROW($1:$19)/10)</f>
        <v>9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0</v>
      </c>
      <c r="I777" t="str">
        <f>feed!I777</f>
        <v>Good</v>
      </c>
      <c r="J777">
        <f>SUMPRODUCT(MID(0&amp;feed!J777,LARGE(INDEX(ISNUMBER(--MID(feed!J777,ROW($1:$19),1))*
ROW($1:$19),0),ROW($1:$19))+1,1)*10^ROW($1:$19)/10)</f>
        <v>30</v>
      </c>
      <c r="K777">
        <f>SUMPRODUCT(MID(0&amp;feed!K777,LARGE(INDEX(ISNUMBER(--MID(feed!K777,ROW($1:$19),1))*
ROW($1:$19),0),ROW($1:$19))+1,1)*10^ROW($1:$19)/10)</f>
        <v>2</v>
      </c>
      <c r="L777">
        <f>SUMPRODUCT(MID(0&amp;feed!L777,LARGE(INDEX(ISNUMBER(--MID(feed!L777,ROW($1:$19),1))*
ROW($1:$19),0),ROW($1:$19))+1,1)*10^ROW($1:$19)/10)</f>
        <v>0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510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 t="str">
        <f>feed!Q777</f>
        <v>Mediocre</v>
      </c>
      <c r="R777" t="str">
        <f>feed!R777</f>
        <v>China</v>
      </c>
      <c r="S777" t="str">
        <f>feed!S777</f>
        <v>Soviet Union</v>
      </c>
      <c r="T777" s="4">
        <f>SUMPRODUCT(MID(0&amp;feed!T777,LARGE(INDEX(ISNUMBER(--MID(feed!T777,ROW($1:$5),1))*
ROW($1:$5),0),ROW($1:$5))+1,1)*10^ROW($1:$5)/10)</f>
        <v>16500</v>
      </c>
      <c r="U777" t="str">
        <f>feed!U777</f>
        <v>http://blocgame.com/stats.php?id=64274</v>
      </c>
      <c r="V777" s="4">
        <f>SUMPRODUCT(MID(0&amp;feed!V777,LARGE(INDEX(ISNUMBER(--MID(feed!V777,ROW($1:$5),1))*
ROW($1:$5),0),ROW($1:$5))+1,1)*10^ROW($1:$5)/10)</f>
        <v>0</v>
      </c>
      <c r="W777">
        <f>feed!W777</f>
        <v>0</v>
      </c>
      <c r="X777" s="4">
        <f>T777-H777*750-K777*375-L777*375</f>
        <v>15750</v>
      </c>
      <c r="Y777" s="9">
        <f>T777/N777</f>
        <v>32.352941176470587</v>
      </c>
    </row>
    <row r="778" spans="1:25" x14ac:dyDescent="0.25">
      <c r="A778" t="str">
        <f>feed!A778</f>
        <v>East Tanzia</v>
      </c>
      <c r="B778" t="str">
        <f>feed!B778</f>
        <v>Lenini</v>
      </c>
      <c r="C778">
        <f>feed!C778</f>
        <v>0</v>
      </c>
      <c r="D778">
        <f>SUMPRODUCT(MID(0&amp;feed!D778,LARGE(INDEX(ISNUMBER(--MID(feed!D778,ROW($1:$19),1))*
ROW($1:$19),0),ROW($1:$19))+1,1)*10^ROW($1:$19)/10)</f>
        <v>33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First World War surplus</v>
      </c>
      <c r="G778" t="str">
        <f>feed!G778</f>
        <v>Angelic</v>
      </c>
      <c r="H778">
        <f>SUMPRODUCT(MID(0&amp;feed!H778,LARGE(INDEX(ISNUMBER(--MID(feed!H778,ROW($1:$1),1))*
ROW($1:$1),0),ROW($1:$1))+1,1)*10^ROW($1:$1)/10)</f>
        <v>0</v>
      </c>
      <c r="I778" t="str">
        <f>feed!I778</f>
        <v>Standard</v>
      </c>
      <c r="J778">
        <f>SUMPRODUCT(MID(0&amp;feed!J778,LARGE(INDEX(ISNUMBER(--MID(feed!J778,ROW($1:$19),1))*
ROW($1:$19),0),ROW($1:$19))+1,1)*10^ROW($1:$19)/10)</f>
        <v>2</v>
      </c>
      <c r="K778">
        <f>SUMPRODUCT(MID(0&amp;feed!K778,LARGE(INDEX(ISNUMBER(--MID(feed!K778,ROW($1:$19),1))*
ROW($1:$19),0),ROW($1:$19))+1,1)*10^ROW($1:$19)/10)</f>
        <v>5</v>
      </c>
      <c r="L778">
        <f>SUMPRODUCT(MID(0&amp;feed!L778,LARGE(INDEX(ISNUMBER(--MID(feed!L778,ROW($1:$19),1))*
ROW($1:$19),0),ROW($1:$19))+1,1)*10^ROW($1:$19)/10)</f>
        <v>3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505</v>
      </c>
      <c r="O778">
        <f>SUMPRODUCT(MID(0&amp;feed!O778,LARGE(INDEX(ISNUMBER(--MID(feed!O778,ROW($1:$5),1))*
ROW($1:$5),0),ROW($1:$5))+1,1)*10^ROW($1:$5)/10)</f>
        <v>1441</v>
      </c>
      <c r="P778" t="str">
        <f>feed!P778</f>
        <v>Untapped</v>
      </c>
      <c r="Q778" t="str">
        <f>feed!Q778</f>
        <v>Small</v>
      </c>
      <c r="R778" t="str">
        <f>feed!R778</f>
        <v>Mesopotamia</v>
      </c>
      <c r="S778" t="str">
        <f>feed!S778</f>
        <v>Soviet Union</v>
      </c>
      <c r="T778" s="4">
        <f>SUMPRODUCT(MID(0&amp;feed!T778,LARGE(INDEX(ISNUMBER(--MID(feed!T778,ROW($1:$5),1))*
ROW($1:$5),0),ROW($1:$5))+1,1)*10^ROW($1:$5)/10)</f>
        <v>16500</v>
      </c>
      <c r="U778" t="str">
        <f>feed!U778</f>
        <v>http://blocgame.com/stats.php?id=64550</v>
      </c>
      <c r="V778" s="4">
        <f>SUMPRODUCT(MID(0&amp;feed!V778,LARGE(INDEX(ISNUMBER(--MID(feed!V778,ROW($1:$5),1))*
ROW($1:$5),0),ROW($1:$5))+1,1)*10^ROW($1:$5)/10)</f>
        <v>0</v>
      </c>
      <c r="W778">
        <f>feed!W778</f>
        <v>0</v>
      </c>
      <c r="X778" s="4">
        <f>T778-H778*750-K778*375-L778*375</f>
        <v>13500</v>
      </c>
      <c r="Y778" s="9">
        <f>T778/N778</f>
        <v>32.67326732673267</v>
      </c>
    </row>
    <row r="779" spans="1:25" x14ac:dyDescent="0.25">
      <c r="A779" t="str">
        <f>feed!A779</f>
        <v>Blackwater Inc</v>
      </c>
      <c r="B779" t="str">
        <f>feed!B779</f>
        <v>Dark Tenno</v>
      </c>
      <c r="C779" t="str">
        <f>feed!C779</f>
        <v>PIRATES</v>
      </c>
      <c r="D779">
        <f>SUMPRODUCT(MID(0&amp;feed!D779,LARGE(INDEX(ISNUMBER(--MID(feed!D779,ROW($1:$19),1))*
ROW($1:$19),0),ROW($1:$19))+1,1)*10^ROW($1:$19)/10)</f>
        <v>81</v>
      </c>
      <c r="E779">
        <f>SUMPRODUCT(MID(0&amp;feed!E779,LARGE(INDEX(ISNUMBER(--MID(feed!E779,ROW($1:$19),1))*
ROW($1:$19),0),ROW($1:$19))+1,1)*10^ROW($1:$19)/10)</f>
        <v>2</v>
      </c>
      <c r="F779" t="str">
        <f>feed!F779</f>
        <v>Second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2</v>
      </c>
      <c r="I779" t="str">
        <f>feed!I779</f>
        <v>Elite</v>
      </c>
      <c r="J779">
        <f>SUMPRODUCT(MID(0&amp;feed!J779,LARGE(INDEX(ISNUMBER(--MID(feed!J779,ROW($1:$19),1))*
ROW($1:$19),0),ROW($1:$19))+1,1)*10^ROW($1:$19)/10)</f>
        <v>6</v>
      </c>
      <c r="K779">
        <f>SUMPRODUCT(MID(0&amp;feed!K779,LARGE(INDEX(ISNUMBER(--MID(feed!K779,ROW($1:$19),1))*
ROW($1:$19),0),ROW($1:$19))+1,1)*10^ROW($1:$19)/10)</f>
        <v>13</v>
      </c>
      <c r="L779">
        <f>SUMPRODUCT(MID(0&amp;feed!L779,LARGE(INDEX(ISNUMBER(--MID(feed!L779,ROW($1:$19),1))*
ROW($1:$19),0),ROW($1:$19))+1,1)*10^ROW($1:$19)/10)</f>
        <v>0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502</v>
      </c>
      <c r="O779">
        <f>SUMPRODUCT(MID(0&amp;feed!O779,LARGE(INDEX(ISNUMBER(--MID(feed!O779,ROW($1:$5),1))*
ROW($1:$5),0),ROW($1:$5))+1,1)*10^ROW($1:$5)/10)</f>
        <v>60</v>
      </c>
      <c r="P779" t="str">
        <f>feed!P779</f>
        <v>Untapped</v>
      </c>
      <c r="Q779" t="str">
        <f>feed!Q779</f>
        <v>Very Powerful</v>
      </c>
      <c r="R779" t="str">
        <f>feed!R779</f>
        <v>East Indies</v>
      </c>
      <c r="S779" t="str">
        <f>feed!S779</f>
        <v>Soviet Union</v>
      </c>
      <c r="T779" s="4">
        <f>SUMPRODUCT(MID(0&amp;feed!T779,LARGE(INDEX(ISNUMBER(--MID(feed!T779,ROW($1:$5),1))*
ROW($1:$5),0),ROW($1:$5))+1,1)*10^ROW($1:$5)/10)</f>
        <v>25248</v>
      </c>
      <c r="U779" t="str">
        <f>feed!U779</f>
        <v>http://blocgame.com/stats.php?id=64016</v>
      </c>
      <c r="V779" s="4">
        <f>SUMPRODUCT(MID(0&amp;feed!V779,LARGE(INDEX(ISNUMBER(--MID(feed!V779,ROW($1:$5),1))*
ROW($1:$5),0),ROW($1:$5))+1,1)*10^ROW($1:$5)/10)</f>
        <v>0</v>
      </c>
      <c r="W779">
        <f>feed!W779</f>
        <v>0</v>
      </c>
      <c r="X779" s="4">
        <f>T779-H779*750-K779*375-L779*375</f>
        <v>18873</v>
      </c>
      <c r="Y779" s="9">
        <f>T779/N779</f>
        <v>50.294820717131472</v>
      </c>
    </row>
    <row r="780" spans="1:25" x14ac:dyDescent="0.25">
      <c r="A780" t="str">
        <f>feed!A780</f>
        <v>donaldtrump2016</v>
      </c>
      <c r="B780" t="str">
        <f>feed!B780</f>
        <v>donaldtrump2016</v>
      </c>
      <c r="C780">
        <f>feed!C780</f>
        <v>0</v>
      </c>
      <c r="D780">
        <f>SUMPRODUCT(MID(0&amp;feed!D780,LARGE(INDEX(ISNUMBER(--MID(feed!D780,ROW($1:$19),1))*
ROW($1:$19),0),ROW($1:$19))+1,1)*10^ROW($1:$19)/10)</f>
        <v>9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0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30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0</v>
      </c>
      <c r="M780" t="str">
        <f>feed!M780</f>
        <v>Central Planning</v>
      </c>
      <c r="N780">
        <f>SUMPRODUCT(MID(0&amp;feed!N780,LARGE(INDEX(ISNUMBER(--MID(feed!N780,ROW($1:$5),1))*
ROW($1:$5),0),ROW($1:$5))+1,1)*10^ROW($1:$5)/10)</f>
        <v>500</v>
      </c>
      <c r="O780">
        <f>SUMPRODUCT(MID(0&amp;feed!O780,LARGE(INDEX(ISNUMBER(--MID(feed!O780,ROW($1:$5),1))*
ROW($1:$5),0),ROW($1:$5))+1,1)*10^ROW($1:$5)/10)</f>
        <v>0</v>
      </c>
      <c r="P780" t="str">
        <f>feed!P780</f>
        <v>Untapped</v>
      </c>
      <c r="Q780" t="str">
        <f>feed!Q780</f>
        <v>Mediocre</v>
      </c>
      <c r="R780" t="str">
        <f>feed!R780</f>
        <v>China</v>
      </c>
      <c r="S780" t="str">
        <f>feed!S780</f>
        <v>Soviet Union</v>
      </c>
      <c r="T780" s="4">
        <f>SUMPRODUCT(MID(0&amp;feed!T780,LARGE(INDEX(ISNUMBER(--MID(feed!T780,ROW($1:$5),1))*
ROW($1:$5),0),ROW($1:$5))+1,1)*10^ROW($1:$5)/10)</f>
        <v>19212</v>
      </c>
      <c r="U780" t="str">
        <f>feed!U780</f>
        <v>http://blocgame.com/stats.php?id=64293</v>
      </c>
      <c r="V780" s="4">
        <f>SUMPRODUCT(MID(0&amp;feed!V780,LARGE(INDEX(ISNUMBER(--MID(feed!V780,ROW($1:$5),1))*
ROW($1:$5),0),ROW($1:$5))+1,1)*10^ROW($1:$5)/10)</f>
        <v>0</v>
      </c>
      <c r="W780">
        <f>feed!W780</f>
        <v>0</v>
      </c>
      <c r="X780" s="4">
        <f>T780-H780*750-K780*375-L780*375</f>
        <v>18462</v>
      </c>
      <c r="Y780" s="9">
        <f>T780/N780</f>
        <v>38.423999999999999</v>
      </c>
    </row>
    <row r="781" spans="1:25" x14ac:dyDescent="0.25">
      <c r="A781" t="str">
        <f>feed!A781</f>
        <v>Krovator Land</v>
      </c>
      <c r="B781" t="str">
        <f>feed!B781</f>
        <v>Kassim Fuentes</v>
      </c>
      <c r="C781" t="str">
        <f>feed!C781</f>
        <v>The Divine Council</v>
      </c>
      <c r="D781">
        <f>SUMPRODUCT(MID(0&amp;feed!D781,LARGE(INDEX(ISNUMBER(--MID(feed!D781,ROW($1:$19),1))*
ROW($1:$19),0),ROW($1:$19))+1,1)*10^ROW($1:$19)/10)</f>
        <v>42</v>
      </c>
      <c r="E781">
        <f>SUMPRODUCT(MID(0&amp;feed!E781,LARGE(INDEX(ISNUMBER(--MID(feed!E781,ROW($1:$19),1))*
ROW($1:$19),0),ROW($1:$19))+1,1)*10^ROW($1:$19)/10)</f>
        <v>0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0</v>
      </c>
      <c r="I781" t="str">
        <f>feed!I781</f>
        <v>Standard</v>
      </c>
      <c r="J781">
        <f>SUMPRODUCT(MID(0&amp;feed!J781,LARGE(INDEX(ISNUMBER(--MID(feed!J781,ROW($1:$19),1))*
ROW($1:$19),0),ROW($1:$19))+1,1)*10^ROW($1:$19)/10)</f>
        <v>93</v>
      </c>
      <c r="K781">
        <f>SUMPRODUCT(MID(0&amp;feed!K781,LARGE(INDEX(ISNUMBER(--MID(feed!K781,ROW($1:$19),1))*
ROW($1:$19),0),ROW($1:$19))+1,1)*10^ROW($1:$19)/10)</f>
        <v>8</v>
      </c>
      <c r="L781">
        <f>SUMPRODUCT(MID(0&amp;feed!L781,LARGE(INDEX(ISNUMBER(--MID(feed!L781,ROW($1:$19),1))*
ROW($1:$19),0),ROW($1:$19))+1,1)*10^ROW($1:$19)/10)</f>
        <v>3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498</v>
      </c>
      <c r="O781">
        <f>SUMPRODUCT(MID(0&amp;feed!O781,LARGE(INDEX(ISNUMBER(--MID(feed!O781,ROW($1:$5),1))*
ROW($1:$5),0),ROW($1:$5))+1,1)*10^ROW($1:$5)/10)</f>
        <v>213</v>
      </c>
      <c r="P781" t="str">
        <f>feed!P781</f>
        <v>Untapped</v>
      </c>
      <c r="Q781" t="str">
        <f>feed!Q781</f>
        <v>Somewhat Large</v>
      </c>
      <c r="R781" t="str">
        <f>feed!R781</f>
        <v>Caribbean</v>
      </c>
      <c r="S781" t="str">
        <f>feed!S781</f>
        <v>United States</v>
      </c>
      <c r="T781" s="4">
        <f>SUMPRODUCT(MID(0&amp;feed!T781,LARGE(INDEX(ISNUMBER(--MID(feed!T781,ROW($1:$5),1))*
ROW($1:$5),0),ROW($1:$5))+1,1)*10^ROW($1:$5)/10)</f>
        <v>26523</v>
      </c>
      <c r="U781" t="str">
        <f>feed!U781</f>
        <v>http://blocgame.com/stats.php?id=60722</v>
      </c>
      <c r="V781" s="4">
        <f>SUMPRODUCT(MID(0&amp;feed!V781,LARGE(INDEX(ISNUMBER(--MID(feed!V781,ROW($1:$5),1))*
ROW($1:$5),0),ROW($1:$5))+1,1)*10^ROW($1:$5)/10)</f>
        <v>0</v>
      </c>
      <c r="W781">
        <f>feed!W781</f>
        <v>0</v>
      </c>
      <c r="X781" s="4">
        <f>T781-H781*750-K781*375-L781*375</f>
        <v>22398</v>
      </c>
      <c r="Y781" s="9">
        <f>T781/N781</f>
        <v>53.25903614457831</v>
      </c>
    </row>
    <row r="782" spans="1:25" x14ac:dyDescent="0.25">
      <c r="A782" t="str">
        <f>feed!A782</f>
        <v>Lothlï¿½rien001</v>
      </c>
      <c r="B782" t="str">
        <f>feed!B782</f>
        <v>Galadriel001</v>
      </c>
      <c r="C782">
        <f>feed!C782</f>
        <v>0</v>
      </c>
      <c r="D782">
        <f>SUMPRODUCT(MID(0&amp;feed!D782,LARGE(INDEX(ISNUMBER(--MID(feed!D782,ROW($1:$19),1))*
ROW($1:$19),0),ROW($1:$19))+1,1)*10^ROW($1:$19)/10)</f>
        <v>6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Finest of the 19th century</v>
      </c>
      <c r="G782" t="str">
        <f>feed!G782</f>
        <v>Questionable</v>
      </c>
      <c r="H782">
        <f>SUMPRODUCT(MID(0&amp;feed!H782,LARGE(INDEX(ISNUMBER(--MID(feed!H782,ROW($1:$1),1))*
ROW($1:$1),0),ROW($1:$1))+1,1)*10^ROW($1:$1)/10)</f>
        <v>0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3</v>
      </c>
      <c r="K782">
        <f>SUMPRODUCT(MID(0&amp;feed!K782,LARGE(INDEX(ISNUMBER(--MID(feed!K782,ROW($1:$19),1))*
ROW($1:$19),0),ROW($1:$19))+1,1)*10^ROW($1:$19)/10)</f>
        <v>3</v>
      </c>
      <c r="L782">
        <f>SUMPRODUCT(MID(0&amp;feed!L782,LARGE(INDEX(ISNUMBER(--MID(feed!L782,ROW($1:$19),1))*
ROW($1:$19),0),ROW($1:$19))+1,1)*10^ROW($1:$19)/10)</f>
        <v>3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497</v>
      </c>
      <c r="O782">
        <f>SUMPRODUCT(MID(0&amp;feed!O782,LARGE(INDEX(ISNUMBER(--MID(feed!O782,ROW($1:$5),1))*
ROW($1:$5),0),ROW($1:$5))+1,1)*10^ROW($1:$5)/10)</f>
        <v>1913</v>
      </c>
      <c r="P782" t="str">
        <f>feed!P782</f>
        <v>Untapped</v>
      </c>
      <c r="Q782" t="str">
        <f>feed!Q782</f>
        <v>None</v>
      </c>
      <c r="R782" t="str">
        <f>feed!R782</f>
        <v>Atlas</v>
      </c>
      <c r="S782" t="str">
        <f>feed!S782</f>
        <v>Neutral</v>
      </c>
      <c r="T782" s="4">
        <f>SUMPRODUCT(MID(0&amp;feed!T782,LARGE(INDEX(ISNUMBER(--MID(feed!T782,ROW($1:$5),1))*
ROW($1:$5),0),ROW($1:$5))+1,1)*10^ROW($1:$5)/10)</f>
        <v>6530</v>
      </c>
      <c r="U782" t="str">
        <f>feed!U782</f>
        <v>http://blocgame.com/stats.php?id=64167</v>
      </c>
      <c r="V782" s="4">
        <f>SUMPRODUCT(MID(0&amp;feed!V782,LARGE(INDEX(ISNUMBER(--MID(feed!V782,ROW($1:$5),1))*
ROW($1:$5),0),ROW($1:$5))+1,1)*10^ROW($1:$5)/10)</f>
        <v>0</v>
      </c>
      <c r="W782">
        <f>feed!W782</f>
        <v>0</v>
      </c>
      <c r="X782" s="4">
        <f>T782-H782*750-K782*375-L782*375</f>
        <v>4280</v>
      </c>
      <c r="Y782" s="9">
        <f>T782/N782</f>
        <v>13.138832997987928</v>
      </c>
    </row>
    <row r="783" spans="1:25" x14ac:dyDescent="0.25">
      <c r="A783" t="str">
        <f>feed!A783</f>
        <v>santau</v>
      </c>
      <c r="B783" t="str">
        <f>feed!B783</f>
        <v>tujutuju</v>
      </c>
      <c r="C783" t="str">
        <f>feed!C783</f>
        <v>PIRATES</v>
      </c>
      <c r="D783">
        <f>SUMPRODUCT(MID(0&amp;feed!D783,LARGE(INDEX(ISNUMBER(--MID(feed!D783,ROW($1:$19),1))*
ROW($1:$19),0),ROW($1:$19))+1,1)*10^ROW($1:$19)/10)</f>
        <v>49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Nice</v>
      </c>
      <c r="H783">
        <f>SUMPRODUCT(MID(0&amp;feed!H783,LARGE(INDEX(ISNUMBER(--MID(feed!H783,ROW($1:$1),1))*
ROW($1:$1),0),ROW($1:$1))+1,1)*10^ROW($1:$1)/10)</f>
        <v>1</v>
      </c>
      <c r="I783" t="str">
        <f>feed!I783</f>
        <v>Elite</v>
      </c>
      <c r="J783">
        <f>SUMPRODUCT(MID(0&amp;feed!J783,LARGE(INDEX(ISNUMBER(--MID(feed!J783,ROW($1:$19),1))*
ROW($1:$19),0),ROW($1:$19))+1,1)*10^ROW($1:$19)/10)</f>
        <v>0</v>
      </c>
      <c r="K783">
        <f>SUMPRODUCT(MID(0&amp;feed!K783,LARGE(INDEX(ISNUMBER(--MID(feed!K783,ROW($1:$19),1))*
ROW($1:$19),0),ROW($1:$19))+1,1)*10^ROW($1:$19)/10)</f>
        <v>17</v>
      </c>
      <c r="L783">
        <f>SUMPRODUCT(MID(0&amp;feed!L783,LARGE(INDEX(ISNUMBER(--MID(feed!L783,ROW($1:$19),1))*
ROW($1:$19),0),ROW($1:$19))+1,1)*10^ROW($1:$19)/10)</f>
        <v>6</v>
      </c>
      <c r="M783" t="str">
        <f>feed!M783</f>
        <v>Central Planning</v>
      </c>
      <c r="N783">
        <f>SUMPRODUCT(MID(0&amp;feed!N783,LARGE(INDEX(ISNUMBER(--MID(feed!N783,ROW($1:$5),1))*
ROW($1:$5),0),ROW($1:$5))+1,1)*10^ROW($1:$5)/10)</f>
        <v>494</v>
      </c>
      <c r="O783">
        <f>SUMPRODUCT(MID(0&amp;feed!O783,LARGE(INDEX(ISNUMBER(--MID(feed!O783,ROW($1:$5),1))*
ROW($1:$5),0),ROW($1:$5))+1,1)*10^ROW($1:$5)/10)</f>
        <v>4848</v>
      </c>
      <c r="P783" t="str">
        <f>feed!P783</f>
        <v>Untapped</v>
      </c>
      <c r="Q783" t="str">
        <f>feed!Q783</f>
        <v>Mediocre</v>
      </c>
      <c r="R783" t="str">
        <f>feed!R783</f>
        <v>Mesopotamia</v>
      </c>
      <c r="S783" t="str">
        <f>feed!S783</f>
        <v>Soviet Union</v>
      </c>
      <c r="T783" s="4">
        <f>SUMPRODUCT(MID(0&amp;feed!T783,LARGE(INDEX(ISNUMBER(--MID(feed!T783,ROW($1:$5),1))*
ROW($1:$5),0),ROW($1:$5))+1,1)*10^ROW($1:$5)/10)</f>
        <v>30297</v>
      </c>
      <c r="U783" t="str">
        <f>feed!U783</f>
        <v>http://blocgame.com/stats.php?id=64416</v>
      </c>
      <c r="V783" s="4">
        <f>SUMPRODUCT(MID(0&amp;feed!V783,LARGE(INDEX(ISNUMBER(--MID(feed!V783,ROW($1:$5),1))*
ROW($1:$5),0),ROW($1:$5))+1,1)*10^ROW($1:$5)/10)</f>
        <v>0</v>
      </c>
      <c r="W783">
        <f>feed!W783</f>
        <v>0</v>
      </c>
      <c r="X783" s="4">
        <f>T783-H783*750-K783*375-L783*375</f>
        <v>20922</v>
      </c>
      <c r="Y783" s="9">
        <f>T783/N783</f>
        <v>61.329959514170042</v>
      </c>
    </row>
    <row r="784" spans="1:25" x14ac:dyDescent="0.25">
      <c r="A784" t="str">
        <f>feed!A784</f>
        <v>hollywoodundead</v>
      </c>
      <c r="B784" t="str">
        <f>feed!B784</f>
        <v>batmanthing2222</v>
      </c>
      <c r="C784">
        <f>feed!C784</f>
        <v>0</v>
      </c>
      <c r="D784">
        <f>SUMPRODUCT(MID(0&amp;feed!D784,LARGE(INDEX(ISNUMBER(--MID(feed!D784,ROW($1:$19),1))*
ROW($1:$19),0),ROW($1:$19))+1,1)*10^ROW($1:$19)/10)</f>
        <v>9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Good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78</v>
      </c>
      <c r="K784">
        <f>SUMPRODUCT(MID(0&amp;feed!K784,LARGE(INDEX(ISNUMBER(--MID(feed!K784,ROW($1:$19),1))*
ROW($1:$19),0),ROW($1:$19))+1,1)*10^ROW($1:$19)/10)</f>
        <v>6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493</v>
      </c>
      <c r="O784">
        <f>SUMPRODUCT(MID(0&amp;feed!O784,LARGE(INDEX(ISNUMBER(--MID(feed!O784,ROW($1:$5),1))*
ROW($1:$5),0),ROW($1:$5))+1,1)*10^ROW($1:$5)/10)</f>
        <v>2692</v>
      </c>
      <c r="P784" t="str">
        <f>feed!P784</f>
        <v>Untapped</v>
      </c>
      <c r="Q784" t="str">
        <f>feed!Q784</f>
        <v>None</v>
      </c>
      <c r="R784" t="str">
        <f>feed!R784</f>
        <v>Arabia</v>
      </c>
      <c r="S784" t="str">
        <f>feed!S784</f>
        <v>Neutral</v>
      </c>
      <c r="T784" s="4">
        <f>SUMPRODUCT(MID(0&amp;feed!T784,LARGE(INDEX(ISNUMBER(--MID(feed!T784,ROW($1:$5),1))*
ROW($1:$5),0),ROW($1:$5))+1,1)*10^ROW($1:$5)/10)</f>
        <v>7646</v>
      </c>
      <c r="U784" t="str">
        <f>feed!U784</f>
        <v>http://blocgame.com/stats.php?id=59629</v>
      </c>
      <c r="V784" s="4">
        <f>SUMPRODUCT(MID(0&amp;feed!V784,LARGE(INDEX(ISNUMBER(--MID(feed!V784,ROW($1:$5),1))*
ROW($1:$5),0),ROW($1:$5))+1,1)*10^ROW($1:$5)/10)</f>
        <v>0</v>
      </c>
      <c r="W784">
        <f>feed!W784</f>
        <v>0</v>
      </c>
      <c r="X784" s="4">
        <f>T784-H784*750-K784*375-L784*375</f>
        <v>4271</v>
      </c>
      <c r="Y784" s="9">
        <f>T784/N784</f>
        <v>15.509127789046653</v>
      </c>
    </row>
    <row r="785" spans="1:25" x14ac:dyDescent="0.25">
      <c r="A785" t="str">
        <f>feed!A785</f>
        <v>deepfriedbutter</v>
      </c>
      <c r="B785" t="str">
        <f>feed!B785</f>
        <v>kittenSmasher</v>
      </c>
      <c r="C785" t="str">
        <f>feed!C785</f>
        <v>SPQR</v>
      </c>
      <c r="D785">
        <f>SUMPRODUCT(MID(0&amp;feed!D785,LARGE(INDEX(ISNUMBER(--MID(feed!D785,ROW($1:$19),1))*
ROW($1:$19),0),ROW($1:$19))+1,1)*10^ROW($1:$19)/10)</f>
        <v>44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Finest of the 19th century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0</v>
      </c>
      <c r="I785" t="str">
        <f>feed!I785</f>
        <v>Undisciplined Rabble</v>
      </c>
      <c r="J785">
        <f>SUMPRODUCT(MID(0&amp;feed!J785,LARGE(INDEX(ISNUMBER(--MID(feed!J785,ROW($1:$19),1))*
ROW($1:$19),0),ROW($1:$19))+1,1)*10^ROW($1:$19)/10)</f>
        <v>150</v>
      </c>
      <c r="K785">
        <f>SUMPRODUCT(MID(0&amp;feed!K785,LARGE(INDEX(ISNUMBER(--MID(feed!K785,ROW($1:$19),1))*
ROW($1:$19),0),ROW($1:$19))+1,1)*10^ROW($1:$19)/10)</f>
        <v>6</v>
      </c>
      <c r="L785">
        <f>SUMPRODUCT(MID(0&amp;feed!L785,LARGE(INDEX(ISNUMBER(--MID(feed!L785,ROW($1:$19),1))*
ROW($1:$19),0),ROW($1:$19))+1,1)*10^ROW($1:$19)/10)</f>
        <v>2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492</v>
      </c>
      <c r="O785">
        <f>SUMPRODUCT(MID(0&amp;feed!O785,LARGE(INDEX(ISNUMBER(--MID(feed!O785,ROW($1:$5),1))*
ROW($1:$5),0),ROW($1:$5))+1,1)*10^ROW($1:$5)/10)</f>
        <v>357</v>
      </c>
      <c r="P785" t="str">
        <f>feed!P785</f>
        <v>Untapped</v>
      </c>
      <c r="Q785" t="str">
        <f>feed!Q785</f>
        <v>None</v>
      </c>
      <c r="R785" t="str">
        <f>feed!R785</f>
        <v>West Africa</v>
      </c>
      <c r="S785" t="str">
        <f>feed!S785</f>
        <v>United States</v>
      </c>
      <c r="T785" s="4">
        <f>SUMPRODUCT(MID(0&amp;feed!T785,LARGE(INDEX(ISNUMBER(--MID(feed!T785,ROW($1:$5),1))*
ROW($1:$5),0),ROW($1:$5))+1,1)*10^ROW($1:$5)/10)</f>
        <v>20000</v>
      </c>
      <c r="U785" t="str">
        <f>feed!U785</f>
        <v>http://blocgame.com/stats.php?id=44479</v>
      </c>
      <c r="V785" s="4">
        <f>SUMPRODUCT(MID(0&amp;feed!V785,LARGE(INDEX(ISNUMBER(--MID(feed!V785,ROW($1:$5),1))*
ROW($1:$5),0),ROW($1:$5))+1,1)*10^ROW($1:$5)/10)</f>
        <v>0</v>
      </c>
      <c r="W785">
        <f>feed!W785</f>
        <v>0</v>
      </c>
      <c r="X785" s="4">
        <f>T785-H785*750-K785*375-L785*375</f>
        <v>17000</v>
      </c>
      <c r="Y785" s="9">
        <f>T785/N785</f>
        <v>40.650406504065039</v>
      </c>
    </row>
    <row r="786" spans="1:25" x14ac:dyDescent="0.25">
      <c r="A786" t="str">
        <f>feed!A786</f>
        <v>eQna8</v>
      </c>
      <c r="B786" t="str">
        <f>feed!B786</f>
        <v>Dave_Smith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63</v>
      </c>
      <c r="E786">
        <f>SUMPRODUCT(MID(0&amp;feed!E786,LARGE(INDEX(ISNUMBER(--MID(feed!E786,ROW($1:$19),1))*
ROW($1:$19),0),ROW($1:$19))+1,1)*10^ROW($1:$19)/10)</f>
        <v>0</v>
      </c>
      <c r="F786" t="str">
        <f>feed!F786</f>
        <v>Korean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3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1</v>
      </c>
      <c r="K786">
        <f>SUMPRODUCT(MID(0&amp;feed!K786,LARGE(INDEX(ISNUMBER(--MID(feed!K786,ROW($1:$19),1))*
ROW($1:$19),0),ROW($1:$19))+1,1)*10^ROW($1:$19)/10)</f>
        <v>36</v>
      </c>
      <c r="L786">
        <f>SUMPRODUCT(MID(0&amp;feed!L786,LARGE(INDEX(ISNUMBER(--MID(feed!L786,ROW($1:$19),1))*
ROW($1:$19),0),ROW($1:$19))+1,1)*10^ROW($1:$19)/10)</f>
        <v>0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491</v>
      </c>
      <c r="O786">
        <f>SUMPRODUCT(MID(0&amp;feed!O786,LARGE(INDEX(ISNUMBER(--MID(feed!O786,ROW($1:$5),1))*
ROW($1:$5),0),ROW($1:$5))+1,1)*10^ROW($1:$5)/10)</f>
        <v>109</v>
      </c>
      <c r="P786" t="str">
        <f>feed!P786</f>
        <v>Untapped</v>
      </c>
      <c r="Q786" t="str">
        <f>feed!Q786</f>
        <v>Mediocre</v>
      </c>
      <c r="R786" t="str">
        <f>feed!R786</f>
        <v>Congo</v>
      </c>
      <c r="S786" t="str">
        <f>feed!S786</f>
        <v>Soviet Union</v>
      </c>
      <c r="T786" s="4">
        <f>SUMPRODUCT(MID(0&amp;feed!T786,LARGE(INDEX(ISNUMBER(--MID(feed!T786,ROW($1:$5),1))*
ROW($1:$5),0),ROW($1:$5))+1,1)*10^ROW($1:$5)/10)</f>
        <v>44444</v>
      </c>
      <c r="U786" t="str">
        <f>feed!U786</f>
        <v>http://blocgame.com/stats.php?id=48695</v>
      </c>
      <c r="V786" s="4">
        <f>SUMPRODUCT(MID(0&amp;feed!V786,LARGE(INDEX(ISNUMBER(--MID(feed!V786,ROW($1:$5),1))*
ROW($1:$5),0),ROW($1:$5))+1,1)*10^ROW($1:$5)/10)</f>
        <v>0</v>
      </c>
      <c r="W786">
        <f>feed!W786</f>
        <v>0</v>
      </c>
      <c r="X786" s="4">
        <f>T786-H786*750-K786*375-L786*375</f>
        <v>28694</v>
      </c>
      <c r="Y786" s="9">
        <f>T786/N786</f>
        <v>90.517311608961307</v>
      </c>
    </row>
    <row r="787" spans="1:25" x14ac:dyDescent="0.25">
      <c r="A787" t="str">
        <f>feed!A787</f>
        <v>jarheadwarriors</v>
      </c>
      <c r="B787" t="str">
        <f>feed!B787</f>
        <v>nexusraider</v>
      </c>
      <c r="C787">
        <f>feed!C787</f>
        <v>0</v>
      </c>
      <c r="D787">
        <f>SUMPRODUCT(MID(0&amp;feed!D787,LARGE(INDEX(ISNUMBER(--MID(feed!D787,ROW($1:$19),1))*
ROW($1:$19),0),ROW($1:$19))+1,1)*10^ROW($1:$19)/10)</f>
        <v>6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Finest of the 19th century</v>
      </c>
      <c r="G787" t="str">
        <f>feed!G787</f>
        <v>Good</v>
      </c>
      <c r="H787">
        <f>SUMPRODUCT(MID(0&amp;feed!H787,LARGE(INDEX(ISNUMBER(--MID(feed!H787,ROW($1:$1),1))*
ROW($1:$1),0),ROW($1:$1))+1,1)*10^ROW($1:$1)/10)</f>
        <v>2</v>
      </c>
      <c r="I787" t="str">
        <f>feed!I787</f>
        <v>Good</v>
      </c>
      <c r="J787">
        <f>SUMPRODUCT(MID(0&amp;feed!J787,LARGE(INDEX(ISNUMBER(--MID(feed!J787,ROW($1:$19),1))*
ROW($1:$19),0),ROW($1:$19))+1,1)*10^ROW($1:$19)/10)</f>
        <v>29</v>
      </c>
      <c r="K787">
        <f>SUMPRODUCT(MID(0&amp;feed!K787,LARGE(INDEX(ISNUMBER(--MID(feed!K787,ROW($1:$19),1))*
ROW($1:$19),0),ROW($1:$19))+1,1)*10^ROW($1:$19)/10)</f>
        <v>4</v>
      </c>
      <c r="L787">
        <f>SUMPRODUCT(MID(0&amp;feed!L787,LARGE(INDEX(ISNUMBER(--MID(feed!L787,ROW($1:$19),1))*
ROW($1:$19),0),ROW($1:$19))+1,1)*10^ROW($1:$19)/10)</f>
        <v>2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490</v>
      </c>
      <c r="O787">
        <f>SUMPRODUCT(MID(0&amp;feed!O787,LARGE(INDEX(ISNUMBER(--MID(feed!O787,ROW($1:$5),1))*
ROW($1:$5),0),ROW($1:$5))+1,1)*10^ROW($1:$5)/10)</f>
        <v>185</v>
      </c>
      <c r="P787" t="str">
        <f>feed!P787</f>
        <v>Untapped</v>
      </c>
      <c r="Q787" t="str">
        <f>feed!Q787</f>
        <v>None</v>
      </c>
      <c r="R787" t="str">
        <f>feed!R787</f>
        <v>Southern Africa</v>
      </c>
      <c r="S787" t="str">
        <f>feed!S787</f>
        <v>Neutral</v>
      </c>
      <c r="T787" s="4">
        <f>SUMPRODUCT(MID(0&amp;feed!T787,LARGE(INDEX(ISNUMBER(--MID(feed!T787,ROW($1:$5),1))*
ROW($1:$5),0),ROW($1:$5))+1,1)*10^ROW($1:$5)/10)</f>
        <v>16117</v>
      </c>
      <c r="U787" t="str">
        <f>feed!U787</f>
        <v>http://blocgame.com/stats.php?id=64228</v>
      </c>
      <c r="V787" s="4">
        <f>SUMPRODUCT(MID(0&amp;feed!V787,LARGE(INDEX(ISNUMBER(--MID(feed!V787,ROW($1:$5),1))*
ROW($1:$5),0),ROW($1:$5))+1,1)*10^ROW($1:$5)/10)</f>
        <v>0</v>
      </c>
      <c r="W787">
        <f>feed!W787</f>
        <v>0</v>
      </c>
      <c r="X787" s="4">
        <f>T787-H787*750-K787*375-L787*375</f>
        <v>12367</v>
      </c>
      <c r="Y787" s="9">
        <f>T787/N787</f>
        <v>32.891836734693875</v>
      </c>
    </row>
    <row r="788" spans="1:25" x14ac:dyDescent="0.25">
      <c r="A788" t="str">
        <f>feed!A788</f>
        <v>Peutschland</v>
      </c>
      <c r="B788" t="str">
        <f>feed!B788</f>
        <v>Pocci</v>
      </c>
      <c r="C788" t="str">
        <f>feed!C788</f>
        <v>The Order</v>
      </c>
      <c r="D788">
        <f>SUMPRODUCT(MID(0&amp;feed!D788,LARGE(INDEX(ISNUMBER(--MID(feed!D788,ROW($1:$19),1))*
ROW($1:$19),0),ROW($1:$19))+1,1)*10^ROW($1:$19)/10)</f>
        <v>71</v>
      </c>
      <c r="E788">
        <f>SUMPRODUCT(MID(0&amp;feed!E788,LARGE(INDEX(ISNUMBER(--MID(feed!E788,ROW($1:$19),1))*
ROW($1:$19),0),ROW($1:$19))+1,1)*10^ROW($1:$19)/10)</f>
        <v>0</v>
      </c>
      <c r="F788" t="str">
        <f>feed!F788</f>
        <v>Second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1</v>
      </c>
      <c r="I788" t="str">
        <f>feed!I788</f>
        <v>Good</v>
      </c>
      <c r="J788">
        <f>SUMPRODUCT(MID(0&amp;feed!J788,LARGE(INDEX(ISNUMBER(--MID(feed!J788,ROW($1:$19),1))*
ROW($1:$19),0),ROW($1:$19))+1,1)*10^ROW($1:$19)/10)</f>
        <v>2</v>
      </c>
      <c r="K788">
        <f>SUMPRODUCT(MID(0&amp;feed!K788,LARGE(INDEX(ISNUMBER(--MID(feed!K788,ROW($1:$19),1))*
ROW($1:$19),0),ROW($1:$19))+1,1)*10^ROW($1:$19)/10)</f>
        <v>3</v>
      </c>
      <c r="L788">
        <f>SUMPRODUCT(MID(0&amp;feed!L788,LARGE(INDEX(ISNUMBER(--MID(feed!L788,ROW($1:$19),1))*
ROW($1:$19),0),ROW($1:$19))+1,1)*10^ROW($1:$19)/10)</f>
        <v>2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489</v>
      </c>
      <c r="O788">
        <f>SUMPRODUCT(MID(0&amp;feed!O788,LARGE(INDEX(ISNUMBER(--MID(feed!O788,ROW($1:$5),1))*
ROW($1:$5),0),ROW($1:$5))+1,1)*10^ROW($1:$5)/10)</f>
        <v>4351</v>
      </c>
      <c r="P788" t="str">
        <f>feed!P788</f>
        <v>Untapped</v>
      </c>
      <c r="Q788" t="str">
        <f>feed!Q788</f>
        <v>Large</v>
      </c>
      <c r="R788" t="str">
        <f>feed!R788</f>
        <v>Persia</v>
      </c>
      <c r="S788" t="str">
        <f>feed!S788</f>
        <v>Soviet Union</v>
      </c>
      <c r="T788" s="4">
        <f>SUMPRODUCT(MID(0&amp;feed!T788,LARGE(INDEX(ISNUMBER(--MID(feed!T788,ROW($1:$5),1))*
ROW($1:$5),0),ROW($1:$5))+1,1)*10^ROW($1:$5)/10)</f>
        <v>23990</v>
      </c>
      <c r="U788" t="str">
        <f>feed!U788</f>
        <v>http://blocgame.com/stats.php?id=63261</v>
      </c>
      <c r="V788" s="4">
        <f>SUMPRODUCT(MID(0&amp;feed!V788,LARGE(INDEX(ISNUMBER(--MID(feed!V788,ROW($1:$5),1))*
ROW($1:$5),0),ROW($1:$5))+1,1)*10^ROW($1:$5)/10)</f>
        <v>0</v>
      </c>
      <c r="W788">
        <f>feed!W788</f>
        <v>0</v>
      </c>
      <c r="X788" s="4">
        <f>T788-H788*750-K788*375-L788*375</f>
        <v>21365</v>
      </c>
      <c r="Y788" s="9">
        <f>T788/N788</f>
        <v>49.059304703476485</v>
      </c>
    </row>
    <row r="789" spans="1:25" x14ac:dyDescent="0.25">
      <c r="A789" t="str">
        <f>feed!A789</f>
        <v>Satan kingdom</v>
      </c>
      <c r="B789" t="str">
        <f>feed!B789</f>
        <v>alistan1987</v>
      </c>
      <c r="C789">
        <f>feed!C789</f>
        <v>0</v>
      </c>
      <c r="D789">
        <f>SUMPRODUCT(MID(0&amp;feed!D789,LARGE(INDEX(ISNUMBER(--MID(feed!D789,ROW($1:$19),1))*
ROW($1:$19),0),ROW($1:$19))+1,1)*10^ROW($1:$19)/10)</f>
        <v>39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First World War surplus</v>
      </c>
      <c r="G789" t="str">
        <f>feed!G789</f>
        <v>Normal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9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487</v>
      </c>
      <c r="O789">
        <f>SUMPRODUCT(MID(0&amp;feed!O789,LARGE(INDEX(ISNUMBER(--MID(feed!O789,ROW($1:$5),1))*
ROW($1:$5),0),ROW($1:$5))+1,1)*10^ROW($1:$5)/10)</f>
        <v>0</v>
      </c>
      <c r="P789" t="str">
        <f>feed!P789</f>
        <v>Near Depletion</v>
      </c>
      <c r="Q789" t="str">
        <f>feed!Q789</f>
        <v>None</v>
      </c>
      <c r="R789" t="str">
        <f>feed!R789</f>
        <v>East Indies</v>
      </c>
      <c r="S789" t="str">
        <f>feed!S789</f>
        <v>Neutral</v>
      </c>
      <c r="T789" s="4">
        <f>SUMPRODUCT(MID(0&amp;feed!T789,LARGE(INDEX(ISNUMBER(--MID(feed!T789,ROW($1:$5),1))*
ROW($1:$5),0),ROW($1:$5))+1,1)*10^ROW($1:$5)/10)</f>
        <v>2984</v>
      </c>
      <c r="U789" t="str">
        <f>feed!U789</f>
        <v>http://blocgame.com/stats.php?id=60809</v>
      </c>
      <c r="V789" s="4">
        <f>SUMPRODUCT(MID(0&amp;feed!V789,LARGE(INDEX(ISNUMBER(--MID(feed!V789,ROW($1:$5),1))*
ROW($1:$5),0),ROW($1:$5))+1,1)*10^ROW($1:$5)/10)</f>
        <v>0</v>
      </c>
      <c r="W789">
        <f>feed!W789</f>
        <v>0</v>
      </c>
      <c r="X789" s="4">
        <f>T789-H789*750-K789*375-L789*375</f>
        <v>2234</v>
      </c>
      <c r="Y789" s="9">
        <f>T789/N789</f>
        <v>6.1273100616016425</v>
      </c>
    </row>
    <row r="790" spans="1:25" x14ac:dyDescent="0.25">
      <c r="A790" t="str">
        <f>feed!A790</f>
        <v>Ashoqa</v>
      </c>
      <c r="B790" t="str">
        <f>feed!B790</f>
        <v>Asoka</v>
      </c>
      <c r="C790" t="str">
        <f>feed!C790</f>
        <v>Brotherhood of Nod</v>
      </c>
      <c r="D790">
        <f>SUMPRODUCT(MID(0&amp;feed!D790,LARGE(INDEX(ISNUMBER(--MID(feed!D790,ROW($1:$19),1))*
ROW($1:$19),0),ROW($1:$19))+1,1)*10^ROW($1:$19)/10)</f>
        <v>42</v>
      </c>
      <c r="E790">
        <f>SUMPRODUCT(MID(0&amp;feed!E790,LARGE(INDEX(ISNUMBER(--MID(feed!E790,ROW($1:$19),1))*
ROW($1:$19),0),ROW($1:$19))+1,1)*10^ROW($1:$19)/10)</f>
        <v>0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1</v>
      </c>
      <c r="I790" t="str">
        <f>feed!I790</f>
        <v>Standard</v>
      </c>
      <c r="J790">
        <f>SUMPRODUCT(MID(0&amp;feed!J790,LARGE(INDEX(ISNUMBER(--MID(feed!J790,ROW($1:$19),1))*
ROW($1:$19),0),ROW($1:$19))+1,1)*10^ROW($1:$19)/10)</f>
        <v>8</v>
      </c>
      <c r="K790">
        <f>SUMPRODUCT(MID(0&amp;feed!K790,LARGE(INDEX(ISNUMBER(--MID(feed!K790,ROW($1:$19),1))*
ROW($1:$19),0),ROW($1:$19))+1,1)*10^ROW($1:$19)/10)</f>
        <v>3</v>
      </c>
      <c r="L790">
        <f>SUMPRODUCT(MID(0&amp;feed!L790,LARGE(INDEX(ISNUMBER(--MID(feed!L790,ROW($1:$19),1))*
ROW($1:$19),0),ROW($1:$19))+1,1)*10^ROW($1:$19)/10)</f>
        <v>2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485</v>
      </c>
      <c r="O790">
        <f>SUMPRODUCT(MID(0&amp;feed!O790,LARGE(INDEX(ISNUMBER(--MID(feed!O790,ROW($1:$5),1))*
ROW($1:$5),0),ROW($1:$5))+1,1)*10^ROW($1:$5)/10)</f>
        <v>2191</v>
      </c>
      <c r="P790" t="str">
        <f>feed!P790</f>
        <v>Near Depletion</v>
      </c>
      <c r="Q790" t="str">
        <f>feed!Q790</f>
        <v>Meagre</v>
      </c>
      <c r="R790" t="str">
        <f>feed!R790</f>
        <v>Mesopotamia</v>
      </c>
      <c r="S790" t="str">
        <f>feed!S790</f>
        <v>Soviet Union</v>
      </c>
      <c r="T790" s="4">
        <f>SUMPRODUCT(MID(0&amp;feed!T790,LARGE(INDEX(ISNUMBER(--MID(feed!T790,ROW($1:$5),1))*
ROW($1:$5),0),ROW($1:$5))+1,1)*10^ROW($1:$5)/10)</f>
        <v>22585</v>
      </c>
      <c r="U790" t="str">
        <f>feed!U790</f>
        <v>http://blocgame.com/stats.php?id=61653</v>
      </c>
      <c r="V790" s="4">
        <f>SUMPRODUCT(MID(0&amp;feed!V790,LARGE(INDEX(ISNUMBER(--MID(feed!V790,ROW($1:$5),1))*
ROW($1:$5),0),ROW($1:$5))+1,1)*10^ROW($1:$5)/10)</f>
        <v>0</v>
      </c>
      <c r="W790">
        <f>feed!W790</f>
        <v>0</v>
      </c>
      <c r="X790" s="4">
        <f>T790-H790*750-K790*375-L790*375</f>
        <v>19960</v>
      </c>
      <c r="Y790" s="9">
        <f>T790/N790</f>
        <v>46.567010309278352</v>
      </c>
    </row>
    <row r="791" spans="1:25" x14ac:dyDescent="0.25">
      <c r="A791" t="str">
        <f>feed!A791</f>
        <v>Cuckoldery</v>
      </c>
      <c r="B791" t="str">
        <f>feed!B791</f>
        <v>Taintednight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88</v>
      </c>
      <c r="E791">
        <f>SUMPRODUCT(MID(0&amp;feed!E791,LARGE(INDEX(ISNUMBER(--MID(feed!E791,ROW($1:$19),1))*
ROW($1:$19),0),ROW($1:$19))+1,1)*10^ROW($1:$19)/10)</f>
        <v>0</v>
      </c>
      <c r="F791" t="str">
        <f>feed!F791</f>
        <v>Second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2</v>
      </c>
      <c r="I791" t="str">
        <f>feed!I791</f>
        <v>Poor</v>
      </c>
      <c r="J791">
        <f>SUMPRODUCT(MID(0&amp;feed!J791,LARGE(INDEX(ISNUMBER(--MID(feed!J791,ROW($1:$19),1))*
ROW($1:$19),0),ROW($1:$19))+1,1)*10^ROW($1:$19)/10)</f>
        <v>4</v>
      </c>
      <c r="K791">
        <f>SUMPRODUCT(MID(0&amp;feed!K791,LARGE(INDEX(ISNUMBER(--MID(feed!K791,ROW($1:$19),1))*
ROW($1:$19),0),ROW($1:$19))+1,1)*10^ROW($1:$19)/10)</f>
        <v>33</v>
      </c>
      <c r="L791">
        <f>SUMPRODUCT(MID(0&amp;feed!L791,LARGE(INDEX(ISNUMBER(--MID(feed!L791,ROW($1:$19),1))*
ROW($1:$19),0),ROW($1:$19))+1,1)*10^ROW($1:$19)/10)</f>
        <v>21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485</v>
      </c>
      <c r="O791">
        <f>SUMPRODUCT(MID(0&amp;feed!O791,LARGE(INDEX(ISNUMBER(--MID(feed!O791,ROW($1:$5),1))*
ROW($1:$5),0),ROW($1:$5))+1,1)*10^ROW($1:$5)/10)</f>
        <v>4670</v>
      </c>
      <c r="P791" t="str">
        <f>feed!P791</f>
        <v>Untapped</v>
      </c>
      <c r="Q791" t="str">
        <f>feed!Q791</f>
        <v>Large</v>
      </c>
      <c r="R791" t="str">
        <f>feed!R791</f>
        <v>Arabia</v>
      </c>
      <c r="S791" t="str">
        <f>feed!S791</f>
        <v>Soviet Union</v>
      </c>
      <c r="T791" s="4">
        <f>SUMPRODUCT(MID(0&amp;feed!T791,LARGE(INDEX(ISNUMBER(--MID(feed!T791,ROW($1:$5),1))*
ROW($1:$5),0),ROW($1:$5))+1,1)*10^ROW($1:$5)/10)</f>
        <v>36802</v>
      </c>
      <c r="U791" t="str">
        <f>feed!U791</f>
        <v>http://blocgame.com/stats.php?id=62700</v>
      </c>
      <c r="V791" s="4">
        <f>SUMPRODUCT(MID(0&amp;feed!V791,LARGE(INDEX(ISNUMBER(--MID(feed!V791,ROW($1:$5),1))*
ROW($1:$5),0),ROW($1:$5))+1,1)*10^ROW($1:$5)/10)</f>
        <v>0</v>
      </c>
      <c r="W791">
        <f>feed!W791</f>
        <v>0</v>
      </c>
      <c r="X791" s="4">
        <f>T791-H791*750-K791*375-L791*375</f>
        <v>15052</v>
      </c>
      <c r="Y791" s="9">
        <f>T791/N791</f>
        <v>75.880412371134014</v>
      </c>
    </row>
    <row r="792" spans="1:25" x14ac:dyDescent="0.25">
      <c r="A792" t="str">
        <f>feed!A793</f>
        <v>Rerum</v>
      </c>
      <c r="B792" t="str">
        <f>feed!B793</f>
        <v>Rickard</v>
      </c>
      <c r="C792">
        <f>feed!C793</f>
        <v>0</v>
      </c>
      <c r="D792">
        <f>SUMPRODUCT(MID(0&amp;feed!D793,LARGE(INDEX(ISNUMBER(--MID(feed!D793,ROW($1:$19),1))*
ROW($1:$19),0),ROW($1:$19))+1,1)*10^ROW($1:$19)/10)</f>
        <v>5</v>
      </c>
      <c r="E792">
        <f>SUMPRODUCT(MID(0&amp;feed!E793,LARGE(INDEX(ISNUMBER(--MID(feed!E793,ROW($1:$19),1))*
ROW($1:$19),0),ROW($1:$19))+1,1)*10^ROW($1:$19)/10)</f>
        <v>0</v>
      </c>
      <c r="F792" t="str">
        <f>feed!F793</f>
        <v>Finest of the 19th century</v>
      </c>
      <c r="G792" t="str">
        <f>feed!G793</f>
        <v>Normal</v>
      </c>
      <c r="H792">
        <f>SUMPRODUCT(MID(0&amp;feed!H793,LARGE(INDEX(ISNUMBER(--MID(feed!H793,ROW($1:$1),1))*
ROW($1:$1),0),ROW($1:$1))+1,1)*10^ROW($1:$1)/10)</f>
        <v>0</v>
      </c>
      <c r="I792" t="str">
        <f>feed!I793</f>
        <v>Undisciplined Rabble</v>
      </c>
      <c r="J792">
        <f>SUMPRODUCT(MID(0&amp;feed!J793,LARGE(INDEX(ISNUMBER(--MID(feed!J793,ROW($1:$19),1))*
ROW($1:$19),0),ROW($1:$19))+1,1)*10^ROW($1:$19)/10)</f>
        <v>90</v>
      </c>
      <c r="K792">
        <f>SUMPRODUCT(MID(0&amp;feed!K793,LARGE(INDEX(ISNUMBER(--MID(feed!K793,ROW($1:$19),1))*
ROW($1:$19),0),ROW($1:$19))+1,1)*10^ROW($1:$19)/10)</f>
        <v>2</v>
      </c>
      <c r="L792">
        <f>SUMPRODUCT(MID(0&amp;feed!L793,LARGE(INDEX(ISNUMBER(--MID(feed!L793,ROW($1:$19),1))*
ROW($1:$19),0),ROW($1:$19))+1,1)*10^ROW($1:$19)/10)</f>
        <v>0</v>
      </c>
      <c r="M792" t="str">
        <f>feed!M793</f>
        <v>Mixed Economy</v>
      </c>
      <c r="N792">
        <f>SUMPRODUCT(MID(0&amp;feed!N793,LARGE(INDEX(ISNUMBER(--MID(feed!N793,ROW($1:$5),1))*
ROW($1:$5),0),ROW($1:$5))+1,1)*10^ROW($1:$5)/10)</f>
        <v>484</v>
      </c>
      <c r="O792">
        <f>SUMPRODUCT(MID(0&amp;feed!O793,LARGE(INDEX(ISNUMBER(--MID(feed!O793,ROW($1:$5),1))*
ROW($1:$5),0),ROW($1:$5))+1,1)*10^ROW($1:$5)/10)</f>
        <v>0</v>
      </c>
      <c r="P792" t="str">
        <f>feed!P793</f>
        <v>Untapped</v>
      </c>
      <c r="Q792" t="str">
        <f>feed!Q793</f>
        <v>None</v>
      </c>
      <c r="R792" t="str">
        <f>feed!R793</f>
        <v>Gran Colombia</v>
      </c>
      <c r="S792" t="str">
        <f>feed!S793</f>
        <v>Neutral</v>
      </c>
      <c r="T792" s="4">
        <f>SUMPRODUCT(MID(0&amp;feed!T793,LARGE(INDEX(ISNUMBER(--MID(feed!T793,ROW($1:$5),1))*
ROW($1:$5),0),ROW($1:$5))+1,1)*10^ROW($1:$5)/10)</f>
        <v>16367</v>
      </c>
      <c r="U792" t="str">
        <f>feed!U793</f>
        <v>http://blocgame.com/stats.php?id=64531</v>
      </c>
      <c r="V792" s="4">
        <f>SUMPRODUCT(MID(0&amp;feed!V793,LARGE(INDEX(ISNUMBER(--MID(feed!V793,ROW($1:$5),1))*
ROW($1:$5),0),ROW($1:$5))+1,1)*10^ROW($1:$5)/10)</f>
        <v>0</v>
      </c>
      <c r="W792">
        <f>feed!W793</f>
        <v>0</v>
      </c>
      <c r="X792" s="4">
        <f>T792-H792*750-K792*375-L792*375</f>
        <v>15617</v>
      </c>
      <c r="Y792" s="9">
        <f>T792/N792</f>
        <v>33.816115702479337</v>
      </c>
    </row>
    <row r="793" spans="1:25" x14ac:dyDescent="0.25">
      <c r="A793" t="str">
        <f>feed!A792</f>
        <v>Nanyang</v>
      </c>
      <c r="B793" t="str">
        <f>feed!B792</f>
        <v>Mister_N</v>
      </c>
      <c r="C793" t="str">
        <f>feed!C792</f>
        <v>The Order</v>
      </c>
      <c r="D793">
        <f>SUMPRODUCT(MID(0&amp;feed!D792,LARGE(INDEX(ISNUMBER(--MID(feed!D792,ROW($1:$19),1))*
ROW($1:$19),0),ROW($1:$19))+1,1)*10^ROW($1:$19)/10)</f>
        <v>49</v>
      </c>
      <c r="E793">
        <f>SUMPRODUCT(MID(0&amp;feed!E792,LARGE(INDEX(ISNUMBER(--MID(feed!E792,ROW($1:$19),1))*
ROW($1:$19),0),ROW($1:$19))+1,1)*10^ROW($1:$19)/10)</f>
        <v>0</v>
      </c>
      <c r="F793" t="str">
        <f>feed!F792</f>
        <v>First World War surplus</v>
      </c>
      <c r="G793" t="str">
        <f>feed!G792</f>
        <v>Gandhi-like</v>
      </c>
      <c r="H793">
        <f>SUMPRODUCT(MID(0&amp;feed!H792,LARGE(INDEX(ISNUMBER(--MID(feed!H792,ROW($1:$1),1))*
ROW($1:$1),0),ROW($1:$1))+1,1)*10^ROW($1:$1)/10)</f>
        <v>1</v>
      </c>
      <c r="I793" t="str">
        <f>feed!I792</f>
        <v>Good</v>
      </c>
      <c r="J793">
        <f>SUMPRODUCT(MID(0&amp;feed!J792,LARGE(INDEX(ISNUMBER(--MID(feed!J792,ROW($1:$19),1))*
ROW($1:$19),0),ROW($1:$19))+1,1)*10^ROW($1:$19)/10)</f>
        <v>16</v>
      </c>
      <c r="K793">
        <f>SUMPRODUCT(MID(0&amp;feed!K792,LARGE(INDEX(ISNUMBER(--MID(feed!K792,ROW($1:$19),1))*
ROW($1:$19),0),ROW($1:$19))+1,1)*10^ROW($1:$19)/10)</f>
        <v>6</v>
      </c>
      <c r="L793">
        <f>SUMPRODUCT(MID(0&amp;feed!L792,LARGE(INDEX(ISNUMBER(--MID(feed!L792,ROW($1:$19),1))*
ROW($1:$19),0),ROW($1:$19))+1,1)*10^ROW($1:$19)/10)</f>
        <v>3</v>
      </c>
      <c r="M793" t="str">
        <f>feed!M792</f>
        <v>Central Planning</v>
      </c>
      <c r="N793">
        <f>SUMPRODUCT(MID(0&amp;feed!N792,LARGE(INDEX(ISNUMBER(--MID(feed!N792,ROW($1:$5),1))*
ROW($1:$5),0),ROW($1:$5))+1,1)*10^ROW($1:$5)/10)</f>
        <v>484</v>
      </c>
      <c r="O793">
        <f>SUMPRODUCT(MID(0&amp;feed!O792,LARGE(INDEX(ISNUMBER(--MID(feed!O792,ROW($1:$5),1))*
ROW($1:$5),0),ROW($1:$5))+1,1)*10^ROW($1:$5)/10)</f>
        <v>300</v>
      </c>
      <c r="P793" t="str">
        <f>feed!P792</f>
        <v>Untapped</v>
      </c>
      <c r="Q793" t="str">
        <f>feed!Q792</f>
        <v>Large</v>
      </c>
      <c r="R793" t="str">
        <f>feed!R792</f>
        <v>Indochina</v>
      </c>
      <c r="S793" t="str">
        <f>feed!S792</f>
        <v>Neutral</v>
      </c>
      <c r="T793" s="4">
        <f>SUMPRODUCT(MID(0&amp;feed!T792,LARGE(INDEX(ISNUMBER(--MID(feed!T792,ROW($1:$5),1))*
ROW($1:$5),0),ROW($1:$5))+1,1)*10^ROW($1:$5)/10)</f>
        <v>20000</v>
      </c>
      <c r="U793" t="str">
        <f>feed!U792</f>
        <v>http://blocgame.com/stats.php?id=62916</v>
      </c>
      <c r="V793" s="4">
        <f>SUMPRODUCT(MID(0&amp;feed!V792,LARGE(INDEX(ISNUMBER(--MID(feed!V792,ROW($1:$5),1))*
ROW($1:$5),0),ROW($1:$5))+1,1)*10^ROW($1:$5)/10)</f>
        <v>0</v>
      </c>
      <c r="W793">
        <f>feed!W792</f>
        <v>0</v>
      </c>
      <c r="X793" s="4">
        <f>T793-H793*750-K793*375-L793*375</f>
        <v>15875</v>
      </c>
      <c r="Y793" s="9">
        <f>T793/N793</f>
        <v>41.32231404958678</v>
      </c>
    </row>
    <row r="794" spans="1:25" x14ac:dyDescent="0.25">
      <c r="A794" t="str">
        <f>feed!A794</f>
        <v>basetrade</v>
      </c>
      <c r="B794" t="str">
        <f>feed!B794</f>
        <v>basetrade</v>
      </c>
      <c r="C794">
        <f>feed!C794</f>
        <v>0</v>
      </c>
      <c r="D794">
        <f>SUMPRODUCT(MID(0&amp;feed!D794,LARGE(INDEX(ISNUMBER(--MID(feed!D794,ROW($1:$19),1))*
ROW($1:$19),0),ROW($1:$19))+1,1)*10^ROW($1:$19)/10)</f>
        <v>10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Finest of the 19th century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3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2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482</v>
      </c>
      <c r="O794">
        <f>SUMPRODUCT(MID(0&amp;feed!O794,LARGE(INDEX(ISNUMBER(--MID(feed!O794,ROW($1:$5),1))*
ROW($1:$5),0),ROW($1:$5))+1,1)*10^ROW($1:$5)/10)</f>
        <v>829</v>
      </c>
      <c r="P794" t="str">
        <f>feed!P794</f>
        <v>Untapped</v>
      </c>
      <c r="Q794" t="str">
        <f>feed!Q794</f>
        <v>None</v>
      </c>
      <c r="R794" t="str">
        <f>feed!R794</f>
        <v>Atlas</v>
      </c>
      <c r="S794" t="str">
        <f>feed!S794</f>
        <v>United States</v>
      </c>
      <c r="T794" s="4">
        <f>SUMPRODUCT(MID(0&amp;feed!T794,LARGE(INDEX(ISNUMBER(--MID(feed!T794,ROW($1:$5),1))*
ROW($1:$5),0),ROW($1:$5))+1,1)*10^ROW($1:$5)/10)</f>
        <v>16500</v>
      </c>
      <c r="U794" t="str">
        <f>feed!U794</f>
        <v>http://blocgame.com/stats.php?id=64329</v>
      </c>
      <c r="V794" s="4">
        <f>SUMPRODUCT(MID(0&amp;feed!V794,LARGE(INDEX(ISNUMBER(--MID(feed!V794,ROW($1:$5),1))*
ROW($1:$5),0),ROW($1:$5))+1,1)*10^ROW($1:$5)/10)</f>
        <v>0</v>
      </c>
      <c r="W794">
        <f>feed!W794</f>
        <v>0</v>
      </c>
      <c r="X794" s="4">
        <f>T794-H794*750-K794*375-L794*375</f>
        <v>15000</v>
      </c>
      <c r="Y794" s="9">
        <f>T794/N794</f>
        <v>34.232365145228215</v>
      </c>
    </row>
    <row r="795" spans="1:25" x14ac:dyDescent="0.25">
      <c r="A795" t="str">
        <f>feed!A795</f>
        <v>KaIfa</v>
      </c>
      <c r="B795" t="str">
        <f>feed!B795</f>
        <v>kaIfa</v>
      </c>
      <c r="C795">
        <f>feed!C795</f>
        <v>0</v>
      </c>
      <c r="D795">
        <f>SUMPRODUCT(MID(0&amp;feed!D795,LARGE(INDEX(ISNUMBER(--MID(feed!D795,ROW($1:$19),1))*
ROW($1:$19),0),ROW($1:$19))+1,1)*10^ROW($1:$19)/10)</f>
        <v>50</v>
      </c>
      <c r="E795">
        <f>SUMPRODUCT(MID(0&amp;feed!E795,LARGE(INDEX(ISNUMBER(--MID(feed!E795,ROW($1:$19),1))*
ROW($1:$19),0),ROW($1:$19))+1,1)*10^ROW($1:$19)/10)</f>
        <v>2</v>
      </c>
      <c r="F795" t="str">
        <f>feed!F795</f>
        <v>Second World War surplus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2</v>
      </c>
      <c r="I795" t="str">
        <f>feed!I795</f>
        <v>Elite</v>
      </c>
      <c r="J795">
        <f>SUMPRODUCT(MID(0&amp;feed!J795,LARGE(INDEX(ISNUMBER(--MID(feed!J795,ROW($1:$19),1))*
ROW($1:$19),0),ROW($1:$19))+1,1)*10^ROW($1:$19)/10)</f>
        <v>0</v>
      </c>
      <c r="K795">
        <f>SUMPRODUCT(MID(0&amp;feed!K795,LARGE(INDEX(ISNUMBER(--MID(feed!K795,ROW($1:$19),1))*
ROW($1:$19),0),ROW($1:$19))+1,1)*10^ROW($1:$19)/10)</f>
        <v>11</v>
      </c>
      <c r="L795">
        <f>SUMPRODUCT(MID(0&amp;feed!L795,LARGE(INDEX(ISNUMBER(--MID(feed!L795,ROW($1:$19),1))*
ROW($1:$19),0),ROW($1:$19))+1,1)*10^ROW($1:$19)/10)</f>
        <v>8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481</v>
      </c>
      <c r="O795">
        <f>SUMPRODUCT(MID(0&amp;feed!O795,LARGE(INDEX(ISNUMBER(--MID(feed!O795,ROW($1:$5),1))*
ROW($1:$5),0),ROW($1:$5))+1,1)*10^ROW($1:$5)/10)</f>
        <v>101</v>
      </c>
      <c r="P795" t="str">
        <f>feed!P795</f>
        <v>Untapped</v>
      </c>
      <c r="Q795" t="str">
        <f>feed!Q795</f>
        <v>Mediocre</v>
      </c>
      <c r="R795" t="str">
        <f>feed!R795</f>
        <v>Congo</v>
      </c>
      <c r="S795" t="str">
        <f>feed!S795</f>
        <v>United States</v>
      </c>
      <c r="T795" s="4">
        <f>SUMPRODUCT(MID(0&amp;feed!T795,LARGE(INDEX(ISNUMBER(--MID(feed!T795,ROW($1:$5),1))*
ROW($1:$5),0),ROW($1:$5))+1,1)*10^ROW($1:$5)/10)</f>
        <v>27098</v>
      </c>
      <c r="U795" t="str">
        <f>feed!U795</f>
        <v>http://blocgame.com/stats.php?id=61737</v>
      </c>
      <c r="V795" s="4">
        <f>SUMPRODUCT(MID(0&amp;feed!V795,LARGE(INDEX(ISNUMBER(--MID(feed!V795,ROW($1:$5),1))*
ROW($1:$5),0),ROW($1:$5))+1,1)*10^ROW($1:$5)/10)</f>
        <v>0</v>
      </c>
      <c r="W795">
        <f>feed!W795</f>
        <v>0</v>
      </c>
      <c r="X795" s="4">
        <f>T795-H795*750-K795*375-L795*375</f>
        <v>18473</v>
      </c>
      <c r="Y795" s="9">
        <f>T795/N795</f>
        <v>56.336798336798338</v>
      </c>
    </row>
    <row r="796" spans="1:25" x14ac:dyDescent="0.25">
      <c r="A796" t="str">
        <f>feed!A796</f>
        <v>klapakistan</v>
      </c>
      <c r="B796" t="str">
        <f>feed!B796</f>
        <v>phoenix king</v>
      </c>
      <c r="C796">
        <f>feed!C796</f>
        <v>0</v>
      </c>
      <c r="D796">
        <f>SUMPRODUCT(MID(0&amp;feed!D796,LARGE(INDEX(ISNUMBER(--MID(feed!D796,ROW($1:$19),1))*
ROW($1:$19),0),ROW($1:$19))+1,1)*10^ROW($1:$19)/10)</f>
        <v>29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Angelic</v>
      </c>
      <c r="H796">
        <f>SUMPRODUCT(MID(0&amp;feed!H796,LARGE(INDEX(ISNUMBER(--MID(feed!H796,ROW($1:$1),1))*
ROW($1:$1),0),ROW($1:$1))+1,1)*10^ROW($1:$1)/10)</f>
        <v>0</v>
      </c>
      <c r="I796" t="str">
        <f>feed!I796</f>
        <v>Good</v>
      </c>
      <c r="J796">
        <f>SUMPRODUCT(MID(0&amp;feed!J796,LARGE(INDEX(ISNUMBER(--MID(feed!J796,ROW($1:$19),1))*
ROW($1:$19),0),ROW($1:$19))+1,1)*10^ROW($1:$19)/10)</f>
        <v>7</v>
      </c>
      <c r="K796">
        <f>SUMPRODUCT(MID(0&amp;feed!K796,LARGE(INDEX(ISNUMBER(--MID(feed!K796,ROW($1:$19),1))*
ROW($1:$19),0),ROW($1:$19))+1,1)*10^ROW($1:$19)/10)</f>
        <v>2</v>
      </c>
      <c r="L796">
        <f>SUMPRODUCT(MID(0&amp;feed!L796,LARGE(INDEX(ISNUMBER(--MID(feed!L796,ROW($1:$19),1))*
ROW($1:$19),0),ROW($1:$19))+1,1)*10^ROW($1:$19)/10)</f>
        <v>0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480</v>
      </c>
      <c r="O796">
        <f>SUMPRODUCT(MID(0&amp;feed!O796,LARGE(INDEX(ISNUMBER(--MID(feed!O796,ROW($1:$5),1))*
ROW($1:$5),0),ROW($1:$5))+1,1)*10^ROW($1:$5)/10)</f>
        <v>0</v>
      </c>
      <c r="P796" t="str">
        <f>feed!P796</f>
        <v>Untapped</v>
      </c>
      <c r="Q796" t="str">
        <f>feed!Q796</f>
        <v>None</v>
      </c>
      <c r="R796" t="str">
        <f>feed!R796</f>
        <v>China</v>
      </c>
      <c r="S796" t="str">
        <f>feed!S796</f>
        <v>United States</v>
      </c>
      <c r="T796" s="4">
        <f>SUMPRODUCT(MID(0&amp;feed!T796,LARGE(INDEX(ISNUMBER(--MID(feed!T796,ROW($1:$5),1))*
ROW($1:$5),0),ROW($1:$5))+1,1)*10^ROW($1:$5)/10)</f>
        <v>16568</v>
      </c>
      <c r="U796" t="str">
        <f>feed!U796</f>
        <v>http://blocgame.com/stats.php?id=63047</v>
      </c>
      <c r="V796" s="4">
        <f>SUMPRODUCT(MID(0&amp;feed!V796,LARGE(INDEX(ISNUMBER(--MID(feed!V796,ROW($1:$5),1))*
ROW($1:$5),0),ROW($1:$5))+1,1)*10^ROW($1:$5)/10)</f>
        <v>0</v>
      </c>
      <c r="W796">
        <f>feed!W796</f>
        <v>0</v>
      </c>
      <c r="X796" s="4">
        <f>T796-H796*750-K796*375-L796*375</f>
        <v>15818</v>
      </c>
      <c r="Y796" s="9">
        <f>T796/N796</f>
        <v>34.516666666666666</v>
      </c>
    </row>
    <row r="797" spans="1:25" x14ac:dyDescent="0.25">
      <c r="A797" t="str">
        <f>feed!A797</f>
        <v>Glueyou</v>
      </c>
      <c r="B797" t="str">
        <f>feed!B797</f>
        <v>Soupcockporkpie</v>
      </c>
      <c r="C797" t="str">
        <f>feed!C797</f>
        <v>The Order</v>
      </c>
      <c r="D797">
        <f>SUMPRODUCT(MID(0&amp;feed!D797,LARGE(INDEX(ISNUMBER(--MID(feed!D797,ROW($1:$19),1))*
ROW($1:$19),0),ROW($1:$19))+1,1)*10^ROW($1:$19)/10)</f>
        <v>63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Elite</v>
      </c>
      <c r="J797">
        <f>SUMPRODUCT(MID(0&amp;feed!J797,LARGE(INDEX(ISNUMBER(--MID(feed!J797,ROW($1:$19),1))*
ROW($1:$19),0),ROW($1:$19))+1,1)*10^ROW($1:$19)/10)</f>
        <v>5</v>
      </c>
      <c r="K797">
        <f>SUMPRODUCT(MID(0&amp;feed!K797,LARGE(INDEX(ISNUMBER(--MID(feed!K797,ROW($1:$19),1))*
ROW($1:$19),0),ROW($1:$19))+1,1)*10^ROW($1:$19)/10)</f>
        <v>7</v>
      </c>
      <c r="L797">
        <f>SUMPRODUCT(MID(0&amp;feed!L797,LARGE(INDEX(ISNUMBER(--MID(feed!L797,ROW($1:$19),1))*
ROW($1:$19),0),ROW($1:$19))+1,1)*10^ROW($1:$19)/10)</f>
        <v>3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480</v>
      </c>
      <c r="O797">
        <f>SUMPRODUCT(MID(0&amp;feed!O797,LARGE(INDEX(ISNUMBER(--MID(feed!O797,ROW($1:$5),1))*
ROW($1:$5),0),ROW($1:$5))+1,1)*10^ROW($1:$5)/10)</f>
        <v>242</v>
      </c>
      <c r="P797" t="str">
        <f>feed!P797</f>
        <v>Untapped</v>
      </c>
      <c r="Q797" t="str">
        <f>feed!Q797</f>
        <v>Mediocre</v>
      </c>
      <c r="R797" t="str">
        <f>feed!R797</f>
        <v>Pacific Rim</v>
      </c>
      <c r="S797" t="str">
        <f>feed!S797</f>
        <v>United States</v>
      </c>
      <c r="T797" s="4">
        <f>SUMPRODUCT(MID(0&amp;feed!T797,LARGE(INDEX(ISNUMBER(--MID(feed!T797,ROW($1:$5),1))*
ROW($1:$5),0),ROW($1:$5))+1,1)*10^ROW($1:$5)/10)</f>
        <v>23990</v>
      </c>
      <c r="U797" t="str">
        <f>feed!U797</f>
        <v>http://blocgame.com/stats.php?id=63842</v>
      </c>
      <c r="V797" s="4">
        <f>SUMPRODUCT(MID(0&amp;feed!V797,LARGE(INDEX(ISNUMBER(--MID(feed!V797,ROW($1:$5),1))*
ROW($1:$5),0),ROW($1:$5))+1,1)*10^ROW($1:$5)/10)</f>
        <v>0</v>
      </c>
      <c r="W797">
        <f>feed!W797</f>
        <v>0</v>
      </c>
      <c r="X797" s="4">
        <f>T797-H797*750-K797*375-L797*375</f>
        <v>19490</v>
      </c>
      <c r="Y797" s="9">
        <f>T797/N797</f>
        <v>49.979166666666664</v>
      </c>
    </row>
    <row r="798" spans="1:25" x14ac:dyDescent="0.25">
      <c r="A798" t="str">
        <f>feed!A798</f>
        <v>Le tits now</v>
      </c>
      <c r="B798" t="str">
        <f>feed!B798</f>
        <v>bake and shake</v>
      </c>
      <c r="C798" t="str">
        <f>feed!C798</f>
        <v>The Federal Colonies</v>
      </c>
      <c r="D798">
        <f>SUMPRODUCT(MID(0&amp;feed!D798,LARGE(INDEX(ISNUMBER(--MID(feed!D798,ROW($1:$19),1))*
ROW($1:$19),0),ROW($1:$19))+1,1)*10^ROW($1:$19)/10)</f>
        <v>11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Isolated</v>
      </c>
      <c r="H798">
        <f>SUMPRODUCT(MID(0&amp;feed!H798,LARGE(INDEX(ISNUMBER(--MID(feed!H798,ROW($1:$1),1))*
ROW($1:$1),0),ROW($1:$1))+1,1)*10^ROW($1:$1)/10)</f>
        <v>0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0</v>
      </c>
      <c r="K798">
        <f>SUMPRODUCT(MID(0&amp;feed!K798,LARGE(INDEX(ISNUMBER(--MID(feed!K798,ROW($1:$19),1))*
ROW($1:$19),0),ROW($1:$19))+1,1)*10^ROW($1:$19)/10)</f>
        <v>5</v>
      </c>
      <c r="L798">
        <f>SUMPRODUCT(MID(0&amp;feed!L798,LARGE(INDEX(ISNUMBER(--MID(feed!L798,ROW($1:$19),1))*
ROW($1:$19),0),ROW($1:$19))+1,1)*10^ROW($1:$19)/10)</f>
        <v>0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479</v>
      </c>
      <c r="O798">
        <f>SUMPRODUCT(MID(0&amp;feed!O798,LARGE(INDEX(ISNUMBER(--MID(feed!O798,ROW($1:$5),1))*
ROW($1:$5),0),ROW($1:$5))+1,1)*10^ROW($1:$5)/10)</f>
        <v>162</v>
      </c>
      <c r="P798" t="str">
        <f>feed!P798</f>
        <v>Untapped</v>
      </c>
      <c r="Q798" t="str">
        <f>feed!Q798</f>
        <v>None</v>
      </c>
      <c r="R798" t="str">
        <f>feed!R798</f>
        <v>Mesoamerica</v>
      </c>
      <c r="S798" t="str">
        <f>feed!S798</f>
        <v>Soviet Union</v>
      </c>
      <c r="T798" s="4">
        <f>SUMPRODUCT(MID(0&amp;feed!T798,LARGE(INDEX(ISNUMBER(--MID(feed!T798,ROW($1:$5),1))*
ROW($1:$5),0),ROW($1:$5))+1,1)*10^ROW($1:$5)/10)</f>
        <v>16500</v>
      </c>
      <c r="U798" t="str">
        <f>feed!U798</f>
        <v>http://blocgame.com/stats.php?id=64023</v>
      </c>
      <c r="V798" s="4">
        <f>SUMPRODUCT(MID(0&amp;feed!V798,LARGE(INDEX(ISNUMBER(--MID(feed!V798,ROW($1:$5),1))*
ROW($1:$5),0),ROW($1:$5))+1,1)*10^ROW($1:$5)/10)</f>
        <v>0</v>
      </c>
      <c r="W798">
        <f>feed!W798</f>
        <v>0</v>
      </c>
      <c r="X798" s="4">
        <f>T798-H798*750-K798*375-L798*375</f>
        <v>14625</v>
      </c>
      <c r="Y798" s="9">
        <f>T798/N798</f>
        <v>34.446764091858036</v>
      </c>
    </row>
    <row r="799" spans="1:25" x14ac:dyDescent="0.25">
      <c r="A799" t="str">
        <f>feed!A800</f>
        <v>ZY Kingdoms</v>
      </c>
      <c r="B799" t="str">
        <f>feed!B800</f>
        <v>ZY1st</v>
      </c>
      <c r="C799" t="str">
        <f>feed!C800</f>
        <v>The Order</v>
      </c>
      <c r="D799">
        <f>SUMPRODUCT(MID(0&amp;feed!D800,LARGE(INDEX(ISNUMBER(--MID(feed!D800,ROW($1:$19),1))*
ROW($1:$19),0),ROW($1:$19))+1,1)*10^ROW($1:$19)/10)</f>
        <v>72</v>
      </c>
      <c r="E799">
        <f>SUMPRODUCT(MID(0&amp;feed!E800,LARGE(INDEX(ISNUMBER(--MID(feed!E800,ROW($1:$19),1))*
ROW($1:$19),0),ROW($1:$19))+1,1)*10^ROW($1:$19)/10)</f>
        <v>1</v>
      </c>
      <c r="F799" t="str">
        <f>feed!F800</f>
        <v>Second World War surplus</v>
      </c>
      <c r="G799" t="str">
        <f>feed!G800</f>
        <v>Gandhi-like</v>
      </c>
      <c r="H799">
        <f>SUMPRODUCT(MID(0&amp;feed!H800,LARGE(INDEX(ISNUMBER(--MID(feed!H800,ROW($1:$1),1))*
ROW($1:$1),0),ROW($1:$1))+1,1)*10^ROW($1:$1)/10)</f>
        <v>2</v>
      </c>
      <c r="I799" t="str">
        <f>feed!I800</f>
        <v>Poor</v>
      </c>
      <c r="J799">
        <f>SUMPRODUCT(MID(0&amp;feed!J800,LARGE(INDEX(ISNUMBER(--MID(feed!J800,ROW($1:$19),1))*
ROW($1:$19),0),ROW($1:$19))+1,1)*10^ROW($1:$19)/10)</f>
        <v>7</v>
      </c>
      <c r="K799">
        <f>SUMPRODUCT(MID(0&amp;feed!K800,LARGE(INDEX(ISNUMBER(--MID(feed!K800,ROW($1:$19),1))*
ROW($1:$19),0),ROW($1:$19))+1,1)*10^ROW($1:$19)/10)</f>
        <v>14</v>
      </c>
      <c r="L799">
        <f>SUMPRODUCT(MID(0&amp;feed!L800,LARGE(INDEX(ISNUMBER(--MID(feed!L800,ROW($1:$19),1))*
ROW($1:$19),0),ROW($1:$19))+1,1)*10^ROW($1:$19)/10)</f>
        <v>16</v>
      </c>
      <c r="M799" t="str">
        <f>feed!M800</f>
        <v>Central Planning</v>
      </c>
      <c r="N799">
        <f>SUMPRODUCT(MID(0&amp;feed!N800,LARGE(INDEX(ISNUMBER(--MID(feed!N800,ROW($1:$5),1))*
ROW($1:$5),0),ROW($1:$5))+1,1)*10^ROW($1:$5)/10)</f>
        <v>478</v>
      </c>
      <c r="O799">
        <f>SUMPRODUCT(MID(0&amp;feed!O800,LARGE(INDEX(ISNUMBER(--MID(feed!O800,ROW($1:$5),1))*
ROW($1:$5),0),ROW($1:$5))+1,1)*10^ROW($1:$5)/10)</f>
        <v>4395</v>
      </c>
      <c r="P799" t="str">
        <f>feed!P800</f>
        <v>Untapped</v>
      </c>
      <c r="Q799" t="str">
        <f>feed!Q800</f>
        <v>Very Powerful</v>
      </c>
      <c r="R799" t="str">
        <f>feed!R800</f>
        <v>Mesopotamia</v>
      </c>
      <c r="S799" t="str">
        <f>feed!S800</f>
        <v>Soviet Union</v>
      </c>
      <c r="T799" s="4">
        <f>SUMPRODUCT(MID(0&amp;feed!T800,LARGE(INDEX(ISNUMBER(--MID(feed!T800,ROW($1:$5),1))*
ROW($1:$5),0),ROW($1:$5))+1,1)*10^ROW($1:$5)/10)</f>
        <v>35087</v>
      </c>
      <c r="U799" t="str">
        <f>feed!U800</f>
        <v>http://blocgame.com/stats.php?id=62893</v>
      </c>
      <c r="V799" s="4">
        <f>SUMPRODUCT(MID(0&amp;feed!V800,LARGE(INDEX(ISNUMBER(--MID(feed!V800,ROW($1:$5),1))*
ROW($1:$5),0),ROW($1:$5))+1,1)*10^ROW($1:$5)/10)</f>
        <v>1</v>
      </c>
      <c r="W799">
        <f>feed!W800</f>
        <v>0</v>
      </c>
      <c r="X799" s="4">
        <f>T799-H799*750-K799*375-L799*375</f>
        <v>22337</v>
      </c>
      <c r="Y799" s="9">
        <f>T799/N799</f>
        <v>73.403765690376574</v>
      </c>
    </row>
    <row r="800" spans="1:25" x14ac:dyDescent="0.25">
      <c r="A800" t="str">
        <f>feed!A799</f>
        <v>ï¿½bermensch</v>
      </c>
      <c r="B800" t="str">
        <f>feed!B799</f>
        <v>Fegelein</v>
      </c>
      <c r="C800" t="str">
        <f>feed!C799</f>
        <v>The Order</v>
      </c>
      <c r="D800">
        <f>SUMPRODUCT(MID(0&amp;feed!D799,LARGE(INDEX(ISNUMBER(--MID(feed!D799,ROW($1:$19),1))*
ROW($1:$19),0),ROW($1:$19))+1,1)*10^ROW($1:$19)/10)</f>
        <v>81</v>
      </c>
      <c r="E800">
        <f>SUMPRODUCT(MID(0&amp;feed!E799,LARGE(INDEX(ISNUMBER(--MID(feed!E799,ROW($1:$19),1))*
ROW($1:$19),0),ROW($1:$19))+1,1)*10^ROW($1:$19)/10)</f>
        <v>2</v>
      </c>
      <c r="F800" t="str">
        <f>feed!F799</f>
        <v>First World War surplus</v>
      </c>
      <c r="G800" t="str">
        <f>feed!G799</f>
        <v>Gandhi-like</v>
      </c>
      <c r="H800">
        <f>SUMPRODUCT(MID(0&amp;feed!H799,LARGE(INDEX(ISNUMBER(--MID(feed!H799,ROW($1:$1),1))*
ROW($1:$1),0),ROW($1:$1))+1,1)*10^ROW($1:$1)/10)</f>
        <v>2</v>
      </c>
      <c r="I800" t="str">
        <f>feed!I799</f>
        <v>Good</v>
      </c>
      <c r="J800">
        <f>SUMPRODUCT(MID(0&amp;feed!J799,LARGE(INDEX(ISNUMBER(--MID(feed!J799,ROW($1:$19),1))*
ROW($1:$19),0),ROW($1:$19))+1,1)*10^ROW($1:$19)/10)</f>
        <v>9</v>
      </c>
      <c r="K800">
        <f>SUMPRODUCT(MID(0&amp;feed!K799,LARGE(INDEX(ISNUMBER(--MID(feed!K799,ROW($1:$19),1))*
ROW($1:$19),0),ROW($1:$19))+1,1)*10^ROW($1:$19)/10)</f>
        <v>26</v>
      </c>
      <c r="L800">
        <f>SUMPRODUCT(MID(0&amp;feed!L799,LARGE(INDEX(ISNUMBER(--MID(feed!L799,ROW($1:$19),1))*
ROW($1:$19),0),ROW($1:$19))+1,1)*10^ROW($1:$19)/10)</f>
        <v>13</v>
      </c>
      <c r="M800" t="str">
        <f>feed!M799</f>
        <v>Free Market</v>
      </c>
      <c r="N800">
        <f>SUMPRODUCT(MID(0&amp;feed!N799,LARGE(INDEX(ISNUMBER(--MID(feed!N799,ROW($1:$5),1))*
ROW($1:$5),0),ROW($1:$5))+1,1)*10^ROW($1:$5)/10)</f>
        <v>478</v>
      </c>
      <c r="O800">
        <f>SUMPRODUCT(MID(0&amp;feed!O799,LARGE(INDEX(ISNUMBER(--MID(feed!O799,ROW($1:$5),1))*
ROW($1:$5),0),ROW($1:$5))+1,1)*10^ROW($1:$5)/10)</f>
        <v>3606</v>
      </c>
      <c r="P800" t="str">
        <f>feed!P799</f>
        <v>Untapped</v>
      </c>
      <c r="Q800" t="str">
        <f>feed!Q799</f>
        <v>Mediocre</v>
      </c>
      <c r="R800" t="str">
        <f>feed!R799</f>
        <v>Atlas</v>
      </c>
      <c r="S800" t="str">
        <f>feed!S799</f>
        <v>United States</v>
      </c>
      <c r="T800" s="4">
        <f>SUMPRODUCT(MID(0&amp;feed!T799,LARGE(INDEX(ISNUMBER(--MID(feed!T799,ROW($1:$5),1))*
ROW($1:$5),0),ROW($1:$5))+1,1)*10^ROW($1:$5)/10)</f>
        <v>26552</v>
      </c>
      <c r="U800" t="str">
        <f>feed!U799</f>
        <v>http://blocgame.com/stats.php?id=52438</v>
      </c>
      <c r="V800" s="4">
        <f>SUMPRODUCT(MID(0&amp;feed!V799,LARGE(INDEX(ISNUMBER(--MID(feed!V799,ROW($1:$5),1))*
ROW($1:$5),0),ROW($1:$5))+1,1)*10^ROW($1:$5)/10)</f>
        <v>0</v>
      </c>
      <c r="W800">
        <f>feed!W799</f>
        <v>0</v>
      </c>
      <c r="X800" s="4">
        <f>T800-H800*750-K800*375-L800*375</f>
        <v>10427</v>
      </c>
      <c r="Y800" s="9">
        <f>T800/N800</f>
        <v>55.548117154811713</v>
      </c>
    </row>
    <row r="801" spans="1:25" x14ac:dyDescent="0.25">
      <c r="A801" t="str">
        <f>feed!A801</f>
        <v>Orange Julius</v>
      </c>
      <c r="B801" t="str">
        <f>feed!B801</f>
        <v>5dollarcheezit</v>
      </c>
      <c r="C801" t="str">
        <f>feed!C801</f>
        <v>The Divine Council</v>
      </c>
      <c r="D801">
        <f>SUMPRODUCT(MID(0&amp;feed!D801,LARGE(INDEX(ISNUMBER(--MID(feed!D801,ROW($1:$19),1))*
ROW($1:$19),0),ROW($1:$19))+1,1)*10^ROW($1:$19)/10)</f>
        <v>77</v>
      </c>
      <c r="E801">
        <f>SUMPRODUCT(MID(0&amp;feed!E801,LARGE(INDEX(ISNUMBER(--MID(feed!E801,ROW($1:$19),1))*
ROW($1:$19),0),ROW($1:$19))+1,1)*10^ROW($1:$19)/10)</f>
        <v>0</v>
      </c>
      <c r="F801" t="str">
        <f>feed!F801</f>
        <v>Second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2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11</v>
      </c>
      <c r="K801">
        <f>SUMPRODUCT(MID(0&amp;feed!K801,LARGE(INDEX(ISNUMBER(--MID(feed!K801,ROW($1:$19),1))*
ROW($1:$19),0),ROW($1:$19))+1,1)*10^ROW($1:$19)/10)</f>
        <v>10</v>
      </c>
      <c r="L801">
        <f>SUMPRODUCT(MID(0&amp;feed!L801,LARGE(INDEX(ISNUMBER(--MID(feed!L801,ROW($1:$19),1))*
ROW($1:$19),0),ROW($1:$19))+1,1)*10^ROW($1:$19)/10)</f>
        <v>5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477</v>
      </c>
      <c r="O801">
        <f>SUMPRODUCT(MID(0&amp;feed!O801,LARGE(INDEX(ISNUMBER(--MID(feed!O801,ROW($1:$5),1))*
ROW($1:$5),0),ROW($1:$5))+1,1)*10^ROW($1:$5)/10)</f>
        <v>119</v>
      </c>
      <c r="P801" t="str">
        <f>feed!P801</f>
        <v>Untapped</v>
      </c>
      <c r="Q801" t="str">
        <f>feed!Q801</f>
        <v>Somewhat Large</v>
      </c>
      <c r="R801" t="str">
        <f>feed!R801</f>
        <v>East Africa</v>
      </c>
      <c r="S801" t="str">
        <f>feed!S801</f>
        <v>United States</v>
      </c>
      <c r="T801" s="4">
        <f>SUMPRODUCT(MID(0&amp;feed!T801,LARGE(INDEX(ISNUMBER(--MID(feed!T801,ROW($1:$5),1))*
ROW($1:$5),0),ROW($1:$5))+1,1)*10^ROW($1:$5)/10)</f>
        <v>20000</v>
      </c>
      <c r="U801" t="str">
        <f>feed!U801</f>
        <v>http://blocgame.com/stats.php?id=46049</v>
      </c>
      <c r="V801" s="4">
        <f>SUMPRODUCT(MID(0&amp;feed!V801,LARGE(INDEX(ISNUMBER(--MID(feed!V801,ROW($1:$5),1))*
ROW($1:$5),0),ROW($1:$5))+1,1)*10^ROW($1:$5)/10)</f>
        <v>0</v>
      </c>
      <c r="W801">
        <f>feed!W801</f>
        <v>0</v>
      </c>
      <c r="X801" s="4">
        <f>T801-H801*750-K801*375-L801*375</f>
        <v>12875</v>
      </c>
      <c r="Y801" s="9">
        <f>T801/N801</f>
        <v>41.928721174004195</v>
      </c>
    </row>
    <row r="802" spans="1:25" x14ac:dyDescent="0.25">
      <c r="A802" t="str">
        <f>feed!A802</f>
        <v>Sri Mersing</v>
      </c>
      <c r="B802" t="str">
        <f>feed!B802</f>
        <v>Rafiqi12</v>
      </c>
      <c r="C802" t="str">
        <f>feed!C802</f>
        <v>PIRATES</v>
      </c>
      <c r="D802">
        <f>SUMPRODUCT(MID(0&amp;feed!D802,LARGE(INDEX(ISNUMBER(--MID(feed!D802,ROW($1:$19),1))*
ROW($1:$19),0),ROW($1:$19))+1,1)*10^ROW($1:$19)/10)</f>
        <v>61</v>
      </c>
      <c r="E802">
        <f>SUMPRODUCT(MID(0&amp;feed!E802,LARGE(INDEX(ISNUMBER(--MID(feed!E802,ROW($1:$19),1))*
ROW($1:$19),0),ROW($1:$19))+1,1)*10^ROW($1:$19)/10)</f>
        <v>5</v>
      </c>
      <c r="F802" t="str">
        <f>feed!F802</f>
        <v>Second World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3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0</v>
      </c>
      <c r="K802">
        <f>SUMPRODUCT(MID(0&amp;feed!K802,LARGE(INDEX(ISNUMBER(--MID(feed!K802,ROW($1:$19),1))*
ROW($1:$19),0),ROW($1:$19))+1,1)*10^ROW($1:$19)/10)</f>
        <v>13</v>
      </c>
      <c r="L802">
        <f>SUMPRODUCT(MID(0&amp;feed!L802,LARGE(INDEX(ISNUMBER(--MID(feed!L802,ROW($1:$19),1))*
ROW($1:$19),0),ROW($1:$19))+1,1)*10^ROW($1:$19)/10)</f>
        <v>8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477</v>
      </c>
      <c r="O802">
        <f>SUMPRODUCT(MID(0&amp;feed!O802,LARGE(INDEX(ISNUMBER(--MID(feed!O802,ROW($1:$5),1))*
ROW($1:$5),0),ROW($1:$5))+1,1)*10^ROW($1:$5)/10)</f>
        <v>418</v>
      </c>
      <c r="P802" t="str">
        <f>feed!P802</f>
        <v>Untapped</v>
      </c>
      <c r="Q802" t="str">
        <f>feed!Q802</f>
        <v>Mediocre</v>
      </c>
      <c r="R802" t="str">
        <f>feed!R802</f>
        <v>East Indies</v>
      </c>
      <c r="S802" t="str">
        <f>feed!S802</f>
        <v>Soviet Union</v>
      </c>
      <c r="T802" s="4">
        <f>SUMPRODUCT(MID(0&amp;feed!T802,LARGE(INDEX(ISNUMBER(--MID(feed!T802,ROW($1:$5),1))*
ROW($1:$5),0),ROW($1:$5))+1,1)*10^ROW($1:$5)/10)</f>
        <v>33877</v>
      </c>
      <c r="U802" t="str">
        <f>feed!U802</f>
        <v>http://blocgame.com/stats.php?id=64413</v>
      </c>
      <c r="V802" s="4">
        <f>SUMPRODUCT(MID(0&amp;feed!V802,LARGE(INDEX(ISNUMBER(--MID(feed!V802,ROW($1:$5),1))*
ROW($1:$5),0),ROW($1:$5))+1,1)*10^ROW($1:$5)/10)</f>
        <v>0</v>
      </c>
      <c r="W802">
        <f>feed!W802</f>
        <v>0</v>
      </c>
      <c r="X802" s="4">
        <f>T802-H802*750-K802*375-L802*375</f>
        <v>23752</v>
      </c>
      <c r="Y802" s="9">
        <f>T802/N802</f>
        <v>71.020964360587001</v>
      </c>
    </row>
    <row r="803" spans="1:25" x14ac:dyDescent="0.25">
      <c r="A803" t="str">
        <f>feed!A805</f>
        <v>Tyblaland</v>
      </c>
      <c r="B803" t="str">
        <f>feed!B805</f>
        <v>Thairar</v>
      </c>
      <c r="C803" t="str">
        <f>feed!C805</f>
        <v>The Order</v>
      </c>
      <c r="D803">
        <f>SUMPRODUCT(MID(0&amp;feed!D805,LARGE(INDEX(ISNUMBER(--MID(feed!D805,ROW($1:$19),1))*
ROW($1:$19),0),ROW($1:$19))+1,1)*10^ROW($1:$19)/10)</f>
        <v>36</v>
      </c>
      <c r="E803">
        <f>SUMPRODUCT(MID(0&amp;feed!E805,LARGE(INDEX(ISNUMBER(--MID(feed!E805,ROW($1:$19),1))*
ROW($1:$19),0),ROW($1:$19))+1,1)*10^ROW($1:$19)/10)</f>
        <v>0</v>
      </c>
      <c r="F803" t="str">
        <f>feed!F805</f>
        <v>First World War surplus</v>
      </c>
      <c r="G803" t="str">
        <f>feed!G805</f>
        <v>Gandhi-like</v>
      </c>
      <c r="H803">
        <f>SUMPRODUCT(MID(0&amp;feed!H805,LARGE(INDEX(ISNUMBER(--MID(feed!H805,ROW($1:$1),1))*
ROW($1:$1),0),ROW($1:$1))+1,1)*10^ROW($1:$1)/10)</f>
        <v>0</v>
      </c>
      <c r="I803" t="str">
        <f>feed!I805</f>
        <v>Elite</v>
      </c>
      <c r="J803">
        <f>SUMPRODUCT(MID(0&amp;feed!J805,LARGE(INDEX(ISNUMBER(--MID(feed!J805,ROW($1:$19),1))*
ROW($1:$19),0),ROW($1:$19))+1,1)*10^ROW($1:$19)/10)</f>
        <v>15</v>
      </c>
      <c r="K803">
        <f>SUMPRODUCT(MID(0&amp;feed!K805,LARGE(INDEX(ISNUMBER(--MID(feed!K805,ROW($1:$19),1))*
ROW($1:$19),0),ROW($1:$19))+1,1)*10^ROW($1:$19)/10)</f>
        <v>6</v>
      </c>
      <c r="L803">
        <f>SUMPRODUCT(MID(0&amp;feed!L805,LARGE(INDEX(ISNUMBER(--MID(feed!L805,ROW($1:$19),1))*
ROW($1:$19),0),ROW($1:$19))+1,1)*10^ROW($1:$19)/10)</f>
        <v>4</v>
      </c>
      <c r="M803" t="str">
        <f>feed!M805</f>
        <v>Central Planning</v>
      </c>
      <c r="N803">
        <f>SUMPRODUCT(MID(0&amp;feed!N805,LARGE(INDEX(ISNUMBER(--MID(feed!N805,ROW($1:$5),1))*
ROW($1:$5),0),ROW($1:$5))+1,1)*10^ROW($1:$5)/10)</f>
        <v>476</v>
      </c>
      <c r="O803">
        <f>SUMPRODUCT(MID(0&amp;feed!O805,LARGE(INDEX(ISNUMBER(--MID(feed!O805,ROW($1:$5),1))*
ROW($1:$5),0),ROW($1:$5))+1,1)*10^ROW($1:$5)/10)</f>
        <v>347</v>
      </c>
      <c r="P803" t="str">
        <f>feed!P805</f>
        <v>Untapped</v>
      </c>
      <c r="Q803" t="str">
        <f>feed!Q805</f>
        <v>Mediocre</v>
      </c>
      <c r="R803" t="str">
        <f>feed!R805</f>
        <v>Congo</v>
      </c>
      <c r="S803" t="str">
        <f>feed!S805</f>
        <v>Soviet Union</v>
      </c>
      <c r="T803" s="4">
        <f>SUMPRODUCT(MID(0&amp;feed!T805,LARGE(INDEX(ISNUMBER(--MID(feed!T805,ROW($1:$5),1))*
ROW($1:$5),0),ROW($1:$5))+1,1)*10^ROW($1:$5)/10)</f>
        <v>23665</v>
      </c>
      <c r="U803" t="str">
        <f>feed!U805</f>
        <v>http://blocgame.com/stats.php?id=64548</v>
      </c>
      <c r="V803" s="4">
        <f>SUMPRODUCT(MID(0&amp;feed!V805,LARGE(INDEX(ISNUMBER(--MID(feed!V805,ROW($1:$5),1))*
ROW($1:$5),0),ROW($1:$5))+1,1)*10^ROW($1:$5)/10)</f>
        <v>0</v>
      </c>
      <c r="W803">
        <f>feed!W805</f>
        <v>0</v>
      </c>
      <c r="X803" s="4">
        <f>T803-H803*750-K803*375-L803*375</f>
        <v>19915</v>
      </c>
      <c r="Y803" s="9">
        <f>T803/N803</f>
        <v>49.716386554621849</v>
      </c>
    </row>
    <row r="804" spans="1:25" x14ac:dyDescent="0.25">
      <c r="A804" t="str">
        <f>feed!A803</f>
        <v>Amrans fans</v>
      </c>
      <c r="B804" t="str">
        <f>feed!B803</f>
        <v>apaiblues83</v>
      </c>
      <c r="C804" t="str">
        <f>feed!C803</f>
        <v>PIRATES</v>
      </c>
      <c r="D804">
        <f>SUMPRODUCT(MID(0&amp;feed!D803,LARGE(INDEX(ISNUMBER(--MID(feed!D803,ROW($1:$19),1))*
ROW($1:$19),0),ROW($1:$19))+1,1)*10^ROW($1:$19)/10)</f>
        <v>27</v>
      </c>
      <c r="E804">
        <f>SUMPRODUCT(MID(0&amp;feed!E803,LARGE(INDEX(ISNUMBER(--MID(feed!E803,ROW($1:$19),1))*
ROW($1:$19),0),ROW($1:$19))+1,1)*10^ROW($1:$19)/10)</f>
        <v>0</v>
      </c>
      <c r="F804" t="str">
        <f>feed!F803</f>
        <v>Second World War surplus</v>
      </c>
      <c r="G804" t="str">
        <f>feed!G803</f>
        <v>Gandhi-like</v>
      </c>
      <c r="H804">
        <f>SUMPRODUCT(MID(0&amp;feed!H803,LARGE(INDEX(ISNUMBER(--MID(feed!H803,ROW($1:$1),1))*
ROW($1:$1),0),ROW($1:$1))+1,1)*10^ROW($1:$1)/10)</f>
        <v>2</v>
      </c>
      <c r="I804" t="str">
        <f>feed!I803</f>
        <v>Good</v>
      </c>
      <c r="J804">
        <f>SUMPRODUCT(MID(0&amp;feed!J803,LARGE(INDEX(ISNUMBER(--MID(feed!J803,ROW($1:$19),1))*
ROW($1:$19),0),ROW($1:$19))+1,1)*10^ROW($1:$19)/10)</f>
        <v>8</v>
      </c>
      <c r="K804">
        <f>SUMPRODUCT(MID(0&amp;feed!K803,LARGE(INDEX(ISNUMBER(--MID(feed!K803,ROW($1:$19),1))*
ROW($1:$19),0),ROW($1:$19))+1,1)*10^ROW($1:$19)/10)</f>
        <v>14</v>
      </c>
      <c r="L804">
        <f>SUMPRODUCT(MID(0&amp;feed!L803,LARGE(INDEX(ISNUMBER(--MID(feed!L803,ROW($1:$19),1))*
ROW($1:$19),0),ROW($1:$19))+1,1)*10^ROW($1:$19)/10)</f>
        <v>7</v>
      </c>
      <c r="M804" t="str">
        <f>feed!M803</f>
        <v>Central Planning</v>
      </c>
      <c r="N804">
        <f>SUMPRODUCT(MID(0&amp;feed!N803,LARGE(INDEX(ISNUMBER(--MID(feed!N803,ROW($1:$5),1))*
ROW($1:$5),0),ROW($1:$5))+1,1)*10^ROW($1:$5)/10)</f>
        <v>476</v>
      </c>
      <c r="O804">
        <f>SUMPRODUCT(MID(0&amp;feed!O803,LARGE(INDEX(ISNUMBER(--MID(feed!O803,ROW($1:$5),1))*
ROW($1:$5),0),ROW($1:$5))+1,1)*10^ROW($1:$5)/10)</f>
        <v>192</v>
      </c>
      <c r="P804" t="str">
        <f>feed!P803</f>
        <v>Untapped</v>
      </c>
      <c r="Q804" t="str">
        <f>feed!Q803</f>
        <v>Somewhat Large</v>
      </c>
      <c r="R804" t="str">
        <f>feed!R803</f>
        <v>Caribbean</v>
      </c>
      <c r="S804" t="str">
        <f>feed!S803</f>
        <v>Soviet Union</v>
      </c>
      <c r="T804" s="4">
        <f>SUMPRODUCT(MID(0&amp;feed!T803,LARGE(INDEX(ISNUMBER(--MID(feed!T803,ROW($1:$5),1))*
ROW($1:$5),0),ROW($1:$5))+1,1)*10^ROW($1:$5)/10)</f>
        <v>26583</v>
      </c>
      <c r="U804" t="str">
        <f>feed!U803</f>
        <v>http://blocgame.com/stats.php?id=62203</v>
      </c>
      <c r="V804" s="4">
        <f>SUMPRODUCT(MID(0&amp;feed!V803,LARGE(INDEX(ISNUMBER(--MID(feed!V803,ROW($1:$5),1))*
ROW($1:$5),0),ROW($1:$5))+1,1)*10^ROW($1:$5)/10)</f>
        <v>0</v>
      </c>
      <c r="W804">
        <f>feed!W803</f>
        <v>0</v>
      </c>
      <c r="X804" s="4">
        <f>T804-H804*750-K804*375-L804*375</f>
        <v>17208</v>
      </c>
      <c r="Y804" s="9">
        <f>T804/N804</f>
        <v>55.846638655462186</v>
      </c>
    </row>
    <row r="805" spans="1:25" x14ac:dyDescent="0.25">
      <c r="A805" t="str">
        <f>feed!A804</f>
        <v>Dredd\\\'s</v>
      </c>
      <c r="B805" t="str">
        <f>feed!B804</f>
        <v>Dredd</v>
      </c>
      <c r="C805" t="str">
        <f>feed!C804</f>
        <v>Brotherhood of Nod</v>
      </c>
      <c r="D805">
        <f>SUMPRODUCT(MID(0&amp;feed!D804,LARGE(INDEX(ISNUMBER(--MID(feed!D804,ROW($1:$19),1))*
ROW($1:$19),0),ROW($1:$19))+1,1)*10^ROW($1:$19)/10)</f>
        <v>80</v>
      </c>
      <c r="E805">
        <f>SUMPRODUCT(MID(0&amp;feed!E804,LARGE(INDEX(ISNUMBER(--MID(feed!E804,ROW($1:$19),1))*
ROW($1:$19),0),ROW($1:$19))+1,1)*10^ROW($1:$19)/10)</f>
        <v>1</v>
      </c>
      <c r="F805" t="str">
        <f>feed!F804</f>
        <v>Second World War surplus</v>
      </c>
      <c r="G805" t="str">
        <f>feed!G804</f>
        <v>Gandhi-like</v>
      </c>
      <c r="H805">
        <f>SUMPRODUCT(MID(0&amp;feed!H804,LARGE(INDEX(ISNUMBER(--MID(feed!H804,ROW($1:$1),1))*
ROW($1:$1),0),ROW($1:$1))+1,1)*10^ROW($1:$1)/10)</f>
        <v>2</v>
      </c>
      <c r="I805" t="str">
        <f>feed!I804</f>
        <v>Undisciplined Rabble</v>
      </c>
      <c r="J805">
        <f>SUMPRODUCT(MID(0&amp;feed!J804,LARGE(INDEX(ISNUMBER(--MID(feed!J804,ROW($1:$19),1))*
ROW($1:$19),0),ROW($1:$19))+1,1)*10^ROW($1:$19)/10)</f>
        <v>6</v>
      </c>
      <c r="K805">
        <f>SUMPRODUCT(MID(0&amp;feed!K804,LARGE(INDEX(ISNUMBER(--MID(feed!K804,ROW($1:$19),1))*
ROW($1:$19),0),ROW($1:$19))+1,1)*10^ROW($1:$19)/10)</f>
        <v>14</v>
      </c>
      <c r="L805">
        <f>SUMPRODUCT(MID(0&amp;feed!L804,LARGE(INDEX(ISNUMBER(--MID(feed!L804,ROW($1:$19),1))*
ROW($1:$19),0),ROW($1:$19))+1,1)*10^ROW($1:$19)/10)</f>
        <v>12</v>
      </c>
      <c r="M805" t="str">
        <f>feed!M804</f>
        <v>Central Planning</v>
      </c>
      <c r="N805">
        <f>SUMPRODUCT(MID(0&amp;feed!N804,LARGE(INDEX(ISNUMBER(--MID(feed!N804,ROW($1:$5),1))*
ROW($1:$5),0),ROW($1:$5))+1,1)*10^ROW($1:$5)/10)</f>
        <v>476</v>
      </c>
      <c r="O805">
        <f>SUMPRODUCT(MID(0&amp;feed!O804,LARGE(INDEX(ISNUMBER(--MID(feed!O804,ROW($1:$5),1))*
ROW($1:$5),0),ROW($1:$5))+1,1)*10^ROW($1:$5)/10)</f>
        <v>2908</v>
      </c>
      <c r="P805" t="str">
        <f>feed!P804</f>
        <v>Untapped</v>
      </c>
      <c r="Q805" t="str">
        <f>feed!Q804</f>
        <v>Very Powerful</v>
      </c>
      <c r="R805" t="str">
        <f>feed!R804</f>
        <v>Mesopotamia</v>
      </c>
      <c r="S805" t="str">
        <f>feed!S804</f>
        <v>Soviet Union</v>
      </c>
      <c r="T805" s="4">
        <f>SUMPRODUCT(MID(0&amp;feed!T804,LARGE(INDEX(ISNUMBER(--MID(feed!T804,ROW($1:$5),1))*
ROW($1:$5),0),ROW($1:$5))+1,1)*10^ROW($1:$5)/10)</f>
        <v>27330</v>
      </c>
      <c r="U805" t="str">
        <f>feed!U804</f>
        <v>http://blocgame.com/stats.php?id=62798</v>
      </c>
      <c r="V805" s="4">
        <f>SUMPRODUCT(MID(0&amp;feed!V804,LARGE(INDEX(ISNUMBER(--MID(feed!V804,ROW($1:$5),1))*
ROW($1:$5),0),ROW($1:$5))+1,1)*10^ROW($1:$5)/10)</f>
        <v>0</v>
      </c>
      <c r="W805">
        <f>feed!W804</f>
        <v>0</v>
      </c>
      <c r="X805" s="4">
        <f>T805-H805*750-K805*375-L805*375</f>
        <v>16080</v>
      </c>
      <c r="Y805" s="9">
        <f>T805/N805</f>
        <v>57.415966386554622</v>
      </c>
    </row>
    <row r="806" spans="1:25" x14ac:dyDescent="0.25">
      <c r="A806" t="str">
        <f>feed!A806</f>
        <v>Yannevia</v>
      </c>
      <c r="B806" t="str">
        <f>feed!B806</f>
        <v>Yannevitz</v>
      </c>
      <c r="C806" t="str">
        <f>feed!C806</f>
        <v>Steel Brotherhood</v>
      </c>
      <c r="D806">
        <f>SUMPRODUCT(MID(0&amp;feed!D806,LARGE(INDEX(ISNUMBER(--MID(feed!D806,ROW($1:$19),1))*
ROW($1:$19),0),ROW($1:$19))+1,1)*10^ROW($1:$19)/10)</f>
        <v>3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First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4</v>
      </c>
      <c r="K806">
        <f>SUMPRODUCT(MID(0&amp;feed!K806,LARGE(INDEX(ISNUMBER(--MID(feed!K806,ROW($1:$19),1))*
ROW($1:$19),0),ROW($1:$19))+1,1)*10^ROW($1:$19)/10)</f>
        <v>8</v>
      </c>
      <c r="L806">
        <f>SUMPRODUCT(MID(0&amp;feed!L806,LARGE(INDEX(ISNUMBER(--MID(feed!L806,ROW($1:$19),1))*
ROW($1:$19),0),ROW($1:$19))+1,1)*10^ROW($1:$19)/10)</f>
        <v>3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475</v>
      </c>
      <c r="O806">
        <f>SUMPRODUCT(MID(0&amp;feed!O806,LARGE(INDEX(ISNUMBER(--MID(feed!O806,ROW($1:$5),1))*
ROW($1:$5),0),ROW($1:$5))+1,1)*10^ROW($1:$5)/10)</f>
        <v>454</v>
      </c>
      <c r="P806" t="str">
        <f>feed!P806</f>
        <v>Plentiful</v>
      </c>
      <c r="Q806" t="str">
        <f>feed!Q806</f>
        <v>Mediocre</v>
      </c>
      <c r="R806" t="str">
        <f>feed!R806</f>
        <v>Gran Colombia</v>
      </c>
      <c r="S806" t="str">
        <f>feed!S806</f>
        <v>Neutral</v>
      </c>
      <c r="T806" s="4">
        <f>SUMPRODUCT(MID(0&amp;feed!T806,LARGE(INDEX(ISNUMBER(--MID(feed!T806,ROW($1:$5),1))*
ROW($1:$5),0),ROW($1:$5))+1,1)*10^ROW($1:$5)/10)</f>
        <v>19602</v>
      </c>
      <c r="U806" t="str">
        <f>feed!U806</f>
        <v>http://blocgame.com/stats.php?id=62538</v>
      </c>
      <c r="V806" s="4">
        <f>SUMPRODUCT(MID(0&amp;feed!V806,LARGE(INDEX(ISNUMBER(--MID(feed!V806,ROW($1:$5),1))*
ROW($1:$5),0),ROW($1:$5))+1,1)*10^ROW($1:$5)/10)</f>
        <v>0</v>
      </c>
      <c r="W806">
        <f>feed!W806</f>
        <v>0</v>
      </c>
      <c r="X806" s="4">
        <f>T806-H806*750-K806*375-L806*375</f>
        <v>15477</v>
      </c>
      <c r="Y806" s="9">
        <f>T806/N806</f>
        <v>41.26736842105263</v>
      </c>
    </row>
    <row r="807" spans="1:25" x14ac:dyDescent="0.25">
      <c r="A807" t="str">
        <f>feed!A807</f>
        <v>Swadia</v>
      </c>
      <c r="B807" t="str">
        <f>feed!B807</f>
        <v>SonnyJack</v>
      </c>
      <c r="C807" t="str">
        <f>feed!C807</f>
        <v>The Order</v>
      </c>
      <c r="D807">
        <f>SUMPRODUCT(MID(0&amp;feed!D807,LARGE(INDEX(ISNUMBER(--MID(feed!D807,ROW($1:$19),1))*
ROW($1:$19),0),ROW($1:$19))+1,1)*10^ROW($1:$19)/10)</f>
        <v>73</v>
      </c>
      <c r="E807">
        <f>SUMPRODUCT(MID(0&amp;feed!E807,LARGE(INDEX(ISNUMBER(--MID(feed!E807,ROW($1:$19),1))*
ROW($1:$19),0),ROW($1:$19))+1,1)*10^ROW($1:$19)/10)</f>
        <v>2</v>
      </c>
      <c r="F807" t="str">
        <f>feed!F807</f>
        <v>Second World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2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0</v>
      </c>
      <c r="K807">
        <f>SUMPRODUCT(MID(0&amp;feed!K807,LARGE(INDEX(ISNUMBER(--MID(feed!K807,ROW($1:$19),1))*
ROW($1:$19),0),ROW($1:$19))+1,1)*10^ROW($1:$19)/10)</f>
        <v>31</v>
      </c>
      <c r="L807">
        <f>SUMPRODUCT(MID(0&amp;feed!L807,LARGE(INDEX(ISNUMBER(--MID(feed!L807,ROW($1:$19),1))*
ROW($1:$19),0),ROW($1:$19))+1,1)*10^ROW($1:$19)/10)</f>
        <v>32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473</v>
      </c>
      <c r="O807">
        <f>SUMPRODUCT(MID(0&amp;feed!O807,LARGE(INDEX(ISNUMBER(--MID(feed!O807,ROW($1:$5),1))*
ROW($1:$5),0),ROW($1:$5))+1,1)*10^ROW($1:$5)/10)</f>
        <v>6531</v>
      </c>
      <c r="P807" t="str">
        <f>feed!P807</f>
        <v>Untapped</v>
      </c>
      <c r="Q807" t="str">
        <f>feed!Q807</f>
        <v>Very Powerful</v>
      </c>
      <c r="R807" t="str">
        <f>feed!R807</f>
        <v>Arabia</v>
      </c>
      <c r="S807" t="str">
        <f>feed!S807</f>
        <v>United States</v>
      </c>
      <c r="T807" s="4">
        <f>SUMPRODUCT(MID(0&amp;feed!T807,LARGE(INDEX(ISNUMBER(--MID(feed!T807,ROW($1:$5),1))*
ROW($1:$5),0),ROW($1:$5))+1,1)*10^ROW($1:$5)/10)</f>
        <v>56356</v>
      </c>
      <c r="U807" t="str">
        <f>feed!U807</f>
        <v>http://blocgame.com/stats.php?id=40011</v>
      </c>
      <c r="V807" s="4">
        <f>SUMPRODUCT(MID(0&amp;feed!V807,LARGE(INDEX(ISNUMBER(--MID(feed!V807,ROW($1:$5),1))*
ROW($1:$5),0),ROW($1:$5))+1,1)*10^ROW($1:$5)/10)</f>
        <v>1</v>
      </c>
      <c r="W807">
        <f>feed!W807</f>
        <v>0</v>
      </c>
      <c r="X807" s="4">
        <f>T807-H807*750-K807*375-L807*375</f>
        <v>31231</v>
      </c>
      <c r="Y807" s="9">
        <f>T807/N807</f>
        <v>119.14587737843551</v>
      </c>
    </row>
    <row r="808" spans="1:25" x14ac:dyDescent="0.25">
      <c r="A808" t="str">
        <f>feed!A809</f>
        <v>Thetarius</v>
      </c>
      <c r="B808" t="str">
        <f>feed!B809</f>
        <v>Thetarius</v>
      </c>
      <c r="C808" t="str">
        <f>feed!C809</f>
        <v>The Order</v>
      </c>
      <c r="D808">
        <f>SUMPRODUCT(MID(0&amp;feed!D809,LARGE(INDEX(ISNUMBER(--MID(feed!D809,ROW($1:$19),1))*
ROW($1:$19),0),ROW($1:$19))+1,1)*10^ROW($1:$19)/10)</f>
        <v>86</v>
      </c>
      <c r="E808">
        <f>SUMPRODUCT(MID(0&amp;feed!E809,LARGE(INDEX(ISNUMBER(--MID(feed!E809,ROW($1:$19),1))*
ROW($1:$19),0),ROW($1:$19))+1,1)*10^ROW($1:$19)/10)</f>
        <v>3</v>
      </c>
      <c r="F808" t="str">
        <f>feed!F809</f>
        <v>Second World War surplus</v>
      </c>
      <c r="G808" t="str">
        <f>feed!G809</f>
        <v>Gandhi-like</v>
      </c>
      <c r="H808">
        <f>SUMPRODUCT(MID(0&amp;feed!H809,LARGE(INDEX(ISNUMBER(--MID(feed!H809,ROW($1:$1),1))*
ROW($1:$1),0),ROW($1:$1))+1,1)*10^ROW($1:$1)/10)</f>
        <v>2</v>
      </c>
      <c r="I808" t="str">
        <f>feed!I809</f>
        <v>Standard</v>
      </c>
      <c r="J808">
        <f>SUMPRODUCT(MID(0&amp;feed!J809,LARGE(INDEX(ISNUMBER(--MID(feed!J809,ROW($1:$19),1))*
ROW($1:$19),0),ROW($1:$19))+1,1)*10^ROW($1:$19)/10)</f>
        <v>113</v>
      </c>
      <c r="K808">
        <f>SUMPRODUCT(MID(0&amp;feed!K809,LARGE(INDEX(ISNUMBER(--MID(feed!K809,ROW($1:$19),1))*
ROW($1:$19),0),ROW($1:$19))+1,1)*10^ROW($1:$19)/10)</f>
        <v>19</v>
      </c>
      <c r="L808">
        <f>SUMPRODUCT(MID(0&amp;feed!L809,LARGE(INDEX(ISNUMBER(--MID(feed!L809,ROW($1:$19),1))*
ROW($1:$19),0),ROW($1:$19))+1,1)*10^ROW($1:$19)/10)</f>
        <v>6</v>
      </c>
      <c r="M808" t="str">
        <f>feed!M809</f>
        <v>Free Market</v>
      </c>
      <c r="N808">
        <f>SUMPRODUCT(MID(0&amp;feed!N809,LARGE(INDEX(ISNUMBER(--MID(feed!N809,ROW($1:$5),1))*
ROW($1:$5),0),ROW($1:$5))+1,1)*10^ROW($1:$5)/10)</f>
        <v>473</v>
      </c>
      <c r="O808">
        <f>SUMPRODUCT(MID(0&amp;feed!O809,LARGE(INDEX(ISNUMBER(--MID(feed!O809,ROW($1:$5),1))*
ROW($1:$5),0),ROW($1:$5))+1,1)*10^ROW($1:$5)/10)</f>
        <v>193</v>
      </c>
      <c r="P808" t="str">
        <f>feed!P809</f>
        <v>Untapped</v>
      </c>
      <c r="Q808" t="str">
        <f>feed!Q809</f>
        <v>Mediocre</v>
      </c>
      <c r="R808" t="str">
        <f>feed!R809</f>
        <v>Pacific Rim</v>
      </c>
      <c r="S808" t="str">
        <f>feed!S809</f>
        <v>Neutral</v>
      </c>
      <c r="T808" s="4">
        <f>SUMPRODUCT(MID(0&amp;feed!T809,LARGE(INDEX(ISNUMBER(--MID(feed!T809,ROW($1:$5),1))*
ROW($1:$5),0),ROW($1:$5))+1,1)*10^ROW($1:$5)/10)</f>
        <v>20000</v>
      </c>
      <c r="U808" t="str">
        <f>feed!U809</f>
        <v>http://blocgame.com/stats.php?id=63340</v>
      </c>
      <c r="V808" s="4">
        <f>SUMPRODUCT(MID(0&amp;feed!V809,LARGE(INDEX(ISNUMBER(--MID(feed!V809,ROW($1:$5),1))*
ROW($1:$5),0),ROW($1:$5))+1,1)*10^ROW($1:$5)/10)</f>
        <v>0</v>
      </c>
      <c r="W808">
        <f>feed!W809</f>
        <v>0</v>
      </c>
      <c r="X808" s="4">
        <f>T808-H808*750-K808*375-L808*375</f>
        <v>9125</v>
      </c>
      <c r="Y808" s="9">
        <f>T808/N808</f>
        <v>42.283298097251588</v>
      </c>
    </row>
    <row r="809" spans="1:25" x14ac:dyDescent="0.25">
      <c r="A809" t="str">
        <f>feed!A810</f>
        <v>Tesoro</v>
      </c>
      <c r="B809" t="str">
        <f>feed!B810</f>
        <v>Ughiur</v>
      </c>
      <c r="C809">
        <f>feed!C810</f>
        <v>0</v>
      </c>
      <c r="D809">
        <f>SUMPRODUCT(MID(0&amp;feed!D810,LARGE(INDEX(ISNUMBER(--MID(feed!D810,ROW($1:$19),1))*
ROW($1:$19),0),ROW($1:$19))+1,1)*10^ROW($1:$19)/10)</f>
        <v>2</v>
      </c>
      <c r="E809">
        <f>SUMPRODUCT(MID(0&amp;feed!E810,LARGE(INDEX(ISNUMBER(--MID(feed!E810,ROW($1:$19),1))*
ROW($1:$19),0),ROW($1:$19))+1,1)*10^ROW($1:$19)/10)</f>
        <v>0</v>
      </c>
      <c r="F809" t="str">
        <f>feed!F810</f>
        <v>Finest of the 19th century</v>
      </c>
      <c r="G809" t="str">
        <f>feed!G810</f>
        <v>Questionable</v>
      </c>
      <c r="H809">
        <f>SUMPRODUCT(MID(0&amp;feed!H810,LARGE(INDEX(ISNUMBER(--MID(feed!H810,ROW($1:$1),1))*
ROW($1:$1),0),ROW($1:$1))+1,1)*10^ROW($1:$1)/10)</f>
        <v>0</v>
      </c>
      <c r="I809" t="str">
        <f>feed!I810</f>
        <v>Undisciplined Rabble</v>
      </c>
      <c r="J809">
        <f>SUMPRODUCT(MID(0&amp;feed!J810,LARGE(INDEX(ISNUMBER(--MID(feed!J810,ROW($1:$19),1))*
ROW($1:$19),0),ROW($1:$19))+1,1)*10^ROW($1:$19)/10)</f>
        <v>90</v>
      </c>
      <c r="K809">
        <f>SUMPRODUCT(MID(0&amp;feed!K810,LARGE(INDEX(ISNUMBER(--MID(feed!K810,ROW($1:$19),1))*
ROW($1:$19),0),ROW($1:$19))+1,1)*10^ROW($1:$19)/10)</f>
        <v>2</v>
      </c>
      <c r="L809">
        <f>SUMPRODUCT(MID(0&amp;feed!L810,LARGE(INDEX(ISNUMBER(--MID(feed!L810,ROW($1:$19),1))*
ROW($1:$19),0),ROW($1:$19))+1,1)*10^ROW($1:$19)/10)</f>
        <v>0</v>
      </c>
      <c r="M809" t="str">
        <f>feed!M810</f>
        <v>Mixed Economy</v>
      </c>
      <c r="N809">
        <f>SUMPRODUCT(MID(0&amp;feed!N810,LARGE(INDEX(ISNUMBER(--MID(feed!N810,ROW($1:$5),1))*
ROW($1:$5),0),ROW($1:$5))+1,1)*10^ROW($1:$5)/10)</f>
        <v>473</v>
      </c>
      <c r="O809">
        <f>SUMPRODUCT(MID(0&amp;feed!O810,LARGE(INDEX(ISNUMBER(--MID(feed!O810,ROW($1:$5),1))*
ROW($1:$5),0),ROW($1:$5))+1,1)*10^ROW($1:$5)/10)</f>
        <v>0</v>
      </c>
      <c r="P809" t="str">
        <f>feed!P810</f>
        <v>Untapped</v>
      </c>
      <c r="Q809" t="str">
        <f>feed!Q810</f>
        <v>None</v>
      </c>
      <c r="R809" t="str">
        <f>feed!R810</f>
        <v>Mesoamerica</v>
      </c>
      <c r="S809" t="str">
        <f>feed!S810</f>
        <v>Neutral</v>
      </c>
      <c r="T809" s="4">
        <f>SUMPRODUCT(MID(0&amp;feed!T810,LARGE(INDEX(ISNUMBER(--MID(feed!T810,ROW($1:$5),1))*
ROW($1:$5),0),ROW($1:$5))+1,1)*10^ROW($1:$5)/10)</f>
        <v>19700</v>
      </c>
      <c r="U809" t="str">
        <f>feed!U810</f>
        <v>http://blocgame.com/stats.php?id=64524</v>
      </c>
      <c r="V809" s="4">
        <f>SUMPRODUCT(MID(0&amp;feed!V810,LARGE(INDEX(ISNUMBER(--MID(feed!V810,ROW($1:$5),1))*
ROW($1:$5),0),ROW($1:$5))+1,1)*10^ROW($1:$5)/10)</f>
        <v>0</v>
      </c>
      <c r="W809">
        <f>feed!W810</f>
        <v>0</v>
      </c>
      <c r="X809" s="4">
        <f>T809-H809*750-K809*375-L809*375</f>
        <v>18950</v>
      </c>
      <c r="Y809" s="9">
        <f>T809/N809</f>
        <v>41.649048625792808</v>
      </c>
    </row>
    <row r="810" spans="1:25" x14ac:dyDescent="0.25">
      <c r="A810" t="str">
        <f>feed!A808</f>
        <v>Kuviere</v>
      </c>
      <c r="B810" t="str">
        <f>feed!B808</f>
        <v>Jaywynne</v>
      </c>
      <c r="C810">
        <f>feed!C808</f>
        <v>0</v>
      </c>
      <c r="D810">
        <f>SUMPRODUCT(MID(0&amp;feed!D808,LARGE(INDEX(ISNUMBER(--MID(feed!D808,ROW($1:$19),1))*
ROW($1:$19),0),ROW($1:$19))+1,1)*10^ROW($1:$19)/10)</f>
        <v>28</v>
      </c>
      <c r="E810">
        <f>SUMPRODUCT(MID(0&amp;feed!E808,LARGE(INDEX(ISNUMBER(--MID(feed!E808,ROW($1:$19),1))*
ROW($1:$19),0),ROW($1:$19))+1,1)*10^ROW($1:$19)/10)</f>
        <v>0</v>
      </c>
      <c r="F810" t="str">
        <f>feed!F808</f>
        <v>Finest of the 19th century</v>
      </c>
      <c r="G810" t="str">
        <f>feed!G808</f>
        <v>Gandhi-like</v>
      </c>
      <c r="H810">
        <f>SUMPRODUCT(MID(0&amp;feed!H808,LARGE(INDEX(ISNUMBER(--MID(feed!H808,ROW($1:$1),1))*
ROW($1:$1),0),ROW($1:$1))+1,1)*10^ROW($1:$1)/10)</f>
        <v>1</v>
      </c>
      <c r="I810" t="str">
        <f>feed!I808</f>
        <v>Good</v>
      </c>
      <c r="J810">
        <f>SUMPRODUCT(MID(0&amp;feed!J808,LARGE(INDEX(ISNUMBER(--MID(feed!J808,ROW($1:$19),1))*
ROW($1:$19),0),ROW($1:$19))+1,1)*10^ROW($1:$19)/10)</f>
        <v>12</v>
      </c>
      <c r="K810">
        <f>SUMPRODUCT(MID(0&amp;feed!K808,LARGE(INDEX(ISNUMBER(--MID(feed!K808,ROW($1:$19),1))*
ROW($1:$19),0),ROW($1:$19))+1,1)*10^ROW($1:$19)/10)</f>
        <v>2</v>
      </c>
      <c r="L810">
        <f>SUMPRODUCT(MID(0&amp;feed!L808,LARGE(INDEX(ISNUMBER(--MID(feed!L808,ROW($1:$19),1))*
ROW($1:$19),0),ROW($1:$19))+1,1)*10^ROW($1:$19)/10)</f>
        <v>5</v>
      </c>
      <c r="M810" t="str">
        <f>feed!M808</f>
        <v>Mixed Economy</v>
      </c>
      <c r="N810">
        <f>SUMPRODUCT(MID(0&amp;feed!N808,LARGE(INDEX(ISNUMBER(--MID(feed!N808,ROW($1:$5),1))*
ROW($1:$5),0),ROW($1:$5))+1,1)*10^ROW($1:$5)/10)</f>
        <v>473</v>
      </c>
      <c r="O810">
        <f>SUMPRODUCT(MID(0&amp;feed!O808,LARGE(INDEX(ISNUMBER(--MID(feed!O808,ROW($1:$5),1))*
ROW($1:$5),0),ROW($1:$5))+1,1)*10^ROW($1:$5)/10)</f>
        <v>4385</v>
      </c>
      <c r="P810" t="str">
        <f>feed!P808</f>
        <v>Untapped</v>
      </c>
      <c r="Q810" t="str">
        <f>feed!Q808</f>
        <v>Meagre</v>
      </c>
      <c r="R810" t="str">
        <f>feed!R808</f>
        <v>Atlas</v>
      </c>
      <c r="S810" t="str">
        <f>feed!S808</f>
        <v>Neutral</v>
      </c>
      <c r="T810" s="4">
        <f>SUMPRODUCT(MID(0&amp;feed!T808,LARGE(INDEX(ISNUMBER(--MID(feed!T808,ROW($1:$5),1))*
ROW($1:$5),0),ROW($1:$5))+1,1)*10^ROW($1:$5)/10)</f>
        <v>23665</v>
      </c>
      <c r="U810" t="str">
        <f>feed!U808</f>
        <v>http://blocgame.com/stats.php?id=58755</v>
      </c>
      <c r="V810" s="4">
        <f>SUMPRODUCT(MID(0&amp;feed!V808,LARGE(INDEX(ISNUMBER(--MID(feed!V808,ROW($1:$5),1))*
ROW($1:$5),0),ROW($1:$5))+1,1)*10^ROW($1:$5)/10)</f>
        <v>0</v>
      </c>
      <c r="W810">
        <f>feed!W808</f>
        <v>0</v>
      </c>
      <c r="X810" s="4">
        <f>T810-H810*750-K810*375-L810*375</f>
        <v>20290</v>
      </c>
      <c r="Y810" s="9">
        <f>T810/N810</f>
        <v>50.031712473572938</v>
      </c>
    </row>
    <row r="811" spans="1:25" x14ac:dyDescent="0.25">
      <c r="A811" t="str">
        <f>feed!A811</f>
        <v>tony</v>
      </c>
      <c r="B811" t="str">
        <f>feed!B811</f>
        <v>sgtandrade2019</v>
      </c>
      <c r="C811">
        <f>feed!C811</f>
        <v>0</v>
      </c>
      <c r="D811">
        <f>SUMPRODUCT(MID(0&amp;feed!D811,LARGE(INDEX(ISNUMBER(--MID(feed!D811,ROW($1:$19),1))*
ROW($1:$19),0),ROW($1:$19))+1,1)*10^ROW($1:$19)/10)</f>
        <v>60</v>
      </c>
      <c r="E811">
        <f>SUMPRODUCT(MID(0&amp;feed!E811,LARGE(INDEX(ISNUMBER(--MID(feed!E811,ROW($1:$19),1))*
ROW($1:$19),0),ROW($1:$19))+1,1)*10^ROW($1:$19)/10)</f>
        <v>0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1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50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1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471</v>
      </c>
      <c r="O811">
        <f>SUMPRODUCT(MID(0&amp;feed!O811,LARGE(INDEX(ISNUMBER(--MID(feed!O811,ROW($1:$5),1))*
ROW($1:$5),0),ROW($1:$5))+1,1)*10^ROW($1:$5)/10)</f>
        <v>400</v>
      </c>
      <c r="P811" t="str">
        <f>feed!P811</f>
        <v>Near Depletion</v>
      </c>
      <c r="Q811" t="str">
        <f>feed!Q811</f>
        <v>Mediocre</v>
      </c>
      <c r="R811" t="str">
        <f>feed!R811</f>
        <v>Pacific Rim</v>
      </c>
      <c r="S811" t="str">
        <f>feed!S811</f>
        <v>Soviet Union</v>
      </c>
      <c r="T811" s="4">
        <f>SUMPRODUCT(MID(0&amp;feed!T811,LARGE(INDEX(ISNUMBER(--MID(feed!T811,ROW($1:$5),1))*
ROW($1:$5),0),ROW($1:$5))+1,1)*10^ROW($1:$5)/10)</f>
        <v>16010</v>
      </c>
      <c r="U811" t="str">
        <f>feed!U811</f>
        <v>http://blocgame.com/stats.php?id=62876</v>
      </c>
      <c r="V811" s="4">
        <f>SUMPRODUCT(MID(0&amp;feed!V811,LARGE(INDEX(ISNUMBER(--MID(feed!V811,ROW($1:$5),1))*
ROW($1:$5),0),ROW($1:$5))+1,1)*10^ROW($1:$5)/10)</f>
        <v>0</v>
      </c>
      <c r="W811">
        <f>feed!W811</f>
        <v>0</v>
      </c>
      <c r="X811" s="4">
        <f>T811-H811*750-K811*375-L811*375</f>
        <v>14135</v>
      </c>
      <c r="Y811" s="9">
        <f>T811/N811</f>
        <v>33.991507430997878</v>
      </c>
    </row>
    <row r="812" spans="1:25" x14ac:dyDescent="0.25">
      <c r="A812" t="str">
        <f>feed!A812</f>
        <v>Angles</v>
      </c>
      <c r="B812" t="str">
        <f>feed!B812</f>
        <v>Badman</v>
      </c>
      <c r="C812" t="str">
        <f>feed!C812</f>
        <v>SPQR</v>
      </c>
      <c r="D812">
        <f>SUMPRODUCT(MID(0&amp;feed!D812,LARGE(INDEX(ISNUMBER(--MID(feed!D812,ROW($1:$19),1))*
ROW($1:$19),0),ROW($1:$19))+1,1)*10^ROW($1:$19)/10)</f>
        <v>10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Pariah</v>
      </c>
      <c r="H812">
        <f>SUMPRODUCT(MID(0&amp;feed!H812,LARGE(INDEX(ISNUMBER(--MID(feed!H812,ROW($1:$1),1))*
ROW($1:$1),0),ROW($1:$1))+1,1)*10^ROW($1:$1)/10)</f>
        <v>2</v>
      </c>
      <c r="I812" t="str">
        <f>feed!I812</f>
        <v>Elite</v>
      </c>
      <c r="J812">
        <f>SUMPRODUCT(MID(0&amp;feed!J812,LARGE(INDEX(ISNUMBER(--MID(feed!J812,ROW($1:$19),1))*
ROW($1:$19),0),ROW($1:$19))+1,1)*10^ROW($1:$19)/10)</f>
        <v>6</v>
      </c>
      <c r="K812">
        <f>SUMPRODUCT(MID(0&amp;feed!K812,LARGE(INDEX(ISNUMBER(--MID(feed!K812,ROW($1:$19),1))*
ROW($1:$19),0),ROW($1:$19))+1,1)*10^ROW($1:$19)/10)</f>
        <v>10</v>
      </c>
      <c r="L812">
        <f>SUMPRODUCT(MID(0&amp;feed!L812,LARGE(INDEX(ISNUMBER(--MID(feed!L812,ROW($1:$19),1))*
ROW($1:$19),0),ROW($1:$19))+1,1)*10^ROW($1:$19)/10)</f>
        <v>0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470</v>
      </c>
      <c r="O812">
        <f>SUMPRODUCT(MID(0&amp;feed!O812,LARGE(INDEX(ISNUMBER(--MID(feed!O812,ROW($1:$5),1))*
ROW($1:$5),0),ROW($1:$5))+1,1)*10^ROW($1:$5)/10)</f>
        <v>0</v>
      </c>
      <c r="P812" t="str">
        <f>feed!P812</f>
        <v>Untapped</v>
      </c>
      <c r="Q812" t="str">
        <f>feed!Q812</f>
        <v>None</v>
      </c>
      <c r="R812" t="str">
        <f>feed!R812</f>
        <v>Mesopotamia</v>
      </c>
      <c r="S812" t="str">
        <f>feed!S812</f>
        <v>United States</v>
      </c>
      <c r="T812" s="4">
        <f>SUMPRODUCT(MID(0&amp;feed!T812,LARGE(INDEX(ISNUMBER(--MID(feed!T812,ROW($1:$5),1))*
ROW($1:$5),0),ROW($1:$5))+1,1)*10^ROW($1:$5)/10)</f>
        <v>19932</v>
      </c>
      <c r="U812" t="str">
        <f>feed!U812</f>
        <v>http://blocgame.com/stats.php?id=62095</v>
      </c>
      <c r="V812" s="4">
        <f>SUMPRODUCT(MID(0&amp;feed!V812,LARGE(INDEX(ISNUMBER(--MID(feed!V812,ROW($1:$5),1))*
ROW($1:$5),0),ROW($1:$5))+1,1)*10^ROW($1:$5)/10)</f>
        <v>0</v>
      </c>
      <c r="W812">
        <f>feed!W812</f>
        <v>0</v>
      </c>
      <c r="X812" s="4">
        <f>T812-H812*750-K812*375-L812*375</f>
        <v>14682</v>
      </c>
      <c r="Y812" s="9">
        <f>T812/N812</f>
        <v>42.408510638297869</v>
      </c>
    </row>
    <row r="813" spans="1:25" x14ac:dyDescent="0.25">
      <c r="A813" t="str">
        <f>feed!A813</f>
        <v>yeeeet</v>
      </c>
      <c r="B813" t="str">
        <f>feed!B813</f>
        <v>yoloswaggins</v>
      </c>
      <c r="C813">
        <f>feed!C813</f>
        <v>0</v>
      </c>
      <c r="D813">
        <f>SUMPRODUCT(MID(0&amp;feed!D813,LARGE(INDEX(ISNUMBER(--MID(feed!D813,ROW($1:$19),1))*
ROW($1:$19),0),ROW($1:$19))+1,1)*10^ROW($1:$19)/10)</f>
        <v>9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Questionable</v>
      </c>
      <c r="H813">
        <f>SUMPRODUCT(MID(0&amp;feed!H813,LARGE(INDEX(ISNUMBER(--MID(feed!H813,ROW($1:$1),1))*
ROW($1:$1),0),ROW($1:$1))+1,1)*10^ROW($1:$1)/10)</f>
        <v>0</v>
      </c>
      <c r="I813" t="str">
        <f>feed!I813</f>
        <v>Poor</v>
      </c>
      <c r="J813">
        <f>SUMPRODUCT(MID(0&amp;feed!J813,LARGE(INDEX(ISNUMBER(--MID(feed!J813,ROW($1:$19),1))*
ROW($1:$19),0),ROW($1:$19))+1,1)*10^ROW($1:$19)/10)</f>
        <v>8</v>
      </c>
      <c r="K813">
        <f>SUMPRODUCT(MID(0&amp;feed!K813,LARGE(INDEX(ISNUMBER(--MID(feed!K813,ROW($1:$19),1))*
ROW($1:$19),0),ROW($1:$19))+1,1)*10^ROW($1:$19)/10)</f>
        <v>2</v>
      </c>
      <c r="L813">
        <f>SUMPRODUCT(MID(0&amp;feed!L813,LARGE(INDEX(ISNUMBER(--MID(feed!L813,ROW($1:$19),1))*
ROW($1:$19),0),ROW($1:$19))+1,1)*10^ROW($1:$19)/10)</f>
        <v>0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467</v>
      </c>
      <c r="O813">
        <f>SUMPRODUCT(MID(0&amp;feed!O813,LARGE(INDEX(ISNUMBER(--MID(feed!O813,ROW($1:$5),1))*
ROW($1:$5),0),ROW($1:$5))+1,1)*10^ROW($1:$5)/10)</f>
        <v>1980</v>
      </c>
      <c r="P813" t="str">
        <f>feed!P813</f>
        <v>Untapped</v>
      </c>
      <c r="Q813" t="str">
        <f>feed!Q813</f>
        <v>Meagre</v>
      </c>
      <c r="R813" t="str">
        <f>feed!R813</f>
        <v>Egypt</v>
      </c>
      <c r="S813" t="str">
        <f>feed!S813</f>
        <v>Neutral</v>
      </c>
      <c r="T813" s="4">
        <f>SUMPRODUCT(MID(0&amp;feed!T813,LARGE(INDEX(ISNUMBER(--MID(feed!T813,ROW($1:$5),1))*
ROW($1:$5),0),ROW($1:$5))+1,1)*10^ROW($1:$5)/10)</f>
        <v>3105</v>
      </c>
      <c r="U813" t="str">
        <f>feed!U813</f>
        <v>http://blocgame.com/stats.php?id=59818</v>
      </c>
      <c r="V813" s="4">
        <f>SUMPRODUCT(MID(0&amp;feed!V813,LARGE(INDEX(ISNUMBER(--MID(feed!V813,ROW($1:$5),1))*
ROW($1:$5),0),ROW($1:$5))+1,1)*10^ROW($1:$5)/10)</f>
        <v>0</v>
      </c>
      <c r="W813">
        <f>feed!W813</f>
        <v>0</v>
      </c>
      <c r="X813" s="4">
        <f>T813-H813*750-K813*375-L813*375</f>
        <v>2355</v>
      </c>
      <c r="Y813" s="9">
        <f>T813/N813</f>
        <v>6.6488222698072805</v>
      </c>
    </row>
    <row r="814" spans="1:25" x14ac:dyDescent="0.25">
      <c r="A814" t="str">
        <f>feed!A815</f>
        <v>Les</v>
      </c>
      <c r="B814" t="str">
        <f>feed!B815</f>
        <v>Rott</v>
      </c>
      <c r="C814">
        <f>feed!C815</f>
        <v>0</v>
      </c>
      <c r="D814">
        <f>SUMPRODUCT(MID(0&amp;feed!D815,LARGE(INDEX(ISNUMBER(--MID(feed!D815,ROW($1:$19),1))*
ROW($1:$19),0),ROW($1:$19))+1,1)*10^ROW($1:$19)/10)</f>
        <v>2</v>
      </c>
      <c r="E814">
        <f>SUMPRODUCT(MID(0&amp;feed!E815,LARGE(INDEX(ISNUMBER(--MID(feed!E815,ROW($1:$19),1))*
ROW($1:$19),0),ROW($1:$19))+1,1)*10^ROW($1:$19)/10)</f>
        <v>0</v>
      </c>
      <c r="F814" t="str">
        <f>feed!F815</f>
        <v>Finest of the 19th century</v>
      </c>
      <c r="G814" t="str">
        <f>feed!G815</f>
        <v>Normal</v>
      </c>
      <c r="H814">
        <f>SUMPRODUCT(MID(0&amp;feed!H815,LARGE(INDEX(ISNUMBER(--MID(feed!H815,ROW($1:$1),1))*
ROW($1:$1),0),ROW($1:$1))+1,1)*10^ROW($1:$1)/10)</f>
        <v>0</v>
      </c>
      <c r="I814" t="str">
        <f>feed!I815</f>
        <v>Undisciplined Rabble</v>
      </c>
      <c r="J814">
        <f>SUMPRODUCT(MID(0&amp;feed!J815,LARGE(INDEX(ISNUMBER(--MID(feed!J815,ROW($1:$19),1))*
ROW($1:$19),0),ROW($1:$19))+1,1)*10^ROW($1:$19)/10)</f>
        <v>89</v>
      </c>
      <c r="K814">
        <f>SUMPRODUCT(MID(0&amp;feed!K815,LARGE(INDEX(ISNUMBER(--MID(feed!K815,ROW($1:$19),1))*
ROW($1:$19),0),ROW($1:$19))+1,1)*10^ROW($1:$19)/10)</f>
        <v>2</v>
      </c>
      <c r="L814">
        <f>SUMPRODUCT(MID(0&amp;feed!L815,LARGE(INDEX(ISNUMBER(--MID(feed!L815,ROW($1:$19),1))*
ROW($1:$19),0),ROW($1:$19))+1,1)*10^ROW($1:$19)/10)</f>
        <v>0</v>
      </c>
      <c r="M814" t="str">
        <f>feed!M815</f>
        <v>Mixed Economy</v>
      </c>
      <c r="N814">
        <f>SUMPRODUCT(MID(0&amp;feed!N815,LARGE(INDEX(ISNUMBER(--MID(feed!N815,ROW($1:$5),1))*
ROW($1:$5),0),ROW($1:$5))+1,1)*10^ROW($1:$5)/10)</f>
        <v>465</v>
      </c>
      <c r="O814">
        <f>SUMPRODUCT(MID(0&amp;feed!O815,LARGE(INDEX(ISNUMBER(--MID(feed!O815,ROW($1:$5),1))*
ROW($1:$5),0),ROW($1:$5))+1,1)*10^ROW($1:$5)/10)</f>
        <v>0</v>
      </c>
      <c r="P814" t="str">
        <f>feed!P815</f>
        <v>Untapped</v>
      </c>
      <c r="Q814" t="str">
        <f>feed!Q815</f>
        <v>None</v>
      </c>
      <c r="R814" t="str">
        <f>feed!R815</f>
        <v>Gran Colombia</v>
      </c>
      <c r="S814" t="str">
        <f>feed!S815</f>
        <v>Neutral</v>
      </c>
      <c r="T814" s="4">
        <f>SUMPRODUCT(MID(0&amp;feed!T815,LARGE(INDEX(ISNUMBER(--MID(feed!T815,ROW($1:$5),1))*
ROW($1:$5),0),ROW($1:$5))+1,1)*10^ROW($1:$5)/10)</f>
        <v>19700</v>
      </c>
      <c r="U814" t="str">
        <f>feed!U815</f>
        <v>http://blocgame.com/stats.php?id=64486</v>
      </c>
      <c r="V814" s="4">
        <f>SUMPRODUCT(MID(0&amp;feed!V815,LARGE(INDEX(ISNUMBER(--MID(feed!V815,ROW($1:$5),1))*
ROW($1:$5),0),ROW($1:$5))+1,1)*10^ROW($1:$5)/10)</f>
        <v>0</v>
      </c>
      <c r="W814">
        <f>feed!W815</f>
        <v>0</v>
      </c>
      <c r="X814" s="4">
        <f>T814-H814*750-K814*375-L814*375</f>
        <v>18950</v>
      </c>
      <c r="Y814" s="9">
        <f>T814/N814</f>
        <v>42.365591397849464</v>
      </c>
    </row>
    <row r="815" spans="1:25" x14ac:dyDescent="0.25">
      <c r="A815" t="str">
        <f>feed!A814</f>
        <v>Zama Regia</v>
      </c>
      <c r="B815" t="str">
        <f>feed!B814</f>
        <v>Mewlia</v>
      </c>
      <c r="C815" t="str">
        <f>feed!C814</f>
        <v>The Order</v>
      </c>
      <c r="D815">
        <f>SUMPRODUCT(MID(0&amp;feed!D814,LARGE(INDEX(ISNUMBER(--MID(feed!D814,ROW($1:$19),1))*
ROW($1:$19),0),ROW($1:$19))+1,1)*10^ROW($1:$19)/10)</f>
        <v>60</v>
      </c>
      <c r="E815">
        <f>SUMPRODUCT(MID(0&amp;feed!E814,LARGE(INDEX(ISNUMBER(--MID(feed!E814,ROW($1:$19),1))*
ROW($1:$19),0),ROW($1:$19))+1,1)*10^ROW($1:$19)/10)</f>
        <v>4</v>
      </c>
      <c r="F815" t="str">
        <f>feed!F814</f>
        <v>First World War surplus</v>
      </c>
      <c r="G815" t="str">
        <f>feed!G814</f>
        <v>Gandhi-like</v>
      </c>
      <c r="H815">
        <f>SUMPRODUCT(MID(0&amp;feed!H814,LARGE(INDEX(ISNUMBER(--MID(feed!H814,ROW($1:$1),1))*
ROW($1:$1),0),ROW($1:$1))+1,1)*10^ROW($1:$1)/10)</f>
        <v>2</v>
      </c>
      <c r="I815" t="str">
        <f>feed!I814</f>
        <v>Elite</v>
      </c>
      <c r="J815">
        <f>SUMPRODUCT(MID(0&amp;feed!J814,LARGE(INDEX(ISNUMBER(--MID(feed!J814,ROW($1:$19),1))*
ROW($1:$19),0),ROW($1:$19))+1,1)*10^ROW($1:$19)/10)</f>
        <v>4</v>
      </c>
      <c r="K815">
        <f>SUMPRODUCT(MID(0&amp;feed!K814,LARGE(INDEX(ISNUMBER(--MID(feed!K814,ROW($1:$19),1))*
ROW($1:$19),0),ROW($1:$19))+1,1)*10^ROW($1:$19)/10)</f>
        <v>11</v>
      </c>
      <c r="L815">
        <f>SUMPRODUCT(MID(0&amp;feed!L814,LARGE(INDEX(ISNUMBER(--MID(feed!L814,ROW($1:$19),1))*
ROW($1:$19),0),ROW($1:$19))+1,1)*10^ROW($1:$19)/10)</f>
        <v>6</v>
      </c>
      <c r="M815" t="str">
        <f>feed!M814</f>
        <v>Free Market</v>
      </c>
      <c r="N815">
        <f>SUMPRODUCT(MID(0&amp;feed!N814,LARGE(INDEX(ISNUMBER(--MID(feed!N814,ROW($1:$5),1))*
ROW($1:$5),0),ROW($1:$5))+1,1)*10^ROW($1:$5)/10)</f>
        <v>465</v>
      </c>
      <c r="O815">
        <f>SUMPRODUCT(MID(0&amp;feed!O814,LARGE(INDEX(ISNUMBER(--MID(feed!O814,ROW($1:$5),1))*
ROW($1:$5),0),ROW($1:$5))+1,1)*10^ROW($1:$5)/10)</f>
        <v>294</v>
      </c>
      <c r="P815" t="str">
        <f>feed!P814</f>
        <v>Untapped</v>
      </c>
      <c r="Q815" t="str">
        <f>feed!Q814</f>
        <v>Very Powerful</v>
      </c>
      <c r="R815" t="str">
        <f>feed!R814</f>
        <v>Southern Africa</v>
      </c>
      <c r="S815" t="str">
        <f>feed!S814</f>
        <v>United States</v>
      </c>
      <c r="T815" s="4">
        <f>SUMPRODUCT(MID(0&amp;feed!T814,LARGE(INDEX(ISNUMBER(--MID(feed!T814,ROW($1:$5),1))*
ROW($1:$5),0),ROW($1:$5))+1,1)*10^ROW($1:$5)/10)</f>
        <v>27319</v>
      </c>
      <c r="U815" t="str">
        <f>feed!U814</f>
        <v>http://blocgame.com/stats.php?id=64126</v>
      </c>
      <c r="V815" s="4">
        <f>SUMPRODUCT(MID(0&amp;feed!V814,LARGE(INDEX(ISNUMBER(--MID(feed!V814,ROW($1:$5),1))*
ROW($1:$5),0),ROW($1:$5))+1,1)*10^ROW($1:$5)/10)</f>
        <v>0</v>
      </c>
      <c r="W815">
        <f>feed!W814</f>
        <v>0</v>
      </c>
      <c r="X815" s="4">
        <f>T815-H815*750-K815*375-L815*375</f>
        <v>19444</v>
      </c>
      <c r="Y815" s="9">
        <f>T815/N815</f>
        <v>58.750537634408602</v>
      </c>
    </row>
    <row r="816" spans="1:25" x14ac:dyDescent="0.25">
      <c r="A816" t="str">
        <f>feed!A816</f>
        <v>whalekok</v>
      </c>
      <c r="B816" t="str">
        <f>feed!B816</f>
        <v>yuio</v>
      </c>
      <c r="C816">
        <f>feed!C816</f>
        <v>0</v>
      </c>
      <c r="D816">
        <f>SUMPRODUCT(MID(0&amp;feed!D816,LARGE(INDEX(ISNUMBER(--MID(feed!D816,ROW($1:$19),1))*
ROW($1:$19),0),ROW($1:$19))+1,1)*10^ROW($1:$19)/10)</f>
        <v>9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Finest of the 19th century</v>
      </c>
      <c r="G816" t="str">
        <f>feed!G816</f>
        <v>Angelic</v>
      </c>
      <c r="H816">
        <f>SUMPRODUCT(MID(0&amp;feed!H816,LARGE(INDEX(ISNUMBER(--MID(feed!H816,ROW($1:$1),1))*
ROW($1:$1),0),ROW($1:$1))+1,1)*10^ROW($1:$1)/10)</f>
        <v>0</v>
      </c>
      <c r="I816" t="str">
        <f>feed!I816</f>
        <v>Poor</v>
      </c>
      <c r="J816">
        <f>SUMPRODUCT(MID(0&amp;feed!J816,LARGE(INDEX(ISNUMBER(--MID(feed!J816,ROW($1:$19),1))*
ROW($1:$19),0),ROW($1:$19))+1,1)*10^ROW($1:$19)/10)</f>
        <v>127</v>
      </c>
      <c r="K816">
        <f>SUMPRODUCT(MID(0&amp;feed!K816,LARGE(INDEX(ISNUMBER(--MID(feed!K816,ROW($1:$19),1))*
ROW($1:$19),0),ROW($1:$19))+1,1)*10^ROW($1:$19)/10)</f>
        <v>2</v>
      </c>
      <c r="L816">
        <f>SUMPRODUCT(MID(0&amp;feed!L816,LARGE(INDEX(ISNUMBER(--MID(feed!L816,ROW($1:$19),1))*
ROW($1:$19),0),ROW($1:$19))+1,1)*10^ROW($1:$19)/10)</f>
        <v>0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462</v>
      </c>
      <c r="O816">
        <f>SUMPRODUCT(MID(0&amp;feed!O816,LARGE(INDEX(ISNUMBER(--MID(feed!O816,ROW($1:$5),1))*
ROW($1:$5),0),ROW($1:$5))+1,1)*10^ROW($1:$5)/10)</f>
        <v>5</v>
      </c>
      <c r="P816" t="str">
        <f>feed!P816</f>
        <v>Untapped</v>
      </c>
      <c r="Q816" t="str">
        <f>feed!Q816</f>
        <v>None</v>
      </c>
      <c r="R816" t="str">
        <f>feed!R816</f>
        <v>Congo</v>
      </c>
      <c r="S816" t="str">
        <f>feed!S816</f>
        <v>Neutral</v>
      </c>
      <c r="T816" s="4">
        <f>SUMPRODUCT(MID(0&amp;feed!T816,LARGE(INDEX(ISNUMBER(--MID(feed!T816,ROW($1:$5),1))*
ROW($1:$5),0),ROW($1:$5))+1,1)*10^ROW($1:$5)/10)</f>
        <v>19609</v>
      </c>
      <c r="U816" t="str">
        <f>feed!U816</f>
        <v>http://blocgame.com/stats.php?id=64718</v>
      </c>
      <c r="V816" s="4">
        <f>SUMPRODUCT(MID(0&amp;feed!V816,LARGE(INDEX(ISNUMBER(--MID(feed!V816,ROW($1:$5),1))*
ROW($1:$5),0),ROW($1:$5))+1,1)*10^ROW($1:$5)/10)</f>
        <v>0</v>
      </c>
      <c r="W816">
        <f>feed!W816</f>
        <v>0</v>
      </c>
      <c r="X816" s="4">
        <f>T816-H816*750-K816*375-L816*375</f>
        <v>18859</v>
      </c>
      <c r="Y816" s="9">
        <f>T816/N816</f>
        <v>42.443722943722946</v>
      </c>
    </row>
    <row r="817" spans="1:25" x14ac:dyDescent="0.25">
      <c r="A817" t="str">
        <f>feed!A817</f>
        <v>Nascour</v>
      </c>
      <c r="B817" t="str">
        <f>feed!B817</f>
        <v>POlos</v>
      </c>
      <c r="C817">
        <f>feed!C817</f>
        <v>0</v>
      </c>
      <c r="D817">
        <f>SUMPRODUCT(MID(0&amp;feed!D817,LARGE(INDEX(ISNUMBER(--MID(feed!D817,ROW($1:$19),1))*
ROW($1:$19),0),ROW($1:$19))+1,1)*10^ROW($1:$19)/10)</f>
        <v>2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Good</v>
      </c>
      <c r="H817">
        <f>SUMPRODUCT(MID(0&amp;feed!H817,LARGE(INDEX(ISNUMBER(--MID(feed!H817,ROW($1:$1),1))*
ROW($1:$1),0),ROW($1:$1))+1,1)*10^ROW($1:$1)/10)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90</v>
      </c>
      <c r="K817">
        <f>SUMPRODUCT(MID(0&amp;feed!K817,LARGE(INDEX(ISNUMBER(--MID(feed!K817,ROW($1:$19),1))*
ROW($1:$19),0),ROW($1:$19))+1,1)*10^ROW($1:$19)/10)</f>
        <v>2</v>
      </c>
      <c r="L817">
        <f>SUMPRODUCT(MID(0&amp;feed!L817,LARGE(INDEX(ISNUMBER(--MID(feed!L817,ROW($1:$19),1))*
ROW($1:$19),0),ROW($1:$19))+1,1)*10^ROW($1:$19)/10)</f>
        <v>0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461</v>
      </c>
      <c r="O817">
        <f>SUMPRODUCT(MID(0&amp;feed!O817,LARGE(INDEX(ISNUMBER(--MID(feed!O817,ROW($1:$5),1))*
ROW($1:$5),0),ROW($1:$5))+1,1)*10^ROW($1:$5)/10)</f>
        <v>0</v>
      </c>
      <c r="P817" t="str">
        <f>feed!P817</f>
        <v>Untapped</v>
      </c>
      <c r="Q817" t="str">
        <f>feed!Q817</f>
        <v>None</v>
      </c>
      <c r="R817" t="str">
        <f>feed!R817</f>
        <v>Mesoamerica</v>
      </c>
      <c r="S817" t="str">
        <f>feed!S817</f>
        <v>Neutral</v>
      </c>
      <c r="T817" s="4">
        <f>SUMPRODUCT(MID(0&amp;feed!T817,LARGE(INDEX(ISNUMBER(--MID(feed!T817,ROW($1:$5),1))*
ROW($1:$5),0),ROW($1:$5))+1,1)*10^ROW($1:$5)/10)</f>
        <v>19700</v>
      </c>
      <c r="U817" t="str">
        <f>feed!U817</f>
        <v>http://blocgame.com/stats.php?id=64525</v>
      </c>
      <c r="V817" s="4">
        <f>SUMPRODUCT(MID(0&amp;feed!V817,LARGE(INDEX(ISNUMBER(--MID(feed!V817,ROW($1:$5),1))*
ROW($1:$5),0),ROW($1:$5))+1,1)*10^ROW($1:$5)/10)</f>
        <v>0</v>
      </c>
      <c r="W817">
        <f>feed!W817</f>
        <v>0</v>
      </c>
      <c r="X817" s="4">
        <f>T817-H817*750-K817*375-L817*375</f>
        <v>18950</v>
      </c>
      <c r="Y817" s="9">
        <f>T817/N817</f>
        <v>42.733188720173537</v>
      </c>
    </row>
    <row r="818" spans="1:25" x14ac:dyDescent="0.25">
      <c r="A818" t="str">
        <f>feed!A818</f>
        <v>Deuss Vult</v>
      </c>
      <c r="B818" t="str">
        <f>feed!B818</f>
        <v>Jeremiah IX</v>
      </c>
      <c r="C818" t="str">
        <f>feed!C818</f>
        <v>The Order</v>
      </c>
      <c r="D818">
        <f>SUMPRODUCT(MID(0&amp;feed!D818,LARGE(INDEX(ISNUMBER(--MID(feed!D818,ROW($1:$19),1))*
ROW($1:$19),0),ROW($1:$19))+1,1)*10^ROW($1:$19)/10)</f>
        <v>33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Angelic</v>
      </c>
      <c r="H818">
        <f>SUMPRODUCT(MID(0&amp;feed!H818,LARGE(INDEX(ISNUMBER(--MID(feed!H818,ROW($1:$1),1))*
ROW($1:$1),0),ROW($1:$1))+1,1)*10^ROW($1:$1)/10)</f>
        <v>1</v>
      </c>
      <c r="I818" t="str">
        <f>feed!I818</f>
        <v>Good</v>
      </c>
      <c r="J818">
        <f>SUMPRODUCT(MID(0&amp;feed!J818,LARGE(INDEX(ISNUMBER(--MID(feed!J818,ROW($1:$19),1))*
ROW($1:$19),0),ROW($1:$19))+1,1)*10^ROW($1:$19)/10)</f>
        <v>15</v>
      </c>
      <c r="K818">
        <f>SUMPRODUCT(MID(0&amp;feed!K818,LARGE(INDEX(ISNUMBER(--MID(feed!K818,ROW($1:$19),1))*
ROW($1:$19),0),ROW($1:$19))+1,1)*10^ROW($1:$19)/10)</f>
        <v>6</v>
      </c>
      <c r="L818">
        <f>SUMPRODUCT(MID(0&amp;feed!L818,LARGE(INDEX(ISNUMBER(--MID(feed!L818,ROW($1:$19),1))*
ROW($1:$19),0),ROW($1:$19))+1,1)*10^ROW($1:$19)/10)</f>
        <v>1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461</v>
      </c>
      <c r="O818">
        <f>SUMPRODUCT(MID(0&amp;feed!O818,LARGE(INDEX(ISNUMBER(--MID(feed!O818,ROW($1:$5),1))*
ROW($1:$5),0),ROW($1:$5))+1,1)*10^ROW($1:$5)/10)</f>
        <v>2251</v>
      </c>
      <c r="P818" t="str">
        <f>feed!P818</f>
        <v>Untapped</v>
      </c>
      <c r="Q818" t="str">
        <f>feed!Q818</f>
        <v>Small</v>
      </c>
      <c r="R818" t="str">
        <f>feed!R818</f>
        <v>Arabia</v>
      </c>
      <c r="S818" t="str">
        <f>feed!S818</f>
        <v>United States</v>
      </c>
      <c r="T818" s="4">
        <f>SUMPRODUCT(MID(0&amp;feed!T818,LARGE(INDEX(ISNUMBER(--MID(feed!T818,ROW($1:$5),1))*
ROW($1:$5),0),ROW($1:$5))+1,1)*10^ROW($1:$5)/10)</f>
        <v>21575</v>
      </c>
      <c r="U818" t="str">
        <f>feed!U818</f>
        <v>http://blocgame.com/stats.php?id=64697</v>
      </c>
      <c r="V818" s="4">
        <f>SUMPRODUCT(MID(0&amp;feed!V818,LARGE(INDEX(ISNUMBER(--MID(feed!V818,ROW($1:$5),1))*
ROW($1:$5),0),ROW($1:$5))+1,1)*10^ROW($1:$5)/10)</f>
        <v>0</v>
      </c>
      <c r="W818">
        <f>feed!W818</f>
        <v>0</v>
      </c>
      <c r="X818" s="4">
        <f>T818-H818*750-K818*375-L818*375</f>
        <v>18200</v>
      </c>
      <c r="Y818" s="9">
        <f>T818/N818</f>
        <v>46.800433839479396</v>
      </c>
    </row>
    <row r="819" spans="1:25" x14ac:dyDescent="0.25">
      <c r="A819" t="str">
        <f>feed!A819</f>
        <v>tamarin</v>
      </c>
      <c r="B819" t="str">
        <f>feed!B819</f>
        <v>tamarin</v>
      </c>
      <c r="C819">
        <f>feed!C819</f>
        <v>0</v>
      </c>
      <c r="D819">
        <f>SUMPRODUCT(MID(0&amp;feed!D819,LARGE(INDEX(ISNUMBER(--MID(feed!D819,ROW($1:$19),1))*
ROW($1:$19),0),ROW($1:$19))+1,1)*10^ROW($1:$19)/10)</f>
        <v>8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Finest of the 19th century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0</v>
      </c>
      <c r="I819" t="str">
        <f>feed!I819</f>
        <v>Poor</v>
      </c>
      <c r="J819">
        <f>SUMPRODUCT(MID(0&amp;feed!J819,LARGE(INDEX(ISNUMBER(--MID(feed!J819,ROW($1:$19),1))*
ROW($1:$19),0),ROW($1:$19))+1,1)*10^ROW($1:$19)/10)</f>
        <v>59</v>
      </c>
      <c r="K819">
        <f>SUMPRODUCT(MID(0&amp;feed!K819,LARGE(INDEX(ISNUMBER(--MID(feed!K819,ROW($1:$19),1))*
ROW($1:$19),0),ROW($1:$19))+1,1)*10^ROW($1:$19)/10)</f>
        <v>2</v>
      </c>
      <c r="L819">
        <f>SUMPRODUCT(MID(0&amp;feed!L819,LARGE(INDEX(ISNUMBER(--MID(feed!L819,ROW($1:$19),1))*
ROW($1:$19),0),ROW($1:$19))+1,1)*10^ROW($1:$19)/10)</f>
        <v>0</v>
      </c>
      <c r="M819" t="str">
        <f>feed!M819</f>
        <v>Central Planning</v>
      </c>
      <c r="N819">
        <f>SUMPRODUCT(MID(0&amp;feed!N819,LARGE(INDEX(ISNUMBER(--MID(feed!N819,ROW($1:$5),1))*
ROW($1:$5),0),ROW($1:$5))+1,1)*10^ROW($1:$5)/10)</f>
        <v>460</v>
      </c>
      <c r="O819">
        <f>SUMPRODUCT(MID(0&amp;feed!O819,LARGE(INDEX(ISNUMBER(--MID(feed!O819,ROW($1:$5),1))*
ROW($1:$5),0),ROW($1:$5))+1,1)*10^ROW($1:$5)/10)</f>
        <v>0</v>
      </c>
      <c r="P819" t="str">
        <f>feed!P819</f>
        <v>Untapped</v>
      </c>
      <c r="Q819" t="str">
        <f>feed!Q819</f>
        <v>None</v>
      </c>
      <c r="R819" t="str">
        <f>feed!R819</f>
        <v>Atlas</v>
      </c>
      <c r="S819" t="str">
        <f>feed!S819</f>
        <v>Neutral</v>
      </c>
      <c r="T819" s="4">
        <f>SUMPRODUCT(MID(0&amp;feed!T819,LARGE(INDEX(ISNUMBER(--MID(feed!T819,ROW($1:$5),1))*
ROW($1:$5),0),ROW($1:$5))+1,1)*10^ROW($1:$5)/10)</f>
        <v>16335</v>
      </c>
      <c r="U819" t="str">
        <f>feed!U819</f>
        <v>http://blocgame.com/stats.php?id=62859</v>
      </c>
      <c r="V819" s="4">
        <f>SUMPRODUCT(MID(0&amp;feed!V819,LARGE(INDEX(ISNUMBER(--MID(feed!V819,ROW($1:$5),1))*
ROW($1:$5),0),ROW($1:$5))+1,1)*10^ROW($1:$5)/10)</f>
        <v>0</v>
      </c>
      <c r="W819">
        <f>feed!W819</f>
        <v>0</v>
      </c>
      <c r="X819" s="4">
        <f>T819-H819*750-K819*375-L819*375</f>
        <v>15585</v>
      </c>
      <c r="Y819" s="9">
        <f>T819/N819</f>
        <v>35.510869565217391</v>
      </c>
    </row>
    <row r="820" spans="1:25" x14ac:dyDescent="0.25">
      <c r="A820" t="str">
        <f>feed!A820</f>
        <v>Military101</v>
      </c>
      <c r="B820" t="str">
        <f>feed!B820</f>
        <v>Militaryruler</v>
      </c>
      <c r="C820">
        <f>feed!C820</f>
        <v>0</v>
      </c>
      <c r="D820">
        <f>SUMPRODUCT(MID(0&amp;feed!D820,LARGE(INDEX(ISNUMBER(--MID(feed!D820,ROW($1:$19),1))*
ROW($1:$19),0),ROW($1:$19))+1,1)*10^ROW($1:$19)/10)</f>
        <v>35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Standard</v>
      </c>
      <c r="J820">
        <f>SUMPRODUCT(MID(0&amp;feed!J820,LARGE(INDEX(ISNUMBER(--MID(feed!J820,ROW($1:$19),1))*
ROW($1:$19),0),ROW($1:$19))+1,1)*10^ROW($1:$19)/10)</f>
        <v>4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Central Planning</v>
      </c>
      <c r="N820">
        <f>SUMPRODUCT(MID(0&amp;feed!N820,LARGE(INDEX(ISNUMBER(--MID(feed!N820,ROW($1:$5),1))*
ROW($1:$5),0),ROW($1:$5))+1,1)*10^ROW($1:$5)/10)</f>
        <v>460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 t="str">
        <f>feed!Q820</f>
        <v>None</v>
      </c>
      <c r="R820" t="str">
        <f>feed!R820</f>
        <v>Atlas</v>
      </c>
      <c r="S820" t="str">
        <f>feed!S820</f>
        <v>Soviet Union</v>
      </c>
      <c r="T820" s="4">
        <f>SUMPRODUCT(MID(0&amp;feed!T820,LARGE(INDEX(ISNUMBER(--MID(feed!T820,ROW($1:$5),1))*
ROW($1:$5),0),ROW($1:$5))+1,1)*10^ROW($1:$5)/10)</f>
        <v>20000</v>
      </c>
      <c r="U820" t="str">
        <f>feed!U820</f>
        <v>http://blocgame.com/stats.php?id=64273</v>
      </c>
      <c r="V820" s="4">
        <f>SUMPRODUCT(MID(0&amp;feed!V820,LARGE(INDEX(ISNUMBER(--MID(feed!V820,ROW($1:$5),1))*
ROW($1:$5),0),ROW($1:$5))+1,1)*10^ROW($1:$5)/10)</f>
        <v>0</v>
      </c>
      <c r="W820">
        <f>feed!W820</f>
        <v>0</v>
      </c>
      <c r="X820" s="4">
        <f>T820-H820*750-K820*375-L820*375</f>
        <v>19250</v>
      </c>
      <c r="Y820" s="9">
        <f>T820/N820</f>
        <v>43.478260869565219</v>
      </c>
    </row>
    <row r="821" spans="1:25" x14ac:dyDescent="0.25">
      <c r="A821" t="str">
        <f>feed!A821</f>
        <v>Necessidades</v>
      </c>
      <c r="B821" t="str">
        <f>feed!B821</f>
        <v>mae ana</v>
      </c>
      <c r="C821" t="str">
        <f>feed!C821</f>
        <v>Steel Brotherhood</v>
      </c>
      <c r="D821">
        <f>SUMPRODUCT(MID(0&amp;feed!D821,LARGE(INDEX(ISNUMBER(--MID(feed!D821,ROW($1:$19),1))*
ROW($1:$19),0),ROW($1:$19))+1,1)*10^ROW($1:$19)/10)</f>
        <v>60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Poor</v>
      </c>
      <c r="J821">
        <f>SUMPRODUCT(MID(0&amp;feed!J821,LARGE(INDEX(ISNUMBER(--MID(feed!J821,ROW($1:$19),1))*
ROW($1:$19),0),ROW($1:$19))+1,1)*10^ROW($1:$19)/10)</f>
        <v>14</v>
      </c>
      <c r="K821">
        <f>SUMPRODUCT(MID(0&amp;feed!K821,LARGE(INDEX(ISNUMBER(--MID(feed!K821,ROW($1:$19),1))*
ROW($1:$19),0),ROW($1:$19))+1,1)*10^ROW($1:$19)/10)</f>
        <v>5</v>
      </c>
      <c r="L821">
        <f>SUMPRODUCT(MID(0&amp;feed!L821,LARGE(INDEX(ISNUMBER(--MID(feed!L821,ROW($1:$19),1))*
ROW($1:$19),0),ROW($1:$19))+1,1)*10^ROW($1:$19)/10)</f>
        <v>1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458</v>
      </c>
      <c r="O821">
        <f>SUMPRODUCT(MID(0&amp;feed!O821,LARGE(INDEX(ISNUMBER(--MID(feed!O821,ROW($1:$5),1))*
ROW($1:$5),0),ROW($1:$5))+1,1)*10^ROW($1:$5)/10)</f>
        <v>135</v>
      </c>
      <c r="P821" t="str">
        <f>feed!P821</f>
        <v>Near Depletion</v>
      </c>
      <c r="Q821" t="str">
        <f>feed!Q821</f>
        <v>None</v>
      </c>
      <c r="R821" t="str">
        <f>feed!R821</f>
        <v>Caribbean</v>
      </c>
      <c r="S821" t="str">
        <f>feed!S821</f>
        <v>Soviet Union</v>
      </c>
      <c r="T821" s="4">
        <f>SUMPRODUCT(MID(0&amp;feed!T821,LARGE(INDEX(ISNUMBER(--MID(feed!T821,ROW($1:$5),1))*
ROW($1:$5),0),ROW($1:$5))+1,1)*10^ROW($1:$5)/10)</f>
        <v>16417</v>
      </c>
      <c r="U821" t="str">
        <f>feed!U821</f>
        <v>http://blocgame.com/stats.php?id=63925</v>
      </c>
      <c r="V821" s="4">
        <f>SUMPRODUCT(MID(0&amp;feed!V821,LARGE(INDEX(ISNUMBER(--MID(feed!V821,ROW($1:$5),1))*
ROW($1:$5),0),ROW($1:$5))+1,1)*10^ROW($1:$5)/10)</f>
        <v>0</v>
      </c>
      <c r="W821">
        <f>feed!W821</f>
        <v>0</v>
      </c>
      <c r="X821" s="4">
        <f>T821-H821*750-K821*375-L821*375</f>
        <v>14167</v>
      </c>
      <c r="Y821" s="9">
        <f>T821/N821</f>
        <v>35.844978165938862</v>
      </c>
    </row>
    <row r="822" spans="1:25" x14ac:dyDescent="0.25">
      <c r="A822" t="str">
        <f>feed!A822</f>
        <v>Ashbury</v>
      </c>
      <c r="B822" t="str">
        <f>feed!B822</f>
        <v>Mr.Southward</v>
      </c>
      <c r="C822">
        <f>feed!C822</f>
        <v>0</v>
      </c>
      <c r="D822">
        <f>SUMPRODUCT(MID(0&amp;feed!D822,LARGE(INDEX(ISNUMBER(--MID(feed!D822,ROW($1:$19),1))*
ROW($1:$19),0),ROW($1:$19))+1,1)*10^ROW($1:$19)/10)</f>
        <v>41</v>
      </c>
      <c r="E822">
        <f>SUMPRODUCT(MID(0&amp;feed!E822,LARGE(INDEX(ISNUMBER(--MID(feed!E822,ROW($1:$19),1))*
ROW($1:$19),0),ROW($1:$19))+1,1)*10^ROW($1:$19)/10)</f>
        <v>1</v>
      </c>
      <c r="F822" t="str">
        <f>feed!F822</f>
        <v>Second World War surplus</v>
      </c>
      <c r="G822" t="str">
        <f>feed!G822</f>
        <v>Good</v>
      </c>
      <c r="H822">
        <f>SUMPRODUCT(MID(0&amp;feed!H822,LARGE(INDEX(ISNUMBER(--MID(feed!H822,ROW($1:$1),1))*
ROW($1:$1),0),ROW($1:$1))+1,1)*10^ROW($1:$1)/10)</f>
        <v>2</v>
      </c>
      <c r="I822" t="str">
        <f>feed!I822</f>
        <v>Elite</v>
      </c>
      <c r="J822">
        <f>SUMPRODUCT(MID(0&amp;feed!J822,LARGE(INDEX(ISNUMBER(--MID(feed!J822,ROW($1:$19),1))*
ROW($1:$19),0),ROW($1:$19))+1,1)*10^ROW($1:$19)/10)</f>
        <v>4</v>
      </c>
      <c r="K822">
        <f>SUMPRODUCT(MID(0&amp;feed!K822,LARGE(INDEX(ISNUMBER(--MID(feed!K822,ROW($1:$19),1))*
ROW($1:$19),0),ROW($1:$19))+1,1)*10^ROW($1:$19)/10)</f>
        <v>12</v>
      </c>
      <c r="L822">
        <f>SUMPRODUCT(MID(0&amp;feed!L822,LARGE(INDEX(ISNUMBER(--MID(feed!L822,ROW($1:$19),1))*
ROW($1:$19),0),ROW($1:$19))+1,1)*10^ROW($1:$19)/10)</f>
        <v>4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456</v>
      </c>
      <c r="O822">
        <f>SUMPRODUCT(MID(0&amp;feed!O822,LARGE(INDEX(ISNUMBER(--MID(feed!O822,ROW($1:$5),1))*
ROW($1:$5),0),ROW($1:$5))+1,1)*10^ROW($1:$5)/10)</f>
        <v>158</v>
      </c>
      <c r="P822" t="str">
        <f>feed!P822</f>
        <v>Untapped</v>
      </c>
      <c r="Q822" t="str">
        <f>feed!Q822</f>
        <v>Mediocre</v>
      </c>
      <c r="R822" t="str">
        <f>feed!R822</f>
        <v>Pacific Rim</v>
      </c>
      <c r="S822" t="str">
        <f>feed!S822</f>
        <v>United States</v>
      </c>
      <c r="T822" s="4">
        <f>SUMPRODUCT(MID(0&amp;feed!T822,LARGE(INDEX(ISNUMBER(--MID(feed!T822,ROW($1:$5),1))*
ROW($1:$5),0),ROW($1:$5))+1,1)*10^ROW($1:$5)/10)</f>
        <v>26659</v>
      </c>
      <c r="U822" t="str">
        <f>feed!U822</f>
        <v>http://blocgame.com/stats.php?id=64755</v>
      </c>
      <c r="V822" s="4">
        <f>SUMPRODUCT(MID(0&amp;feed!V822,LARGE(INDEX(ISNUMBER(--MID(feed!V822,ROW($1:$5),1))*
ROW($1:$5),0),ROW($1:$5))+1,1)*10^ROW($1:$5)/10)</f>
        <v>0</v>
      </c>
      <c r="W822">
        <f>feed!W822</f>
        <v>0</v>
      </c>
      <c r="X822" s="4">
        <f>T822-H822*750-K822*375-L822*375</f>
        <v>19159</v>
      </c>
      <c r="Y822" s="9">
        <f>T822/N822</f>
        <v>58.462719298245617</v>
      </c>
    </row>
    <row r="823" spans="1:25" x14ac:dyDescent="0.25">
      <c r="A823" t="str">
        <f>feed!A824</f>
        <v>South Colombia</v>
      </c>
      <c r="B823" t="str">
        <f>feed!B824</f>
        <v>Mavi</v>
      </c>
      <c r="C823">
        <f>feed!C824</f>
        <v>0</v>
      </c>
      <c r="D823">
        <f>SUMPRODUCT(MID(0&amp;feed!D824,LARGE(INDEX(ISNUMBER(--MID(feed!D824,ROW($1:$19),1))*
ROW($1:$19),0),ROW($1:$19))+1,1)*10^ROW($1:$19)/10)</f>
        <v>8</v>
      </c>
      <c r="E823">
        <f>SUMPRODUCT(MID(0&amp;feed!E824,LARGE(INDEX(ISNUMBER(--MID(feed!E824,ROW($1:$19),1))*
ROW($1:$19),0),ROW($1:$19))+1,1)*10^ROW($1:$19)/10)</f>
        <v>0</v>
      </c>
      <c r="F823" t="str">
        <f>feed!F824</f>
        <v>Finest of the 19th century</v>
      </c>
      <c r="G823" t="str">
        <f>feed!G824</f>
        <v>Questionable</v>
      </c>
      <c r="H823">
        <f>SUMPRODUCT(MID(0&amp;feed!H824,LARGE(INDEX(ISNUMBER(--MID(feed!H824,ROW($1:$1),1))*
ROW($1:$1),0),ROW($1:$1))+1,1)*10^ROW($1:$1)/10)</f>
        <v>0</v>
      </c>
      <c r="I823" t="str">
        <f>feed!I824</f>
        <v>Undisciplined Rabble</v>
      </c>
      <c r="J823">
        <f>SUMPRODUCT(MID(0&amp;feed!J824,LARGE(INDEX(ISNUMBER(--MID(feed!J824,ROW($1:$19),1))*
ROW($1:$19),0),ROW($1:$19))+1,1)*10^ROW($1:$19)/10)</f>
        <v>89</v>
      </c>
      <c r="K823">
        <f>SUMPRODUCT(MID(0&amp;feed!K824,LARGE(INDEX(ISNUMBER(--MID(feed!K824,ROW($1:$19),1))*
ROW($1:$19),0),ROW($1:$19))+1,1)*10^ROW($1:$19)/10)</f>
        <v>2</v>
      </c>
      <c r="L823">
        <f>SUMPRODUCT(MID(0&amp;feed!L824,LARGE(INDEX(ISNUMBER(--MID(feed!L824,ROW($1:$19),1))*
ROW($1:$19),0),ROW($1:$19))+1,1)*10^ROW($1:$19)/10)</f>
        <v>0</v>
      </c>
      <c r="M823" t="str">
        <f>feed!M824</f>
        <v>Mixed Economy</v>
      </c>
      <c r="N823">
        <f>SUMPRODUCT(MID(0&amp;feed!N824,LARGE(INDEX(ISNUMBER(--MID(feed!N824,ROW($1:$5),1))*
ROW($1:$5),0),ROW($1:$5))+1,1)*10^ROW($1:$5)/10)</f>
        <v>455</v>
      </c>
      <c r="O823">
        <f>SUMPRODUCT(MID(0&amp;feed!O824,LARGE(INDEX(ISNUMBER(--MID(feed!O824,ROW($1:$5),1))*
ROW($1:$5),0),ROW($1:$5))+1,1)*10^ROW($1:$5)/10)</f>
        <v>0</v>
      </c>
      <c r="P823" t="str">
        <f>feed!P824</f>
        <v>Untapped</v>
      </c>
      <c r="Q823" t="str">
        <f>feed!Q824</f>
        <v>None</v>
      </c>
      <c r="R823" t="str">
        <f>feed!R824</f>
        <v>Gran Colombia</v>
      </c>
      <c r="S823" t="str">
        <f>feed!S824</f>
        <v>Neutral</v>
      </c>
      <c r="T823" s="4">
        <f>SUMPRODUCT(MID(0&amp;feed!T824,LARGE(INDEX(ISNUMBER(--MID(feed!T824,ROW($1:$5),1))*
ROW($1:$5),0),ROW($1:$5))+1,1)*10^ROW($1:$5)/10)</f>
        <v>13640</v>
      </c>
      <c r="U823" t="str">
        <f>feed!U824</f>
        <v>http://blocgame.com/stats.php?id=64488</v>
      </c>
      <c r="V823" s="4">
        <f>SUMPRODUCT(MID(0&amp;feed!V824,LARGE(INDEX(ISNUMBER(--MID(feed!V824,ROW($1:$5),1))*
ROW($1:$5),0),ROW($1:$5))+1,1)*10^ROW($1:$5)/10)</f>
        <v>0</v>
      </c>
      <c r="W823">
        <f>feed!W824</f>
        <v>0</v>
      </c>
      <c r="X823" s="4">
        <f>T823-H823*750-K823*375-L823*375</f>
        <v>12890</v>
      </c>
      <c r="Y823" s="9">
        <f>T823/N823</f>
        <v>29.978021978021978</v>
      </c>
    </row>
    <row r="824" spans="1:25" x14ac:dyDescent="0.25">
      <c r="A824" t="str">
        <f>feed!A823</f>
        <v>Madurolandia</v>
      </c>
      <c r="B824" t="str">
        <f>feed!B823</f>
        <v>Nicolas Maduro</v>
      </c>
      <c r="C824">
        <f>feed!C823</f>
        <v>0</v>
      </c>
      <c r="D824">
        <f>SUMPRODUCT(MID(0&amp;feed!D823,LARGE(INDEX(ISNUMBER(--MID(feed!D823,ROW($1:$19),1))*
ROW($1:$19),0),ROW($1:$19))+1,1)*10^ROW($1:$19)/10)</f>
        <v>9</v>
      </c>
      <c r="E824">
        <f>SUMPRODUCT(MID(0&amp;feed!E823,LARGE(INDEX(ISNUMBER(--MID(feed!E823,ROW($1:$19),1))*
ROW($1:$19),0),ROW($1:$19))+1,1)*10^ROW($1:$19)/10)</f>
        <v>0</v>
      </c>
      <c r="F824" t="str">
        <f>feed!F823</f>
        <v>First World War surplus</v>
      </c>
      <c r="G824" t="str">
        <f>feed!G823</f>
        <v>Angelic</v>
      </c>
      <c r="H824">
        <f>SUMPRODUCT(MID(0&amp;feed!H823,LARGE(INDEX(ISNUMBER(--MID(feed!H823,ROW($1:$1),1))*
ROW($1:$1),0),ROW($1:$1))+1,1)*10^ROW($1:$1)/10)</f>
        <v>0</v>
      </c>
      <c r="I824" t="str">
        <f>feed!I823</f>
        <v>Elite</v>
      </c>
      <c r="J824">
        <f>SUMPRODUCT(MID(0&amp;feed!J823,LARGE(INDEX(ISNUMBER(--MID(feed!J823,ROW($1:$19),1))*
ROW($1:$19),0),ROW($1:$19))+1,1)*10^ROW($1:$19)/10)</f>
        <v>14</v>
      </c>
      <c r="K824">
        <f>SUMPRODUCT(MID(0&amp;feed!K823,LARGE(INDEX(ISNUMBER(--MID(feed!K823,ROW($1:$19),1))*
ROW($1:$19),0),ROW($1:$19))+1,1)*10^ROW($1:$19)/10)</f>
        <v>2</v>
      </c>
      <c r="L824">
        <f>SUMPRODUCT(MID(0&amp;feed!L823,LARGE(INDEX(ISNUMBER(--MID(feed!L823,ROW($1:$19),1))*
ROW($1:$19),0),ROW($1:$19))+1,1)*10^ROW($1:$19)/10)</f>
        <v>3</v>
      </c>
      <c r="M824" t="str">
        <f>feed!M823</f>
        <v>Central Planning</v>
      </c>
      <c r="N824">
        <f>SUMPRODUCT(MID(0&amp;feed!N823,LARGE(INDEX(ISNUMBER(--MID(feed!N823,ROW($1:$5),1))*
ROW($1:$5),0),ROW($1:$5))+1,1)*10^ROW($1:$5)/10)</f>
        <v>455</v>
      </c>
      <c r="O824">
        <f>SUMPRODUCT(MID(0&amp;feed!O823,LARGE(INDEX(ISNUMBER(--MID(feed!O823,ROW($1:$5),1))*
ROW($1:$5),0),ROW($1:$5))+1,1)*10^ROW($1:$5)/10)</f>
        <v>2257</v>
      </c>
      <c r="P824" t="str">
        <f>feed!P823</f>
        <v>Untapped</v>
      </c>
      <c r="Q824" t="str">
        <f>feed!Q823</f>
        <v>Meagre</v>
      </c>
      <c r="R824" t="str">
        <f>feed!R823</f>
        <v>Egypt</v>
      </c>
      <c r="S824" t="str">
        <f>feed!S823</f>
        <v>Neutral</v>
      </c>
      <c r="T824" s="4">
        <f>SUMPRODUCT(MID(0&amp;feed!T823,LARGE(INDEX(ISNUMBER(--MID(feed!T823,ROW($1:$5),1))*
ROW($1:$5),0),ROW($1:$5))+1,1)*10^ROW($1:$5)/10)</f>
        <v>13477</v>
      </c>
      <c r="U824" t="str">
        <f>feed!U823</f>
        <v>http://blocgame.com/stats.php?id=64366</v>
      </c>
      <c r="V824" s="4">
        <f>SUMPRODUCT(MID(0&amp;feed!V823,LARGE(INDEX(ISNUMBER(--MID(feed!V823,ROW($1:$5),1))*
ROW($1:$5),0),ROW($1:$5))+1,1)*10^ROW($1:$5)/10)</f>
        <v>0</v>
      </c>
      <c r="W824">
        <f>feed!W823</f>
        <v>0</v>
      </c>
      <c r="X824" s="4">
        <f>T824-H824*750-K824*375-L824*375</f>
        <v>11602</v>
      </c>
      <c r="Y824" s="9">
        <f>T824/N824</f>
        <v>29.619780219780221</v>
      </c>
    </row>
    <row r="825" spans="1:25" x14ac:dyDescent="0.25">
      <c r="A825" t="str">
        <f>feed!A826</f>
        <v>Krajina</v>
      </c>
      <c r="B825" t="str">
        <f>feed!B826</f>
        <v>ï¿½eljko Raï¿½natoviï¿½</v>
      </c>
      <c r="C825" t="str">
        <f>feed!C826</f>
        <v>Lithuanian Coalition</v>
      </c>
      <c r="D825">
        <f>SUMPRODUCT(MID(0&amp;feed!D826,LARGE(INDEX(ISNUMBER(--MID(feed!D826,ROW($1:$19),1))*
ROW($1:$19),0),ROW($1:$19))+1,1)*10^ROW($1:$19)/10)</f>
        <v>82</v>
      </c>
      <c r="E825">
        <f>SUMPRODUCT(MID(0&amp;feed!E826,LARGE(INDEX(ISNUMBER(--MID(feed!E826,ROW($1:$19),1))*
ROW($1:$19),0),ROW($1:$19))+1,1)*10^ROW($1:$19)/10)</f>
        <v>2</v>
      </c>
      <c r="F825" t="str">
        <f>feed!F826</f>
        <v>Second World War surplus</v>
      </c>
      <c r="G825" t="str">
        <f>feed!G826</f>
        <v>Gandhi-like</v>
      </c>
      <c r="H825">
        <f>SUMPRODUCT(MID(0&amp;feed!H826,LARGE(INDEX(ISNUMBER(--MID(feed!H826,ROW($1:$1),1))*
ROW($1:$1),0),ROW($1:$1))+1,1)*10^ROW($1:$1)/10)</f>
        <v>2</v>
      </c>
      <c r="I825" t="str">
        <f>feed!I826</f>
        <v>Standard</v>
      </c>
      <c r="J825">
        <f>SUMPRODUCT(MID(0&amp;feed!J826,LARGE(INDEX(ISNUMBER(--MID(feed!J826,ROW($1:$19),1))*
ROW($1:$19),0),ROW($1:$19))+1,1)*10^ROW($1:$19)/10)</f>
        <v>16</v>
      </c>
      <c r="K825">
        <f>SUMPRODUCT(MID(0&amp;feed!K826,LARGE(INDEX(ISNUMBER(--MID(feed!K826,ROW($1:$19),1))*
ROW($1:$19),0),ROW($1:$19))+1,1)*10^ROW($1:$19)/10)</f>
        <v>32</v>
      </c>
      <c r="L825">
        <f>SUMPRODUCT(MID(0&amp;feed!L826,LARGE(INDEX(ISNUMBER(--MID(feed!L826,ROW($1:$19),1))*
ROW($1:$19),0),ROW($1:$19))+1,1)*10^ROW($1:$19)/10)</f>
        <v>17</v>
      </c>
      <c r="M825" t="str">
        <f>feed!M826</f>
        <v>Central Planning</v>
      </c>
      <c r="N825">
        <f>SUMPRODUCT(MID(0&amp;feed!N826,LARGE(INDEX(ISNUMBER(--MID(feed!N826,ROW($1:$5),1))*
ROW($1:$5),0),ROW($1:$5))+1,1)*10^ROW($1:$5)/10)</f>
        <v>454</v>
      </c>
      <c r="O825">
        <f>SUMPRODUCT(MID(0&amp;feed!O826,LARGE(INDEX(ISNUMBER(--MID(feed!O826,ROW($1:$5),1))*
ROW($1:$5),0),ROW($1:$5))+1,1)*10^ROW($1:$5)/10)</f>
        <v>3609</v>
      </c>
      <c r="P825" t="str">
        <f>feed!P826</f>
        <v>Untapped</v>
      </c>
      <c r="Q825" t="str">
        <f>feed!Q826</f>
        <v>Very Powerful</v>
      </c>
      <c r="R825" t="str">
        <f>feed!R826</f>
        <v>Mesopotamia</v>
      </c>
      <c r="S825" t="str">
        <f>feed!S826</f>
        <v>Soviet Union</v>
      </c>
      <c r="T825" s="4">
        <f>SUMPRODUCT(MID(0&amp;feed!T826,LARGE(INDEX(ISNUMBER(--MID(feed!T826,ROW($1:$5),1))*
ROW($1:$5),0),ROW($1:$5))+1,1)*10^ROW($1:$5)/10)</f>
        <v>27165</v>
      </c>
      <c r="U825" t="str">
        <f>feed!U826</f>
        <v>http://blocgame.com/stats.php?id=62961</v>
      </c>
      <c r="V825" s="4">
        <f>SUMPRODUCT(MID(0&amp;feed!V826,LARGE(INDEX(ISNUMBER(--MID(feed!V826,ROW($1:$5),1))*
ROW($1:$5),0),ROW($1:$5))+1,1)*10^ROW($1:$5)/10)</f>
        <v>0</v>
      </c>
      <c r="W825">
        <f>feed!W826</f>
        <v>0</v>
      </c>
      <c r="X825" s="4">
        <f>T825-H825*750-K825*375-L825*375</f>
        <v>7290</v>
      </c>
      <c r="Y825" s="9">
        <f>T825/N825</f>
        <v>59.834801762114537</v>
      </c>
    </row>
    <row r="826" spans="1:25" x14ac:dyDescent="0.25">
      <c r="A826" t="str">
        <f>feed!A825</f>
        <v>Butt Munch Land</v>
      </c>
      <c r="B826" t="str">
        <f>feed!B825</f>
        <v>Butt Munch</v>
      </c>
      <c r="C826">
        <f>feed!C825</f>
        <v>0</v>
      </c>
      <c r="D826">
        <f>SUMPRODUCT(MID(0&amp;feed!D825,LARGE(INDEX(ISNUMBER(--MID(feed!D825,ROW($1:$19),1))*
ROW($1:$19),0),ROW($1:$19))+1,1)*10^ROW($1:$19)/10)</f>
        <v>1</v>
      </c>
      <c r="E826">
        <f>SUMPRODUCT(MID(0&amp;feed!E825,LARGE(INDEX(ISNUMBER(--MID(feed!E825,ROW($1:$19),1))*
ROW($1:$19),0),ROW($1:$19))+1,1)*10^ROW($1:$19)/10)</f>
        <v>0</v>
      </c>
      <c r="F826" t="str">
        <f>feed!F825</f>
        <v>First World War surplus</v>
      </c>
      <c r="G826" t="str">
        <f>feed!G825</f>
        <v>Questionable</v>
      </c>
      <c r="H826">
        <f>SUMPRODUCT(MID(0&amp;feed!H825,LARGE(INDEX(ISNUMBER(--MID(feed!H825,ROW($1:$1),1))*
ROW($1:$1),0),ROW($1:$1))+1,1)*10^ROW($1:$1)/10)</f>
        <v>0</v>
      </c>
      <c r="I826" t="str">
        <f>feed!I825</f>
        <v>Undisciplined Rabble</v>
      </c>
      <c r="J826">
        <f>SUMPRODUCT(MID(0&amp;feed!J825,LARGE(INDEX(ISNUMBER(--MID(feed!J825,ROW($1:$19),1))*
ROW($1:$19),0),ROW($1:$19))+1,1)*10^ROW($1:$19)/10)</f>
        <v>8</v>
      </c>
      <c r="K826">
        <f>SUMPRODUCT(MID(0&amp;feed!K825,LARGE(INDEX(ISNUMBER(--MID(feed!K825,ROW($1:$19),1))*
ROW($1:$19),0),ROW($1:$19))+1,1)*10^ROW($1:$19)/10)</f>
        <v>4</v>
      </c>
      <c r="L826">
        <f>SUMPRODUCT(MID(0&amp;feed!L825,LARGE(INDEX(ISNUMBER(--MID(feed!L825,ROW($1:$19),1))*
ROW($1:$19),0),ROW($1:$19))+1,1)*10^ROW($1:$19)/10)</f>
        <v>2</v>
      </c>
      <c r="M826" t="str">
        <f>feed!M825</f>
        <v>Mixed Economy</v>
      </c>
      <c r="N826">
        <f>SUMPRODUCT(MID(0&amp;feed!N825,LARGE(INDEX(ISNUMBER(--MID(feed!N825,ROW($1:$5),1))*
ROW($1:$5),0),ROW($1:$5))+1,1)*10^ROW($1:$5)/10)</f>
        <v>454</v>
      </c>
      <c r="O826">
        <f>SUMPRODUCT(MID(0&amp;feed!O825,LARGE(INDEX(ISNUMBER(--MID(feed!O825,ROW($1:$5),1))*
ROW($1:$5),0),ROW($1:$5))+1,1)*10^ROW($1:$5)/10)</f>
        <v>2</v>
      </c>
      <c r="P826" t="str">
        <f>feed!P825</f>
        <v>Untapped</v>
      </c>
      <c r="Q826" t="str">
        <f>feed!Q825</f>
        <v>None</v>
      </c>
      <c r="R826" t="str">
        <f>feed!R825</f>
        <v>Mesoamerica</v>
      </c>
      <c r="S826" t="str">
        <f>feed!S825</f>
        <v>Neutral</v>
      </c>
      <c r="T826" s="4">
        <f>SUMPRODUCT(MID(0&amp;feed!T825,LARGE(INDEX(ISNUMBER(--MID(feed!T825,ROW($1:$5),1))*
ROW($1:$5),0),ROW($1:$5))+1,1)*10^ROW($1:$5)/10)</f>
        <v>6402</v>
      </c>
      <c r="U826" t="str">
        <f>feed!U825</f>
        <v>http://blocgame.com/stats.php?id=58540</v>
      </c>
      <c r="V826" s="4">
        <f>SUMPRODUCT(MID(0&amp;feed!V825,LARGE(INDEX(ISNUMBER(--MID(feed!V825,ROW($1:$5),1))*
ROW($1:$5),0),ROW($1:$5))+1,1)*10^ROW($1:$5)/10)</f>
        <v>0</v>
      </c>
      <c r="W826">
        <f>feed!W825</f>
        <v>0</v>
      </c>
      <c r="X826" s="4">
        <f>T826-H826*750-K826*375-L826*375</f>
        <v>4152</v>
      </c>
      <c r="Y826" s="9">
        <f>T826/N826</f>
        <v>14.101321585903083</v>
      </c>
    </row>
    <row r="827" spans="1:25" x14ac:dyDescent="0.25">
      <c r="A827" t="str">
        <f>feed!A827</f>
        <v>Tetsunoshima</v>
      </c>
      <c r="B827" t="str">
        <f>feed!B827</f>
        <v>Greyjoy</v>
      </c>
      <c r="C827">
        <f>feed!C827</f>
        <v>0</v>
      </c>
      <c r="D827">
        <f>SUMPRODUCT(MID(0&amp;feed!D827,LARGE(INDEX(ISNUMBER(--MID(feed!D827,ROW($1:$19),1))*
ROW($1:$19),0),ROW($1:$19))+1,1)*10^ROW($1:$19)/10)</f>
        <v>10</v>
      </c>
      <c r="E827">
        <f>SUMPRODUCT(MID(0&amp;feed!E827,LARGE(INDEX(ISNUMBER(--MID(feed!E827,ROW($1:$19),1))*
ROW($1:$19),0),ROW($1:$19))+1,1)*10^ROW($1:$19)/10)</f>
        <v>0</v>
      </c>
      <c r="F827" t="str">
        <f>feed!F827</f>
        <v>Second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0</v>
      </c>
      <c r="I827" t="str">
        <f>feed!I827</f>
        <v>Good</v>
      </c>
      <c r="J827">
        <f>SUMPRODUCT(MID(0&amp;feed!J827,LARGE(INDEX(ISNUMBER(--MID(feed!J827,ROW($1:$19),1))*
ROW($1:$19),0),ROW($1:$19))+1,1)*10^ROW($1:$19)/10)</f>
        <v>29</v>
      </c>
      <c r="K827">
        <f>SUMPRODUCT(MID(0&amp;feed!K827,LARGE(INDEX(ISNUMBER(--MID(feed!K827,ROW($1:$19),1))*
ROW($1:$19),0),ROW($1:$19))+1,1)*10^ROW($1:$19)/10)</f>
        <v>10</v>
      </c>
      <c r="L827">
        <f>SUMPRODUCT(MID(0&amp;feed!L827,LARGE(INDEX(ISNUMBER(--MID(feed!L827,ROW($1:$19),1))*
ROW($1:$19),0),ROW($1:$19))+1,1)*10^ROW($1:$19)/10)</f>
        <v>2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453</v>
      </c>
      <c r="O827">
        <f>SUMPRODUCT(MID(0&amp;feed!O827,LARGE(INDEX(ISNUMBER(--MID(feed!O827,ROW($1:$5),1))*
ROW($1:$5),0),ROW($1:$5))+1,1)*10^ROW($1:$5)/10)</f>
        <v>218</v>
      </c>
      <c r="P827" t="str">
        <f>feed!P827</f>
        <v>Near Depletion</v>
      </c>
      <c r="Q827" t="str">
        <f>feed!Q827</f>
        <v>Mediocre</v>
      </c>
      <c r="R827" t="str">
        <f>feed!R827</f>
        <v>Pacific Rim</v>
      </c>
      <c r="S827" t="str">
        <f>feed!S827</f>
        <v>Neutral</v>
      </c>
      <c r="T827" s="4">
        <f>SUMPRODUCT(MID(0&amp;feed!T827,LARGE(INDEX(ISNUMBER(--MID(feed!T827,ROW($1:$5),1))*
ROW($1:$5),0),ROW($1:$5))+1,1)*10^ROW($1:$5)/10)</f>
        <v>20982</v>
      </c>
      <c r="U827" t="str">
        <f>feed!U827</f>
        <v>http://blocgame.com/stats.php?id=47444</v>
      </c>
      <c r="V827" s="4">
        <f>SUMPRODUCT(MID(0&amp;feed!V827,LARGE(INDEX(ISNUMBER(--MID(feed!V827,ROW($1:$5),1))*
ROW($1:$5),0),ROW($1:$5))+1,1)*10^ROW($1:$5)/10)</f>
        <v>0</v>
      </c>
      <c r="W827">
        <f>feed!W827</f>
        <v>0</v>
      </c>
      <c r="X827" s="4">
        <f>T827-H827*750-K827*375-L827*375</f>
        <v>16482</v>
      </c>
      <c r="Y827" s="9">
        <f>T827/N827</f>
        <v>46.317880794701985</v>
      </c>
    </row>
    <row r="828" spans="1:25" x14ac:dyDescent="0.25">
      <c r="A828" t="str">
        <f>feed!A829</f>
        <v>Sungai batu</v>
      </c>
      <c r="B828" t="str">
        <f>feed!B829</f>
        <v>Ammarrusli</v>
      </c>
      <c r="C828" t="str">
        <f>feed!C829</f>
        <v>SPQR</v>
      </c>
      <c r="D828">
        <f>SUMPRODUCT(MID(0&amp;feed!D829,LARGE(INDEX(ISNUMBER(--MID(feed!D829,ROW($1:$19),1))*
ROW($1:$19),0),ROW($1:$19))+1,1)*10^ROW($1:$19)/10)</f>
        <v>44</v>
      </c>
      <c r="E828">
        <f>SUMPRODUCT(MID(0&amp;feed!E829,LARGE(INDEX(ISNUMBER(--MID(feed!E829,ROW($1:$19),1))*
ROW($1:$19),0),ROW($1:$19))+1,1)*10^ROW($1:$19)/10)</f>
        <v>0</v>
      </c>
      <c r="F828" t="str">
        <f>feed!F829</f>
        <v>First World War surplus</v>
      </c>
      <c r="G828" t="str">
        <f>feed!G829</f>
        <v>Gandhi-like</v>
      </c>
      <c r="H828">
        <f>SUMPRODUCT(MID(0&amp;feed!H829,LARGE(INDEX(ISNUMBER(--MID(feed!H829,ROW($1:$1),1))*
ROW($1:$1),0),ROW($1:$1))+1,1)*10^ROW($1:$1)/10)</f>
        <v>1</v>
      </c>
      <c r="I828" t="str">
        <f>feed!I829</f>
        <v>Standard</v>
      </c>
      <c r="J828">
        <f>SUMPRODUCT(MID(0&amp;feed!J829,LARGE(INDEX(ISNUMBER(--MID(feed!J829,ROW($1:$19),1))*
ROW($1:$19),0),ROW($1:$19))+1,1)*10^ROW($1:$19)/10)</f>
        <v>4</v>
      </c>
      <c r="K828">
        <f>SUMPRODUCT(MID(0&amp;feed!K829,LARGE(INDEX(ISNUMBER(--MID(feed!K829,ROW($1:$19),1))*
ROW($1:$19),0),ROW($1:$19))+1,1)*10^ROW($1:$19)/10)</f>
        <v>7</v>
      </c>
      <c r="L828">
        <f>SUMPRODUCT(MID(0&amp;feed!L829,LARGE(INDEX(ISNUMBER(--MID(feed!L829,ROW($1:$19),1))*
ROW($1:$19),0),ROW($1:$19))+1,1)*10^ROW($1:$19)/10)</f>
        <v>2</v>
      </c>
      <c r="M828" t="str">
        <f>feed!M829</f>
        <v>Central Planning</v>
      </c>
      <c r="N828">
        <f>SUMPRODUCT(MID(0&amp;feed!N829,LARGE(INDEX(ISNUMBER(--MID(feed!N829,ROW($1:$5),1))*
ROW($1:$5),0),ROW($1:$5))+1,1)*10^ROW($1:$5)/10)</f>
        <v>453</v>
      </c>
      <c r="O828">
        <f>SUMPRODUCT(MID(0&amp;feed!O829,LARGE(INDEX(ISNUMBER(--MID(feed!O829,ROW($1:$5),1))*
ROW($1:$5),0),ROW($1:$5))+1,1)*10^ROW($1:$5)/10)</f>
        <v>220</v>
      </c>
      <c r="P828" t="str">
        <f>feed!P829</f>
        <v>Untapped</v>
      </c>
      <c r="Q828" t="str">
        <f>feed!Q829</f>
        <v>Mediocre</v>
      </c>
      <c r="R828" t="str">
        <f>feed!R829</f>
        <v>East Indies</v>
      </c>
      <c r="S828" t="str">
        <f>feed!S829</f>
        <v>Soviet Union</v>
      </c>
      <c r="T828" s="4">
        <f>SUMPRODUCT(MID(0&amp;feed!T829,LARGE(INDEX(ISNUMBER(--MID(feed!T829,ROW($1:$5),1))*
ROW($1:$5),0),ROW($1:$5))+1,1)*10^ROW($1:$5)/10)</f>
        <v>20000</v>
      </c>
      <c r="U828" t="str">
        <f>feed!U829</f>
        <v>http://blocgame.com/stats.php?id=64422</v>
      </c>
      <c r="V828" s="4">
        <f>SUMPRODUCT(MID(0&amp;feed!V829,LARGE(INDEX(ISNUMBER(--MID(feed!V829,ROW($1:$5),1))*
ROW($1:$5),0),ROW($1:$5))+1,1)*10^ROW($1:$5)/10)</f>
        <v>0</v>
      </c>
      <c r="W828">
        <f>feed!W829</f>
        <v>0</v>
      </c>
      <c r="X828" s="4">
        <f>T828-H828*750-K828*375-L828*375</f>
        <v>15875</v>
      </c>
      <c r="Y828" s="9">
        <f>T828/N828</f>
        <v>44.150110375275936</v>
      </c>
    </row>
    <row r="829" spans="1:25" x14ac:dyDescent="0.25">
      <c r="A829" t="str">
        <f>feed!A828</f>
        <v>Azhdahagate</v>
      </c>
      <c r="B829" t="str">
        <f>feed!B828</f>
        <v>Azhdaha_Panzer</v>
      </c>
      <c r="C829" t="str">
        <f>feed!C828</f>
        <v>Brotherhood of Nod</v>
      </c>
      <c r="D829">
        <f>SUMPRODUCT(MID(0&amp;feed!D828,LARGE(INDEX(ISNUMBER(--MID(feed!D828,ROW($1:$19),1))*
ROW($1:$19),0),ROW($1:$19))+1,1)*10^ROW($1:$19)/10)</f>
        <v>53</v>
      </c>
      <c r="E829">
        <f>SUMPRODUCT(MID(0&amp;feed!E828,LARGE(INDEX(ISNUMBER(--MID(feed!E828,ROW($1:$19),1))*
ROW($1:$19),0),ROW($1:$19))+1,1)*10^ROW($1:$19)/10)</f>
        <v>2</v>
      </c>
      <c r="F829" t="str">
        <f>feed!F828</f>
        <v>Second World War surplus</v>
      </c>
      <c r="G829" t="str">
        <f>feed!G828</f>
        <v>Gandhi-like</v>
      </c>
      <c r="H829">
        <f>SUMPRODUCT(MID(0&amp;feed!H828,LARGE(INDEX(ISNUMBER(--MID(feed!H828,ROW($1:$1),1))*
ROW($1:$1),0),ROW($1:$1))+1,1)*10^ROW($1:$1)/10)</f>
        <v>3</v>
      </c>
      <c r="I829" t="str">
        <f>feed!I828</f>
        <v>Standard</v>
      </c>
      <c r="J829">
        <f>SUMPRODUCT(MID(0&amp;feed!J828,LARGE(INDEX(ISNUMBER(--MID(feed!J828,ROW($1:$19),1))*
ROW($1:$19),0),ROW($1:$19))+1,1)*10^ROW($1:$19)/10)</f>
        <v>0</v>
      </c>
      <c r="K829">
        <f>SUMPRODUCT(MID(0&amp;feed!K828,LARGE(INDEX(ISNUMBER(--MID(feed!K828,ROW($1:$19),1))*
ROW($1:$19),0),ROW($1:$19))+1,1)*10^ROW($1:$19)/10)</f>
        <v>23</v>
      </c>
      <c r="L829">
        <f>SUMPRODUCT(MID(0&amp;feed!L828,LARGE(INDEX(ISNUMBER(--MID(feed!L828,ROW($1:$19),1))*
ROW($1:$19),0),ROW($1:$19))+1,1)*10^ROW($1:$19)/10)</f>
        <v>10</v>
      </c>
      <c r="M829" t="str">
        <f>feed!M828</f>
        <v>Free Market</v>
      </c>
      <c r="N829">
        <f>SUMPRODUCT(MID(0&amp;feed!N828,LARGE(INDEX(ISNUMBER(--MID(feed!N828,ROW($1:$5),1))*
ROW($1:$5),0),ROW($1:$5))+1,1)*10^ROW($1:$5)/10)</f>
        <v>453</v>
      </c>
      <c r="O829">
        <f>SUMPRODUCT(MID(0&amp;feed!O828,LARGE(INDEX(ISNUMBER(--MID(feed!O828,ROW($1:$5),1))*
ROW($1:$5),0),ROW($1:$5))+1,1)*10^ROW($1:$5)/10)</f>
        <v>3882</v>
      </c>
      <c r="P829" t="str">
        <f>feed!P828</f>
        <v>Untapped</v>
      </c>
      <c r="Q829" t="str">
        <f>feed!Q828</f>
        <v>Mediocre</v>
      </c>
      <c r="R829" t="str">
        <f>feed!R828</f>
        <v>Mesopotamia</v>
      </c>
      <c r="S829" t="str">
        <f>feed!S828</f>
        <v>United States</v>
      </c>
      <c r="T829" s="4">
        <f>SUMPRODUCT(MID(0&amp;feed!T828,LARGE(INDEX(ISNUMBER(--MID(feed!T828,ROW($1:$5),1))*
ROW($1:$5),0),ROW($1:$5))+1,1)*10^ROW($1:$5)/10)</f>
        <v>37048</v>
      </c>
      <c r="U829" t="str">
        <f>feed!U828</f>
        <v>http://blocgame.com/stats.php?id=52422</v>
      </c>
      <c r="V829" s="4">
        <f>SUMPRODUCT(MID(0&amp;feed!V828,LARGE(INDEX(ISNUMBER(--MID(feed!V828,ROW($1:$5),1))*
ROW($1:$5),0),ROW($1:$5))+1,1)*10^ROW($1:$5)/10)</f>
        <v>0</v>
      </c>
      <c r="W829">
        <f>feed!W828</f>
        <v>0</v>
      </c>
      <c r="X829" s="4">
        <f>T829-H829*750-K829*375-L829*375</f>
        <v>22423</v>
      </c>
      <c r="Y829" s="9">
        <f>T829/N829</f>
        <v>81.783664459161145</v>
      </c>
    </row>
    <row r="830" spans="1:25" x14ac:dyDescent="0.25">
      <c r="A830" t="str">
        <f>feed!A830</f>
        <v>Lanun johor</v>
      </c>
      <c r="B830" t="str">
        <f>feed!B830</f>
        <v>Aqildaniyal</v>
      </c>
      <c r="C830" t="str">
        <f>feed!C830</f>
        <v>The Divine Council</v>
      </c>
      <c r="D830">
        <f>SUMPRODUCT(MID(0&amp;feed!D830,LARGE(INDEX(ISNUMBER(--MID(feed!D830,ROW($1:$19),1))*
ROW($1:$19),0),ROW($1:$19))+1,1)*10^ROW($1:$19)/10)</f>
        <v>51</v>
      </c>
      <c r="E830">
        <f>SUMPRODUCT(MID(0&amp;feed!E830,LARGE(INDEX(ISNUMBER(--MID(feed!E830,ROW($1:$19),1))*
ROW($1:$19),0),ROW($1:$19))+1,1)*10^ROW($1:$19)/10)</f>
        <v>0</v>
      </c>
      <c r="F830" t="str">
        <f>feed!F830</f>
        <v>Second World War surplus</v>
      </c>
      <c r="G830" t="str">
        <f>feed!G830</f>
        <v>Angelic</v>
      </c>
      <c r="H830">
        <f>SUMPRODUCT(MID(0&amp;feed!H830,LARGE(INDEX(ISNUMBER(--MID(feed!H830,ROW($1:$1),1))*
ROW($1:$1),0),ROW($1:$1))+1,1)*10^ROW($1:$1)/10)</f>
        <v>1</v>
      </c>
      <c r="I830" t="str">
        <f>feed!I830</f>
        <v>Undisciplined Rabble</v>
      </c>
      <c r="J830">
        <f>SUMPRODUCT(MID(0&amp;feed!J830,LARGE(INDEX(ISNUMBER(--MID(feed!J830,ROW($1:$19),1))*
ROW($1:$19),0),ROW($1:$19))+1,1)*10^ROW($1:$19)/10)</f>
        <v>2</v>
      </c>
      <c r="K830">
        <f>SUMPRODUCT(MID(0&amp;feed!K830,LARGE(INDEX(ISNUMBER(--MID(feed!K830,ROW($1:$19),1))*
ROW($1:$19),0),ROW($1:$19))+1,1)*10^ROW($1:$19)/10)</f>
        <v>5</v>
      </c>
      <c r="L830">
        <f>SUMPRODUCT(MID(0&amp;feed!L830,LARGE(INDEX(ISNUMBER(--MID(feed!L830,ROW($1:$19),1))*
ROW($1:$19),0),ROW($1:$19))+1,1)*10^ROW($1:$19)/10)</f>
        <v>3</v>
      </c>
      <c r="M830" t="str">
        <f>feed!M830</f>
        <v>Mixed Economy</v>
      </c>
      <c r="N830">
        <f>SUMPRODUCT(MID(0&amp;feed!N830,LARGE(INDEX(ISNUMBER(--MID(feed!N830,ROW($1:$5),1))*
ROW($1:$5),0),ROW($1:$5))+1,1)*10^ROW($1:$5)/10)</f>
        <v>452</v>
      </c>
      <c r="O830">
        <f>SUMPRODUCT(MID(0&amp;feed!O830,LARGE(INDEX(ISNUMBER(--MID(feed!O830,ROW($1:$5),1))*
ROW($1:$5),0),ROW($1:$5))+1,1)*10^ROW($1:$5)/10)</f>
        <v>1147</v>
      </c>
      <c r="P830" t="str">
        <f>feed!P830</f>
        <v>Plentiful</v>
      </c>
      <c r="Q830" t="str">
        <f>feed!Q830</f>
        <v>Mediocre</v>
      </c>
      <c r="R830" t="str">
        <f>feed!R830</f>
        <v>Persia</v>
      </c>
      <c r="S830" t="str">
        <f>feed!S830</f>
        <v>Soviet Union</v>
      </c>
      <c r="T830" s="4">
        <f>SUMPRODUCT(MID(0&amp;feed!T830,LARGE(INDEX(ISNUMBER(--MID(feed!T830,ROW($1:$5),1))*
ROW($1:$5),0),ROW($1:$5))+1,1)*10^ROW($1:$5)/10)</f>
        <v>19900</v>
      </c>
      <c r="U830" t="str">
        <f>feed!U830</f>
        <v>http://blocgame.com/stats.php?id=64514</v>
      </c>
      <c r="V830" s="4">
        <f>SUMPRODUCT(MID(0&amp;feed!V830,LARGE(INDEX(ISNUMBER(--MID(feed!V830,ROW($1:$5),1))*
ROW($1:$5),0),ROW($1:$5))+1,1)*10^ROW($1:$5)/10)</f>
        <v>0</v>
      </c>
      <c r="W830">
        <f>feed!W830</f>
        <v>0</v>
      </c>
      <c r="X830" s="4">
        <f>T830-H830*750-K830*375-L830*375</f>
        <v>16150</v>
      </c>
      <c r="Y830" s="9">
        <f>T830/N830</f>
        <v>44.026548672566371</v>
      </c>
    </row>
    <row r="831" spans="1:25" x14ac:dyDescent="0.25">
      <c r="A831" t="str">
        <f>feed!A832</f>
        <v>Kryzikstan</v>
      </c>
      <c r="B831" t="str">
        <f>feed!B832</f>
        <v>Carl Barrett</v>
      </c>
      <c r="C831" t="str">
        <f>feed!C832</f>
        <v>Comintern</v>
      </c>
      <c r="D831">
        <f>SUMPRODUCT(MID(0&amp;feed!D832,LARGE(INDEX(ISNUMBER(--MID(feed!D832,ROW($1:$19),1))*
ROW($1:$19),0),ROW($1:$19))+1,1)*10^ROW($1:$19)/10)</f>
        <v>30</v>
      </c>
      <c r="E831">
        <f>SUMPRODUCT(MID(0&amp;feed!E832,LARGE(INDEX(ISNUMBER(--MID(feed!E832,ROW($1:$19),1))*
ROW($1:$19),0),ROW($1:$19))+1,1)*10^ROW($1:$19)/10)</f>
        <v>0</v>
      </c>
      <c r="F831" t="str">
        <f>feed!F832</f>
        <v>First World War surplus</v>
      </c>
      <c r="G831" t="str">
        <f>feed!G832</f>
        <v>Normal</v>
      </c>
      <c r="H831">
        <f>SUMPRODUCT(MID(0&amp;feed!H832,LARGE(INDEX(ISNUMBER(--MID(feed!H832,ROW($1:$1),1))*
ROW($1:$1),0),ROW($1:$1))+1,1)*10^ROW($1:$1)/10)</f>
        <v>1</v>
      </c>
      <c r="I831" t="str">
        <f>feed!I832</f>
        <v>Good</v>
      </c>
      <c r="J831">
        <f>SUMPRODUCT(MID(0&amp;feed!J832,LARGE(INDEX(ISNUMBER(--MID(feed!J832,ROW($1:$19),1))*
ROW($1:$19),0),ROW($1:$19))+1,1)*10^ROW($1:$19)/10)</f>
        <v>5</v>
      </c>
      <c r="K831">
        <f>SUMPRODUCT(MID(0&amp;feed!K832,LARGE(INDEX(ISNUMBER(--MID(feed!K832,ROW($1:$19),1))*
ROW($1:$19),0),ROW($1:$19))+1,1)*10^ROW($1:$19)/10)</f>
        <v>6</v>
      </c>
      <c r="L831">
        <f>SUMPRODUCT(MID(0&amp;feed!L832,LARGE(INDEX(ISNUMBER(--MID(feed!L832,ROW($1:$19),1))*
ROW($1:$19),0),ROW($1:$19))+1,1)*10^ROW($1:$19)/10)</f>
        <v>6</v>
      </c>
      <c r="M831" t="str">
        <f>feed!M832</f>
        <v>Central Planning</v>
      </c>
      <c r="N831">
        <f>SUMPRODUCT(MID(0&amp;feed!N832,LARGE(INDEX(ISNUMBER(--MID(feed!N832,ROW($1:$5),1))*
ROW($1:$5),0),ROW($1:$5))+1,1)*10^ROW($1:$5)/10)</f>
        <v>451</v>
      </c>
      <c r="O831">
        <f>SUMPRODUCT(MID(0&amp;feed!O832,LARGE(INDEX(ISNUMBER(--MID(feed!O832,ROW($1:$5),1))*
ROW($1:$5),0),ROW($1:$5))+1,1)*10^ROW($1:$5)/10)</f>
        <v>8734</v>
      </c>
      <c r="P831" t="str">
        <f>feed!P832</f>
        <v>Untapped</v>
      </c>
      <c r="Q831" t="str">
        <f>feed!Q832</f>
        <v>Mediocre</v>
      </c>
      <c r="R831" t="str">
        <f>feed!R832</f>
        <v>Egypt</v>
      </c>
      <c r="S831" t="str">
        <f>feed!S832</f>
        <v>Soviet Union</v>
      </c>
      <c r="T831" s="4">
        <f>SUMPRODUCT(MID(0&amp;feed!T832,LARGE(INDEX(ISNUMBER(--MID(feed!T832,ROW($1:$5),1))*
ROW($1:$5),0),ROW($1:$5))+1,1)*10^ROW($1:$5)/10)</f>
        <v>28393</v>
      </c>
      <c r="U831" t="str">
        <f>feed!U832</f>
        <v>http://blocgame.com/stats.php?id=64855</v>
      </c>
      <c r="V831" s="4">
        <f>SUMPRODUCT(MID(0&amp;feed!V832,LARGE(INDEX(ISNUMBER(--MID(feed!V832,ROW($1:$5),1))*
ROW($1:$5),0),ROW($1:$5))+1,1)*10^ROW($1:$5)/10)</f>
        <v>0</v>
      </c>
      <c r="W831">
        <f>feed!W832</f>
        <v>0</v>
      </c>
      <c r="X831" s="4">
        <f>T831-H831*750-K831*375-L831*375</f>
        <v>23143</v>
      </c>
      <c r="Y831" s="9">
        <f>T831/N831</f>
        <v>62.955654101995563</v>
      </c>
    </row>
    <row r="832" spans="1:25" x14ac:dyDescent="0.25">
      <c r="A832" t="str">
        <f>feed!A831</f>
        <v>Al Khalifa</v>
      </c>
      <c r="B832" t="str">
        <f>feed!B831</f>
        <v>Abdul Khaleed al Saud</v>
      </c>
      <c r="C832" t="str">
        <f>feed!C831</f>
        <v>ISIS</v>
      </c>
      <c r="D832">
        <f>SUMPRODUCT(MID(0&amp;feed!D831,LARGE(INDEX(ISNUMBER(--MID(feed!D831,ROW($1:$19),1))*
ROW($1:$19),0),ROW($1:$19))+1,1)*10^ROW($1:$19)/10)</f>
        <v>27</v>
      </c>
      <c r="E832">
        <f>SUMPRODUCT(MID(0&amp;feed!E831,LARGE(INDEX(ISNUMBER(--MID(feed!E831,ROW($1:$19),1))*
ROW($1:$19),0),ROW($1:$19))+1,1)*10^ROW($1:$19)/10)</f>
        <v>0</v>
      </c>
      <c r="F832" t="str">
        <f>feed!F831</f>
        <v>First World War surplus</v>
      </c>
      <c r="G832" t="str">
        <f>feed!G831</f>
        <v>Good</v>
      </c>
      <c r="H832">
        <f>SUMPRODUCT(MID(0&amp;feed!H831,LARGE(INDEX(ISNUMBER(--MID(feed!H831,ROW($1:$1),1))*
ROW($1:$1),0),ROW($1:$1))+1,1)*10^ROW($1:$1)/10)</f>
        <v>1</v>
      </c>
      <c r="I832" t="str">
        <f>feed!I831</f>
        <v>Elite</v>
      </c>
      <c r="J832">
        <f>SUMPRODUCT(MID(0&amp;feed!J831,LARGE(INDEX(ISNUMBER(--MID(feed!J831,ROW($1:$19),1))*
ROW($1:$19),0),ROW($1:$19))+1,1)*10^ROW($1:$19)/10)</f>
        <v>0</v>
      </c>
      <c r="K832">
        <f>SUMPRODUCT(MID(0&amp;feed!K831,LARGE(INDEX(ISNUMBER(--MID(feed!K831,ROW($1:$19),1))*
ROW($1:$19),0),ROW($1:$19))+1,1)*10^ROW($1:$19)/10)</f>
        <v>6</v>
      </c>
      <c r="L832">
        <f>SUMPRODUCT(MID(0&amp;feed!L831,LARGE(INDEX(ISNUMBER(--MID(feed!L831,ROW($1:$19),1))*
ROW($1:$19),0),ROW($1:$19))+1,1)*10^ROW($1:$19)/10)</f>
        <v>4</v>
      </c>
      <c r="M832" t="str">
        <f>feed!M831</f>
        <v>Central Planning</v>
      </c>
      <c r="N832">
        <f>SUMPRODUCT(MID(0&amp;feed!N831,LARGE(INDEX(ISNUMBER(--MID(feed!N831,ROW($1:$5),1))*
ROW($1:$5),0),ROW($1:$5))+1,1)*10^ROW($1:$5)/10)</f>
        <v>451</v>
      </c>
      <c r="O832">
        <f>SUMPRODUCT(MID(0&amp;feed!O831,LARGE(INDEX(ISNUMBER(--MID(feed!O831,ROW($1:$5),1))*
ROW($1:$5),0),ROW($1:$5))+1,1)*10^ROW($1:$5)/10)</f>
        <v>3311</v>
      </c>
      <c r="P832" t="str">
        <f>feed!P831</f>
        <v>Untapped</v>
      </c>
      <c r="Q832" t="str">
        <f>feed!Q831</f>
        <v>Meagre</v>
      </c>
      <c r="R832" t="str">
        <f>feed!R831</f>
        <v>Arabia</v>
      </c>
      <c r="S832" t="str">
        <f>feed!S831</f>
        <v>Soviet Union</v>
      </c>
      <c r="T832" s="4">
        <f>SUMPRODUCT(MID(0&amp;feed!T831,LARGE(INDEX(ISNUMBER(--MID(feed!T831,ROW($1:$5),1))*
ROW($1:$5),0),ROW($1:$5))+1,1)*10^ROW($1:$5)/10)</f>
        <v>27293</v>
      </c>
      <c r="U832" t="str">
        <f>feed!U831</f>
        <v>http://blocgame.com/stats.php?id=64736</v>
      </c>
      <c r="V832" s="4">
        <f>SUMPRODUCT(MID(0&amp;feed!V831,LARGE(INDEX(ISNUMBER(--MID(feed!V831,ROW($1:$5),1))*
ROW($1:$5),0),ROW($1:$5))+1,1)*10^ROW($1:$5)/10)</f>
        <v>0</v>
      </c>
      <c r="W832">
        <f>feed!W831</f>
        <v>0</v>
      </c>
      <c r="X832" s="4">
        <f>T832-H832*750-K832*375-L832*375</f>
        <v>22793</v>
      </c>
      <c r="Y832" s="9">
        <f>T832/N832</f>
        <v>60.516629711751662</v>
      </c>
    </row>
    <row r="833" spans="1:25" x14ac:dyDescent="0.25">
      <c r="A833" t="str">
        <f>feed!A833</f>
        <v>Holy</v>
      </c>
      <c r="B833" t="str">
        <f>feed!B833</f>
        <v>HolyZykr</v>
      </c>
      <c r="C833">
        <f>feed!C833</f>
        <v>0</v>
      </c>
      <c r="D833">
        <f>SUMPRODUCT(MID(0&amp;feed!D833,LARGE(INDEX(ISNUMBER(--MID(feed!D833,ROW($1:$19),1))*
ROW($1:$19),0),ROW($1:$19))+1,1)*10^ROW($1:$19)/10)</f>
        <v>6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1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30</v>
      </c>
      <c r="K833">
        <f>SUMPRODUCT(MID(0&amp;feed!K833,LARGE(INDEX(ISNUMBER(--MID(feed!K833,ROW($1:$19),1))*
ROW($1:$19),0),ROW($1:$19))+1,1)*10^ROW($1:$19)/10)</f>
        <v>4</v>
      </c>
      <c r="L833">
        <f>SUMPRODUCT(MID(0&amp;feed!L833,LARGE(INDEX(ISNUMBER(--MID(feed!L833,ROW($1:$19),1))*
ROW($1:$19),0),ROW($1:$19))+1,1)*10^ROW($1:$19)/10)</f>
        <v>1</v>
      </c>
      <c r="M833" t="str">
        <f>feed!M833</f>
        <v>Central Planning</v>
      </c>
      <c r="N833">
        <f>SUMPRODUCT(MID(0&amp;feed!N833,LARGE(INDEX(ISNUMBER(--MID(feed!N833,ROW($1:$5),1))*
ROW($1:$5),0),ROW($1:$5))+1,1)*10^ROW($1:$5)/10)</f>
        <v>449</v>
      </c>
      <c r="O833">
        <f>SUMPRODUCT(MID(0&amp;feed!O833,LARGE(INDEX(ISNUMBER(--MID(feed!O833,ROW($1:$5),1))*
ROW($1:$5),0),ROW($1:$5))+1,1)*10^ROW($1:$5)/10)</f>
        <v>313</v>
      </c>
      <c r="P833" t="str">
        <f>feed!P833</f>
        <v>Untapped</v>
      </c>
      <c r="Q833" t="str">
        <f>feed!Q833</f>
        <v>None</v>
      </c>
      <c r="R833" t="str">
        <f>feed!R833</f>
        <v>Indochina</v>
      </c>
      <c r="S833" t="str">
        <f>feed!S833</f>
        <v>Neutral</v>
      </c>
      <c r="T833" s="4">
        <f>SUMPRODUCT(MID(0&amp;feed!T833,LARGE(INDEX(ISNUMBER(--MID(feed!T833,ROW($1:$5),1))*
ROW($1:$5),0),ROW($1:$5))+1,1)*10^ROW($1:$5)/10)</f>
        <v>16335</v>
      </c>
      <c r="U833" t="str">
        <f>feed!U833</f>
        <v>http://blocgame.com/stats.php?id=60569</v>
      </c>
      <c r="V833" s="4">
        <f>SUMPRODUCT(MID(0&amp;feed!V833,LARGE(INDEX(ISNUMBER(--MID(feed!V833,ROW($1:$5),1))*
ROW($1:$5),0),ROW($1:$5))+1,1)*10^ROW($1:$5)/10)</f>
        <v>0</v>
      </c>
      <c r="W833">
        <f>feed!W833</f>
        <v>0</v>
      </c>
      <c r="X833" s="4">
        <f>T833-H833*750-K833*375-L833*375</f>
        <v>13710</v>
      </c>
      <c r="Y833" s="9">
        <f>T833/N833</f>
        <v>36.380846325167035</v>
      </c>
    </row>
    <row r="834" spans="1:25" x14ac:dyDescent="0.25">
      <c r="A834" t="str">
        <f>feed!A834</f>
        <v>Carthya</v>
      </c>
      <c r="B834" t="str">
        <f>feed!B834</f>
        <v>Eckbert</v>
      </c>
      <c r="C834">
        <f>feed!C834</f>
        <v>0</v>
      </c>
      <c r="D834">
        <f>SUMPRODUCT(MID(0&amp;feed!D834,LARGE(INDEX(ISNUMBER(--MID(feed!D834,ROW($1:$19),1))*
ROW($1:$19),0),ROW($1:$19))+1,1)*10^ROW($1:$19)/10)</f>
        <v>7</v>
      </c>
      <c r="E834">
        <f>SUMPRODUCT(MID(0&amp;feed!E834,LARGE(INDEX(ISNUMBER(--MID(feed!E834,ROW($1:$19),1))*
ROW($1:$19),0),ROW($1:$19))+1,1)*10^ROW($1:$19)/10)</f>
        <v>0</v>
      </c>
      <c r="F834" t="str">
        <f>feed!F834</f>
        <v>Second World War surplus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62</v>
      </c>
      <c r="K834">
        <f>SUMPRODUCT(MID(0&amp;feed!K834,LARGE(INDEX(ISNUMBER(--MID(feed!K834,ROW($1:$19),1))*
ROW($1:$19),0),ROW($1:$19))+1,1)*10^ROW($1:$19)/10)</f>
        <v>3</v>
      </c>
      <c r="L834">
        <f>SUMPRODUCT(MID(0&amp;feed!L834,LARGE(INDEX(ISNUMBER(--MID(feed!L834,ROW($1:$19),1))*
ROW($1:$19),0),ROW($1:$19))+1,1)*10^ROW($1:$19)/10)</f>
        <v>1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447</v>
      </c>
      <c r="O834">
        <f>SUMPRODUCT(MID(0&amp;feed!O834,LARGE(INDEX(ISNUMBER(--MID(feed!O834,ROW($1:$5),1))*
ROW($1:$5),0),ROW($1:$5))+1,1)*10^ROW($1:$5)/10)</f>
        <v>1</v>
      </c>
      <c r="P834" t="str">
        <f>feed!P834</f>
        <v>Untapped</v>
      </c>
      <c r="Q834" t="str">
        <f>feed!Q834</f>
        <v>Meagre</v>
      </c>
      <c r="R834" t="str">
        <f>feed!R834</f>
        <v>Mesoamerica</v>
      </c>
      <c r="S834" t="str">
        <f>feed!S834</f>
        <v>Neutral</v>
      </c>
      <c r="T834" s="4">
        <f>SUMPRODUCT(MID(0&amp;feed!T834,LARGE(INDEX(ISNUMBER(--MID(feed!T834,ROW($1:$5),1))*
ROW($1:$5),0),ROW($1:$5))+1,1)*10^ROW($1:$5)/10)</f>
        <v>7675</v>
      </c>
      <c r="U834" t="str">
        <f>feed!U834</f>
        <v>http://blocgame.com/stats.php?id=63949</v>
      </c>
      <c r="V834" s="4">
        <f>SUMPRODUCT(MID(0&amp;feed!V834,LARGE(INDEX(ISNUMBER(--MID(feed!V834,ROW($1:$5),1))*
ROW($1:$5),0),ROW($1:$5))+1,1)*10^ROW($1:$5)/10)</f>
        <v>0</v>
      </c>
      <c r="W834">
        <f>feed!W834</f>
        <v>0</v>
      </c>
      <c r="X834" s="4">
        <f>T834-H834*750-K834*375-L834*375</f>
        <v>6175</v>
      </c>
      <c r="Y834" s="9">
        <f>T834/N834</f>
        <v>17.170022371364652</v>
      </c>
    </row>
    <row r="835" spans="1:25" x14ac:dyDescent="0.25">
      <c r="A835" t="str">
        <f>feed!A835</f>
        <v>superpower</v>
      </c>
      <c r="B835" t="str">
        <f>feed!B835</f>
        <v>super</v>
      </c>
      <c r="C835">
        <f>feed!C835</f>
        <v>0</v>
      </c>
      <c r="D835">
        <f>SUMPRODUCT(MID(0&amp;feed!D835,LARGE(INDEX(ISNUMBER(--MID(feed!D835,ROW($1:$19),1))*
ROW($1:$19),0),ROW($1:$19))+1,1)*10^ROW($1:$19)/10)</f>
        <v>25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Gandhi-like</v>
      </c>
      <c r="H835">
        <f>SUMPRODUCT(MID(0&amp;feed!H835,LARGE(INDEX(ISNUMBER(--MID(feed!H835,ROW($1:$1),1))*
ROW($1:$1),0),ROW($1:$1))+1,1)*10^ROW($1:$1)/10)</f>
        <v>0</v>
      </c>
      <c r="I835" t="str">
        <f>feed!I835</f>
        <v>Elite</v>
      </c>
      <c r="J835">
        <f>SUMPRODUCT(MID(0&amp;feed!J835,LARGE(INDEX(ISNUMBER(--MID(feed!J835,ROW($1:$19),1))*
ROW($1:$19),0),ROW($1:$19))+1,1)*10^ROW($1:$19)/10)</f>
        <v>18</v>
      </c>
      <c r="K835">
        <f>SUMPRODUCT(MID(0&amp;feed!K835,LARGE(INDEX(ISNUMBER(--MID(feed!K835,ROW($1:$19),1))*
ROW($1:$19),0),ROW($1:$19))+1,1)*10^ROW($1:$19)/10)</f>
        <v>16</v>
      </c>
      <c r="L835">
        <f>SUMPRODUCT(MID(0&amp;feed!L835,LARGE(INDEX(ISNUMBER(--MID(feed!L835,ROW($1:$19),1))*
ROW($1:$19),0),ROW($1:$19))+1,1)*10^ROW($1:$19)/10)</f>
        <v>10</v>
      </c>
      <c r="M835" t="str">
        <f>feed!M835</f>
        <v>Central Planning</v>
      </c>
      <c r="N835">
        <f>SUMPRODUCT(MID(0&amp;feed!N835,LARGE(INDEX(ISNUMBER(--MID(feed!N835,ROW($1:$5),1))*
ROW($1:$5),0),ROW($1:$5))+1,1)*10^ROW($1:$5)/10)</f>
        <v>447</v>
      </c>
      <c r="O835">
        <f>SUMPRODUCT(MID(0&amp;feed!O835,LARGE(INDEX(ISNUMBER(--MID(feed!O835,ROW($1:$5),1))*
ROW($1:$5),0),ROW($1:$5))+1,1)*10^ROW($1:$5)/10)</f>
        <v>2131</v>
      </c>
      <c r="P835" t="str">
        <f>feed!P835</f>
        <v>Depleted</v>
      </c>
      <c r="Q835" t="str">
        <f>feed!Q835</f>
        <v>Small</v>
      </c>
      <c r="R835" t="str">
        <f>feed!R835</f>
        <v>Persia</v>
      </c>
      <c r="S835" t="str">
        <f>feed!S835</f>
        <v>Soviet Union</v>
      </c>
      <c r="T835" s="4">
        <f>SUMPRODUCT(MID(0&amp;feed!T835,LARGE(INDEX(ISNUMBER(--MID(feed!T835,ROW($1:$5),1))*
ROW($1:$5),0),ROW($1:$5))+1,1)*10^ROW($1:$5)/10)</f>
        <v>13305</v>
      </c>
      <c r="U835" t="str">
        <f>feed!U835</f>
        <v>http://blocgame.com/stats.php?id=64012</v>
      </c>
      <c r="V835" s="4">
        <f>SUMPRODUCT(MID(0&amp;feed!V835,LARGE(INDEX(ISNUMBER(--MID(feed!V835,ROW($1:$5),1))*
ROW($1:$5),0),ROW($1:$5))+1,1)*10^ROW($1:$5)/10)</f>
        <v>0</v>
      </c>
      <c r="W835">
        <f>feed!W835</f>
        <v>0</v>
      </c>
      <c r="X835" s="4">
        <f>T835-H835*750-K835*375-L835*375</f>
        <v>3555</v>
      </c>
      <c r="Y835" s="9">
        <f>T835/N835</f>
        <v>29.765100671140939</v>
      </c>
    </row>
    <row r="836" spans="1:25" x14ac:dyDescent="0.25">
      <c r="A836" t="str">
        <f>feed!A836</f>
        <v>rendang</v>
      </c>
      <c r="B836" t="str">
        <f>feed!B836</f>
        <v>pokok</v>
      </c>
      <c r="C836" t="str">
        <f>feed!C836</f>
        <v>PIRATES</v>
      </c>
      <c r="D836">
        <f>SUMPRODUCT(MID(0&amp;feed!D836,LARGE(INDEX(ISNUMBER(--MID(feed!D836,ROW($1:$19),1))*
ROW($1:$19),0),ROW($1:$19))+1,1)*10^ROW($1:$19)/10)</f>
        <v>8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Nice</v>
      </c>
      <c r="H836">
        <f>SUMPRODUCT(MID(0&amp;feed!H836,LARGE(INDEX(ISNUMBER(--MID(feed!H836,ROW($1:$1),1))*
ROW($1:$1),0),ROW($1:$1))+1,1)*10^ROW($1:$1)/10)</f>
        <v>0</v>
      </c>
      <c r="I836" t="str">
        <f>feed!I836</f>
        <v>Elite</v>
      </c>
      <c r="J836">
        <f>SUMPRODUCT(MID(0&amp;feed!J836,LARGE(INDEX(ISNUMBER(--MID(feed!J836,ROW($1:$19),1))*
ROW($1:$19),0),ROW($1:$19))+1,1)*10^ROW($1:$19)/10)</f>
        <v>2</v>
      </c>
      <c r="K836">
        <f>SUMPRODUCT(MID(0&amp;feed!K836,LARGE(INDEX(ISNUMBER(--MID(feed!K836,ROW($1:$19),1))*
ROW($1:$19),0),ROW($1:$19))+1,1)*10^ROW($1:$19)/10)</f>
        <v>12</v>
      </c>
      <c r="L836">
        <f>SUMPRODUCT(MID(0&amp;feed!L836,LARGE(INDEX(ISNUMBER(--MID(feed!L836,ROW($1:$19),1))*
ROW($1:$19),0),ROW($1:$19))+1,1)*10^ROW($1:$19)/10)</f>
        <v>1</v>
      </c>
      <c r="M836" t="str">
        <f>feed!M836</f>
        <v>Free Market</v>
      </c>
      <c r="N836">
        <f>SUMPRODUCT(MID(0&amp;feed!N836,LARGE(INDEX(ISNUMBER(--MID(feed!N836,ROW($1:$5),1))*
ROW($1:$5),0),ROW($1:$5))+1,1)*10^ROW($1:$5)/10)</f>
        <v>447</v>
      </c>
      <c r="O836">
        <f>SUMPRODUCT(MID(0&amp;feed!O836,LARGE(INDEX(ISNUMBER(--MID(feed!O836,ROW($1:$5),1))*
ROW($1:$5),0),ROW($1:$5))+1,1)*10^ROW($1:$5)/10)</f>
        <v>129</v>
      </c>
      <c r="P836" t="str">
        <f>feed!P836</f>
        <v>Untapped</v>
      </c>
      <c r="Q836" t="str">
        <f>feed!Q836</f>
        <v>Meagre</v>
      </c>
      <c r="R836" t="str">
        <f>feed!R836</f>
        <v>China</v>
      </c>
      <c r="S836" t="str">
        <f>feed!S836</f>
        <v>United States</v>
      </c>
      <c r="T836" s="4">
        <f>SUMPRODUCT(MID(0&amp;feed!T836,LARGE(INDEX(ISNUMBER(--MID(feed!T836,ROW($1:$5),1))*
ROW($1:$5),0),ROW($1:$5))+1,1)*10^ROW($1:$5)/10)</f>
        <v>28623</v>
      </c>
      <c r="U836" t="str">
        <f>feed!U836</f>
        <v>http://blocgame.com/stats.php?id=64630</v>
      </c>
      <c r="V836" s="4">
        <f>SUMPRODUCT(MID(0&amp;feed!V836,LARGE(INDEX(ISNUMBER(--MID(feed!V836,ROW($1:$5),1))*
ROW($1:$5),0),ROW($1:$5))+1,1)*10^ROW($1:$5)/10)</f>
        <v>0</v>
      </c>
      <c r="W836">
        <f>feed!W836</f>
        <v>0</v>
      </c>
      <c r="X836" s="4">
        <f>T836-H836*750-K836*375-L836*375</f>
        <v>23748</v>
      </c>
      <c r="Y836" s="9">
        <f>T836/N836</f>
        <v>64.033557046979865</v>
      </c>
    </row>
    <row r="837" spans="1:25" x14ac:dyDescent="0.25">
      <c r="A837" t="str">
        <f>feed!A837</f>
        <v>Utopia</v>
      </c>
      <c r="B837" t="str">
        <f>feed!B837</f>
        <v>Ozymandias</v>
      </c>
      <c r="C837" t="str">
        <f>feed!C837</f>
        <v>The Order</v>
      </c>
      <c r="D837">
        <f>SUMPRODUCT(MID(0&amp;feed!D837,LARGE(INDEX(ISNUMBER(--MID(feed!D837,ROW($1:$19),1))*
ROW($1:$19),0),ROW($1:$19))+1,1)*10^ROW($1:$19)/10)</f>
        <v>158</v>
      </c>
      <c r="E837">
        <f>SUMPRODUCT(MID(0&amp;feed!E837,LARGE(INDEX(ISNUMBER(--MID(feed!E837,ROW($1:$19),1))*
ROW($1:$19),0),ROW($1:$19))+1,1)*10^ROW($1:$19)/10)</f>
        <v>1</v>
      </c>
      <c r="F837" t="str">
        <f>feed!F837</f>
        <v>Finest of the 19th century</v>
      </c>
      <c r="G837" t="str">
        <f>feed!G837</f>
        <v>Angelic</v>
      </c>
      <c r="H837">
        <f>SUMPRODUCT(MID(0&amp;feed!H837,LARGE(INDEX(ISNUMBER(--MID(feed!H837,ROW($1:$1),1))*
ROW($1:$1),0),ROW($1:$1))+1,1)*10^ROW($1:$1)/10)</f>
        <v>2</v>
      </c>
      <c r="I837" t="str">
        <f>feed!I837</f>
        <v>Poor</v>
      </c>
      <c r="J837">
        <f>SUMPRODUCT(MID(0&amp;feed!J837,LARGE(INDEX(ISNUMBER(--MID(feed!J837,ROW($1:$19),1))*
ROW($1:$19),0),ROW($1:$19))+1,1)*10^ROW($1:$19)/10)</f>
        <v>2</v>
      </c>
      <c r="K837">
        <f>SUMPRODUCT(MID(0&amp;feed!K837,LARGE(INDEX(ISNUMBER(--MID(feed!K837,ROW($1:$19),1))*
ROW($1:$19),0),ROW($1:$19))+1,1)*10^ROW($1:$19)/10)</f>
        <v>46</v>
      </c>
      <c r="L837">
        <f>SUMPRODUCT(MID(0&amp;feed!L837,LARGE(INDEX(ISNUMBER(--MID(feed!L837,ROW($1:$19),1))*
ROW($1:$19),0),ROW($1:$19))+1,1)*10^ROW($1:$19)/10)</f>
        <v>40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446</v>
      </c>
      <c r="O837">
        <f>SUMPRODUCT(MID(0&amp;feed!O837,LARGE(INDEX(ISNUMBER(--MID(feed!O837,ROW($1:$5),1))*
ROW($1:$5),0),ROW($1:$5))+1,1)*10^ROW($1:$5)/10)</f>
        <v>6610</v>
      </c>
      <c r="P837">
        <f>feed!P837</f>
        <v>0</v>
      </c>
      <c r="Q837" t="str">
        <f>feed!Q837</f>
        <v>Somewhat Large</v>
      </c>
      <c r="R837" t="str">
        <f>feed!R837</f>
        <v>Arabia</v>
      </c>
      <c r="S837" t="str">
        <f>feed!S837</f>
        <v>United States</v>
      </c>
      <c r="T837" s="4">
        <f>SUMPRODUCT(MID(0&amp;feed!T837,LARGE(INDEX(ISNUMBER(--MID(feed!T837,ROW($1:$5),1))*
ROW($1:$5),0),ROW($1:$5))+1,1)*10^ROW($1:$5)/10)</f>
        <v>47201</v>
      </c>
      <c r="U837" t="str">
        <f>feed!U837</f>
        <v>http://blocgame.com/stats.php?id=40759</v>
      </c>
      <c r="V837" s="4">
        <f>SUMPRODUCT(MID(0&amp;feed!V837,LARGE(INDEX(ISNUMBER(--MID(feed!V837,ROW($1:$5),1))*
ROW($1:$5),0),ROW($1:$5))+1,1)*10^ROW($1:$5)/10)</f>
        <v>0</v>
      </c>
      <c r="W837">
        <f>feed!W837</f>
        <v>0</v>
      </c>
      <c r="X837" s="4">
        <f>T837-H837*750-K837*375-L837*375</f>
        <v>13451</v>
      </c>
      <c r="Y837" s="9">
        <f>T837/N837</f>
        <v>105.83183856502242</v>
      </c>
    </row>
    <row r="838" spans="1:25" x14ac:dyDescent="0.25">
      <c r="A838" t="str">
        <f>feed!A839</f>
        <v>ARABOBIA</v>
      </c>
      <c r="B838" t="str">
        <f>feed!B839</f>
        <v>King Boobooboobsies</v>
      </c>
      <c r="C838">
        <f>feed!C839</f>
        <v>0</v>
      </c>
      <c r="D838">
        <f>SUMPRODUCT(MID(0&amp;feed!D839,LARGE(INDEX(ISNUMBER(--MID(feed!D839,ROW($1:$19),1))*
ROW($1:$19),0),ROW($1:$19))+1,1)*10^ROW($1:$19)/10)</f>
        <v>17</v>
      </c>
      <c r="E838">
        <f>SUMPRODUCT(MID(0&amp;feed!E839,LARGE(INDEX(ISNUMBER(--MID(feed!E839,ROW($1:$19),1))*
ROW($1:$19),0),ROW($1:$19))+1,1)*10^ROW($1:$19)/10)</f>
        <v>0</v>
      </c>
      <c r="F838" t="str">
        <f>feed!F839</f>
        <v>First World War surplus</v>
      </c>
      <c r="G838" t="str">
        <f>feed!G839</f>
        <v>Normal</v>
      </c>
      <c r="H838">
        <f>SUMPRODUCT(MID(0&amp;feed!H839,LARGE(INDEX(ISNUMBER(--MID(feed!H839,ROW($1:$1),1))*
ROW($1:$1),0),ROW($1:$1))+1,1)*10^ROW($1:$1)/10)</f>
        <v>0</v>
      </c>
      <c r="I838" t="str">
        <f>feed!I839</f>
        <v>Undisciplined Rabble</v>
      </c>
      <c r="J838">
        <f>SUMPRODUCT(MID(0&amp;feed!J839,LARGE(INDEX(ISNUMBER(--MID(feed!J839,ROW($1:$19),1))*
ROW($1:$19),0),ROW($1:$19))+1,1)*10^ROW($1:$19)/10)</f>
        <v>24</v>
      </c>
      <c r="K838">
        <f>SUMPRODUCT(MID(0&amp;feed!K839,LARGE(INDEX(ISNUMBER(--MID(feed!K839,ROW($1:$19),1))*
ROW($1:$19),0),ROW($1:$19))+1,1)*10^ROW($1:$19)/10)</f>
        <v>4</v>
      </c>
      <c r="L838">
        <f>SUMPRODUCT(MID(0&amp;feed!L839,LARGE(INDEX(ISNUMBER(--MID(feed!L839,ROW($1:$19),1))*
ROW($1:$19),0),ROW($1:$19))+1,1)*10^ROW($1:$19)/10)</f>
        <v>4</v>
      </c>
      <c r="M838" t="str">
        <f>feed!M839</f>
        <v>Mixed Economy</v>
      </c>
      <c r="N838">
        <f>SUMPRODUCT(MID(0&amp;feed!N839,LARGE(INDEX(ISNUMBER(--MID(feed!N839,ROW($1:$5),1))*
ROW($1:$5),0),ROW($1:$5))+1,1)*10^ROW($1:$5)/10)</f>
        <v>445</v>
      </c>
      <c r="O838">
        <f>SUMPRODUCT(MID(0&amp;feed!O839,LARGE(INDEX(ISNUMBER(--MID(feed!O839,ROW($1:$5),1))*
ROW($1:$5),0),ROW($1:$5))+1,1)*10^ROW($1:$5)/10)</f>
        <v>414</v>
      </c>
      <c r="P838" t="str">
        <f>feed!P839</f>
        <v>Plentiful</v>
      </c>
      <c r="Q838" t="str">
        <f>feed!Q839</f>
        <v>None</v>
      </c>
      <c r="R838" t="str">
        <f>feed!R839</f>
        <v>Arabia</v>
      </c>
      <c r="S838" t="str">
        <f>feed!S839</f>
        <v>Neutral</v>
      </c>
      <c r="T838" s="4">
        <f>SUMPRODUCT(MID(0&amp;feed!T839,LARGE(INDEX(ISNUMBER(--MID(feed!T839,ROW($1:$5),1))*
ROW($1:$5),0),ROW($1:$5))+1,1)*10^ROW($1:$5)/10)</f>
        <v>5310</v>
      </c>
      <c r="U838" t="str">
        <f>feed!U839</f>
        <v>http://blocgame.com/stats.php?id=62683</v>
      </c>
      <c r="V838" s="4">
        <f>SUMPRODUCT(MID(0&amp;feed!V839,LARGE(INDEX(ISNUMBER(--MID(feed!V839,ROW($1:$5),1))*
ROW($1:$5),0),ROW($1:$5))+1,1)*10^ROW($1:$5)/10)</f>
        <v>0</v>
      </c>
      <c r="W838">
        <f>feed!W839</f>
        <v>0</v>
      </c>
      <c r="X838" s="4">
        <f>T838-H838*750-K838*375-L838*375</f>
        <v>2310</v>
      </c>
      <c r="Y838" s="9">
        <f>T838/N838</f>
        <v>11.932584269662922</v>
      </c>
    </row>
    <row r="839" spans="1:25" x14ac:dyDescent="0.25">
      <c r="A839" t="str">
        <f>feed!A838</f>
        <v>Bourbon Island</v>
      </c>
      <c r="B839" t="str">
        <f>feed!B838</f>
        <v>Gypsy Danger</v>
      </c>
      <c r="C839" t="str">
        <f>feed!C838</f>
        <v>Interpol</v>
      </c>
      <c r="D839">
        <f>SUMPRODUCT(MID(0&amp;feed!D838,LARGE(INDEX(ISNUMBER(--MID(feed!D838,ROW($1:$19),1))*
ROW($1:$19),0),ROW($1:$19))+1,1)*10^ROW($1:$19)/10)</f>
        <v>58</v>
      </c>
      <c r="E839">
        <f>SUMPRODUCT(MID(0&amp;feed!E838,LARGE(INDEX(ISNUMBER(--MID(feed!E838,ROW($1:$19),1))*
ROW($1:$19),0),ROW($1:$19))+1,1)*10^ROW($1:$19)/10)</f>
        <v>0</v>
      </c>
      <c r="F839" t="str">
        <f>feed!F838</f>
        <v>Second World War surplus</v>
      </c>
      <c r="G839" t="str">
        <f>feed!G838</f>
        <v>Gandhi-like</v>
      </c>
      <c r="H839">
        <f>SUMPRODUCT(MID(0&amp;feed!H838,LARGE(INDEX(ISNUMBER(--MID(feed!H838,ROW($1:$1),1))*
ROW($1:$1),0),ROW($1:$1))+1,1)*10^ROW($1:$1)/10)</f>
        <v>2</v>
      </c>
      <c r="I839" t="str">
        <f>feed!I838</f>
        <v>Elite</v>
      </c>
      <c r="J839">
        <f>SUMPRODUCT(MID(0&amp;feed!J838,LARGE(INDEX(ISNUMBER(--MID(feed!J838,ROW($1:$19),1))*
ROW($1:$19),0),ROW($1:$19))+1,1)*10^ROW($1:$19)/10)</f>
        <v>4</v>
      </c>
      <c r="K839">
        <f>SUMPRODUCT(MID(0&amp;feed!K838,LARGE(INDEX(ISNUMBER(--MID(feed!K838,ROW($1:$19),1))*
ROW($1:$19),0),ROW($1:$19))+1,1)*10^ROW($1:$19)/10)</f>
        <v>10</v>
      </c>
      <c r="L839">
        <f>SUMPRODUCT(MID(0&amp;feed!L838,LARGE(INDEX(ISNUMBER(--MID(feed!L838,ROW($1:$19),1))*
ROW($1:$19),0),ROW($1:$19))+1,1)*10^ROW($1:$19)/10)</f>
        <v>14</v>
      </c>
      <c r="M839" t="str">
        <f>feed!M838</f>
        <v>Central Planning</v>
      </c>
      <c r="N839">
        <f>SUMPRODUCT(MID(0&amp;feed!N838,LARGE(INDEX(ISNUMBER(--MID(feed!N838,ROW($1:$5),1))*
ROW($1:$5),0),ROW($1:$5))+1,1)*10^ROW($1:$5)/10)</f>
        <v>445</v>
      </c>
      <c r="O839">
        <f>SUMPRODUCT(MID(0&amp;feed!O838,LARGE(INDEX(ISNUMBER(--MID(feed!O838,ROW($1:$5),1))*
ROW($1:$5),0),ROW($1:$5))+1,1)*10^ROW($1:$5)/10)</f>
        <v>3403</v>
      </c>
      <c r="P839" t="str">
        <f>feed!P838</f>
        <v>Untapped</v>
      </c>
      <c r="Q839" t="str">
        <f>feed!Q838</f>
        <v>Large</v>
      </c>
      <c r="R839" t="str">
        <f>feed!R838</f>
        <v>Egypt</v>
      </c>
      <c r="S839" t="str">
        <f>feed!S838</f>
        <v>Soviet Union</v>
      </c>
      <c r="T839" s="4">
        <f>SUMPRODUCT(MID(0&amp;feed!T838,LARGE(INDEX(ISNUMBER(--MID(feed!T838,ROW($1:$5),1))*
ROW($1:$5),0),ROW($1:$5))+1,1)*10^ROW($1:$5)/10)</f>
        <v>28368</v>
      </c>
      <c r="U839" t="str">
        <f>feed!U838</f>
        <v>http://blocgame.com/stats.php?id=41247</v>
      </c>
      <c r="V839" s="4">
        <f>SUMPRODUCT(MID(0&amp;feed!V838,LARGE(INDEX(ISNUMBER(--MID(feed!V838,ROW($1:$5),1))*
ROW($1:$5),0),ROW($1:$5))+1,1)*10^ROW($1:$5)/10)</f>
        <v>0</v>
      </c>
      <c r="W839">
        <f>feed!W838</f>
        <v>0</v>
      </c>
      <c r="X839" s="4">
        <f>T839-H839*750-K839*375-L839*375</f>
        <v>17868</v>
      </c>
      <c r="Y839" s="9">
        <f>T839/N839</f>
        <v>63.748314606741573</v>
      </c>
    </row>
    <row r="840" spans="1:25" x14ac:dyDescent="0.25">
      <c r="A840" t="str">
        <f>feed!A840</f>
        <v>Joseon</v>
      </c>
      <c r="B840" t="str">
        <f>feed!B840</f>
        <v>Techius</v>
      </c>
      <c r="C840" t="str">
        <f>feed!C840</f>
        <v>Steel Brotherhood</v>
      </c>
      <c r="D840">
        <f>SUMPRODUCT(MID(0&amp;feed!D840,LARGE(INDEX(ISNUMBER(--MID(feed!D840,ROW($1:$19),1))*
ROW($1:$19),0),ROW($1:$19))+1,1)*10^ROW($1:$19)/10)</f>
        <v>19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0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19</v>
      </c>
      <c r="K840">
        <f>SUMPRODUCT(MID(0&amp;feed!K840,LARGE(INDEX(ISNUMBER(--MID(feed!K840,ROW($1:$19),1))*
ROW($1:$19),0),ROW($1:$19))+1,1)*10^ROW($1:$19)/10)</f>
        <v>5</v>
      </c>
      <c r="L840">
        <f>SUMPRODUCT(MID(0&amp;feed!L840,LARGE(INDEX(ISNUMBER(--MID(feed!L840,ROW($1:$19),1))*
ROW($1:$19),0),ROW($1:$19))+1,1)*10^ROW($1:$19)/10)</f>
        <v>2</v>
      </c>
      <c r="M840" t="str">
        <f>feed!M840</f>
        <v>Central Planning</v>
      </c>
      <c r="N840">
        <f>SUMPRODUCT(MID(0&amp;feed!N840,LARGE(INDEX(ISNUMBER(--MID(feed!N840,ROW($1:$5),1))*
ROW($1:$5),0),ROW($1:$5))+1,1)*10^ROW($1:$5)/10)</f>
        <v>444</v>
      </c>
      <c r="O840">
        <f>SUMPRODUCT(MID(0&amp;feed!O840,LARGE(INDEX(ISNUMBER(--MID(feed!O840,ROW($1:$5),1))*
ROW($1:$5),0),ROW($1:$5))+1,1)*10^ROW($1:$5)/10)</f>
        <v>186</v>
      </c>
      <c r="P840" t="str">
        <f>feed!P840</f>
        <v>Untapped</v>
      </c>
      <c r="Q840" t="str">
        <f>feed!Q840</f>
        <v>None</v>
      </c>
      <c r="R840" t="str">
        <f>feed!R840</f>
        <v>Pacific Rim</v>
      </c>
      <c r="S840" t="str">
        <f>feed!S840</f>
        <v>Soviet Union</v>
      </c>
      <c r="T840" s="4">
        <f>SUMPRODUCT(MID(0&amp;feed!T840,LARGE(INDEX(ISNUMBER(--MID(feed!T840,ROW($1:$5),1))*
ROW($1:$5),0),ROW($1:$5))+1,1)*10^ROW($1:$5)/10)</f>
        <v>20000</v>
      </c>
      <c r="U840" t="str">
        <f>feed!U840</f>
        <v>http://blocgame.com/stats.php?id=64691</v>
      </c>
      <c r="V840" s="4">
        <f>SUMPRODUCT(MID(0&amp;feed!V840,LARGE(INDEX(ISNUMBER(--MID(feed!V840,ROW($1:$5),1))*
ROW($1:$5),0),ROW($1:$5))+1,1)*10^ROW($1:$5)/10)</f>
        <v>0</v>
      </c>
      <c r="W840">
        <f>feed!W840</f>
        <v>0</v>
      </c>
      <c r="X840" s="4">
        <f>T840-H840*750-K840*375-L840*375</f>
        <v>17375</v>
      </c>
      <c r="Y840" s="9">
        <f>T840/N840</f>
        <v>45.045045045045043</v>
      </c>
    </row>
    <row r="841" spans="1:25" x14ac:dyDescent="0.25">
      <c r="A841" t="str">
        <f>feed!A841</f>
        <v>Global Empire</v>
      </c>
      <c r="B841" t="str">
        <f>feed!B841</f>
        <v>Blocemperor</v>
      </c>
      <c r="C841" t="str">
        <f>feed!C841</f>
        <v>The Khilafah</v>
      </c>
      <c r="D841">
        <f>SUMPRODUCT(MID(0&amp;feed!D841,LARGE(INDEX(ISNUMBER(--MID(feed!D841,ROW($1:$19),1))*
ROW($1:$19),0),ROW($1:$19))+1,1)*10^ROW($1:$19)/10)</f>
        <v>24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First World War surplus</v>
      </c>
      <c r="G841" t="str">
        <f>feed!G841</f>
        <v>Normal</v>
      </c>
      <c r="H841">
        <f>SUMPRODUCT(MID(0&amp;feed!H841,LARGE(INDEX(ISNUMBER(--MID(feed!H841,ROW($1:$1),1))*
ROW($1:$1),0),ROW($1:$1))+1,1)*10^ROW($1:$1)/10)</f>
        <v>0</v>
      </c>
      <c r="I841" t="str">
        <f>feed!I841</f>
        <v>Good</v>
      </c>
      <c r="J841">
        <f>SUMPRODUCT(MID(0&amp;feed!J841,LARGE(INDEX(ISNUMBER(--MID(feed!J841,ROW($1:$19),1))*
ROW($1:$19),0),ROW($1:$19))+1,1)*10^ROW($1:$19)/10)</f>
        <v>57</v>
      </c>
      <c r="K841">
        <f>SUMPRODUCT(MID(0&amp;feed!K841,LARGE(INDEX(ISNUMBER(--MID(feed!K841,ROW($1:$19),1))*
ROW($1:$19),0),ROW($1:$19))+1,1)*10^ROW($1:$19)/10)</f>
        <v>3</v>
      </c>
      <c r="L841">
        <f>SUMPRODUCT(MID(0&amp;feed!L841,LARGE(INDEX(ISNUMBER(--MID(feed!L841,ROW($1:$19),1))*
ROW($1:$19),0),ROW($1:$19))+1,1)*10^ROW($1:$19)/10)</f>
        <v>0</v>
      </c>
      <c r="M841" t="str">
        <f>feed!M841</f>
        <v>Mixed Economy</v>
      </c>
      <c r="N841">
        <f>SUMPRODUCT(MID(0&amp;feed!N841,LARGE(INDEX(ISNUMBER(--MID(feed!N841,ROW($1:$5),1))*
ROW($1:$5),0),ROW($1:$5))+1,1)*10^ROW($1:$5)/10)</f>
        <v>443</v>
      </c>
      <c r="O841">
        <f>SUMPRODUCT(MID(0&amp;feed!O841,LARGE(INDEX(ISNUMBER(--MID(feed!O841,ROW($1:$5),1))*
ROW($1:$5),0),ROW($1:$5))+1,1)*10^ROW($1:$5)/10)</f>
        <v>126</v>
      </c>
      <c r="P841" t="str">
        <f>feed!P841</f>
        <v>Plentiful</v>
      </c>
      <c r="Q841" t="str">
        <f>feed!Q841</f>
        <v>Powerful</v>
      </c>
      <c r="R841" t="str">
        <f>feed!R841</f>
        <v>Southern Africa</v>
      </c>
      <c r="S841" t="str">
        <f>feed!S841</f>
        <v>Neutral</v>
      </c>
      <c r="T841" s="4">
        <f>SUMPRODUCT(MID(0&amp;feed!T841,LARGE(INDEX(ISNUMBER(--MID(feed!T841,ROW($1:$5),1))*
ROW($1:$5),0),ROW($1:$5))+1,1)*10^ROW($1:$5)/10)</f>
        <v>25144</v>
      </c>
      <c r="U841" t="str">
        <f>feed!U841</f>
        <v>http://blocgame.com/stats.php?id=63986</v>
      </c>
      <c r="V841" s="4">
        <f>SUMPRODUCT(MID(0&amp;feed!V841,LARGE(INDEX(ISNUMBER(--MID(feed!V841,ROW($1:$5),1))*
ROW($1:$5),0),ROW($1:$5))+1,1)*10^ROW($1:$5)/10)</f>
        <v>0</v>
      </c>
      <c r="W841">
        <f>feed!W841</f>
        <v>0</v>
      </c>
      <c r="X841" s="4">
        <f>T841-H841*750-K841*375-L841*375</f>
        <v>24019</v>
      </c>
      <c r="Y841" s="9">
        <f>T841/N841</f>
        <v>56.758465011286681</v>
      </c>
    </row>
    <row r="842" spans="1:25" x14ac:dyDescent="0.25">
      <c r="A842" t="str">
        <f>feed!A843</f>
        <v>Colony 9</v>
      </c>
      <c r="B842" t="str">
        <f>feed!B843</f>
        <v>Homs</v>
      </c>
      <c r="C842">
        <f>feed!C843</f>
        <v>0</v>
      </c>
      <c r="D842">
        <f>SUMPRODUCT(MID(0&amp;feed!D843,LARGE(INDEX(ISNUMBER(--MID(feed!D843,ROW($1:$19),1))*
ROW($1:$19),0),ROW($1:$19))+1,1)*10^ROW($1:$19)/10)</f>
        <v>2</v>
      </c>
      <c r="E842">
        <f>SUMPRODUCT(MID(0&amp;feed!E843,LARGE(INDEX(ISNUMBER(--MID(feed!E843,ROW($1:$19),1))*
ROW($1:$19),0),ROW($1:$19))+1,1)*10^ROW($1:$19)/10)</f>
        <v>0</v>
      </c>
      <c r="F842" t="str">
        <f>feed!F843</f>
        <v>Finest of the 19th century</v>
      </c>
      <c r="G842" t="str">
        <f>feed!G843</f>
        <v>Good</v>
      </c>
      <c r="H842">
        <f>SUMPRODUCT(MID(0&amp;feed!H843,LARGE(INDEX(ISNUMBER(--MID(feed!H843,ROW($1:$1),1))*
ROW($1:$1),0),ROW($1:$1))+1,1)*10^ROW($1:$1)/10)</f>
        <v>0</v>
      </c>
      <c r="I842" t="str">
        <f>feed!I843</f>
        <v>Undisciplined Rabble</v>
      </c>
      <c r="J842">
        <f>SUMPRODUCT(MID(0&amp;feed!J843,LARGE(INDEX(ISNUMBER(--MID(feed!J843,ROW($1:$19),1))*
ROW($1:$19),0),ROW($1:$19))+1,1)*10^ROW($1:$19)/10)</f>
        <v>90</v>
      </c>
      <c r="K842">
        <f>SUMPRODUCT(MID(0&amp;feed!K843,LARGE(INDEX(ISNUMBER(--MID(feed!K843,ROW($1:$19),1))*
ROW($1:$19),0),ROW($1:$19))+1,1)*10^ROW($1:$19)/10)</f>
        <v>2</v>
      </c>
      <c r="L842">
        <f>SUMPRODUCT(MID(0&amp;feed!L843,LARGE(INDEX(ISNUMBER(--MID(feed!L843,ROW($1:$19),1))*
ROW($1:$19),0),ROW($1:$19))+1,1)*10^ROW($1:$19)/10)</f>
        <v>0</v>
      </c>
      <c r="M842" t="str">
        <f>feed!M843</f>
        <v>Mixed Economy</v>
      </c>
      <c r="N842">
        <f>SUMPRODUCT(MID(0&amp;feed!N843,LARGE(INDEX(ISNUMBER(--MID(feed!N843,ROW($1:$5),1))*
ROW($1:$5),0),ROW($1:$5))+1,1)*10^ROW($1:$5)/10)</f>
        <v>442</v>
      </c>
      <c r="O842">
        <f>SUMPRODUCT(MID(0&amp;feed!O843,LARGE(INDEX(ISNUMBER(--MID(feed!O843,ROW($1:$5),1))*
ROW($1:$5),0),ROW($1:$5))+1,1)*10^ROW($1:$5)/10)</f>
        <v>0</v>
      </c>
      <c r="P842" t="str">
        <f>feed!P843</f>
        <v>Untapped</v>
      </c>
      <c r="Q842" t="str">
        <f>feed!Q843</f>
        <v>None</v>
      </c>
      <c r="R842" t="str">
        <f>feed!R843</f>
        <v>Caribbean</v>
      </c>
      <c r="S842" t="str">
        <f>feed!S843</f>
        <v>Neutral</v>
      </c>
      <c r="T842" s="4">
        <f>SUMPRODUCT(MID(0&amp;feed!T843,LARGE(INDEX(ISNUMBER(--MID(feed!T843,ROW($1:$5),1))*
ROW($1:$5),0),ROW($1:$5))+1,1)*10^ROW($1:$5)/10)</f>
        <v>19700</v>
      </c>
      <c r="U842" t="str">
        <f>feed!U843</f>
        <v>http://blocgame.com/stats.php?id=64493</v>
      </c>
      <c r="V842" s="4">
        <f>SUMPRODUCT(MID(0&amp;feed!V843,LARGE(INDEX(ISNUMBER(--MID(feed!V843,ROW($1:$5),1))*
ROW($1:$5),0),ROW($1:$5))+1,1)*10^ROW($1:$5)/10)</f>
        <v>0</v>
      </c>
      <c r="W842">
        <f>feed!W843</f>
        <v>0</v>
      </c>
      <c r="X842" s="4">
        <f>T842-H842*750-K842*375-L842*375</f>
        <v>18950</v>
      </c>
      <c r="Y842" s="9">
        <f>T842/N842</f>
        <v>44.570135746606333</v>
      </c>
    </row>
    <row r="843" spans="1:25" x14ac:dyDescent="0.25">
      <c r="A843" t="str">
        <f>feed!A842</f>
        <v>ONE__KOREA</v>
      </c>
      <c r="B843" t="str">
        <f>feed!B842</f>
        <v>kleebo_2</v>
      </c>
      <c r="C843" t="str">
        <f>feed!C842</f>
        <v>The Order</v>
      </c>
      <c r="D843">
        <f>SUMPRODUCT(MID(0&amp;feed!D842,LARGE(INDEX(ISNUMBER(--MID(feed!D842,ROW($1:$19),1))*
ROW($1:$19),0),ROW($1:$19))+1,1)*10^ROW($1:$19)/10)</f>
        <v>99</v>
      </c>
      <c r="E843">
        <f>SUMPRODUCT(MID(0&amp;feed!E842,LARGE(INDEX(ISNUMBER(--MID(feed!E842,ROW($1:$19),1))*
ROW($1:$19),0),ROW($1:$19))+1,1)*10^ROW($1:$19)/10)</f>
        <v>0</v>
      </c>
      <c r="F843" t="str">
        <f>feed!F842</f>
        <v>Second World War surplus</v>
      </c>
      <c r="G843" t="str">
        <f>feed!G842</f>
        <v>Gandhi-like</v>
      </c>
      <c r="H843">
        <f>SUMPRODUCT(MID(0&amp;feed!H842,LARGE(INDEX(ISNUMBER(--MID(feed!H842,ROW($1:$1),1))*
ROW($1:$1),0),ROW($1:$1))+1,1)*10^ROW($1:$1)/10)</f>
        <v>3</v>
      </c>
      <c r="I843" t="str">
        <f>feed!I842</f>
        <v>Good</v>
      </c>
      <c r="J843">
        <f>SUMPRODUCT(MID(0&amp;feed!J842,LARGE(INDEX(ISNUMBER(--MID(feed!J842,ROW($1:$19),1))*
ROW($1:$19),0),ROW($1:$19))+1,1)*10^ROW($1:$19)/10)</f>
        <v>8</v>
      </c>
      <c r="K843">
        <f>SUMPRODUCT(MID(0&amp;feed!K842,LARGE(INDEX(ISNUMBER(--MID(feed!K842,ROW($1:$19),1))*
ROW($1:$19),0),ROW($1:$19))+1,1)*10^ROW($1:$19)/10)</f>
        <v>13</v>
      </c>
      <c r="L843">
        <f>SUMPRODUCT(MID(0&amp;feed!L842,LARGE(INDEX(ISNUMBER(--MID(feed!L842,ROW($1:$19),1))*
ROW($1:$19),0),ROW($1:$19))+1,1)*10^ROW($1:$19)/10)</f>
        <v>8</v>
      </c>
      <c r="M843" t="str">
        <f>feed!M842</f>
        <v>Central Planning</v>
      </c>
      <c r="N843">
        <f>SUMPRODUCT(MID(0&amp;feed!N842,LARGE(INDEX(ISNUMBER(--MID(feed!N842,ROW($1:$5),1))*
ROW($1:$5),0),ROW($1:$5))+1,1)*10^ROW($1:$5)/10)</f>
        <v>442</v>
      </c>
      <c r="O843">
        <f>SUMPRODUCT(MID(0&amp;feed!O842,LARGE(INDEX(ISNUMBER(--MID(feed!O842,ROW($1:$5),1))*
ROW($1:$5),0),ROW($1:$5))+1,1)*10^ROW($1:$5)/10)</f>
        <v>373</v>
      </c>
      <c r="P843" t="str">
        <f>feed!P842</f>
        <v>Untapped</v>
      </c>
      <c r="Q843" t="str">
        <f>feed!Q842</f>
        <v>Somewhat Large</v>
      </c>
      <c r="R843" t="str">
        <f>feed!R842</f>
        <v>China</v>
      </c>
      <c r="S843" t="str">
        <f>feed!S842</f>
        <v>Soviet Union</v>
      </c>
      <c r="T843" s="4">
        <f>SUMPRODUCT(MID(0&amp;feed!T842,LARGE(INDEX(ISNUMBER(--MID(feed!T842,ROW($1:$5),1))*
ROW($1:$5),0),ROW($1:$5))+1,1)*10^ROW($1:$5)/10)</f>
        <v>20000</v>
      </c>
      <c r="U843" t="str">
        <f>feed!U842</f>
        <v>http://blocgame.com/stats.php?id=63934</v>
      </c>
      <c r="V843" s="4">
        <f>SUMPRODUCT(MID(0&amp;feed!V842,LARGE(INDEX(ISNUMBER(--MID(feed!V842,ROW($1:$5),1))*
ROW($1:$5),0),ROW($1:$5))+1,1)*10^ROW($1:$5)/10)</f>
        <v>0</v>
      </c>
      <c r="W843">
        <f>feed!W842</f>
        <v>0</v>
      </c>
      <c r="X843" s="4">
        <f>T843-H843*750-K843*375-L843*375</f>
        <v>9875</v>
      </c>
      <c r="Y843" s="9">
        <f>T843/N843</f>
        <v>45.248868778280546</v>
      </c>
    </row>
    <row r="844" spans="1:25" x14ac:dyDescent="0.25">
      <c r="A844" t="str">
        <f>feed!A845</f>
        <v>Blake Island</v>
      </c>
      <c r="B844" t="str">
        <f>feed!B845</f>
        <v>Sir Jack Sparrow</v>
      </c>
      <c r="C844" t="str">
        <f>feed!C845</f>
        <v>PIRATES</v>
      </c>
      <c r="D844">
        <f>SUMPRODUCT(MID(0&amp;feed!D845,LARGE(INDEX(ISNUMBER(--MID(feed!D845,ROW($1:$19),1))*
ROW($1:$19),0),ROW($1:$19))+1,1)*10^ROW($1:$19)/10)</f>
        <v>54</v>
      </c>
      <c r="E844">
        <f>SUMPRODUCT(MID(0&amp;feed!E845,LARGE(INDEX(ISNUMBER(--MID(feed!E845,ROW($1:$19),1))*
ROW($1:$19),0),ROW($1:$19))+1,1)*10^ROW($1:$19)/10)</f>
        <v>0</v>
      </c>
      <c r="F844" t="str">
        <f>feed!F845</f>
        <v>Second World War surplus</v>
      </c>
      <c r="G844" t="str">
        <f>feed!G845</f>
        <v>Gandhi-like</v>
      </c>
      <c r="H844">
        <f>SUMPRODUCT(MID(0&amp;feed!H845,LARGE(INDEX(ISNUMBER(--MID(feed!H845,ROW($1:$1),1))*
ROW($1:$1),0),ROW($1:$1))+1,1)*10^ROW($1:$1)/10)</f>
        <v>1</v>
      </c>
      <c r="I844" t="str">
        <f>feed!I845</f>
        <v>Standard</v>
      </c>
      <c r="J844">
        <f>SUMPRODUCT(MID(0&amp;feed!J845,LARGE(INDEX(ISNUMBER(--MID(feed!J845,ROW($1:$19),1))*
ROW($1:$19),0),ROW($1:$19))+1,1)*10^ROW($1:$19)/10)</f>
        <v>6</v>
      </c>
      <c r="K844">
        <f>SUMPRODUCT(MID(0&amp;feed!K845,LARGE(INDEX(ISNUMBER(--MID(feed!K845,ROW($1:$19),1))*
ROW($1:$19),0),ROW($1:$19))+1,1)*10^ROW($1:$19)/10)</f>
        <v>23</v>
      </c>
      <c r="L844">
        <f>SUMPRODUCT(MID(0&amp;feed!L845,LARGE(INDEX(ISNUMBER(--MID(feed!L845,ROW($1:$19),1))*
ROW($1:$19),0),ROW($1:$19))+1,1)*10^ROW($1:$19)/10)</f>
        <v>4</v>
      </c>
      <c r="M844" t="str">
        <f>feed!M845</f>
        <v>Free Market</v>
      </c>
      <c r="N844">
        <f>SUMPRODUCT(MID(0&amp;feed!N845,LARGE(INDEX(ISNUMBER(--MID(feed!N845,ROW($1:$5),1))*
ROW($1:$5),0),ROW($1:$5))+1,1)*10^ROW($1:$5)/10)</f>
        <v>441</v>
      </c>
      <c r="O844">
        <f>SUMPRODUCT(MID(0&amp;feed!O845,LARGE(INDEX(ISNUMBER(--MID(feed!O845,ROW($1:$5),1))*
ROW($1:$5),0),ROW($1:$5))+1,1)*10^ROW($1:$5)/10)</f>
        <v>397</v>
      </c>
      <c r="P844" t="str">
        <f>feed!P845</f>
        <v>Untapped</v>
      </c>
      <c r="Q844" t="str">
        <f>feed!Q845</f>
        <v>Large</v>
      </c>
      <c r="R844" t="str">
        <f>feed!R845</f>
        <v>Caribbean</v>
      </c>
      <c r="S844" t="str">
        <f>feed!S845</f>
        <v>United States</v>
      </c>
      <c r="T844" s="4">
        <f>SUMPRODUCT(MID(0&amp;feed!T845,LARGE(INDEX(ISNUMBER(--MID(feed!T845,ROW($1:$5),1))*
ROW($1:$5),0),ROW($1:$5))+1,1)*10^ROW($1:$5)/10)</f>
        <v>23891</v>
      </c>
      <c r="U844" t="str">
        <f>feed!U845</f>
        <v>http://blocgame.com/stats.php?id=64105</v>
      </c>
      <c r="V844" s="4">
        <f>SUMPRODUCT(MID(0&amp;feed!V845,LARGE(INDEX(ISNUMBER(--MID(feed!V845,ROW($1:$5),1))*
ROW($1:$5),0),ROW($1:$5))+1,1)*10^ROW($1:$5)/10)</f>
        <v>0</v>
      </c>
      <c r="W844">
        <f>feed!W845</f>
        <v>0</v>
      </c>
      <c r="X844" s="4">
        <f>T844-H844*750-K844*375-L844*375</f>
        <v>13016</v>
      </c>
      <c r="Y844" s="9">
        <f>T844/N844</f>
        <v>54.174603174603178</v>
      </c>
    </row>
    <row r="845" spans="1:25" x14ac:dyDescent="0.25">
      <c r="A845" t="str">
        <f>feed!A844</f>
        <v>GayRights</v>
      </c>
      <c r="B845" t="str">
        <f>feed!B844</f>
        <v>CrazyFrog</v>
      </c>
      <c r="C845" t="str">
        <f>feed!C844</f>
        <v>Brotherhood of Nod</v>
      </c>
      <c r="D845">
        <f>SUMPRODUCT(MID(0&amp;feed!D844,LARGE(INDEX(ISNUMBER(--MID(feed!D844,ROW($1:$19),1))*
ROW($1:$19),0),ROW($1:$19))+1,1)*10^ROW($1:$19)/10)</f>
        <v>7</v>
      </c>
      <c r="E845">
        <f>SUMPRODUCT(MID(0&amp;feed!E844,LARGE(INDEX(ISNUMBER(--MID(feed!E844,ROW($1:$19),1))*
ROW($1:$19),0),ROW($1:$19))+1,1)*10^ROW($1:$19)/10)</f>
        <v>0</v>
      </c>
      <c r="F845" t="str">
        <f>feed!F844</f>
        <v>First World War surplus</v>
      </c>
      <c r="G845" t="str">
        <f>feed!G844</f>
        <v>Gandhi-like</v>
      </c>
      <c r="H845">
        <f>SUMPRODUCT(MID(0&amp;feed!H844,LARGE(INDEX(ISNUMBER(--MID(feed!H844,ROW($1:$1),1))*
ROW($1:$1),0),ROW($1:$1))+1,1)*10^ROW($1:$1)/10)</f>
        <v>0</v>
      </c>
      <c r="I845" t="str">
        <f>feed!I844</f>
        <v>Poor</v>
      </c>
      <c r="J845">
        <f>SUMPRODUCT(MID(0&amp;feed!J844,LARGE(INDEX(ISNUMBER(--MID(feed!J844,ROW($1:$19),1))*
ROW($1:$19),0),ROW($1:$19))+1,1)*10^ROW($1:$19)/10)</f>
        <v>5</v>
      </c>
      <c r="K845">
        <f>SUMPRODUCT(MID(0&amp;feed!K844,LARGE(INDEX(ISNUMBER(--MID(feed!K844,ROW($1:$19),1))*
ROW($1:$19),0),ROW($1:$19))+1,1)*10^ROW($1:$19)/10)</f>
        <v>10</v>
      </c>
      <c r="L845">
        <f>SUMPRODUCT(MID(0&amp;feed!L844,LARGE(INDEX(ISNUMBER(--MID(feed!L844,ROW($1:$19),1))*
ROW($1:$19),0),ROW($1:$19))+1,1)*10^ROW($1:$19)/10)</f>
        <v>0</v>
      </c>
      <c r="M845" t="str">
        <f>feed!M844</f>
        <v>Free Market</v>
      </c>
      <c r="N845">
        <f>SUMPRODUCT(MID(0&amp;feed!N844,LARGE(INDEX(ISNUMBER(--MID(feed!N844,ROW($1:$5),1))*
ROW($1:$5),0),ROW($1:$5))+1,1)*10^ROW($1:$5)/10)</f>
        <v>441</v>
      </c>
      <c r="O845">
        <f>SUMPRODUCT(MID(0&amp;feed!O844,LARGE(INDEX(ISNUMBER(--MID(feed!O844,ROW($1:$5),1))*
ROW($1:$5),0),ROW($1:$5))+1,1)*10^ROW($1:$5)/10)</f>
        <v>0</v>
      </c>
      <c r="P845" t="str">
        <f>feed!P844</f>
        <v>Untapped</v>
      </c>
      <c r="Q845" t="str">
        <f>feed!Q844</f>
        <v>None</v>
      </c>
      <c r="R845" t="str">
        <f>feed!R844</f>
        <v>Arabia</v>
      </c>
      <c r="S845" t="str">
        <f>feed!S844</f>
        <v>United States</v>
      </c>
      <c r="T845" s="4">
        <f>SUMPRODUCT(MID(0&amp;feed!T844,LARGE(INDEX(ISNUMBER(--MID(feed!T844,ROW($1:$5),1))*
ROW($1:$5),0),ROW($1:$5))+1,1)*10^ROW($1:$5)/10)</f>
        <v>16070</v>
      </c>
      <c r="U845" t="str">
        <f>feed!U844</f>
        <v>http://blocgame.com/stats.php?id=62099</v>
      </c>
      <c r="V845" s="4">
        <f>SUMPRODUCT(MID(0&amp;feed!V844,LARGE(INDEX(ISNUMBER(--MID(feed!V844,ROW($1:$5),1))*
ROW($1:$5),0),ROW($1:$5))+1,1)*10^ROW($1:$5)/10)</f>
        <v>0</v>
      </c>
      <c r="W845">
        <f>feed!W844</f>
        <v>0</v>
      </c>
      <c r="X845" s="4">
        <f>T845-H845*750-K845*375-L845*375</f>
        <v>12320</v>
      </c>
      <c r="Y845" s="9">
        <f>T845/N845</f>
        <v>36.439909297052154</v>
      </c>
    </row>
    <row r="846" spans="1:25" x14ac:dyDescent="0.25">
      <c r="A846" t="str">
        <f>feed!A846</f>
        <v>dwan</v>
      </c>
      <c r="B846" t="str">
        <f>feed!B846</f>
        <v>kari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1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1</v>
      </c>
      <c r="I846" t="str">
        <f>feed!I846</f>
        <v>Good</v>
      </c>
      <c r="J846">
        <f>SUMPRODUCT(MID(0&amp;feed!J846,LARGE(INDEX(ISNUMBER(--MID(feed!J846,ROW($1:$19),1))*
ROW($1:$19),0),ROW($1:$19))+1,1)*10^ROW($1:$19)/10)</f>
        <v>0</v>
      </c>
      <c r="K846">
        <f>SUMPRODUCT(MID(0&amp;feed!K846,LARGE(INDEX(ISNUMBER(--MID(feed!K846,ROW($1:$19),1))*
ROW($1:$19),0),ROW($1:$19))+1,1)*10^ROW($1:$19)/10)</f>
        <v>9</v>
      </c>
      <c r="L846">
        <f>SUMPRODUCT(MID(0&amp;feed!L846,LARGE(INDEX(ISNUMBER(--MID(feed!L846,ROW($1:$19),1))*
ROW($1:$19),0),ROW($1:$19))+1,1)*10^ROW($1:$19)/10)</f>
        <v>4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441</v>
      </c>
      <c r="O846">
        <f>SUMPRODUCT(MID(0&amp;feed!O846,LARGE(INDEX(ISNUMBER(--MID(feed!O846,ROW($1:$5),1))*
ROW($1:$5),0),ROW($1:$5))+1,1)*10^ROW($1:$5)/10)</f>
        <v>169</v>
      </c>
      <c r="P846">
        <f>feed!P846</f>
        <v>0</v>
      </c>
      <c r="Q846" t="str">
        <f>feed!Q846</f>
        <v>None</v>
      </c>
      <c r="R846" t="str">
        <f>feed!R846</f>
        <v>Southern Africa</v>
      </c>
      <c r="S846" t="str">
        <f>feed!S846</f>
        <v>Neutral</v>
      </c>
      <c r="T846" s="4">
        <f>SUMPRODUCT(MID(0&amp;feed!T846,LARGE(INDEX(ISNUMBER(--MID(feed!T846,ROW($1:$5),1))*
ROW($1:$5),0),ROW($1:$5))+1,1)*10^ROW($1:$5)/10)</f>
        <v>26932</v>
      </c>
      <c r="U846" t="str">
        <f>feed!U846</f>
        <v>http://blocgame.com/stats.php?id=64598</v>
      </c>
      <c r="V846" s="4">
        <f>SUMPRODUCT(MID(0&amp;feed!V846,LARGE(INDEX(ISNUMBER(--MID(feed!V846,ROW($1:$5),1))*
ROW($1:$5),0),ROW($1:$5))+1,1)*10^ROW($1:$5)/10)</f>
        <v>0</v>
      </c>
      <c r="W846">
        <f>feed!W846</f>
        <v>0</v>
      </c>
      <c r="X846" s="4">
        <f>T846-H846*750-K846*375-L846*375</f>
        <v>21307</v>
      </c>
      <c r="Y846" s="9">
        <f>T846/N846</f>
        <v>61.070294784580497</v>
      </c>
    </row>
    <row r="847" spans="1:25" x14ac:dyDescent="0.25">
      <c r="A847" t="str">
        <f>feed!A847</f>
        <v>Galifrey</v>
      </c>
      <c r="B847" t="str">
        <f>feed!B847</f>
        <v>Eduardo lomeli</v>
      </c>
      <c r="C847">
        <f>feed!C847</f>
        <v>0</v>
      </c>
      <c r="D847">
        <f>SUMPRODUCT(MID(0&amp;feed!D847,LARGE(INDEX(ISNUMBER(--MID(feed!D847,ROW($1:$19),1))*
ROW($1:$19),0),ROW($1:$19))+1,1)*10^ROW($1:$19)/10)</f>
        <v>61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0</v>
      </c>
      <c r="I847" t="str">
        <f>feed!I847</f>
        <v>Poor</v>
      </c>
      <c r="J847">
        <f>SUMPRODUCT(MID(0&amp;feed!J847,LARGE(INDEX(ISNUMBER(--MID(feed!J847,ROW($1:$19),1))*
ROW($1:$19),0),ROW($1:$19))+1,1)*10^ROW($1:$19)/10)</f>
        <v>28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1</v>
      </c>
      <c r="M847" t="str">
        <f>feed!M847</f>
        <v>Free Market</v>
      </c>
      <c r="N847">
        <f>SUMPRODUCT(MID(0&amp;feed!N847,LARGE(INDEX(ISNUMBER(--MID(feed!N847,ROW($1:$5),1))*
ROW($1:$5),0),ROW($1:$5))+1,1)*10^ROW($1:$5)/10)</f>
        <v>440</v>
      </c>
      <c r="O847">
        <f>SUMPRODUCT(MID(0&amp;feed!O847,LARGE(INDEX(ISNUMBER(--MID(feed!O847,ROW($1:$5),1))*
ROW($1:$5),0),ROW($1:$5))+1,1)*10^ROW($1:$5)/10)</f>
        <v>120</v>
      </c>
      <c r="P847">
        <f>feed!P847</f>
        <v>0</v>
      </c>
      <c r="Q847" t="str">
        <f>feed!Q847</f>
        <v>Meagre</v>
      </c>
      <c r="R847" t="str">
        <f>feed!R847</f>
        <v>West Africa</v>
      </c>
      <c r="S847" t="str">
        <f>feed!S847</f>
        <v>Soviet Union</v>
      </c>
      <c r="T847" s="4">
        <f>SUMPRODUCT(MID(0&amp;feed!T847,LARGE(INDEX(ISNUMBER(--MID(feed!T847,ROW($1:$5),1))*
ROW($1:$5),0),ROW($1:$5))+1,1)*10^ROW($1:$5)/10)</f>
        <v>20000</v>
      </c>
      <c r="U847" t="str">
        <f>feed!U847</f>
        <v>http://blocgame.com/stats.php?id=51939</v>
      </c>
      <c r="V847" s="4">
        <f>SUMPRODUCT(MID(0&amp;feed!V847,LARGE(INDEX(ISNUMBER(--MID(feed!V847,ROW($1:$5),1))*
ROW($1:$5),0),ROW($1:$5))+1,1)*10^ROW($1:$5)/10)</f>
        <v>0</v>
      </c>
      <c r="W847">
        <f>feed!W847</f>
        <v>0</v>
      </c>
      <c r="X847" s="4">
        <f>T847-H847*750-K847*375-L847*375</f>
        <v>18875</v>
      </c>
      <c r="Y847" s="9">
        <f>T847/N847</f>
        <v>45.454545454545453</v>
      </c>
    </row>
    <row r="848" spans="1:25" x14ac:dyDescent="0.25">
      <c r="A848" t="str">
        <f>feed!A850</f>
        <v>Maos</v>
      </c>
      <c r="B848" t="str">
        <f>feed!B850</f>
        <v>alkaokaoakoako</v>
      </c>
      <c r="C848">
        <f>feed!C850</f>
        <v>0</v>
      </c>
      <c r="D848">
        <f>SUMPRODUCT(MID(0&amp;feed!D850,LARGE(INDEX(ISNUMBER(--MID(feed!D850,ROW($1:$19),1))*
ROW($1:$19),0),ROW($1:$19))+1,1)*10^ROW($1:$19)/10)</f>
        <v>2</v>
      </c>
      <c r="E848">
        <f>SUMPRODUCT(MID(0&amp;feed!E850,LARGE(INDEX(ISNUMBER(--MID(feed!E850,ROW($1:$19),1))*
ROW($1:$19),0),ROW($1:$19))+1,1)*10^ROW($1:$19)/10)</f>
        <v>0</v>
      </c>
      <c r="F848" t="str">
        <f>feed!F850</f>
        <v>Finest of the 19th century</v>
      </c>
      <c r="G848" t="str">
        <f>feed!G850</f>
        <v>Good</v>
      </c>
      <c r="H848">
        <f>SUMPRODUCT(MID(0&amp;feed!H850,LARGE(INDEX(ISNUMBER(--MID(feed!H850,ROW($1:$1),1))*
ROW($1:$1),0),ROW($1:$1))+1,1)*10^ROW($1:$1)/10)</f>
        <v>0</v>
      </c>
      <c r="I848" t="str">
        <f>feed!I850</f>
        <v>Undisciplined Rabble</v>
      </c>
      <c r="J848">
        <f>SUMPRODUCT(MID(0&amp;feed!J850,LARGE(INDEX(ISNUMBER(--MID(feed!J850,ROW($1:$19),1))*
ROW($1:$19),0),ROW($1:$19))+1,1)*10^ROW($1:$19)/10)</f>
        <v>89</v>
      </c>
      <c r="K848">
        <f>SUMPRODUCT(MID(0&amp;feed!K850,LARGE(INDEX(ISNUMBER(--MID(feed!K850,ROW($1:$19),1))*
ROW($1:$19),0),ROW($1:$19))+1,1)*10^ROW($1:$19)/10)</f>
        <v>2</v>
      </c>
      <c r="L848">
        <f>SUMPRODUCT(MID(0&amp;feed!L850,LARGE(INDEX(ISNUMBER(--MID(feed!L850,ROW($1:$19),1))*
ROW($1:$19),0),ROW($1:$19))+1,1)*10^ROW($1:$19)/10)</f>
        <v>0</v>
      </c>
      <c r="M848" t="str">
        <f>feed!M850</f>
        <v>Mixed Economy</v>
      </c>
      <c r="N848">
        <f>SUMPRODUCT(MID(0&amp;feed!N850,LARGE(INDEX(ISNUMBER(--MID(feed!N850,ROW($1:$5),1))*
ROW($1:$5),0),ROW($1:$5))+1,1)*10^ROW($1:$5)/10)</f>
        <v>438</v>
      </c>
      <c r="O848">
        <f>SUMPRODUCT(MID(0&amp;feed!O850,LARGE(INDEX(ISNUMBER(--MID(feed!O850,ROW($1:$5),1))*
ROW($1:$5),0),ROW($1:$5))+1,1)*10^ROW($1:$5)/10)</f>
        <v>0</v>
      </c>
      <c r="P848" t="str">
        <f>feed!P850</f>
        <v>Untapped</v>
      </c>
      <c r="Q848" t="str">
        <f>feed!Q850</f>
        <v>None</v>
      </c>
      <c r="R848" t="str">
        <f>feed!R850</f>
        <v>Mesoamerica</v>
      </c>
      <c r="S848" t="str">
        <f>feed!S850</f>
        <v>Neutral</v>
      </c>
      <c r="T848" s="4">
        <f>SUMPRODUCT(MID(0&amp;feed!T850,LARGE(INDEX(ISNUMBER(--MID(feed!T850,ROW($1:$5),1))*
ROW($1:$5),0),ROW($1:$5))+1,1)*10^ROW($1:$5)/10)</f>
        <v>19700</v>
      </c>
      <c r="U848" t="str">
        <f>feed!U850</f>
        <v>http://blocgame.com/stats.php?id=64483</v>
      </c>
      <c r="V848" s="4">
        <f>SUMPRODUCT(MID(0&amp;feed!V850,LARGE(INDEX(ISNUMBER(--MID(feed!V850,ROW($1:$5),1))*
ROW($1:$5),0),ROW($1:$5))+1,1)*10^ROW($1:$5)/10)</f>
        <v>0</v>
      </c>
      <c r="W848">
        <f>feed!W850</f>
        <v>0</v>
      </c>
      <c r="X848" s="4">
        <f>T848-H848*750-K848*375-L848*375</f>
        <v>18950</v>
      </c>
      <c r="Y848" s="9">
        <f>T848/N848</f>
        <v>44.977168949771688</v>
      </c>
    </row>
    <row r="849" spans="1:25" x14ac:dyDescent="0.25">
      <c r="A849" t="str">
        <f>feed!A851</f>
        <v>Lombar</v>
      </c>
      <c r="B849" t="str">
        <f>feed!B851</f>
        <v>Vanos</v>
      </c>
      <c r="C849">
        <f>feed!C851</f>
        <v>0</v>
      </c>
      <c r="D849">
        <f>SUMPRODUCT(MID(0&amp;feed!D851,LARGE(INDEX(ISNUMBER(--MID(feed!D851,ROW($1:$19),1))*
ROW($1:$19),0),ROW($1:$19))+1,1)*10^ROW($1:$19)/10)</f>
        <v>2</v>
      </c>
      <c r="E849">
        <f>SUMPRODUCT(MID(0&amp;feed!E851,LARGE(INDEX(ISNUMBER(--MID(feed!E851,ROW($1:$19),1))*
ROW($1:$19),0),ROW($1:$19))+1,1)*10^ROW($1:$19)/10)</f>
        <v>0</v>
      </c>
      <c r="F849" t="str">
        <f>feed!F851</f>
        <v>Finest of the 19th century</v>
      </c>
      <c r="G849" t="str">
        <f>feed!G851</f>
        <v>Good</v>
      </c>
      <c r="H849">
        <f>SUMPRODUCT(MID(0&amp;feed!H851,LARGE(INDEX(ISNUMBER(--MID(feed!H851,ROW($1:$1),1))*
ROW($1:$1),0),ROW($1:$1))+1,1)*10^ROW($1:$1)/10)</f>
        <v>0</v>
      </c>
      <c r="I849" t="str">
        <f>feed!I851</f>
        <v>Undisciplined Rabble</v>
      </c>
      <c r="J849">
        <f>SUMPRODUCT(MID(0&amp;feed!J851,LARGE(INDEX(ISNUMBER(--MID(feed!J851,ROW($1:$19),1))*
ROW($1:$19),0),ROW($1:$19))+1,1)*10^ROW($1:$19)/10)</f>
        <v>89</v>
      </c>
      <c r="K849">
        <f>SUMPRODUCT(MID(0&amp;feed!K851,LARGE(INDEX(ISNUMBER(--MID(feed!K851,ROW($1:$19),1))*
ROW($1:$19),0),ROW($1:$19))+1,1)*10^ROW($1:$19)/10)</f>
        <v>2</v>
      </c>
      <c r="L849">
        <f>SUMPRODUCT(MID(0&amp;feed!L851,LARGE(INDEX(ISNUMBER(--MID(feed!L851,ROW($1:$19),1))*
ROW($1:$19),0),ROW($1:$19))+1,1)*10^ROW($1:$19)/10)</f>
        <v>0</v>
      </c>
      <c r="M849" t="str">
        <f>feed!M851</f>
        <v>Mixed Economy</v>
      </c>
      <c r="N849">
        <f>SUMPRODUCT(MID(0&amp;feed!N851,LARGE(INDEX(ISNUMBER(--MID(feed!N851,ROW($1:$5),1))*
ROW($1:$5),0),ROW($1:$5))+1,1)*10^ROW($1:$5)/10)</f>
        <v>438</v>
      </c>
      <c r="O849">
        <f>SUMPRODUCT(MID(0&amp;feed!O851,LARGE(INDEX(ISNUMBER(--MID(feed!O851,ROW($1:$5),1))*
ROW($1:$5),0),ROW($1:$5))+1,1)*10^ROW($1:$5)/10)</f>
        <v>0</v>
      </c>
      <c r="P849" t="str">
        <f>feed!P851</f>
        <v>Untapped</v>
      </c>
      <c r="Q849" t="str">
        <f>feed!Q851</f>
        <v>None</v>
      </c>
      <c r="R849" t="str">
        <f>feed!R851</f>
        <v>Mesoamerica</v>
      </c>
      <c r="S849" t="str">
        <f>feed!S851</f>
        <v>Neutral</v>
      </c>
      <c r="T849" s="4">
        <f>SUMPRODUCT(MID(0&amp;feed!T851,LARGE(INDEX(ISNUMBER(--MID(feed!T851,ROW($1:$5),1))*
ROW($1:$5),0),ROW($1:$5))+1,1)*10^ROW($1:$5)/10)</f>
        <v>19700</v>
      </c>
      <c r="U849" t="str">
        <f>feed!U851</f>
        <v>http://blocgame.com/stats.php?id=64489</v>
      </c>
      <c r="V849" s="4">
        <f>SUMPRODUCT(MID(0&amp;feed!V851,LARGE(INDEX(ISNUMBER(--MID(feed!V851,ROW($1:$5),1))*
ROW($1:$5),0),ROW($1:$5))+1,1)*10^ROW($1:$5)/10)</f>
        <v>0</v>
      </c>
      <c r="W849">
        <f>feed!W851</f>
        <v>0</v>
      </c>
      <c r="X849" s="4">
        <f>T849-H849*750-K849*375-L849*375</f>
        <v>18950</v>
      </c>
      <c r="Y849" s="9">
        <f>T849/N849</f>
        <v>44.977168949771688</v>
      </c>
    </row>
    <row r="850" spans="1:25" x14ac:dyDescent="0.25">
      <c r="A850" t="str">
        <f>feed!A852</f>
        <v>La Cruz</v>
      </c>
      <c r="B850" t="str">
        <f>feed!B852</f>
        <v>Ghost</v>
      </c>
      <c r="C850">
        <f>feed!C852</f>
        <v>0</v>
      </c>
      <c r="D850">
        <f>SUMPRODUCT(MID(0&amp;feed!D852,LARGE(INDEX(ISNUMBER(--MID(feed!D852,ROW($1:$19),1))*
ROW($1:$19),0),ROW($1:$19))+1,1)*10^ROW($1:$19)/10)</f>
        <v>2</v>
      </c>
      <c r="E850">
        <f>SUMPRODUCT(MID(0&amp;feed!E852,LARGE(INDEX(ISNUMBER(--MID(feed!E852,ROW($1:$19),1))*
ROW($1:$19),0),ROW($1:$19))+1,1)*10^ROW($1:$19)/10)</f>
        <v>0</v>
      </c>
      <c r="F850" t="str">
        <f>feed!F852</f>
        <v>Finest of the 19th century</v>
      </c>
      <c r="G850" t="str">
        <f>feed!G852</f>
        <v>Good</v>
      </c>
      <c r="H850">
        <f>SUMPRODUCT(MID(0&amp;feed!H852,LARGE(INDEX(ISNUMBER(--MID(feed!H852,ROW($1:$1),1))*
ROW($1:$1),0),ROW($1:$1))+1,1)*10^ROW($1:$1)/10)</f>
        <v>0</v>
      </c>
      <c r="I850" t="str">
        <f>feed!I852</f>
        <v>Undisciplined Rabble</v>
      </c>
      <c r="J850">
        <f>SUMPRODUCT(MID(0&amp;feed!J852,LARGE(INDEX(ISNUMBER(--MID(feed!J852,ROW($1:$19),1))*
ROW($1:$19),0),ROW($1:$19))+1,1)*10^ROW($1:$19)/10)</f>
        <v>89</v>
      </c>
      <c r="K850">
        <f>SUMPRODUCT(MID(0&amp;feed!K852,LARGE(INDEX(ISNUMBER(--MID(feed!K852,ROW($1:$19),1))*
ROW($1:$19),0),ROW($1:$19))+1,1)*10^ROW($1:$19)/10)</f>
        <v>2</v>
      </c>
      <c r="L850">
        <f>SUMPRODUCT(MID(0&amp;feed!L852,LARGE(INDEX(ISNUMBER(--MID(feed!L852,ROW($1:$19),1))*
ROW($1:$19),0),ROW($1:$19))+1,1)*10^ROW($1:$19)/10)</f>
        <v>0</v>
      </c>
      <c r="M850" t="str">
        <f>feed!M852</f>
        <v>Mixed Economy</v>
      </c>
      <c r="N850">
        <f>SUMPRODUCT(MID(0&amp;feed!N852,LARGE(INDEX(ISNUMBER(--MID(feed!N852,ROW($1:$5),1))*
ROW($1:$5),0),ROW($1:$5))+1,1)*10^ROW($1:$5)/10)</f>
        <v>438</v>
      </c>
      <c r="O850">
        <f>SUMPRODUCT(MID(0&amp;feed!O852,LARGE(INDEX(ISNUMBER(--MID(feed!O852,ROW($1:$5),1))*
ROW($1:$5),0),ROW($1:$5))+1,1)*10^ROW($1:$5)/10)</f>
        <v>0</v>
      </c>
      <c r="P850" t="str">
        <f>feed!P852</f>
        <v>Untapped</v>
      </c>
      <c r="Q850" t="str">
        <f>feed!Q852</f>
        <v>None</v>
      </c>
      <c r="R850" t="str">
        <f>feed!R852</f>
        <v>Southern Cone</v>
      </c>
      <c r="S850" t="str">
        <f>feed!S852</f>
        <v>Neutral</v>
      </c>
      <c r="T850" s="4">
        <f>SUMPRODUCT(MID(0&amp;feed!T852,LARGE(INDEX(ISNUMBER(--MID(feed!T852,ROW($1:$5),1))*
ROW($1:$5),0),ROW($1:$5))+1,1)*10^ROW($1:$5)/10)</f>
        <v>19700</v>
      </c>
      <c r="U850" t="str">
        <f>feed!U852</f>
        <v>http://blocgame.com/stats.php?id=64490</v>
      </c>
      <c r="V850" s="4">
        <f>SUMPRODUCT(MID(0&amp;feed!V852,LARGE(INDEX(ISNUMBER(--MID(feed!V852,ROW($1:$5),1))*
ROW($1:$5),0),ROW($1:$5))+1,1)*10^ROW($1:$5)/10)</f>
        <v>0</v>
      </c>
      <c r="W850">
        <f>feed!W852</f>
        <v>0</v>
      </c>
      <c r="X850" s="4">
        <f>T850-H850*750-K850*375-L850*375</f>
        <v>18950</v>
      </c>
      <c r="Y850" s="9">
        <f>T850/N850</f>
        <v>44.977168949771688</v>
      </c>
    </row>
    <row r="851" spans="1:25" x14ac:dyDescent="0.25">
      <c r="A851" t="str">
        <f>feed!A848</f>
        <v>New Germany</v>
      </c>
      <c r="B851" t="str">
        <f>feed!B848</f>
        <v>TheWhiteCoons</v>
      </c>
      <c r="C851" t="str">
        <f>feed!C848</f>
        <v>The Order</v>
      </c>
      <c r="D851">
        <f>SUMPRODUCT(MID(0&amp;feed!D848,LARGE(INDEX(ISNUMBER(--MID(feed!D848,ROW($1:$19),1))*
ROW($1:$19),0),ROW($1:$19))+1,1)*10^ROW($1:$19)/10)</f>
        <v>32</v>
      </c>
      <c r="E851">
        <f>SUMPRODUCT(MID(0&amp;feed!E848,LARGE(INDEX(ISNUMBER(--MID(feed!E848,ROW($1:$19),1))*
ROW($1:$19),0),ROW($1:$19))+1,1)*10^ROW($1:$19)/10)</f>
        <v>0</v>
      </c>
      <c r="F851" t="str">
        <f>feed!F848</f>
        <v>First World War surplus</v>
      </c>
      <c r="G851" t="str">
        <f>feed!G848</f>
        <v>Gandhi-like</v>
      </c>
      <c r="H851">
        <f>SUMPRODUCT(MID(0&amp;feed!H848,LARGE(INDEX(ISNUMBER(--MID(feed!H848,ROW($1:$1),1))*
ROW($1:$1),0),ROW($1:$1))+1,1)*10^ROW($1:$1)/10)</f>
        <v>1</v>
      </c>
      <c r="I851" t="str">
        <f>feed!I848</f>
        <v>Standard</v>
      </c>
      <c r="J851">
        <f>SUMPRODUCT(MID(0&amp;feed!J848,LARGE(INDEX(ISNUMBER(--MID(feed!J848,ROW($1:$19),1))*
ROW($1:$19),0),ROW($1:$19))+1,1)*10^ROW($1:$19)/10)</f>
        <v>3</v>
      </c>
      <c r="K851">
        <f>SUMPRODUCT(MID(0&amp;feed!K848,LARGE(INDEX(ISNUMBER(--MID(feed!K848,ROW($1:$19),1))*
ROW($1:$19),0),ROW($1:$19))+1,1)*10^ROW($1:$19)/10)</f>
        <v>5</v>
      </c>
      <c r="L851">
        <f>SUMPRODUCT(MID(0&amp;feed!L848,LARGE(INDEX(ISNUMBER(--MID(feed!L848,ROW($1:$19),1))*
ROW($1:$19),0),ROW($1:$19))+1,1)*10^ROW($1:$19)/10)</f>
        <v>1</v>
      </c>
      <c r="M851" t="str">
        <f>feed!M848</f>
        <v>Mixed Economy</v>
      </c>
      <c r="N851">
        <f>SUMPRODUCT(MID(0&amp;feed!N848,LARGE(INDEX(ISNUMBER(--MID(feed!N848,ROW($1:$5),1))*
ROW($1:$5),0),ROW($1:$5))+1,1)*10^ROW($1:$5)/10)</f>
        <v>438</v>
      </c>
      <c r="O851">
        <f>SUMPRODUCT(MID(0&amp;feed!O848,LARGE(INDEX(ISNUMBER(--MID(feed!O848,ROW($1:$5),1))*
ROW($1:$5),0),ROW($1:$5))+1,1)*10^ROW($1:$5)/10)</f>
        <v>104</v>
      </c>
      <c r="P851" t="str">
        <f>feed!P848</f>
        <v>Untapped</v>
      </c>
      <c r="Q851" t="str">
        <f>feed!Q848</f>
        <v>Small</v>
      </c>
      <c r="R851" t="str">
        <f>feed!R848</f>
        <v>China</v>
      </c>
      <c r="S851" t="str">
        <f>feed!S848</f>
        <v>Soviet Union</v>
      </c>
      <c r="T851" s="4">
        <f>SUMPRODUCT(MID(0&amp;feed!T848,LARGE(INDEX(ISNUMBER(--MID(feed!T848,ROW($1:$5),1))*
ROW($1:$5),0),ROW($1:$5))+1,1)*10^ROW($1:$5)/10)</f>
        <v>23990</v>
      </c>
      <c r="U851" t="str">
        <f>feed!U848</f>
        <v>http://blocgame.com/stats.php?id=39025</v>
      </c>
      <c r="V851" s="4">
        <f>SUMPRODUCT(MID(0&amp;feed!V848,LARGE(INDEX(ISNUMBER(--MID(feed!V848,ROW($1:$5),1))*
ROW($1:$5),0),ROW($1:$5))+1,1)*10^ROW($1:$5)/10)</f>
        <v>0</v>
      </c>
      <c r="W851">
        <f>feed!W848</f>
        <v>0</v>
      </c>
      <c r="X851" s="4">
        <f>T851-H851*750-K851*375-L851*375</f>
        <v>20990</v>
      </c>
      <c r="Y851" s="9">
        <f>T851/N851</f>
        <v>54.771689497716892</v>
      </c>
    </row>
    <row r="852" spans="1:25" x14ac:dyDescent="0.25">
      <c r="A852" t="str">
        <f>feed!A849</f>
        <v>Parit Sayang</v>
      </c>
      <c r="B852" t="str">
        <f>feed!B849</f>
        <v>Penghulu Seman</v>
      </c>
      <c r="C852">
        <f>feed!C849</f>
        <v>0</v>
      </c>
      <c r="D852">
        <f>SUMPRODUCT(MID(0&amp;feed!D849,LARGE(INDEX(ISNUMBER(--MID(feed!D849,ROW($1:$19),1))*
ROW($1:$19),0),ROW($1:$19))+1,1)*10^ROW($1:$19)/10)</f>
        <v>123</v>
      </c>
      <c r="E852">
        <f>SUMPRODUCT(MID(0&amp;feed!E849,LARGE(INDEX(ISNUMBER(--MID(feed!E849,ROW($1:$19),1))*
ROW($1:$19),0),ROW($1:$19))+1,1)*10^ROW($1:$19)/10)</f>
        <v>1</v>
      </c>
      <c r="F852" t="str">
        <f>feed!F849</f>
        <v>Second World War surplus</v>
      </c>
      <c r="G852" t="str">
        <f>feed!G849</f>
        <v>Gandhi-like</v>
      </c>
      <c r="H852">
        <f>SUMPRODUCT(MID(0&amp;feed!H849,LARGE(INDEX(ISNUMBER(--MID(feed!H849,ROW($1:$1),1))*
ROW($1:$1),0),ROW($1:$1))+1,1)*10^ROW($1:$1)/10)</f>
        <v>3</v>
      </c>
      <c r="I852" t="str">
        <f>feed!I849</f>
        <v>Good</v>
      </c>
      <c r="J852">
        <f>SUMPRODUCT(MID(0&amp;feed!J849,LARGE(INDEX(ISNUMBER(--MID(feed!J849,ROW($1:$19),1))*
ROW($1:$19),0),ROW($1:$19))+1,1)*10^ROW($1:$19)/10)</f>
        <v>0</v>
      </c>
      <c r="K852">
        <f>SUMPRODUCT(MID(0&amp;feed!K849,LARGE(INDEX(ISNUMBER(--MID(feed!K849,ROW($1:$19),1))*
ROW($1:$19),0),ROW($1:$19))+1,1)*10^ROW($1:$19)/10)</f>
        <v>41</v>
      </c>
      <c r="L852">
        <f>SUMPRODUCT(MID(0&amp;feed!L849,LARGE(INDEX(ISNUMBER(--MID(feed!L849,ROW($1:$19),1))*
ROW($1:$19),0),ROW($1:$19))+1,1)*10^ROW($1:$19)/10)</f>
        <v>11</v>
      </c>
      <c r="M852" t="str">
        <f>feed!M849</f>
        <v>Free Market</v>
      </c>
      <c r="N852">
        <f>SUMPRODUCT(MID(0&amp;feed!N849,LARGE(INDEX(ISNUMBER(--MID(feed!N849,ROW($1:$5),1))*
ROW($1:$5),0),ROW($1:$5))+1,1)*10^ROW($1:$5)/10)</f>
        <v>438</v>
      </c>
      <c r="O852">
        <f>SUMPRODUCT(MID(0&amp;feed!O849,LARGE(INDEX(ISNUMBER(--MID(feed!O849,ROW($1:$5),1))*
ROW($1:$5),0),ROW($1:$5))+1,1)*10^ROW($1:$5)/10)</f>
        <v>11</v>
      </c>
      <c r="P852" t="str">
        <f>feed!P849</f>
        <v>Untapped</v>
      </c>
      <c r="Q852" t="str">
        <f>feed!Q849</f>
        <v>Large</v>
      </c>
      <c r="R852" t="str">
        <f>feed!R849</f>
        <v>East Indies</v>
      </c>
      <c r="S852" t="str">
        <f>feed!S849</f>
        <v>United States</v>
      </c>
      <c r="T852" s="4">
        <f>SUMPRODUCT(MID(0&amp;feed!T849,LARGE(INDEX(ISNUMBER(--MID(feed!T849,ROW($1:$5),1))*
ROW($1:$5),0),ROW($1:$5))+1,1)*10^ROW($1:$5)/10)</f>
        <v>40552</v>
      </c>
      <c r="U852" t="str">
        <f>feed!U849</f>
        <v>http://blocgame.com/stats.php?id=60573</v>
      </c>
      <c r="V852" s="4">
        <f>SUMPRODUCT(MID(0&amp;feed!V849,LARGE(INDEX(ISNUMBER(--MID(feed!V849,ROW($1:$5),1))*
ROW($1:$5),0),ROW($1:$5))+1,1)*10^ROW($1:$5)/10)</f>
        <v>0</v>
      </c>
      <c r="W852">
        <f>feed!W849</f>
        <v>0</v>
      </c>
      <c r="X852" s="4">
        <f>T852-H852*750-K852*375-L852*375</f>
        <v>18802</v>
      </c>
      <c r="Y852" s="9">
        <f>T852/N852</f>
        <v>92.584474885844756</v>
      </c>
    </row>
    <row r="853" spans="1:25" x14ac:dyDescent="0.25">
      <c r="A853" t="str">
        <f>feed!A853</f>
        <v>Mata Helang</v>
      </c>
      <c r="B853" t="str">
        <f>feed!B853</f>
        <v>Mata Helang</v>
      </c>
      <c r="C853" t="str">
        <f>feed!C853</f>
        <v>PIRATES</v>
      </c>
      <c r="D853">
        <f>SUMPRODUCT(MID(0&amp;feed!D853,LARGE(INDEX(ISNUMBER(--MID(feed!D853,ROW($1:$19),1))*
ROW($1:$19),0),ROW($1:$19))+1,1)*10^ROW($1:$19)/10)</f>
        <v>30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3</v>
      </c>
      <c r="I853" t="str">
        <f>feed!I853</f>
        <v>Undisciplined Rabble</v>
      </c>
      <c r="J853">
        <f>SUMPRODUCT(MID(0&amp;feed!J853,LARGE(INDEX(ISNUMBER(--MID(feed!J853,ROW($1:$19),1))*
ROW($1:$19),0),ROW($1:$19))+1,1)*10^ROW($1:$19)/10)</f>
        <v>22</v>
      </c>
      <c r="K853">
        <f>SUMPRODUCT(MID(0&amp;feed!K853,LARGE(INDEX(ISNUMBER(--MID(feed!K853,ROW($1:$19),1))*
ROW($1:$19),0),ROW($1:$19))+1,1)*10^ROW($1:$19)/10)</f>
        <v>29</v>
      </c>
      <c r="L853">
        <f>SUMPRODUCT(MID(0&amp;feed!L853,LARGE(INDEX(ISNUMBER(--MID(feed!L853,ROW($1:$19),1))*
ROW($1:$19),0),ROW($1:$19))+1,1)*10^ROW($1:$19)/10)</f>
        <v>3</v>
      </c>
      <c r="M853" t="str">
        <f>feed!M853</f>
        <v>Mixed Economy</v>
      </c>
      <c r="N853">
        <f>SUMPRODUCT(MID(0&amp;feed!N853,LARGE(INDEX(ISNUMBER(--MID(feed!N853,ROW($1:$5),1))*
ROW($1:$5),0),ROW($1:$5))+1,1)*10^ROW($1:$5)/10)</f>
        <v>437</v>
      </c>
      <c r="O853">
        <f>SUMPRODUCT(MID(0&amp;feed!O853,LARGE(INDEX(ISNUMBER(--MID(feed!O853,ROW($1:$5),1))*
ROW($1:$5),0),ROW($1:$5))+1,1)*10^ROW($1:$5)/10)</f>
        <v>333</v>
      </c>
      <c r="P853" t="str">
        <f>feed!P853</f>
        <v>Untapped</v>
      </c>
      <c r="Q853" t="str">
        <f>feed!Q853</f>
        <v>Large</v>
      </c>
      <c r="R853" t="str">
        <f>feed!R853</f>
        <v>Pacific Rim</v>
      </c>
      <c r="S853" t="str">
        <f>feed!S853</f>
        <v>United States</v>
      </c>
      <c r="T853" s="4">
        <f>SUMPRODUCT(MID(0&amp;feed!T853,LARGE(INDEX(ISNUMBER(--MID(feed!T853,ROW($1:$5),1))*
ROW($1:$5),0),ROW($1:$5))+1,1)*10^ROW($1:$5)/10)</f>
        <v>20000</v>
      </c>
      <c r="U853" t="str">
        <f>feed!U853</f>
        <v>http://blocgame.com/stats.php?id=64412</v>
      </c>
      <c r="V853" s="4">
        <f>SUMPRODUCT(MID(0&amp;feed!V853,LARGE(INDEX(ISNUMBER(--MID(feed!V853,ROW($1:$5),1))*
ROW($1:$5),0),ROW($1:$5))+1,1)*10^ROW($1:$5)/10)</f>
        <v>0</v>
      </c>
      <c r="W853">
        <f>feed!W853</f>
        <v>0</v>
      </c>
      <c r="X853" s="4">
        <f>T853-H853*750-K853*375-L853*375</f>
        <v>5750</v>
      </c>
      <c r="Y853" s="9">
        <f>T853/N853</f>
        <v>45.766590389016017</v>
      </c>
    </row>
    <row r="854" spans="1:25" x14ac:dyDescent="0.25">
      <c r="A854" t="str">
        <f>feed!A854</f>
        <v>Maiden</v>
      </c>
      <c r="B854" t="str">
        <f>feed!B854</f>
        <v>Queens Revenge</v>
      </c>
      <c r="C854" t="str">
        <f>feed!C854</f>
        <v>The Order</v>
      </c>
      <c r="D854">
        <f>SUMPRODUCT(MID(0&amp;feed!D854,LARGE(INDEX(ISNUMBER(--MID(feed!D854,ROW($1:$19),1))*
ROW($1:$19),0),ROW($1:$19))+1,1)*10^ROW($1:$19)/10)</f>
        <v>51</v>
      </c>
      <c r="E854">
        <f>SUMPRODUCT(MID(0&amp;feed!E854,LARGE(INDEX(ISNUMBER(--MID(feed!E854,ROW($1:$19),1))*
ROW($1:$19),0),ROW($1:$19))+1,1)*10^ROW($1:$19)/10)</f>
        <v>0</v>
      </c>
      <c r="F854" t="str">
        <f>feed!F854</f>
        <v>Second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1</v>
      </c>
      <c r="I854" t="str">
        <f>feed!I854</f>
        <v>Poor</v>
      </c>
      <c r="J854">
        <f>SUMPRODUCT(MID(0&amp;feed!J854,LARGE(INDEX(ISNUMBER(--MID(feed!J854,ROW($1:$19),1))*
ROW($1:$19),0),ROW($1:$19))+1,1)*10^ROW($1:$19)/10)</f>
        <v>6</v>
      </c>
      <c r="K854">
        <f>SUMPRODUCT(MID(0&amp;feed!K854,LARGE(INDEX(ISNUMBER(--MID(feed!K854,ROW($1:$19),1))*
ROW($1:$19),0),ROW($1:$19))+1,1)*10^ROW($1:$19)/10)</f>
        <v>13</v>
      </c>
      <c r="L854">
        <f>SUMPRODUCT(MID(0&amp;feed!L854,LARGE(INDEX(ISNUMBER(--MID(feed!L854,ROW($1:$19),1))*
ROW($1:$19),0),ROW($1:$19))+1,1)*10^ROW($1:$19)/10)</f>
        <v>10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435</v>
      </c>
      <c r="O854">
        <f>SUMPRODUCT(MID(0&amp;feed!O854,LARGE(INDEX(ISNUMBER(--MID(feed!O854,ROW($1:$5),1))*
ROW($1:$5),0),ROW($1:$5))+1,1)*10^ROW($1:$5)/10)</f>
        <v>2097</v>
      </c>
      <c r="P854" t="str">
        <f>feed!P854</f>
        <v>Untapped</v>
      </c>
      <c r="Q854" t="str">
        <f>feed!Q854</f>
        <v>Large</v>
      </c>
      <c r="R854" t="str">
        <f>feed!R854</f>
        <v>Mesopotamia</v>
      </c>
      <c r="S854" t="str">
        <f>feed!S854</f>
        <v>United States</v>
      </c>
      <c r="T854" s="4">
        <f>SUMPRODUCT(MID(0&amp;feed!T854,LARGE(INDEX(ISNUMBER(--MID(feed!T854,ROW($1:$5),1))*
ROW($1:$5),0),ROW($1:$5))+1,1)*10^ROW($1:$5)/10)</f>
        <v>19800</v>
      </c>
      <c r="U854" t="str">
        <f>feed!U854</f>
        <v>http://blocgame.com/stats.php?id=64049</v>
      </c>
      <c r="V854" s="4">
        <f>SUMPRODUCT(MID(0&amp;feed!V854,LARGE(INDEX(ISNUMBER(--MID(feed!V854,ROW($1:$5),1))*
ROW($1:$5),0),ROW($1:$5))+1,1)*10^ROW($1:$5)/10)</f>
        <v>0</v>
      </c>
      <c r="W854">
        <f>feed!W854</f>
        <v>0</v>
      </c>
      <c r="X854" s="4">
        <f>T854-H854*750-K854*375-L854*375</f>
        <v>10425</v>
      </c>
      <c r="Y854" s="9">
        <f>T854/N854</f>
        <v>45.517241379310342</v>
      </c>
    </row>
    <row r="855" spans="1:25" x14ac:dyDescent="0.25">
      <c r="A855" t="str">
        <f>feed!A855</f>
        <v>balancedgame</v>
      </c>
      <c r="B855" t="str">
        <f>feed!B855</f>
        <v>balancedgame</v>
      </c>
      <c r="C855">
        <f>feed!C855</f>
        <v>0</v>
      </c>
      <c r="D855">
        <f>SUMPRODUCT(MID(0&amp;feed!D855,LARGE(INDEX(ISNUMBER(--MID(feed!D855,ROW($1:$19),1))*
ROW($1:$19),0),ROW($1:$19))+1,1)*10^ROW($1:$19)/10)</f>
        <v>10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3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2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435</v>
      </c>
      <c r="O855">
        <f>SUMPRODUCT(MID(0&amp;feed!O855,LARGE(INDEX(ISNUMBER(--MID(feed!O855,ROW($1:$5),1))*
ROW($1:$5),0),ROW($1:$5))+1,1)*10^ROW($1:$5)/10)</f>
        <v>2598</v>
      </c>
      <c r="P855" t="str">
        <f>feed!P855</f>
        <v>Untapped</v>
      </c>
      <c r="Q855" t="str">
        <f>feed!Q855</f>
        <v>None</v>
      </c>
      <c r="R855" t="str">
        <f>feed!R855</f>
        <v>Atlas</v>
      </c>
      <c r="S855" t="str">
        <f>feed!S855</f>
        <v>United States</v>
      </c>
      <c r="T855" s="4">
        <f>SUMPRODUCT(MID(0&amp;feed!T855,LARGE(INDEX(ISNUMBER(--MID(feed!T855,ROW($1:$5),1))*
ROW($1:$5),0),ROW($1:$5))+1,1)*10^ROW($1:$5)/10)</f>
        <v>16500</v>
      </c>
      <c r="U855" t="str">
        <f>feed!U855</f>
        <v>http://blocgame.com/stats.php?id=64345</v>
      </c>
      <c r="V855" s="4">
        <f>SUMPRODUCT(MID(0&amp;feed!V855,LARGE(INDEX(ISNUMBER(--MID(feed!V855,ROW($1:$5),1))*
ROW($1:$5),0),ROW($1:$5))+1,1)*10^ROW($1:$5)/10)</f>
        <v>0</v>
      </c>
      <c r="W855">
        <f>feed!W855</f>
        <v>0</v>
      </c>
      <c r="X855" s="4">
        <f>T855-H855*750-K855*375-L855*375</f>
        <v>15000</v>
      </c>
      <c r="Y855" s="9">
        <f>T855/N855</f>
        <v>37.931034482758619</v>
      </c>
    </row>
    <row r="856" spans="1:25" x14ac:dyDescent="0.25">
      <c r="A856" t="str">
        <f>feed!A856</f>
        <v>Ussk</v>
      </c>
      <c r="B856" t="str">
        <f>feed!B856</f>
        <v>Sabariahhisham</v>
      </c>
      <c r="C856" t="str">
        <f>feed!C856</f>
        <v>PIRATES</v>
      </c>
      <c r="D856">
        <f>SUMPRODUCT(MID(0&amp;feed!D856,LARGE(INDEX(ISNUMBER(--MID(feed!D856,ROW($1:$19),1))*
ROW($1:$19),0),ROW($1:$19))+1,1)*10^ROW($1:$19)/10)</f>
        <v>74</v>
      </c>
      <c r="E856">
        <f>SUMPRODUCT(MID(0&amp;feed!E856,LARGE(INDEX(ISNUMBER(--MID(feed!E856,ROW($1:$19),1))*
ROW($1:$19),0),ROW($1:$19))+1,1)*10^ROW($1:$19)/10)</f>
        <v>0</v>
      </c>
      <c r="F856" t="str">
        <f>feed!F856</f>
        <v>Second World War surplus</v>
      </c>
      <c r="G856" t="str">
        <f>feed!G856</f>
        <v>Angelic</v>
      </c>
      <c r="H856">
        <f>SUMPRODUCT(MID(0&amp;feed!H856,LARGE(INDEX(ISNUMBER(--MID(feed!H856,ROW($1:$1),1))*
ROW($1:$1),0),ROW($1:$1))+1,1)*10^ROW($1:$1)/10)</f>
        <v>1</v>
      </c>
      <c r="I856" t="str">
        <f>feed!I856</f>
        <v>Elite</v>
      </c>
      <c r="J856">
        <f>SUMPRODUCT(MID(0&amp;feed!J856,LARGE(INDEX(ISNUMBER(--MID(feed!J856,ROW($1:$19),1))*
ROW($1:$19),0),ROW($1:$19))+1,1)*10^ROW($1:$19)/10)</f>
        <v>3</v>
      </c>
      <c r="K856">
        <f>SUMPRODUCT(MID(0&amp;feed!K856,LARGE(INDEX(ISNUMBER(--MID(feed!K856,ROW($1:$19),1))*
ROW($1:$19),0),ROW($1:$19))+1,1)*10^ROW($1:$19)/10)</f>
        <v>7</v>
      </c>
      <c r="L856">
        <f>SUMPRODUCT(MID(0&amp;feed!L856,LARGE(INDEX(ISNUMBER(--MID(feed!L856,ROW($1:$19),1))*
ROW($1:$19),0),ROW($1:$19))+1,1)*10^ROW($1:$19)/10)</f>
        <v>6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433</v>
      </c>
      <c r="O856">
        <f>SUMPRODUCT(MID(0&amp;feed!O856,LARGE(INDEX(ISNUMBER(--MID(feed!O856,ROW($1:$5),1))*
ROW($1:$5),0),ROW($1:$5))+1,1)*10^ROW($1:$5)/10)</f>
        <v>1255</v>
      </c>
      <c r="P856">
        <f>feed!P856</f>
        <v>0</v>
      </c>
      <c r="Q856" t="str">
        <f>feed!Q856</f>
        <v>Mediocre</v>
      </c>
      <c r="R856" t="str">
        <f>feed!R856</f>
        <v>Arabia</v>
      </c>
      <c r="S856" t="str">
        <f>feed!S856</f>
        <v>United States</v>
      </c>
      <c r="T856" s="4">
        <f>SUMPRODUCT(MID(0&amp;feed!T856,LARGE(INDEX(ISNUMBER(--MID(feed!T856,ROW($1:$5),1))*
ROW($1:$5),0),ROW($1:$5))+1,1)*10^ROW($1:$5)/10)</f>
        <v>19803</v>
      </c>
      <c r="U856" t="str">
        <f>feed!U856</f>
        <v>http://blocgame.com/stats.php?id=62132</v>
      </c>
      <c r="V856" s="4">
        <f>SUMPRODUCT(MID(0&amp;feed!V856,LARGE(INDEX(ISNUMBER(--MID(feed!V856,ROW($1:$5),1))*
ROW($1:$5),0),ROW($1:$5))+1,1)*10^ROW($1:$5)/10)</f>
        <v>0</v>
      </c>
      <c r="W856">
        <f>feed!W856</f>
        <v>0</v>
      </c>
      <c r="X856" s="4">
        <f>T856-H856*750-K856*375-L856*375</f>
        <v>14178</v>
      </c>
      <c r="Y856" s="9">
        <f>T856/N856</f>
        <v>45.734411085450347</v>
      </c>
    </row>
    <row r="857" spans="1:25" x14ac:dyDescent="0.25">
      <c r="A857" t="str">
        <f>feed!A859</f>
        <v>Treso</v>
      </c>
      <c r="B857" t="str">
        <f>feed!B859</f>
        <v>Jkrowl</v>
      </c>
      <c r="C857">
        <f>feed!C859</f>
        <v>0</v>
      </c>
      <c r="D857">
        <f>SUMPRODUCT(MID(0&amp;feed!D859,LARGE(INDEX(ISNUMBER(--MID(feed!D859,ROW($1:$19),1))*
ROW($1:$19),0),ROW($1:$19))+1,1)*10^ROW($1:$19)/10)</f>
        <v>7</v>
      </c>
      <c r="E857">
        <f>SUMPRODUCT(MID(0&amp;feed!E859,LARGE(INDEX(ISNUMBER(--MID(feed!E859,ROW($1:$19),1))*
ROW($1:$19),0),ROW($1:$19))+1,1)*10^ROW($1:$19)/10)</f>
        <v>0</v>
      </c>
      <c r="F857" t="str">
        <f>feed!F859</f>
        <v>Finest of the 19th century</v>
      </c>
      <c r="G857" t="str">
        <f>feed!G859</f>
        <v>Good</v>
      </c>
      <c r="H857">
        <f>SUMPRODUCT(MID(0&amp;feed!H859,LARGE(INDEX(ISNUMBER(--MID(feed!H859,ROW($1:$1),1))*
ROW($1:$1),0),ROW($1:$1))+1,1)*10^ROW($1:$1)/10)</f>
        <v>0</v>
      </c>
      <c r="I857" t="str">
        <f>feed!I859</f>
        <v>Undisciplined Rabble</v>
      </c>
      <c r="J857">
        <f>SUMPRODUCT(MID(0&amp;feed!J859,LARGE(INDEX(ISNUMBER(--MID(feed!J859,ROW($1:$19),1))*
ROW($1:$19),0),ROW($1:$19))+1,1)*10^ROW($1:$19)/10)</f>
        <v>90</v>
      </c>
      <c r="K857">
        <f>SUMPRODUCT(MID(0&amp;feed!K859,LARGE(INDEX(ISNUMBER(--MID(feed!K859,ROW($1:$19),1))*
ROW($1:$19),0),ROW($1:$19))+1,1)*10^ROW($1:$19)/10)</f>
        <v>2</v>
      </c>
      <c r="L857">
        <f>SUMPRODUCT(MID(0&amp;feed!L859,LARGE(INDEX(ISNUMBER(--MID(feed!L859,ROW($1:$19),1))*
ROW($1:$19),0),ROW($1:$19))+1,1)*10^ROW($1:$19)/10)</f>
        <v>0</v>
      </c>
      <c r="M857" t="str">
        <f>feed!M859</f>
        <v>Mixed Economy</v>
      </c>
      <c r="N857">
        <f>SUMPRODUCT(MID(0&amp;feed!N859,LARGE(INDEX(ISNUMBER(--MID(feed!N859,ROW($1:$5),1))*
ROW($1:$5),0),ROW($1:$5))+1,1)*10^ROW($1:$5)/10)</f>
        <v>429</v>
      </c>
      <c r="O857">
        <f>SUMPRODUCT(MID(0&amp;feed!O859,LARGE(INDEX(ISNUMBER(--MID(feed!O859,ROW($1:$5),1))*
ROW($1:$5),0),ROW($1:$5))+1,1)*10^ROW($1:$5)/10)</f>
        <v>0</v>
      </c>
      <c r="P857" t="str">
        <f>feed!P859</f>
        <v>Untapped</v>
      </c>
      <c r="Q857" t="str">
        <f>feed!Q859</f>
        <v>None</v>
      </c>
      <c r="R857" t="str">
        <f>feed!R859</f>
        <v>Amazonia</v>
      </c>
      <c r="S857" t="str">
        <f>feed!S859</f>
        <v>Neutral</v>
      </c>
      <c r="T857" s="4">
        <f>SUMPRODUCT(MID(0&amp;feed!T859,LARGE(INDEX(ISNUMBER(--MID(feed!T859,ROW($1:$5),1))*
ROW($1:$5),0),ROW($1:$5))+1,1)*10^ROW($1:$5)/10)</f>
        <v>16417</v>
      </c>
      <c r="U857" t="str">
        <f>feed!U859</f>
        <v>http://blocgame.com/stats.php?id=64534</v>
      </c>
      <c r="V857" s="4">
        <f>SUMPRODUCT(MID(0&amp;feed!V859,LARGE(INDEX(ISNUMBER(--MID(feed!V859,ROW($1:$5),1))*
ROW($1:$5),0),ROW($1:$5))+1,1)*10^ROW($1:$5)/10)</f>
        <v>0</v>
      </c>
      <c r="W857">
        <f>feed!W859</f>
        <v>0</v>
      </c>
      <c r="X857" s="4">
        <f>T857-H857*750-K857*375-L857*375</f>
        <v>15667</v>
      </c>
      <c r="Y857" s="9">
        <f>T857/N857</f>
        <v>38.268065268065271</v>
      </c>
    </row>
    <row r="858" spans="1:25" x14ac:dyDescent="0.25">
      <c r="A858" t="str">
        <f>feed!A858</f>
        <v>Hussenia</v>
      </c>
      <c r="B858" t="str">
        <f>feed!B858</f>
        <v>Vilhalm</v>
      </c>
      <c r="C858">
        <f>feed!C858</f>
        <v>0</v>
      </c>
      <c r="D858">
        <f>SUMPRODUCT(MID(0&amp;feed!D858,LARGE(INDEX(ISNUMBER(--MID(feed!D858,ROW($1:$19),1))*
ROW($1:$19),0),ROW($1:$19))+1,1)*10^ROW($1:$19)/10)</f>
        <v>5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Good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90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0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429</v>
      </c>
      <c r="O858">
        <f>SUMPRODUCT(MID(0&amp;feed!O858,LARGE(INDEX(ISNUMBER(--MID(feed!O858,ROW($1:$5),1))*
ROW($1:$5),0),ROW($1:$5))+1,1)*10^ROW($1:$5)/10)</f>
        <v>0</v>
      </c>
      <c r="P858" t="str">
        <f>feed!P858</f>
        <v>Untapped</v>
      </c>
      <c r="Q858" t="str">
        <f>feed!Q858</f>
        <v>None</v>
      </c>
      <c r="R858" t="str">
        <f>feed!R858</f>
        <v>Gran Colombia</v>
      </c>
      <c r="S858" t="str">
        <f>feed!S858</f>
        <v>Neutral</v>
      </c>
      <c r="T858" s="4">
        <f>SUMPRODUCT(MID(0&amp;feed!T858,LARGE(INDEX(ISNUMBER(--MID(feed!T858,ROW($1:$5),1))*
ROW($1:$5),0),ROW($1:$5))+1,1)*10^ROW($1:$5)/10)</f>
        <v>16417</v>
      </c>
      <c r="U858" t="str">
        <f>feed!U858</f>
        <v>http://blocgame.com/stats.php?id=64528</v>
      </c>
      <c r="V858" s="4">
        <f>SUMPRODUCT(MID(0&amp;feed!V858,LARGE(INDEX(ISNUMBER(--MID(feed!V858,ROW($1:$5),1))*
ROW($1:$5),0),ROW($1:$5))+1,1)*10^ROW($1:$5)/10)</f>
        <v>0</v>
      </c>
      <c r="W858">
        <f>feed!W858</f>
        <v>0</v>
      </c>
      <c r="X858" s="4">
        <f>T858-H858*750-K858*375-L858*375</f>
        <v>15667</v>
      </c>
      <c r="Y858" s="9">
        <f>T858/N858</f>
        <v>38.268065268065271</v>
      </c>
    </row>
    <row r="859" spans="1:25" x14ac:dyDescent="0.25">
      <c r="A859" t="str">
        <f>feed!A857</f>
        <v>Belac</v>
      </c>
      <c r="B859" t="str">
        <f>feed!B857</f>
        <v>Belac</v>
      </c>
      <c r="C859" t="str">
        <f>feed!C857</f>
        <v>The Federal Colonies</v>
      </c>
      <c r="D859">
        <f>SUMPRODUCT(MID(0&amp;feed!D857,LARGE(INDEX(ISNUMBER(--MID(feed!D857,ROW($1:$19),1))*
ROW($1:$19),0),ROW($1:$19))+1,1)*10^ROW($1:$19)/10)</f>
        <v>6</v>
      </c>
      <c r="E859">
        <f>SUMPRODUCT(MID(0&amp;feed!E857,LARGE(INDEX(ISNUMBER(--MID(feed!E857,ROW($1:$19),1))*
ROW($1:$19),0),ROW($1:$19))+1,1)*10^ROW($1:$19)/10)</f>
        <v>0</v>
      </c>
      <c r="F859" t="str">
        <f>feed!F857</f>
        <v>First World War surplus</v>
      </c>
      <c r="G859" t="str">
        <f>feed!G857</f>
        <v>Gandhi-like</v>
      </c>
      <c r="H859">
        <f>SUMPRODUCT(MID(0&amp;feed!H857,LARGE(INDEX(ISNUMBER(--MID(feed!H857,ROW($1:$1),1))*
ROW($1:$1),0),ROW($1:$1))+1,1)*10^ROW($1:$1)/10)</f>
        <v>0</v>
      </c>
      <c r="I859" t="str">
        <f>feed!I857</f>
        <v>Undisciplined Rabble</v>
      </c>
      <c r="J859">
        <f>SUMPRODUCT(MID(0&amp;feed!J857,LARGE(INDEX(ISNUMBER(--MID(feed!J857,ROW($1:$19),1))*
ROW($1:$19),0),ROW($1:$19))+1,1)*10^ROW($1:$19)/10)</f>
        <v>3</v>
      </c>
      <c r="K859">
        <f>SUMPRODUCT(MID(0&amp;feed!K857,LARGE(INDEX(ISNUMBER(--MID(feed!K857,ROW($1:$19),1))*
ROW($1:$19),0),ROW($1:$19))+1,1)*10^ROW($1:$19)/10)</f>
        <v>4</v>
      </c>
      <c r="L859">
        <f>SUMPRODUCT(MID(0&amp;feed!L857,LARGE(INDEX(ISNUMBER(--MID(feed!L857,ROW($1:$19),1))*
ROW($1:$19),0),ROW($1:$19))+1,1)*10^ROW($1:$19)/10)</f>
        <v>1</v>
      </c>
      <c r="M859" t="str">
        <f>feed!M857</f>
        <v>Mixed Economy</v>
      </c>
      <c r="N859">
        <f>SUMPRODUCT(MID(0&amp;feed!N857,LARGE(INDEX(ISNUMBER(--MID(feed!N857,ROW($1:$5),1))*
ROW($1:$5),0),ROW($1:$5))+1,1)*10^ROW($1:$5)/10)</f>
        <v>429</v>
      </c>
      <c r="O859">
        <f>SUMPRODUCT(MID(0&amp;feed!O857,LARGE(INDEX(ISNUMBER(--MID(feed!O857,ROW($1:$5),1))*
ROW($1:$5),0),ROW($1:$5))+1,1)*10^ROW($1:$5)/10)</f>
        <v>166</v>
      </c>
      <c r="P859" t="str">
        <f>feed!P857</f>
        <v>Plentiful</v>
      </c>
      <c r="Q859" t="str">
        <f>feed!Q857</f>
        <v>None</v>
      </c>
      <c r="R859" t="str">
        <f>feed!R857</f>
        <v>Caribbean</v>
      </c>
      <c r="S859" t="str">
        <f>feed!S857</f>
        <v>Neutral</v>
      </c>
      <c r="T859" s="4">
        <f>SUMPRODUCT(MID(0&amp;feed!T857,LARGE(INDEX(ISNUMBER(--MID(feed!T857,ROW($1:$5),1))*
ROW($1:$5),0),ROW($1:$5))+1,1)*10^ROW($1:$5)/10)</f>
        <v>13210</v>
      </c>
      <c r="U859" t="str">
        <f>feed!U857</f>
        <v>http://blocgame.com/stats.php?id=64183</v>
      </c>
      <c r="V859" s="4">
        <f>SUMPRODUCT(MID(0&amp;feed!V857,LARGE(INDEX(ISNUMBER(--MID(feed!V857,ROW($1:$5),1))*
ROW($1:$5),0),ROW($1:$5))+1,1)*10^ROW($1:$5)/10)</f>
        <v>0</v>
      </c>
      <c r="W859">
        <f>feed!W857</f>
        <v>0</v>
      </c>
      <c r="X859" s="4">
        <f>T859-H859*750-K859*375-L859*375</f>
        <v>11335</v>
      </c>
      <c r="Y859" s="9">
        <f>T859/N859</f>
        <v>30.792540792540791</v>
      </c>
    </row>
    <row r="860" spans="1:25" x14ac:dyDescent="0.25">
      <c r="A860" t="str">
        <f>feed!A860</f>
        <v>Novonia</v>
      </c>
      <c r="B860" t="str">
        <f>feed!B860</f>
        <v>Helms</v>
      </c>
      <c r="C860">
        <f>feed!C860</f>
        <v>0</v>
      </c>
      <c r="D860">
        <f>SUMPRODUCT(MID(0&amp;feed!D860,LARGE(INDEX(ISNUMBER(--MID(feed!D860,ROW($1:$19),1))*
ROW($1:$19),0),ROW($1:$19))+1,1)*10^ROW($1:$19)/10)</f>
        <v>6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Good</v>
      </c>
      <c r="H860">
        <f>SUMPRODUCT(MID(0&amp;feed!H860,LARGE(INDEX(ISNUMBER(--MID(feed!H860,ROW($1:$1),1))*
ROW($1:$1),0),ROW($1:$1))+1,1)*10^ROW($1:$1)/10)</f>
        <v>0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90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428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 t="str">
        <f>feed!Q860</f>
        <v>None</v>
      </c>
      <c r="R860" t="str">
        <f>feed!R860</f>
        <v>Southern Cone</v>
      </c>
      <c r="S860" t="str">
        <f>feed!S860</f>
        <v>Neutral</v>
      </c>
      <c r="T860" s="4">
        <f>SUMPRODUCT(MID(0&amp;feed!T860,LARGE(INDEX(ISNUMBER(--MID(feed!T860,ROW($1:$5),1))*
ROW($1:$5),0),ROW($1:$5))+1,1)*10^ROW($1:$5)/10)</f>
        <v>19700</v>
      </c>
      <c r="U860" t="str">
        <f>feed!U860</f>
        <v>http://blocgame.com/stats.php?id=64536</v>
      </c>
      <c r="V860" s="4">
        <f>SUMPRODUCT(MID(0&amp;feed!V860,LARGE(INDEX(ISNUMBER(--MID(feed!V860,ROW($1:$5),1))*
ROW($1:$5),0),ROW($1:$5))+1,1)*10^ROW($1:$5)/10)</f>
        <v>0</v>
      </c>
      <c r="W860">
        <f>feed!W860</f>
        <v>0</v>
      </c>
      <c r="X860" s="4">
        <f>T860-H860*750-K860*375-L860*375</f>
        <v>18950</v>
      </c>
      <c r="Y860" s="9">
        <f>T860/N860</f>
        <v>46.028037383177569</v>
      </c>
    </row>
    <row r="861" spans="1:25" x14ac:dyDescent="0.25">
      <c r="A861" t="str">
        <f>feed!A862</f>
        <v>Boru</v>
      </c>
      <c r="B861" t="str">
        <f>feed!B862</f>
        <v>Skillet9!</v>
      </c>
      <c r="C861" t="str">
        <f>feed!C862</f>
        <v>The United Nations</v>
      </c>
      <c r="D861">
        <f>SUMPRODUCT(MID(0&amp;feed!D862,LARGE(INDEX(ISNUMBER(--MID(feed!D862,ROW($1:$19),1))*
ROW($1:$19),0),ROW($1:$19))+1,1)*10^ROW($1:$19)/10)</f>
        <v>7</v>
      </c>
      <c r="E861">
        <f>SUMPRODUCT(MID(0&amp;feed!E862,LARGE(INDEX(ISNUMBER(--MID(feed!E862,ROW($1:$19),1))*
ROW($1:$19),0),ROW($1:$19))+1,1)*10^ROW($1:$19)/10)</f>
        <v>0</v>
      </c>
      <c r="F861" t="str">
        <f>feed!F862</f>
        <v>First World War surplus</v>
      </c>
      <c r="G861" t="str">
        <f>feed!G862</f>
        <v>Good</v>
      </c>
      <c r="H861">
        <f>SUMPRODUCT(MID(0&amp;feed!H862,LARGE(INDEX(ISNUMBER(--MID(feed!H862,ROW($1:$1),1))*
ROW($1:$1),0),ROW($1:$1))+1,1)*10^ROW($1:$1)/10)</f>
        <v>1</v>
      </c>
      <c r="I861" t="str">
        <f>feed!I862</f>
        <v>Good</v>
      </c>
      <c r="J861">
        <f>SUMPRODUCT(MID(0&amp;feed!J862,LARGE(INDEX(ISNUMBER(--MID(feed!J862,ROW($1:$19),1))*
ROW($1:$19),0),ROW($1:$19))+1,1)*10^ROW($1:$19)/10)</f>
        <v>150</v>
      </c>
      <c r="K861">
        <f>SUMPRODUCT(MID(0&amp;feed!K862,LARGE(INDEX(ISNUMBER(--MID(feed!K862,ROW($1:$19),1))*
ROW($1:$19),0),ROW($1:$19))+1,1)*10^ROW($1:$19)/10)</f>
        <v>4</v>
      </c>
      <c r="L861">
        <f>SUMPRODUCT(MID(0&amp;feed!L862,LARGE(INDEX(ISNUMBER(--MID(feed!L862,ROW($1:$19),1))*
ROW($1:$19),0),ROW($1:$19))+1,1)*10^ROW($1:$19)/10)</f>
        <v>4</v>
      </c>
      <c r="M861" t="str">
        <f>feed!M862</f>
        <v>Mixed Economy</v>
      </c>
      <c r="N861">
        <f>SUMPRODUCT(MID(0&amp;feed!N862,LARGE(INDEX(ISNUMBER(--MID(feed!N862,ROW($1:$5),1))*
ROW($1:$5),0),ROW($1:$5))+1,1)*10^ROW($1:$5)/10)</f>
        <v>426</v>
      </c>
      <c r="O861">
        <f>SUMPRODUCT(MID(0&amp;feed!O862,LARGE(INDEX(ISNUMBER(--MID(feed!O862,ROW($1:$5),1))*
ROW($1:$5),0),ROW($1:$5))+1,1)*10^ROW($1:$5)/10)</f>
        <v>0</v>
      </c>
      <c r="P861" t="str">
        <f>feed!P862</f>
        <v>Untapped</v>
      </c>
      <c r="Q861" t="str">
        <f>feed!Q862</f>
        <v>None</v>
      </c>
      <c r="R861" t="str">
        <f>feed!R862</f>
        <v>Mesopotamia</v>
      </c>
      <c r="S861" t="str">
        <f>feed!S862</f>
        <v>Neutral</v>
      </c>
      <c r="T861" s="4">
        <f>SUMPRODUCT(MID(0&amp;feed!T862,LARGE(INDEX(ISNUMBER(--MID(feed!T862,ROW($1:$5),1))*
ROW($1:$5),0),ROW($1:$5))+1,1)*10^ROW($1:$5)/10)</f>
        <v>16500</v>
      </c>
      <c r="U861" t="str">
        <f>feed!U862</f>
        <v>http://blocgame.com/stats.php?id=61318</v>
      </c>
      <c r="V861" s="4">
        <f>SUMPRODUCT(MID(0&amp;feed!V862,LARGE(INDEX(ISNUMBER(--MID(feed!V862,ROW($1:$5),1))*
ROW($1:$5),0),ROW($1:$5))+1,1)*10^ROW($1:$5)/10)</f>
        <v>0</v>
      </c>
      <c r="W861">
        <f>feed!W862</f>
        <v>0</v>
      </c>
      <c r="X861" s="4">
        <f>T861-H861*750-K861*375-L861*375</f>
        <v>12750</v>
      </c>
      <c r="Y861" s="9">
        <f>T861/N861</f>
        <v>38.732394366197184</v>
      </c>
    </row>
    <row r="862" spans="1:25" x14ac:dyDescent="0.25">
      <c r="A862" t="str">
        <f>feed!A863</f>
        <v>Picanninia</v>
      </c>
      <c r="B862" t="str">
        <f>feed!B863</f>
        <v>oppengrubenfuhrer</v>
      </c>
      <c r="C862" t="str">
        <f>feed!C863</f>
        <v>Uncivilized Africans</v>
      </c>
      <c r="D862">
        <f>SUMPRODUCT(MID(0&amp;feed!D863,LARGE(INDEX(ISNUMBER(--MID(feed!D863,ROW($1:$19),1))*
ROW($1:$19),0),ROW($1:$19))+1,1)*10^ROW($1:$19)/10)</f>
        <v>21</v>
      </c>
      <c r="E862">
        <f>SUMPRODUCT(MID(0&amp;feed!E863,LARGE(INDEX(ISNUMBER(--MID(feed!E863,ROW($1:$19),1))*
ROW($1:$19),0),ROW($1:$19))+1,1)*10^ROW($1:$19)/10)</f>
        <v>0</v>
      </c>
      <c r="F862" t="str">
        <f>feed!F863</f>
        <v>Finest of the 19th century</v>
      </c>
      <c r="G862" t="str">
        <f>feed!G863</f>
        <v>Gandhi-like</v>
      </c>
      <c r="H862">
        <f>SUMPRODUCT(MID(0&amp;feed!H863,LARGE(INDEX(ISNUMBER(--MID(feed!H863,ROW($1:$1),1))*
ROW($1:$1),0),ROW($1:$1))+1,1)*10^ROW($1:$1)/10)</f>
        <v>1</v>
      </c>
      <c r="I862" t="str">
        <f>feed!I863</f>
        <v>Standard</v>
      </c>
      <c r="J862">
        <f>SUMPRODUCT(MID(0&amp;feed!J863,LARGE(INDEX(ISNUMBER(--MID(feed!J863,ROW($1:$19),1))*
ROW($1:$19),0),ROW($1:$19))+1,1)*10^ROW($1:$19)/10)</f>
        <v>7</v>
      </c>
      <c r="K862">
        <f>SUMPRODUCT(MID(0&amp;feed!K863,LARGE(INDEX(ISNUMBER(--MID(feed!K863,ROW($1:$19),1))*
ROW($1:$19),0),ROW($1:$19))+1,1)*10^ROW($1:$19)/10)</f>
        <v>12</v>
      </c>
      <c r="L862">
        <f>SUMPRODUCT(MID(0&amp;feed!L863,LARGE(INDEX(ISNUMBER(--MID(feed!L863,ROW($1:$19),1))*
ROW($1:$19),0),ROW($1:$19))+1,1)*10^ROW($1:$19)/10)</f>
        <v>3</v>
      </c>
      <c r="M862" t="str">
        <f>feed!M863</f>
        <v>Mixed Economy</v>
      </c>
      <c r="N862">
        <f>SUMPRODUCT(MID(0&amp;feed!N863,LARGE(INDEX(ISNUMBER(--MID(feed!N863,ROW($1:$5),1))*
ROW($1:$5),0),ROW($1:$5))+1,1)*10^ROW($1:$5)/10)</f>
        <v>426</v>
      </c>
      <c r="O862">
        <f>SUMPRODUCT(MID(0&amp;feed!O863,LARGE(INDEX(ISNUMBER(--MID(feed!O863,ROW($1:$5),1))*
ROW($1:$5),0),ROW($1:$5))+1,1)*10^ROW($1:$5)/10)</f>
        <v>0</v>
      </c>
      <c r="P862" t="str">
        <f>feed!P863</f>
        <v>Plentiful</v>
      </c>
      <c r="Q862" t="str">
        <f>feed!Q863</f>
        <v>None</v>
      </c>
      <c r="R862" t="str">
        <f>feed!R863</f>
        <v>East Africa</v>
      </c>
      <c r="S862" t="str">
        <f>feed!S863</f>
        <v>Soviet Union</v>
      </c>
      <c r="T862" s="4">
        <f>SUMPRODUCT(MID(0&amp;feed!T863,LARGE(INDEX(ISNUMBER(--MID(feed!T863,ROW($1:$5),1))*
ROW($1:$5),0),ROW($1:$5))+1,1)*10^ROW($1:$5)/10)</f>
        <v>12196</v>
      </c>
      <c r="U862" t="str">
        <f>feed!U863</f>
        <v>http://blocgame.com/stats.php?id=64400</v>
      </c>
      <c r="V862" s="4">
        <f>SUMPRODUCT(MID(0&amp;feed!V863,LARGE(INDEX(ISNUMBER(--MID(feed!V863,ROW($1:$5),1))*
ROW($1:$5),0),ROW($1:$5))+1,1)*10^ROW($1:$5)/10)</f>
        <v>0</v>
      </c>
      <c r="W862">
        <f>feed!W863</f>
        <v>0</v>
      </c>
      <c r="X862" s="4">
        <f>T862-H862*750-K862*375-L862*375</f>
        <v>5821</v>
      </c>
      <c r="Y862" s="9">
        <f>T862/N862</f>
        <v>28.629107981220656</v>
      </c>
    </row>
    <row r="863" spans="1:25" x14ac:dyDescent="0.25">
      <c r="A863" t="str">
        <f>feed!A861</f>
        <v>The Silver Hand</v>
      </c>
      <c r="B863" t="str">
        <f>feed!B861</f>
        <v>Morladim</v>
      </c>
      <c r="C863">
        <f>feed!C861</f>
        <v>0</v>
      </c>
      <c r="D863">
        <f>SUMPRODUCT(MID(0&amp;feed!D861,LARGE(INDEX(ISNUMBER(--MID(feed!D861,ROW($1:$19),1))*
ROW($1:$19),0),ROW($1:$19))+1,1)*10^ROW($1:$19)/10)</f>
        <v>10</v>
      </c>
      <c r="E863">
        <f>SUMPRODUCT(MID(0&amp;feed!E861,LARGE(INDEX(ISNUMBER(--MID(feed!E861,ROW($1:$19),1))*
ROW($1:$19),0),ROW($1:$19))+1,1)*10^ROW($1:$19)/10)</f>
        <v>0</v>
      </c>
      <c r="F863" t="str">
        <f>feed!F861</f>
        <v>First World War surplus</v>
      </c>
      <c r="G863" t="str">
        <f>feed!G861</f>
        <v>Gandhi-like</v>
      </c>
      <c r="H863">
        <f>SUMPRODUCT(MID(0&amp;feed!H861,LARGE(INDEX(ISNUMBER(--MID(feed!H861,ROW($1:$1),1))*
ROW($1:$1),0),ROW($1:$1))+1,1)*10^ROW($1:$1)/10)</f>
        <v>0</v>
      </c>
      <c r="I863" t="str">
        <f>feed!I861</f>
        <v>Good</v>
      </c>
      <c r="J863">
        <f>SUMPRODUCT(MID(0&amp;feed!J861,LARGE(INDEX(ISNUMBER(--MID(feed!J861,ROW($1:$19),1))*
ROW($1:$19),0),ROW($1:$19))+1,1)*10^ROW($1:$19)/10)</f>
        <v>3</v>
      </c>
      <c r="K863">
        <f>SUMPRODUCT(MID(0&amp;feed!K861,LARGE(INDEX(ISNUMBER(--MID(feed!K861,ROW($1:$19),1))*
ROW($1:$19),0),ROW($1:$19))+1,1)*10^ROW($1:$19)/10)</f>
        <v>4</v>
      </c>
      <c r="L863">
        <f>SUMPRODUCT(MID(0&amp;feed!L861,LARGE(INDEX(ISNUMBER(--MID(feed!L861,ROW($1:$19),1))*
ROW($1:$19),0),ROW($1:$19))+1,1)*10^ROW($1:$19)/10)</f>
        <v>1</v>
      </c>
      <c r="M863" t="str">
        <f>feed!M861</f>
        <v>Mixed Economy</v>
      </c>
      <c r="N863">
        <f>SUMPRODUCT(MID(0&amp;feed!N861,LARGE(INDEX(ISNUMBER(--MID(feed!N861,ROW($1:$5),1))*
ROW($1:$5),0),ROW($1:$5))+1,1)*10^ROW($1:$5)/10)</f>
        <v>426</v>
      </c>
      <c r="O863">
        <f>SUMPRODUCT(MID(0&amp;feed!O861,LARGE(INDEX(ISNUMBER(--MID(feed!O861,ROW($1:$5),1))*
ROW($1:$5),0),ROW($1:$5))+1,1)*10^ROW($1:$5)/10)</f>
        <v>208</v>
      </c>
      <c r="P863" t="str">
        <f>feed!P861</f>
        <v>Untapped</v>
      </c>
      <c r="Q863" t="str">
        <f>feed!Q861</f>
        <v>None</v>
      </c>
      <c r="R863" t="str">
        <f>feed!R861</f>
        <v>Pacific Rim</v>
      </c>
      <c r="S863" t="str">
        <f>feed!S861</f>
        <v>United States</v>
      </c>
      <c r="T863" s="4">
        <f>SUMPRODUCT(MID(0&amp;feed!T861,LARGE(INDEX(ISNUMBER(--MID(feed!T861,ROW($1:$5),1))*
ROW($1:$5),0),ROW($1:$5))+1,1)*10^ROW($1:$5)/10)</f>
        <v>19602</v>
      </c>
      <c r="U863" t="str">
        <f>feed!U861</f>
        <v>http://blocgame.com/stats.php?id=56161</v>
      </c>
      <c r="V863" s="4">
        <f>SUMPRODUCT(MID(0&amp;feed!V861,LARGE(INDEX(ISNUMBER(--MID(feed!V861,ROW($1:$5),1))*
ROW($1:$5),0),ROW($1:$5))+1,1)*10^ROW($1:$5)/10)</f>
        <v>0</v>
      </c>
      <c r="W863">
        <f>feed!W861</f>
        <v>0</v>
      </c>
      <c r="X863" s="4">
        <f>T863-H863*750-K863*375-L863*375</f>
        <v>17727</v>
      </c>
      <c r="Y863" s="9">
        <f>T863/N863</f>
        <v>46.014084507042256</v>
      </c>
    </row>
    <row r="864" spans="1:25" x14ac:dyDescent="0.25">
      <c r="A864" t="str">
        <f>feed!A864</f>
        <v>switzerdouch</v>
      </c>
      <c r="B864" t="str">
        <f>feed!B864</f>
        <v>yaboimtndew</v>
      </c>
      <c r="C864">
        <f>feed!C864</f>
        <v>0</v>
      </c>
      <c r="D864">
        <f>SUMPRODUCT(MID(0&amp;feed!D864,LARGE(INDEX(ISNUMBER(--MID(feed!D864,ROW($1:$19),1))*
ROW($1:$19),0),ROW($1:$19))+1,1)*10^ROW($1:$19)/10)</f>
        <v>2</v>
      </c>
      <c r="E864">
        <f>SUMPRODUCT(MID(0&amp;feed!E864,LARGE(INDEX(ISNUMBER(--MID(feed!E864,ROW($1:$19),1))*
ROW($1:$19),0),ROW($1:$19))+1,1)*10^ROW($1:$19)/10)</f>
        <v>0</v>
      </c>
      <c r="F864" t="str">
        <f>feed!F864</f>
        <v>Second World War surplus</v>
      </c>
      <c r="G864" t="str">
        <f>feed!G864</f>
        <v>Good</v>
      </c>
      <c r="H864">
        <f>SUMPRODUCT(MID(0&amp;feed!H864,LARGE(INDEX(ISNUMBER(--MID(feed!H864,ROW($1:$1),1))*
ROW($1:$1),0),ROW($1:$1))+1,1)*10^ROW($1:$1)/10)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8</v>
      </c>
      <c r="K864">
        <f>SUMPRODUCT(MID(0&amp;feed!K864,LARGE(INDEX(ISNUMBER(--MID(feed!K864,ROW($1:$19),1))*
ROW($1:$19),0),ROW($1:$19))+1,1)*10^ROW($1:$19)/10)</f>
        <v>2</v>
      </c>
      <c r="L864">
        <f>SUMPRODUCT(MID(0&amp;feed!L864,LARGE(INDEX(ISNUMBER(--MID(feed!L864,ROW($1:$19),1))*
ROW($1:$19),0),ROW($1:$19))+1,1)*10^ROW($1:$19)/10)</f>
        <v>0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424</v>
      </c>
      <c r="O864">
        <f>SUMPRODUCT(MID(0&amp;feed!O864,LARGE(INDEX(ISNUMBER(--MID(feed!O864,ROW($1:$5),1))*
ROW($1:$5),0),ROW($1:$5))+1,1)*10^ROW($1:$5)/10)</f>
        <v>145</v>
      </c>
      <c r="P864" t="str">
        <f>feed!P864</f>
        <v>Plentiful</v>
      </c>
      <c r="Q864" t="str">
        <f>feed!Q864</f>
        <v>None</v>
      </c>
      <c r="R864" t="str">
        <f>feed!R864</f>
        <v>Mesoamerica</v>
      </c>
      <c r="S864" t="str">
        <f>feed!S864</f>
        <v>Neutral</v>
      </c>
      <c r="T864" s="4">
        <f>SUMPRODUCT(MID(0&amp;feed!T864,LARGE(INDEX(ISNUMBER(--MID(feed!T864,ROW($1:$5),1))*
ROW($1:$5),0),ROW($1:$5))+1,1)*10^ROW($1:$5)/10)</f>
        <v>6400</v>
      </c>
      <c r="U864" t="str">
        <f>feed!U864</f>
        <v>http://blocgame.com/stats.php?id=58997</v>
      </c>
      <c r="V864" s="4">
        <f>SUMPRODUCT(MID(0&amp;feed!V864,LARGE(INDEX(ISNUMBER(--MID(feed!V864,ROW($1:$5),1))*
ROW($1:$5),0),ROW($1:$5))+1,1)*10^ROW($1:$5)/10)</f>
        <v>0</v>
      </c>
      <c r="W864">
        <f>feed!W864</f>
        <v>0</v>
      </c>
      <c r="X864" s="4">
        <f>T864-H864*750-K864*375-L864*375</f>
        <v>5650</v>
      </c>
      <c r="Y864" s="9">
        <f>T864/N864</f>
        <v>15.09433962264151</v>
      </c>
    </row>
    <row r="865" spans="1:25" x14ac:dyDescent="0.25">
      <c r="A865" t="str">
        <f>feed!A865</f>
        <v>Leoprechting</v>
      </c>
      <c r="B865" t="str">
        <f>feed!B865</f>
        <v>Grand Commandant</v>
      </c>
      <c r="C865">
        <f>feed!C865</f>
        <v>0</v>
      </c>
      <c r="D865">
        <f>SUMPRODUCT(MID(0&amp;feed!D865,LARGE(INDEX(ISNUMBER(--MID(feed!D865,ROW($1:$19),1))*
ROW($1:$19),0),ROW($1:$19))+1,1)*10^ROW($1:$19)/10)</f>
        <v>10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0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185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423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 t="str">
        <f>feed!Q865</f>
        <v>None</v>
      </c>
      <c r="R865" t="str">
        <f>feed!R865</f>
        <v>East Indies</v>
      </c>
      <c r="S865" t="str">
        <f>feed!S865</f>
        <v>Neutral</v>
      </c>
      <c r="T865" s="4">
        <f>SUMPRODUCT(MID(0&amp;feed!T865,LARGE(INDEX(ISNUMBER(--MID(feed!T865,ROW($1:$5),1))*
ROW($1:$5),0),ROW($1:$5))+1,1)*10^ROW($1:$5)/10)</f>
        <v>16172</v>
      </c>
      <c r="U865" t="str">
        <f>feed!U865</f>
        <v>http://blocgame.com/stats.php?id=64638</v>
      </c>
      <c r="V865" s="4">
        <f>SUMPRODUCT(MID(0&amp;feed!V865,LARGE(INDEX(ISNUMBER(--MID(feed!V865,ROW($1:$5),1))*
ROW($1:$5),0),ROW($1:$5))+1,1)*10^ROW($1:$5)/10)</f>
        <v>0</v>
      </c>
      <c r="W865">
        <f>feed!W865</f>
        <v>0</v>
      </c>
      <c r="X865" s="4">
        <f>T865-H865*750-K865*375-L865*375</f>
        <v>15422</v>
      </c>
      <c r="Y865" s="9">
        <f>T865/N865</f>
        <v>38.231678486997637</v>
      </c>
    </row>
    <row r="866" spans="1:25" x14ac:dyDescent="0.25">
      <c r="A866" t="str">
        <f>feed!A866</f>
        <v>sixpool</v>
      </c>
      <c r="B866" t="str">
        <f>feed!B866</f>
        <v>sixpool</v>
      </c>
      <c r="C866">
        <f>feed!C866</f>
        <v>0</v>
      </c>
      <c r="D866">
        <f>SUMPRODUCT(MID(0&amp;feed!D866,LARGE(INDEX(ISNUMBER(--MID(feed!D866,ROW($1:$19),1))*
ROW($1:$19),0),ROW($1:$19))+1,1)*10^ROW($1:$19)/10)</f>
        <v>8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Finest of the 19th century</v>
      </c>
      <c r="G866" t="str">
        <f>feed!G866</f>
        <v>Questionable</v>
      </c>
      <c r="H866">
        <f>SUMPRODUCT(MID(0&amp;feed!H866,LARGE(INDEX(ISNUMBER(--MID(feed!H866,ROW($1:$1),1))*
ROW($1:$1),0),ROW($1:$1))+1,1)*10^ROW($1:$1)/10)</f>
        <v>0</v>
      </c>
      <c r="I866" t="str">
        <f>feed!I866</f>
        <v>Undisciplined Rabble</v>
      </c>
      <c r="J866">
        <f>SUMPRODUCT(MID(0&amp;feed!J866,LARGE(INDEX(ISNUMBER(--MID(feed!J866,ROW($1:$19),1))*
ROW($1:$19),0),ROW($1:$19))+1,1)*10^ROW($1:$19)/10)</f>
        <v>4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2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420</v>
      </c>
      <c r="O866">
        <f>SUMPRODUCT(MID(0&amp;feed!O866,LARGE(INDEX(ISNUMBER(--MID(feed!O866,ROW($1:$5),1))*
ROW($1:$5),0),ROW($1:$5))+1,1)*10^ROW($1:$5)/10)</f>
        <v>763</v>
      </c>
      <c r="P866" t="str">
        <f>feed!P866</f>
        <v>Untapped</v>
      </c>
      <c r="Q866" t="str">
        <f>feed!Q866</f>
        <v>None</v>
      </c>
      <c r="R866" t="str">
        <f>feed!R866</f>
        <v>Atlas</v>
      </c>
      <c r="S866" t="str">
        <f>feed!S866</f>
        <v>Neutral</v>
      </c>
      <c r="T866" s="4">
        <f>SUMPRODUCT(MID(0&amp;feed!T866,LARGE(INDEX(ISNUMBER(--MID(feed!T866,ROW($1:$5),1))*
ROW($1:$5),0),ROW($1:$5))+1,1)*10^ROW($1:$5)/10)</f>
        <v>13750</v>
      </c>
      <c r="U866" t="str">
        <f>feed!U866</f>
        <v>http://blocgame.com/stats.php?id=64331</v>
      </c>
      <c r="V866" s="4">
        <f>SUMPRODUCT(MID(0&amp;feed!V866,LARGE(INDEX(ISNUMBER(--MID(feed!V866,ROW($1:$5),1))*
ROW($1:$5),0),ROW($1:$5))+1,1)*10^ROW($1:$5)/10)</f>
        <v>0</v>
      </c>
      <c r="W866">
        <f>feed!W866</f>
        <v>0</v>
      </c>
      <c r="X866" s="4">
        <f>T866-H866*750-K866*375-L866*375</f>
        <v>12250</v>
      </c>
      <c r="Y866" s="9">
        <f>T866/N866</f>
        <v>32.738095238095241</v>
      </c>
    </row>
    <row r="867" spans="1:25" x14ac:dyDescent="0.25">
      <c r="A867" t="str">
        <f>feed!A867</f>
        <v>bosspizzpls</v>
      </c>
      <c r="B867" t="str">
        <f>feed!B867</f>
        <v>bosspizzpls</v>
      </c>
      <c r="C867">
        <f>feed!C867</f>
        <v>0</v>
      </c>
      <c r="D867">
        <f>SUMPRODUCT(MID(0&amp;feed!D867,LARGE(INDEX(ISNUMBER(--MID(feed!D867,ROW($1:$19),1))*
ROW($1:$19),0),ROW($1:$19))+1,1)*10^ROW($1:$19)/10)</f>
        <v>7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Good</v>
      </c>
      <c r="J867">
        <f>SUMPRODUCT(MID(0&amp;feed!J867,LARGE(INDEX(ISNUMBER(--MID(feed!J867,ROW($1:$19),1))*
ROW($1:$19),0),ROW($1:$19))+1,1)*10^ROW($1:$19)/10)</f>
        <v>30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419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 t="str">
        <f>feed!Q867</f>
        <v>Meagre</v>
      </c>
      <c r="R867" t="str">
        <f>feed!R867</f>
        <v>China</v>
      </c>
      <c r="S867" t="str">
        <f>feed!S867</f>
        <v>Neutral</v>
      </c>
      <c r="T867" s="4">
        <f>SUMPRODUCT(MID(0&amp;feed!T867,LARGE(INDEX(ISNUMBER(--MID(feed!T867,ROW($1:$5),1))*
ROW($1:$5),0),ROW($1:$5))+1,1)*10^ROW($1:$5)/10)</f>
        <v>13750</v>
      </c>
      <c r="U867" t="str">
        <f>feed!U867</f>
        <v>http://blocgame.com/stats.php?id=64296</v>
      </c>
      <c r="V867" s="4">
        <f>SUMPRODUCT(MID(0&amp;feed!V867,LARGE(INDEX(ISNUMBER(--MID(feed!V867,ROW($1:$5),1))*
ROW($1:$5),0),ROW($1:$5))+1,1)*10^ROW($1:$5)/10)</f>
        <v>0</v>
      </c>
      <c r="W867">
        <f>feed!W867</f>
        <v>0</v>
      </c>
      <c r="X867" s="4">
        <f>T867-H867*750-K867*375-L867*375</f>
        <v>13000</v>
      </c>
      <c r="Y867" s="9">
        <f>T867/N867</f>
        <v>32.816229116945109</v>
      </c>
    </row>
    <row r="868" spans="1:25" x14ac:dyDescent="0.25">
      <c r="A868" t="str">
        <f>feed!A868</f>
        <v>gloriousleader1</v>
      </c>
      <c r="B868" t="str">
        <f>feed!B868</f>
        <v>gloriousleader1</v>
      </c>
      <c r="C868">
        <f>feed!C868</f>
        <v>0</v>
      </c>
      <c r="D868">
        <f>SUMPRODUCT(MID(0&amp;feed!D868,LARGE(INDEX(ISNUMBER(--MID(feed!D868,ROW($1:$19),1))*
ROW($1:$19),0),ROW($1:$19))+1,1)*10^ROW($1:$19)/10)</f>
        <v>4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Good</v>
      </c>
      <c r="H868">
        <f>SUMPRODUCT(MID(0&amp;feed!H868,LARGE(INDEX(ISNUMBER(--MID(feed!H868,ROW($1:$1),1))*
ROW($1:$1),0),ROW($1:$1))+1,1)*10^ROW($1:$1)/10)</f>
        <v>0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30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419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 t="str">
        <f>feed!Q868</f>
        <v>None</v>
      </c>
      <c r="R868" t="str">
        <f>feed!R868</f>
        <v>China</v>
      </c>
      <c r="S868" t="str">
        <f>feed!S868</f>
        <v>Neutral</v>
      </c>
      <c r="T868" s="4">
        <f>SUMPRODUCT(MID(0&amp;feed!T868,LARGE(INDEX(ISNUMBER(--MID(feed!T868,ROW($1:$5),1))*
ROW($1:$5),0),ROW($1:$5))+1,1)*10^ROW($1:$5)/10)</f>
        <v>13613</v>
      </c>
      <c r="U868" t="str">
        <f>feed!U868</f>
        <v>http://blocgame.com/stats.php?id=64299</v>
      </c>
      <c r="V868" s="4">
        <f>SUMPRODUCT(MID(0&amp;feed!V868,LARGE(INDEX(ISNUMBER(--MID(feed!V868,ROW($1:$5),1))*
ROW($1:$5),0),ROW($1:$5))+1,1)*10^ROW($1:$5)/10)</f>
        <v>0</v>
      </c>
      <c r="W868">
        <f>feed!W868</f>
        <v>0</v>
      </c>
      <c r="X868" s="4">
        <f>T868-H868*750-K868*375-L868*375</f>
        <v>12863</v>
      </c>
      <c r="Y868" s="9">
        <f>T868/N868</f>
        <v>32.489260143198088</v>
      </c>
    </row>
    <row r="869" spans="1:25" x14ac:dyDescent="0.25">
      <c r="A869" t="str">
        <f>feed!A869</f>
        <v>Kondominium</v>
      </c>
      <c r="B869" t="str">
        <f>feed!B869</f>
        <v>AdamKarolczak</v>
      </c>
      <c r="C869" t="str">
        <f>feed!C869</f>
        <v>Lithuanian Coalition</v>
      </c>
      <c r="D869">
        <f>SUMPRODUCT(MID(0&amp;feed!D869,LARGE(INDEX(ISNUMBER(--MID(feed!D869,ROW($1:$19),1))*
ROW($1:$19),0),ROW($1:$19))+1,1)*10^ROW($1:$19)/10)</f>
        <v>74</v>
      </c>
      <c r="E869">
        <f>SUMPRODUCT(MID(0&amp;feed!E869,LARGE(INDEX(ISNUMBER(--MID(feed!E869,ROW($1:$19),1))*
ROW($1:$19),0),ROW($1:$19))+1,1)*10^ROW($1:$19)/10)</f>
        <v>3</v>
      </c>
      <c r="F869" t="str">
        <f>feed!F869</f>
        <v>Second World War surplus</v>
      </c>
      <c r="G869" t="str">
        <f>feed!G869</f>
        <v>Gandhi-like</v>
      </c>
      <c r="H869">
        <f>SUMPRODUCT(MID(0&amp;feed!H869,LARGE(INDEX(ISNUMBER(--MID(feed!H869,ROW($1:$1),1))*
ROW($1:$1),0),ROW($1:$1))+1,1)*10^ROW($1:$1)/10)</f>
        <v>2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17</v>
      </c>
      <c r="K869">
        <f>SUMPRODUCT(MID(0&amp;feed!K869,LARGE(INDEX(ISNUMBER(--MID(feed!K869,ROW($1:$19),1))*
ROW($1:$19),0),ROW($1:$19))+1,1)*10^ROW($1:$19)/10)</f>
        <v>32</v>
      </c>
      <c r="L869">
        <f>SUMPRODUCT(MID(0&amp;feed!L869,LARGE(INDEX(ISNUMBER(--MID(feed!L869,ROW($1:$19),1))*
ROW($1:$19),0),ROW($1:$19))+1,1)*10^ROW($1:$19)/10)</f>
        <v>17</v>
      </c>
      <c r="M869" t="str">
        <f>feed!M869</f>
        <v>Free Market</v>
      </c>
      <c r="N869">
        <f>SUMPRODUCT(MID(0&amp;feed!N869,LARGE(INDEX(ISNUMBER(--MID(feed!N869,ROW($1:$5),1))*
ROW($1:$5),0),ROW($1:$5))+1,1)*10^ROW($1:$5)/10)</f>
        <v>418</v>
      </c>
      <c r="O869">
        <f>SUMPRODUCT(MID(0&amp;feed!O869,LARGE(INDEX(ISNUMBER(--MID(feed!O869,ROW($1:$5),1))*
ROW($1:$5),0),ROW($1:$5))+1,1)*10^ROW($1:$5)/10)</f>
        <v>467</v>
      </c>
      <c r="P869" t="str">
        <f>feed!P869</f>
        <v>Untapped</v>
      </c>
      <c r="Q869" t="str">
        <f>feed!Q869</f>
        <v>Very Powerful</v>
      </c>
      <c r="R869" t="str">
        <f>feed!R869</f>
        <v>Arabia</v>
      </c>
      <c r="S869" t="str">
        <f>feed!S869</f>
        <v>United States</v>
      </c>
      <c r="T869" s="4">
        <f>SUMPRODUCT(MID(0&amp;feed!T869,LARGE(INDEX(ISNUMBER(--MID(feed!T869,ROW($1:$5),1))*
ROW($1:$5),0),ROW($1:$5))+1,1)*10^ROW($1:$5)/10)</f>
        <v>29157</v>
      </c>
      <c r="U869" t="str">
        <f>feed!U869</f>
        <v>http://blocgame.com/stats.php?id=61576</v>
      </c>
      <c r="V869" s="4">
        <f>SUMPRODUCT(MID(0&amp;feed!V869,LARGE(INDEX(ISNUMBER(--MID(feed!V869,ROW($1:$5),1))*
ROW($1:$5),0),ROW($1:$5))+1,1)*10^ROW($1:$5)/10)</f>
        <v>1</v>
      </c>
      <c r="W869">
        <f>feed!W869</f>
        <v>0</v>
      </c>
      <c r="X869" s="4">
        <f>T869-H869*750-K869*375-L869*375</f>
        <v>9282</v>
      </c>
      <c r="Y869" s="9">
        <f>T869/N869</f>
        <v>69.753588516746404</v>
      </c>
    </row>
    <row r="870" spans="1:25" x14ac:dyDescent="0.25">
      <c r="A870" t="str">
        <f>feed!A870</f>
        <v>kutu_babi</v>
      </c>
      <c r="B870" t="str">
        <f>feed!B870</f>
        <v>Kasspars</v>
      </c>
      <c r="C870">
        <f>feed!C870</f>
        <v>0</v>
      </c>
      <c r="D870">
        <f>SUMPRODUCT(MID(0&amp;feed!D870,LARGE(INDEX(ISNUMBER(--MID(feed!D870,ROW($1:$19),1))*
ROW($1:$19),0),ROW($1:$19))+1,1)*10^ROW($1:$19)/10)</f>
        <v>9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1</v>
      </c>
      <c r="I870" t="str">
        <f>feed!I870</f>
        <v>Elite</v>
      </c>
      <c r="J870">
        <f>SUMPRODUCT(MID(0&amp;feed!J870,LARGE(INDEX(ISNUMBER(--MID(feed!J870,ROW($1:$19),1))*
ROW($1:$19),0),ROW($1:$19))+1,1)*10^ROW($1:$19)/10)</f>
        <v>0</v>
      </c>
      <c r="K870">
        <f>SUMPRODUCT(MID(0&amp;feed!K870,LARGE(INDEX(ISNUMBER(--MID(feed!K870,ROW($1:$19),1))*
ROW($1:$19),0),ROW($1:$19))+1,1)*10^ROW($1:$19)/10)</f>
        <v>3</v>
      </c>
      <c r="L870">
        <f>SUMPRODUCT(MID(0&amp;feed!L870,LARGE(INDEX(ISNUMBER(--MID(feed!L870,ROW($1:$19),1))*
ROW($1:$19),0),ROW($1:$19))+1,1)*10^ROW($1:$19)/10)</f>
        <v>1</v>
      </c>
      <c r="M870" t="str">
        <f>feed!M870</f>
        <v>Central Planning</v>
      </c>
      <c r="N870">
        <f>SUMPRODUCT(MID(0&amp;feed!N870,LARGE(INDEX(ISNUMBER(--MID(feed!N870,ROW($1:$5),1))*
ROW($1:$5),0),ROW($1:$5))+1,1)*10^ROW($1:$5)/10)</f>
        <v>418</v>
      </c>
      <c r="O870">
        <f>SUMPRODUCT(MID(0&amp;feed!O870,LARGE(INDEX(ISNUMBER(--MID(feed!O870,ROW($1:$5),1))*
ROW($1:$5),0),ROW($1:$5))+1,1)*10^ROW($1:$5)/10)</f>
        <v>241</v>
      </c>
      <c r="P870" t="str">
        <f>feed!P870</f>
        <v>Untapped</v>
      </c>
      <c r="Q870" t="str">
        <f>feed!Q870</f>
        <v>None</v>
      </c>
      <c r="R870" t="str">
        <f>feed!R870</f>
        <v>Pacific Rim</v>
      </c>
      <c r="S870" t="str">
        <f>feed!S870</f>
        <v>Neutral</v>
      </c>
      <c r="T870" s="4">
        <f>SUMPRODUCT(MID(0&amp;feed!T870,LARGE(INDEX(ISNUMBER(--MID(feed!T870,ROW($1:$5),1))*
ROW($1:$5),0),ROW($1:$5))+1,1)*10^ROW($1:$5)/10)</f>
        <v>19700</v>
      </c>
      <c r="U870" t="str">
        <f>feed!U870</f>
        <v>http://blocgame.com/stats.php?id=64636</v>
      </c>
      <c r="V870" s="4">
        <f>SUMPRODUCT(MID(0&amp;feed!V870,LARGE(INDEX(ISNUMBER(--MID(feed!V870,ROW($1:$5),1))*
ROW($1:$5),0),ROW($1:$5))+1,1)*10^ROW($1:$5)/10)</f>
        <v>0</v>
      </c>
      <c r="W870">
        <f>feed!W870</f>
        <v>0</v>
      </c>
      <c r="X870" s="4">
        <f>T870-H870*750-K870*375-L870*375</f>
        <v>17450</v>
      </c>
      <c r="Y870" s="9">
        <f>T870/N870</f>
        <v>47.12918660287081</v>
      </c>
    </row>
    <row r="871" spans="1:25" x14ac:dyDescent="0.25">
      <c r="A871" t="str">
        <f>feed!A872</f>
        <v>fuckbro</v>
      </c>
      <c r="B871" t="str">
        <f>feed!B872</f>
        <v>yguh</v>
      </c>
      <c r="C871">
        <f>feed!C872</f>
        <v>0</v>
      </c>
      <c r="D871">
        <f>SUMPRODUCT(MID(0&amp;feed!D872,LARGE(INDEX(ISNUMBER(--MID(feed!D872,ROW($1:$19),1))*
ROW($1:$19),0),ROW($1:$19))+1,1)*10^ROW($1:$19)/10)</f>
        <v>8</v>
      </c>
      <c r="E871">
        <f>SUMPRODUCT(MID(0&amp;feed!E872,LARGE(INDEX(ISNUMBER(--MID(feed!E872,ROW($1:$19),1))*
ROW($1:$19),0),ROW($1:$19))+1,1)*10^ROW($1:$19)/10)</f>
        <v>0</v>
      </c>
      <c r="F871" t="str">
        <f>feed!F872</f>
        <v>Finest of the 19th century</v>
      </c>
      <c r="G871" t="str">
        <f>feed!G872</f>
        <v>Angelic</v>
      </c>
      <c r="H871">
        <f>SUMPRODUCT(MID(0&amp;feed!H872,LARGE(INDEX(ISNUMBER(--MID(feed!H872,ROW($1:$1),1))*
ROW($1:$1),0),ROW($1:$1))+1,1)*10^ROW($1:$1)/10)</f>
        <v>0</v>
      </c>
      <c r="I871" t="str">
        <f>feed!I872</f>
        <v>Poor</v>
      </c>
      <c r="J871">
        <f>SUMPRODUCT(MID(0&amp;feed!J872,LARGE(INDEX(ISNUMBER(--MID(feed!J872,ROW($1:$19),1))*
ROW($1:$19),0),ROW($1:$19))+1,1)*10^ROW($1:$19)/10)</f>
        <v>126</v>
      </c>
      <c r="K871">
        <f>SUMPRODUCT(MID(0&amp;feed!K872,LARGE(INDEX(ISNUMBER(--MID(feed!K872,ROW($1:$19),1))*
ROW($1:$19),0),ROW($1:$19))+1,1)*10^ROW($1:$19)/10)</f>
        <v>2</v>
      </c>
      <c r="L871">
        <f>SUMPRODUCT(MID(0&amp;feed!L872,LARGE(INDEX(ISNUMBER(--MID(feed!L872,ROW($1:$19),1))*
ROW($1:$19),0),ROW($1:$19))+1,1)*10^ROW($1:$19)/10)</f>
        <v>0</v>
      </c>
      <c r="M871" t="str">
        <f>feed!M872</f>
        <v>Mixed Economy</v>
      </c>
      <c r="N871">
        <f>SUMPRODUCT(MID(0&amp;feed!N872,LARGE(INDEX(ISNUMBER(--MID(feed!N872,ROW($1:$5),1))*
ROW($1:$5),0),ROW($1:$5))+1,1)*10^ROW($1:$5)/10)</f>
        <v>417</v>
      </c>
      <c r="O871">
        <f>SUMPRODUCT(MID(0&amp;feed!O872,LARGE(INDEX(ISNUMBER(--MID(feed!O872,ROW($1:$5),1))*
ROW($1:$5),0),ROW($1:$5))+1,1)*10^ROW($1:$5)/10)</f>
        <v>0</v>
      </c>
      <c r="P871" t="str">
        <f>feed!P872</f>
        <v>Untapped</v>
      </c>
      <c r="Q871" t="str">
        <f>feed!Q872</f>
        <v>None</v>
      </c>
      <c r="R871" t="str">
        <f>feed!R872</f>
        <v>Southern Africa</v>
      </c>
      <c r="S871" t="str">
        <f>feed!S872</f>
        <v>Neutral</v>
      </c>
      <c r="T871" s="4">
        <f>SUMPRODUCT(MID(0&amp;feed!T872,LARGE(INDEX(ISNUMBER(--MID(feed!T872,ROW($1:$5),1))*
ROW($1:$5),0),ROW($1:$5))+1,1)*10^ROW($1:$5)/10)</f>
        <v>19687</v>
      </c>
      <c r="U871" t="str">
        <f>feed!U872</f>
        <v>http://blocgame.com/stats.php?id=64724</v>
      </c>
      <c r="V871" s="4">
        <f>SUMPRODUCT(MID(0&amp;feed!V872,LARGE(INDEX(ISNUMBER(--MID(feed!V872,ROW($1:$5),1))*
ROW($1:$5),0),ROW($1:$5))+1,1)*10^ROW($1:$5)/10)</f>
        <v>0</v>
      </c>
      <c r="W871">
        <f>feed!W872</f>
        <v>0</v>
      </c>
      <c r="X871" s="4">
        <f>T871-H871*750-K871*375-L871*375</f>
        <v>18937</v>
      </c>
      <c r="Y871" s="9">
        <f>T871/N871</f>
        <v>47.211031175059951</v>
      </c>
    </row>
    <row r="872" spans="1:25" x14ac:dyDescent="0.25">
      <c r="A872" t="str">
        <f>feed!A871</f>
        <v>hypocrates</v>
      </c>
      <c r="B872" t="str">
        <f>feed!B871</f>
        <v>sarah4424</v>
      </c>
      <c r="C872" t="str">
        <f>feed!C871</f>
        <v>Brotherhood of Nod</v>
      </c>
      <c r="D872">
        <f>SUMPRODUCT(MID(0&amp;feed!D871,LARGE(INDEX(ISNUMBER(--MID(feed!D871,ROW($1:$19),1))*
ROW($1:$19),0),ROW($1:$19))+1,1)*10^ROW($1:$19)/10)</f>
        <v>28</v>
      </c>
      <c r="E872">
        <f>SUMPRODUCT(MID(0&amp;feed!E871,LARGE(INDEX(ISNUMBER(--MID(feed!E871,ROW($1:$19),1))*
ROW($1:$19),0),ROW($1:$19))+1,1)*10^ROW($1:$19)/10)</f>
        <v>0</v>
      </c>
      <c r="F872" t="str">
        <f>feed!F871</f>
        <v>First World War surplus</v>
      </c>
      <c r="G872" t="str">
        <f>feed!G871</f>
        <v>Gandhi-like</v>
      </c>
      <c r="H872">
        <f>SUMPRODUCT(MID(0&amp;feed!H871,LARGE(INDEX(ISNUMBER(--MID(feed!H871,ROW($1:$1),1))*
ROW($1:$1),0),ROW($1:$1))+1,1)*10^ROW($1:$1)/10)</f>
        <v>1</v>
      </c>
      <c r="I872" t="str">
        <f>feed!I871</f>
        <v>Poor</v>
      </c>
      <c r="J872">
        <f>SUMPRODUCT(MID(0&amp;feed!J871,LARGE(INDEX(ISNUMBER(--MID(feed!J871,ROW($1:$19),1))*
ROW($1:$19),0),ROW($1:$19))+1,1)*10^ROW($1:$19)/10)</f>
        <v>9</v>
      </c>
      <c r="K872">
        <f>SUMPRODUCT(MID(0&amp;feed!K871,LARGE(INDEX(ISNUMBER(--MID(feed!K871,ROW($1:$19),1))*
ROW($1:$19),0),ROW($1:$19))+1,1)*10^ROW($1:$19)/10)</f>
        <v>3</v>
      </c>
      <c r="L872">
        <f>SUMPRODUCT(MID(0&amp;feed!L871,LARGE(INDEX(ISNUMBER(--MID(feed!L871,ROW($1:$19),1))*
ROW($1:$19),0),ROW($1:$19))+1,1)*10^ROW($1:$19)/10)</f>
        <v>1</v>
      </c>
      <c r="M872" t="str">
        <f>feed!M871</f>
        <v>Central Planning</v>
      </c>
      <c r="N872">
        <f>SUMPRODUCT(MID(0&amp;feed!N871,LARGE(INDEX(ISNUMBER(--MID(feed!N871,ROW($1:$5),1))*
ROW($1:$5),0),ROW($1:$5))+1,1)*10^ROW($1:$5)/10)</f>
        <v>417</v>
      </c>
      <c r="O872">
        <f>SUMPRODUCT(MID(0&amp;feed!O871,LARGE(INDEX(ISNUMBER(--MID(feed!O871,ROW($1:$5),1))*
ROW($1:$5),0),ROW($1:$5))+1,1)*10^ROW($1:$5)/10)</f>
        <v>3047</v>
      </c>
      <c r="P872" t="str">
        <f>feed!P871</f>
        <v>Untapped</v>
      </c>
      <c r="Q872" t="str">
        <f>feed!Q871</f>
        <v>None</v>
      </c>
      <c r="R872" t="str">
        <f>feed!R871</f>
        <v>Mesopotamia</v>
      </c>
      <c r="S872" t="str">
        <f>feed!S871</f>
        <v>United States</v>
      </c>
      <c r="T872" s="4">
        <f>SUMPRODUCT(MID(0&amp;feed!T871,LARGE(INDEX(ISNUMBER(--MID(feed!T871,ROW($1:$5),1))*
ROW($1:$5),0),ROW($1:$5))+1,1)*10^ROW($1:$5)/10)</f>
        <v>20000</v>
      </c>
      <c r="U872" t="str">
        <f>feed!U871</f>
        <v>http://blocgame.com/stats.php?id=64450</v>
      </c>
      <c r="V872" s="4">
        <f>SUMPRODUCT(MID(0&amp;feed!V871,LARGE(INDEX(ISNUMBER(--MID(feed!V871,ROW($1:$5),1))*
ROW($1:$5),0),ROW($1:$5))+1,1)*10^ROW($1:$5)/10)</f>
        <v>0</v>
      </c>
      <c r="W872">
        <f>feed!W871</f>
        <v>0</v>
      </c>
      <c r="X872" s="4">
        <f>T872-H872*750-K872*375-L872*375</f>
        <v>17750</v>
      </c>
      <c r="Y872" s="9">
        <f>T872/N872</f>
        <v>47.961630695443645</v>
      </c>
    </row>
    <row r="873" spans="1:25" x14ac:dyDescent="0.25">
      <c r="A873" t="str">
        <f>feed!A873</f>
        <v>WP Kuala Lumpur</v>
      </c>
      <c r="B873" t="str">
        <f>feed!B873</f>
        <v>Soeharto</v>
      </c>
      <c r="C873" t="str">
        <f>feed!C873</f>
        <v>The Federal Colonies</v>
      </c>
      <c r="D873">
        <f>SUMPRODUCT(MID(0&amp;feed!D873,LARGE(INDEX(ISNUMBER(--MID(feed!D873,ROW($1:$19),1))*
ROW($1:$19),0),ROW($1:$19))+1,1)*10^ROW($1:$19)/10)</f>
        <v>7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Finest of the 19th century</v>
      </c>
      <c r="G873" t="str">
        <f>feed!G873</f>
        <v>Good</v>
      </c>
      <c r="H873">
        <f>SUMPRODUCT(MID(0&amp;feed!H873,LARGE(INDEX(ISNUMBER(--MID(feed!H873,ROW($1:$1),1))*
ROW($1:$1),0),ROW($1:$1))+1,1)*10^ROW($1:$1)/10)</f>
        <v>0</v>
      </c>
      <c r="I873" t="str">
        <f>feed!I873</f>
        <v>Undisciplined Rabble</v>
      </c>
      <c r="J873">
        <f>SUMPRODUCT(MID(0&amp;feed!J873,LARGE(INDEX(ISNUMBER(--MID(feed!J873,ROW($1:$19),1))*
ROW($1:$19),0),ROW($1:$19))+1,1)*10^ROW($1:$19)/10)</f>
        <v>11</v>
      </c>
      <c r="K873">
        <f>SUMPRODUCT(MID(0&amp;feed!K873,LARGE(INDEX(ISNUMBER(--MID(feed!K873,ROW($1:$19),1))*
ROW($1:$19),0),ROW($1:$19))+1,1)*10^ROW($1:$19)/10)</f>
        <v>2</v>
      </c>
      <c r="L873">
        <f>SUMPRODUCT(MID(0&amp;feed!L873,LARGE(INDEX(ISNUMBER(--MID(feed!L873,ROW($1:$19),1))*
ROW($1:$19),0),ROW($1:$19))+1,1)*10^ROW($1:$19)/10)</f>
        <v>0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416</v>
      </c>
      <c r="O873">
        <f>SUMPRODUCT(MID(0&amp;feed!O873,LARGE(INDEX(ISNUMBER(--MID(feed!O873,ROW($1:$5),1))*
ROW($1:$5),0),ROW($1:$5))+1,1)*10^ROW($1:$5)/10)</f>
        <v>0</v>
      </c>
      <c r="P873">
        <f>feed!P873</f>
        <v>0</v>
      </c>
      <c r="Q873" t="str">
        <f>feed!Q873</f>
        <v>None</v>
      </c>
      <c r="R873" t="str">
        <f>feed!R873</f>
        <v>East Indies</v>
      </c>
      <c r="S873" t="str">
        <f>feed!S873</f>
        <v>Neutral</v>
      </c>
      <c r="T873" s="4">
        <f>SUMPRODUCT(MID(0&amp;feed!T873,LARGE(INDEX(ISNUMBER(--MID(feed!T873,ROW($1:$5),1))*
ROW($1:$5),0),ROW($1:$5))+1,1)*10^ROW($1:$5)/10)</f>
        <v>9361</v>
      </c>
      <c r="U873" t="str">
        <f>feed!U873</f>
        <v>http://blocgame.com/stats.php?id=61633</v>
      </c>
      <c r="V873" s="4">
        <f>SUMPRODUCT(MID(0&amp;feed!V873,LARGE(INDEX(ISNUMBER(--MID(feed!V873,ROW($1:$5),1))*
ROW($1:$5),0),ROW($1:$5))+1,1)*10^ROW($1:$5)/10)</f>
        <v>0</v>
      </c>
      <c r="W873">
        <f>feed!W873</f>
        <v>0</v>
      </c>
      <c r="X873" s="4">
        <f>T873-H873*750-K873*375-L873*375</f>
        <v>8611</v>
      </c>
      <c r="Y873" s="9">
        <f>T873/N873</f>
        <v>22.502403846153847</v>
      </c>
    </row>
    <row r="874" spans="1:25" x14ac:dyDescent="0.25">
      <c r="A874" t="str">
        <f>feed!A874</f>
        <v>SomaliFarmers</v>
      </c>
      <c r="B874" t="str">
        <f>feed!B874</f>
        <v>dynastylord</v>
      </c>
      <c r="C874">
        <f>feed!C874</f>
        <v>0</v>
      </c>
      <c r="D874">
        <f>SUMPRODUCT(MID(0&amp;feed!D874,LARGE(INDEX(ISNUMBER(--MID(feed!D874,ROW($1:$19),1))*
ROW($1:$19),0),ROW($1:$19))+1,1)*10^ROW($1:$19)/10)</f>
        <v>6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Good</v>
      </c>
      <c r="H874">
        <f>SUMPRODUCT(MID(0&amp;feed!H874,LARGE(INDEX(ISNUMBER(--MID(feed!H874,ROW($1:$1),1))*
ROW($1:$1),0),ROW($1:$1))+1,1)*10^ROW($1:$1)/10)</f>
        <v>0</v>
      </c>
      <c r="I874" t="str">
        <f>feed!I874</f>
        <v>Good</v>
      </c>
      <c r="J874">
        <f>SUMPRODUCT(MID(0&amp;feed!J874,LARGE(INDEX(ISNUMBER(--MID(feed!J874,ROW($1:$19),1))*
ROW($1:$19),0),ROW($1:$19))+1,1)*10^ROW($1:$19)/10)</f>
        <v>29</v>
      </c>
      <c r="K874">
        <f>SUMPRODUCT(MID(0&amp;feed!K874,LARGE(INDEX(ISNUMBER(--MID(feed!K874,ROW($1:$19),1))*
ROW($1:$19),0),ROW($1:$19))+1,1)*10^ROW($1:$19)/10)</f>
        <v>3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414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 t="str">
        <f>feed!Q874</f>
        <v>None</v>
      </c>
      <c r="R874" t="str">
        <f>feed!R874</f>
        <v>Congo</v>
      </c>
      <c r="S874" t="str">
        <f>feed!S874</f>
        <v>Neutral</v>
      </c>
      <c r="T874" s="4">
        <f>SUMPRODUCT(MID(0&amp;feed!T874,LARGE(INDEX(ISNUMBER(--MID(feed!T874,ROW($1:$5),1))*
ROW($1:$5),0),ROW($1:$5))+1,1)*10^ROW($1:$5)/10)</f>
        <v>10475</v>
      </c>
      <c r="U874" t="str">
        <f>feed!U874</f>
        <v>http://blocgame.com/stats.php?id=64225</v>
      </c>
      <c r="V874" s="4">
        <f>SUMPRODUCT(MID(0&amp;feed!V874,LARGE(INDEX(ISNUMBER(--MID(feed!V874,ROW($1:$5),1))*
ROW($1:$5),0),ROW($1:$5))+1,1)*10^ROW($1:$5)/10)</f>
        <v>0</v>
      </c>
      <c r="W874">
        <f>feed!W874</f>
        <v>0</v>
      </c>
      <c r="X874" s="4">
        <f>T874-H874*750-K874*375-L874*375</f>
        <v>9350</v>
      </c>
      <c r="Y874" s="9">
        <f>T874/N874</f>
        <v>25.301932367149757</v>
      </c>
    </row>
    <row r="875" spans="1:25" x14ac:dyDescent="0.25">
      <c r="A875" t="str">
        <f>feed!A875</f>
        <v>Isla Grande</v>
      </c>
      <c r="B875" t="str">
        <f>feed!B875</f>
        <v>King Richard</v>
      </c>
      <c r="C875" t="str">
        <f>feed!C875</f>
        <v>PIRATES</v>
      </c>
      <c r="D875">
        <f>SUMPRODUCT(MID(0&amp;feed!D875,LARGE(INDEX(ISNUMBER(--MID(feed!D875,ROW($1:$19),1))*
ROW($1:$19),0),ROW($1:$19))+1,1)*10^ROW($1:$19)/10)</f>
        <v>75</v>
      </c>
      <c r="E875">
        <f>SUMPRODUCT(MID(0&amp;feed!E875,LARGE(INDEX(ISNUMBER(--MID(feed!E875,ROW($1:$19),1))*
ROW($1:$19),0),ROW($1:$19))+1,1)*10^ROW($1:$19)/10)</f>
        <v>0</v>
      </c>
      <c r="F875" t="str">
        <f>feed!F875</f>
        <v>Second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2</v>
      </c>
      <c r="I875" t="str">
        <f>feed!I875</f>
        <v>Poor</v>
      </c>
      <c r="J875">
        <f>SUMPRODUCT(MID(0&amp;feed!J875,LARGE(INDEX(ISNUMBER(--MID(feed!J875,ROW($1:$19),1))*
ROW($1:$19),0),ROW($1:$19))+1,1)*10^ROW($1:$19)/10)</f>
        <v>6</v>
      </c>
      <c r="K875">
        <f>SUMPRODUCT(MID(0&amp;feed!K875,LARGE(INDEX(ISNUMBER(--MID(feed!K875,ROW($1:$19),1))*
ROW($1:$19),0),ROW($1:$19))+1,1)*10^ROW($1:$19)/10)</f>
        <v>15</v>
      </c>
      <c r="L875">
        <f>SUMPRODUCT(MID(0&amp;feed!L875,LARGE(INDEX(ISNUMBER(--MID(feed!L875,ROW($1:$19),1))*
ROW($1:$19),0),ROW($1:$19))+1,1)*10^ROW($1:$19)/10)</f>
        <v>2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412</v>
      </c>
      <c r="O875">
        <f>SUMPRODUCT(MID(0&amp;feed!O875,LARGE(INDEX(ISNUMBER(--MID(feed!O875,ROW($1:$5),1))*
ROW($1:$5),0),ROW($1:$5))+1,1)*10^ROW($1:$5)/10)</f>
        <v>149</v>
      </c>
      <c r="P875" t="str">
        <f>feed!P875</f>
        <v>Untapped</v>
      </c>
      <c r="Q875" t="str">
        <f>feed!Q875</f>
        <v>Mediocre</v>
      </c>
      <c r="R875" t="str">
        <f>feed!R875</f>
        <v>Caribbean</v>
      </c>
      <c r="S875" t="str">
        <f>feed!S875</f>
        <v>United States</v>
      </c>
      <c r="T875" s="4">
        <f>SUMPRODUCT(MID(0&amp;feed!T875,LARGE(INDEX(ISNUMBER(--MID(feed!T875,ROW($1:$5),1))*
ROW($1:$5),0),ROW($1:$5))+1,1)*10^ROW($1:$5)/10)</f>
        <v>20000</v>
      </c>
      <c r="U875" t="str">
        <f>feed!U875</f>
        <v>http://blocgame.com/stats.php?id=64171</v>
      </c>
      <c r="V875" s="4">
        <f>SUMPRODUCT(MID(0&amp;feed!V875,LARGE(INDEX(ISNUMBER(--MID(feed!V875,ROW($1:$5),1))*
ROW($1:$5),0),ROW($1:$5))+1,1)*10^ROW($1:$5)/10)</f>
        <v>0</v>
      </c>
      <c r="W875">
        <f>feed!W875</f>
        <v>0</v>
      </c>
      <c r="X875" s="4">
        <f>T875-H875*750-K875*375-L875*375</f>
        <v>12125</v>
      </c>
      <c r="Y875" s="9">
        <f>T875/N875</f>
        <v>48.543689320388353</v>
      </c>
    </row>
    <row r="876" spans="1:25" x14ac:dyDescent="0.25">
      <c r="A876" t="str">
        <f>feed!A876</f>
        <v>Weeabo Island</v>
      </c>
      <c r="B876" t="str">
        <f>feed!B876</f>
        <v>misterjohnson</v>
      </c>
      <c r="C876" t="str">
        <f>feed!C876</f>
        <v>The Divine Council</v>
      </c>
      <c r="D876">
        <f>SUMPRODUCT(MID(0&amp;feed!D876,LARGE(INDEX(ISNUMBER(--MID(feed!D876,ROW($1:$19),1))*
ROW($1:$19),0),ROW($1:$19))+1,1)*10^ROW($1:$19)/10)</f>
        <v>72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Angelic</v>
      </c>
      <c r="H876">
        <f>SUMPRODUCT(MID(0&amp;feed!H876,LARGE(INDEX(ISNUMBER(--MID(feed!H876,ROW($1:$1),1))*
ROW($1:$1),0),ROW($1:$1))+1,1)*10^ROW($1:$1)/10)</f>
        <v>0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1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6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412</v>
      </c>
      <c r="O876">
        <f>SUMPRODUCT(MID(0&amp;feed!O876,LARGE(INDEX(ISNUMBER(--MID(feed!O876,ROW($1:$5),1))*
ROW($1:$5),0),ROW($1:$5))+1,1)*10^ROW($1:$5)/10)</f>
        <v>3098</v>
      </c>
      <c r="P876" t="str">
        <f>feed!P876</f>
        <v>Untapped</v>
      </c>
      <c r="Q876" t="str">
        <f>feed!Q876</f>
        <v>Mediocre</v>
      </c>
      <c r="R876" t="str">
        <f>feed!R876</f>
        <v>Persia</v>
      </c>
      <c r="S876" t="str">
        <f>feed!S876</f>
        <v>Soviet Union</v>
      </c>
      <c r="T876" s="4">
        <f>SUMPRODUCT(MID(0&amp;feed!T876,LARGE(INDEX(ISNUMBER(--MID(feed!T876,ROW($1:$5),1))*
ROW($1:$5),0),ROW($1:$5))+1,1)*10^ROW($1:$5)/10)</f>
        <v>23836</v>
      </c>
      <c r="U876" t="str">
        <f>feed!U876</f>
        <v>http://blocgame.com/stats.php?id=64179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18961</v>
      </c>
      <c r="Y876" s="9">
        <f>T876/N876</f>
        <v>57.854368932038838</v>
      </c>
    </row>
    <row r="877" spans="1:25" x14ac:dyDescent="0.25">
      <c r="A877" t="str">
        <f>feed!A877</f>
        <v>Monsanto</v>
      </c>
      <c r="B877" t="str">
        <f>feed!B877</f>
        <v>Yuris</v>
      </c>
      <c r="C877">
        <f>feed!C877</f>
        <v>0</v>
      </c>
      <c r="D877">
        <f>SUMPRODUCT(MID(0&amp;feed!D877,LARGE(INDEX(ISNUMBER(--MID(feed!D877,ROW($1:$19),1))*
ROW($1:$19),0),ROW($1:$19))+1,1)*10^ROW($1:$19)/10)</f>
        <v>0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Normal</v>
      </c>
      <c r="H877">
        <f>SUMPRODUCT(MID(0&amp;feed!H877,LARGE(INDEX(ISNUMBER(--MID(feed!H877,ROW($1:$1),1))*
ROW($1:$1),0),ROW($1:$1))+1,1)*10^ROW($1:$1)/10)</f>
        <v>0</v>
      </c>
      <c r="I877" t="str">
        <f>feed!I877</f>
        <v>Undisciplined Rabble</v>
      </c>
      <c r="J877">
        <f>SUMPRODUCT(MID(0&amp;feed!J877,LARGE(INDEX(ISNUMBER(--MID(feed!J877,ROW($1:$19),1))*
ROW($1:$19),0),ROW($1:$19))+1,1)*10^ROW($1:$19)/10)</f>
        <v>90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411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 t="str">
        <f>feed!Q877</f>
        <v>None</v>
      </c>
      <c r="R877" t="str">
        <f>feed!R877</f>
        <v>Caribbean</v>
      </c>
      <c r="S877" t="str">
        <f>feed!S877</f>
        <v>Neutral</v>
      </c>
      <c r="T877" s="4">
        <f>SUMPRODUCT(MID(0&amp;feed!T877,LARGE(INDEX(ISNUMBER(--MID(feed!T877,ROW($1:$5),1))*
ROW($1:$5),0),ROW($1:$5))+1,1)*10^ROW($1:$5)/10)</f>
        <v>19700</v>
      </c>
      <c r="U877" t="str">
        <f>feed!U877</f>
        <v>http://blocgame.com/stats.php?id=64494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18950</v>
      </c>
      <c r="Y877" s="9">
        <f>T877/N877</f>
        <v>47.931873479318732</v>
      </c>
    </row>
    <row r="878" spans="1:25" x14ac:dyDescent="0.25">
      <c r="A878" t="str">
        <f>feed!A878</f>
        <v>damnbro</v>
      </c>
      <c r="B878" t="str">
        <f>feed!B878</f>
        <v>mpetersen3</v>
      </c>
      <c r="C878">
        <f>feed!C878</f>
        <v>0</v>
      </c>
      <c r="D878">
        <f>SUMPRODUCT(MID(0&amp;feed!D878,LARGE(INDEX(ISNUMBER(--MID(feed!D878,ROW($1:$19),1))*
ROW($1:$19),0),ROW($1:$19))+1,1)*10^ROW($1:$19)/10)</f>
        <v>5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Finest of the 19th century</v>
      </c>
      <c r="G878" t="str">
        <f>feed!G878</f>
        <v>Good</v>
      </c>
      <c r="H878">
        <f>SUMPRODUCT(MID(0&amp;feed!H878,LARGE(INDEX(ISNUMBER(--MID(feed!H878,ROW($1:$1),1))*
ROW($1:$1),0),ROW($1:$1))+1,1)*10^ROW($1:$1)/10)</f>
        <v>0</v>
      </c>
      <c r="I878" t="str">
        <f>feed!I878</f>
        <v>Poor</v>
      </c>
      <c r="J878">
        <f>SUMPRODUCT(MID(0&amp;feed!J878,LARGE(INDEX(ISNUMBER(--MID(feed!J878,ROW($1:$19),1))*
ROW($1:$19),0),ROW($1:$19))+1,1)*10^ROW($1:$19)/10)</f>
        <v>29</v>
      </c>
      <c r="K878">
        <f>SUMPRODUCT(MID(0&amp;feed!K878,LARGE(INDEX(ISNUMBER(--MID(feed!K878,ROW($1:$19),1))*
ROW($1:$19),0),ROW($1:$19))+1,1)*10^ROW($1:$19)/10)</f>
        <v>2</v>
      </c>
      <c r="L878">
        <f>SUMPRODUCT(MID(0&amp;feed!L878,LARGE(INDEX(ISNUMBER(--MID(feed!L878,ROW($1:$19),1))*
ROW($1:$19),0),ROW($1:$19))+1,1)*10^ROW($1:$19)/10)</f>
        <v>0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411</v>
      </c>
      <c r="O878">
        <f>SUMPRODUCT(MID(0&amp;feed!O878,LARGE(INDEX(ISNUMBER(--MID(feed!O878,ROW($1:$5),1))*
ROW($1:$5),0),ROW($1:$5))+1,1)*10^ROW($1:$5)/10)</f>
        <v>0</v>
      </c>
      <c r="P878" t="str">
        <f>feed!P878</f>
        <v>Untapped</v>
      </c>
      <c r="Q878" t="str">
        <f>feed!Q878</f>
        <v>None</v>
      </c>
      <c r="R878" t="str">
        <f>feed!R878</f>
        <v>Southern Africa</v>
      </c>
      <c r="S878" t="str">
        <f>feed!S878</f>
        <v>Neutral</v>
      </c>
      <c r="T878" s="4">
        <f>SUMPRODUCT(MID(0&amp;feed!T878,LARGE(INDEX(ISNUMBER(--MID(feed!T878,ROW($1:$5),1))*
ROW($1:$5),0),ROW($1:$5))+1,1)*10^ROW($1:$5)/10)</f>
        <v>21634</v>
      </c>
      <c r="U878" t="str">
        <f>feed!U878</f>
        <v>http://blocgame.com/stats.php?id=64705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20884</v>
      </c>
      <c r="Y878" s="9">
        <f>T878/N878</f>
        <v>52.637469586374699</v>
      </c>
    </row>
    <row r="879" spans="1:25" x14ac:dyDescent="0.25">
      <c r="A879" t="str">
        <f>feed!A880</f>
        <v>Colomba</v>
      </c>
      <c r="B879" t="str">
        <f>feed!B880</f>
        <v>Musol</v>
      </c>
      <c r="C879">
        <f>feed!C880</f>
        <v>0</v>
      </c>
      <c r="D879">
        <f>SUMPRODUCT(MID(0&amp;feed!D880,LARGE(INDEX(ISNUMBER(--MID(feed!D880,ROW($1:$19),1))*
ROW($1:$19),0),ROW($1:$19))+1,1)*10^ROW($1:$19)/10)</f>
        <v>12</v>
      </c>
      <c r="E879">
        <f>SUMPRODUCT(MID(0&amp;feed!E880,LARGE(INDEX(ISNUMBER(--MID(feed!E880,ROW($1:$19),1))*
ROW($1:$19),0),ROW($1:$19))+1,1)*10^ROW($1:$19)/10)</f>
        <v>0</v>
      </c>
      <c r="F879" t="str">
        <f>feed!F880</f>
        <v>Finest of the 19th century</v>
      </c>
      <c r="G879" t="str">
        <f>feed!G880</f>
        <v>Gandhi-like</v>
      </c>
      <c r="H879">
        <f>SUMPRODUCT(MID(0&amp;feed!H880,LARGE(INDEX(ISNUMBER(--MID(feed!H880,ROW($1:$1),1))*
ROW($1:$1),0),ROW($1:$1))+1,1)*10^ROW($1:$1)/10)</f>
        <v>0</v>
      </c>
      <c r="I879" t="str">
        <f>feed!I880</f>
        <v>Undisciplined Rabble</v>
      </c>
      <c r="J879">
        <f>SUMPRODUCT(MID(0&amp;feed!J880,LARGE(INDEX(ISNUMBER(--MID(feed!J880,ROW($1:$19),1))*
ROW($1:$19),0),ROW($1:$19))+1,1)*10^ROW($1:$19)/10)</f>
        <v>90</v>
      </c>
      <c r="K879">
        <f>SUMPRODUCT(MID(0&amp;feed!K880,LARGE(INDEX(ISNUMBER(--MID(feed!K880,ROW($1:$19),1))*
ROW($1:$19),0),ROW($1:$19))+1,1)*10^ROW($1:$19)/10)</f>
        <v>2</v>
      </c>
      <c r="L879">
        <f>SUMPRODUCT(MID(0&amp;feed!L880,LARGE(INDEX(ISNUMBER(--MID(feed!L880,ROW($1:$19),1))*
ROW($1:$19),0),ROW($1:$19))+1,1)*10^ROW($1:$19)/10)</f>
        <v>0</v>
      </c>
      <c r="M879" t="str">
        <f>feed!M880</f>
        <v>Mixed Economy</v>
      </c>
      <c r="N879">
        <f>SUMPRODUCT(MID(0&amp;feed!N880,LARGE(INDEX(ISNUMBER(--MID(feed!N880,ROW($1:$5),1))*
ROW($1:$5),0),ROW($1:$5))+1,1)*10^ROW($1:$5)/10)</f>
        <v>410</v>
      </c>
      <c r="O879">
        <f>SUMPRODUCT(MID(0&amp;feed!O880,LARGE(INDEX(ISNUMBER(--MID(feed!O880,ROW($1:$5),1))*
ROW($1:$5),0),ROW($1:$5))+1,1)*10^ROW($1:$5)/10)</f>
        <v>0</v>
      </c>
      <c r="P879" t="str">
        <f>feed!P880</f>
        <v>Untapped</v>
      </c>
      <c r="Q879" t="str">
        <f>feed!Q880</f>
        <v>None</v>
      </c>
      <c r="R879" t="str">
        <f>feed!R880</f>
        <v>Gran Colombia</v>
      </c>
      <c r="S879" t="str">
        <f>feed!S880</f>
        <v>Neutral</v>
      </c>
      <c r="T879" s="4">
        <f>SUMPRODUCT(MID(0&amp;feed!T880,LARGE(INDEX(ISNUMBER(--MID(feed!T880,ROW($1:$5),1))*
ROW($1:$5),0),ROW($1:$5))+1,1)*10^ROW($1:$5)/10)</f>
        <v>20000</v>
      </c>
      <c r="U879" t="str">
        <f>feed!U880</f>
        <v>http://blocgame.com/stats.php?id=64530</v>
      </c>
      <c r="V879" s="4">
        <f>SUMPRODUCT(MID(0&amp;feed!V880,LARGE(INDEX(ISNUMBER(--MID(feed!V880,ROW($1:$5),1))*
ROW($1:$5),0),ROW($1:$5))+1,1)*10^ROW($1:$5)/10)</f>
        <v>0</v>
      </c>
      <c r="W879">
        <f>feed!W880</f>
        <v>0</v>
      </c>
      <c r="X879" s="4">
        <f>T879-H879*750-K879*375-L879*375</f>
        <v>19250</v>
      </c>
      <c r="Y879" s="9">
        <f>T879/N879</f>
        <v>48.780487804878049</v>
      </c>
    </row>
    <row r="880" spans="1:25" x14ac:dyDescent="0.25">
      <c r="A880" t="str">
        <f>feed!A879</f>
        <v>Luce</v>
      </c>
      <c r="B880" t="str">
        <f>feed!B879</f>
        <v>Hopp</v>
      </c>
      <c r="C880">
        <f>feed!C879</f>
        <v>0</v>
      </c>
      <c r="D880">
        <f>SUMPRODUCT(MID(0&amp;feed!D879,LARGE(INDEX(ISNUMBER(--MID(feed!D879,ROW($1:$19),1))*
ROW($1:$19),0),ROW($1:$19))+1,1)*10^ROW($1:$19)/10)</f>
        <v>5</v>
      </c>
      <c r="E880">
        <f>SUMPRODUCT(MID(0&amp;feed!E879,LARGE(INDEX(ISNUMBER(--MID(feed!E879,ROW($1:$19),1))*
ROW($1:$19),0),ROW($1:$19))+1,1)*10^ROW($1:$19)/10)</f>
        <v>0</v>
      </c>
      <c r="F880" t="str">
        <f>feed!F879</f>
        <v>Finest of the 19th century</v>
      </c>
      <c r="G880" t="str">
        <f>feed!G879</f>
        <v>Good</v>
      </c>
      <c r="H880">
        <f>SUMPRODUCT(MID(0&amp;feed!H879,LARGE(INDEX(ISNUMBER(--MID(feed!H879,ROW($1:$1),1))*
ROW($1:$1),0),ROW($1:$1))+1,1)*10^ROW($1:$1)/10)</f>
        <v>0</v>
      </c>
      <c r="I880" t="str">
        <f>feed!I879</f>
        <v>Undisciplined Rabble</v>
      </c>
      <c r="J880">
        <f>SUMPRODUCT(MID(0&amp;feed!J879,LARGE(INDEX(ISNUMBER(--MID(feed!J879,ROW($1:$19),1))*
ROW($1:$19),0),ROW($1:$19))+1,1)*10^ROW($1:$19)/10)</f>
        <v>90</v>
      </c>
      <c r="K880">
        <f>SUMPRODUCT(MID(0&amp;feed!K879,LARGE(INDEX(ISNUMBER(--MID(feed!K879,ROW($1:$19),1))*
ROW($1:$19),0),ROW($1:$19))+1,1)*10^ROW($1:$19)/10)</f>
        <v>2</v>
      </c>
      <c r="L880">
        <f>SUMPRODUCT(MID(0&amp;feed!L879,LARGE(INDEX(ISNUMBER(--MID(feed!L879,ROW($1:$19),1))*
ROW($1:$19),0),ROW($1:$19))+1,1)*10^ROW($1:$19)/10)</f>
        <v>0</v>
      </c>
      <c r="M880" t="str">
        <f>feed!M879</f>
        <v>Mixed Economy</v>
      </c>
      <c r="N880">
        <f>SUMPRODUCT(MID(0&amp;feed!N879,LARGE(INDEX(ISNUMBER(--MID(feed!N879,ROW($1:$5),1))*
ROW($1:$5),0),ROW($1:$5))+1,1)*10^ROW($1:$5)/10)</f>
        <v>410</v>
      </c>
      <c r="O880">
        <f>SUMPRODUCT(MID(0&amp;feed!O879,LARGE(INDEX(ISNUMBER(--MID(feed!O879,ROW($1:$5),1))*
ROW($1:$5),0),ROW($1:$5))+1,1)*10^ROW($1:$5)/10)</f>
        <v>0</v>
      </c>
      <c r="P880" t="str">
        <f>feed!P879</f>
        <v>Untapped</v>
      </c>
      <c r="Q880" t="str">
        <f>feed!Q879</f>
        <v>None</v>
      </c>
      <c r="R880" t="str">
        <f>feed!R879</f>
        <v>Mesoamerica</v>
      </c>
      <c r="S880" t="str">
        <f>feed!S879</f>
        <v>Neutral</v>
      </c>
      <c r="T880" s="4">
        <f>SUMPRODUCT(MID(0&amp;feed!T879,LARGE(INDEX(ISNUMBER(--MID(feed!T879,ROW($1:$5),1))*
ROW($1:$5),0),ROW($1:$5))+1,1)*10^ROW($1:$5)/10)</f>
        <v>16417</v>
      </c>
      <c r="U880" t="str">
        <f>feed!U879</f>
        <v>http://blocgame.com/stats.php?id=64492</v>
      </c>
      <c r="V880" s="4">
        <f>SUMPRODUCT(MID(0&amp;feed!V879,LARGE(INDEX(ISNUMBER(--MID(feed!V879,ROW($1:$5),1))*
ROW($1:$5),0),ROW($1:$5))+1,1)*10^ROW($1:$5)/10)</f>
        <v>0</v>
      </c>
      <c r="W880">
        <f>feed!W879</f>
        <v>0</v>
      </c>
      <c r="X880" s="4">
        <f>T880-H880*750-K880*375-L880*375</f>
        <v>15667</v>
      </c>
      <c r="Y880" s="9">
        <f>T880/N880</f>
        <v>40.041463414634144</v>
      </c>
    </row>
    <row r="881" spans="1:25" x14ac:dyDescent="0.25">
      <c r="A881" t="str">
        <f>feed!A881</f>
        <v>GRAVYPIPE</v>
      </c>
      <c r="B881" t="str">
        <f>feed!B881</f>
        <v>ElDeuce</v>
      </c>
      <c r="C881" t="str">
        <f>feed!C881</f>
        <v>SPQR</v>
      </c>
      <c r="D881">
        <f>SUMPRODUCT(MID(0&amp;feed!D881,LARGE(INDEX(ISNUMBER(--MID(feed!D881,ROW($1:$19),1))*
ROW($1:$19),0),ROW($1:$19))+1,1)*10^ROW($1:$19)/10)</f>
        <v>38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First World War surplus</v>
      </c>
      <c r="G881" t="str">
        <f>feed!G881</f>
        <v>Angelic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2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5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409</v>
      </c>
      <c r="O881">
        <f>SUMPRODUCT(MID(0&amp;feed!O881,LARGE(INDEX(ISNUMBER(--MID(feed!O881,ROW($1:$5),1))*
ROW($1:$5),0),ROW($1:$5))+1,1)*10^ROW($1:$5)/10)</f>
        <v>3</v>
      </c>
      <c r="P881">
        <f>feed!P881</f>
        <v>0</v>
      </c>
      <c r="Q881" t="str">
        <f>feed!Q881</f>
        <v>None</v>
      </c>
      <c r="R881" t="str">
        <f>feed!R881</f>
        <v>Persia</v>
      </c>
      <c r="S881" t="str">
        <f>feed!S881</f>
        <v>Soviet Union</v>
      </c>
      <c r="T881" s="4">
        <f>SUMPRODUCT(MID(0&amp;feed!T881,LARGE(INDEX(ISNUMBER(--MID(feed!T881,ROW($1:$5),1))*
ROW($1:$5),0),ROW($1:$5))+1,1)*10^ROW($1:$5)/10)</f>
        <v>20417</v>
      </c>
      <c r="U881" t="str">
        <f>feed!U881</f>
        <v>http://blocgame.com/stats.php?id=64560</v>
      </c>
      <c r="V881" s="4">
        <f>SUMPRODUCT(MID(0&amp;feed!V881,LARGE(INDEX(ISNUMBER(--MID(feed!V881,ROW($1:$5),1))*
ROW($1:$5),0),ROW($1:$5))+1,1)*10^ROW($1:$5)/10)</f>
        <v>0</v>
      </c>
      <c r="W881">
        <f>feed!W881</f>
        <v>0</v>
      </c>
      <c r="X881" s="4">
        <f>T881-H881*750-K881*375-L881*375</f>
        <v>17042</v>
      </c>
      <c r="Y881" s="9">
        <f>T881/N881</f>
        <v>49.919315403422985</v>
      </c>
    </row>
    <row r="882" spans="1:25" x14ac:dyDescent="0.25">
      <c r="A882" t="str">
        <f>feed!A883</f>
        <v>Abgmahdahmarah</v>
      </c>
      <c r="B882" t="str">
        <f>feed!B883</f>
        <v>Abgbesar</v>
      </c>
      <c r="C882" t="str">
        <f>feed!C883</f>
        <v>PIRATES</v>
      </c>
      <c r="D882">
        <f>SUMPRODUCT(MID(0&amp;feed!D883,LARGE(INDEX(ISNUMBER(--MID(feed!D883,ROW($1:$19),1))*
ROW($1:$19),0),ROW($1:$19))+1,1)*10^ROW($1:$19)/10)</f>
        <v>26</v>
      </c>
      <c r="E882">
        <f>SUMPRODUCT(MID(0&amp;feed!E883,LARGE(INDEX(ISNUMBER(--MID(feed!E883,ROW($1:$19),1))*
ROW($1:$19),0),ROW($1:$19))+1,1)*10^ROW($1:$19)/10)</f>
        <v>0</v>
      </c>
      <c r="F882" t="str">
        <f>feed!F883</f>
        <v>First World War surplus</v>
      </c>
      <c r="G882" t="str">
        <f>feed!G883</f>
        <v>Good</v>
      </c>
      <c r="H882">
        <f>SUMPRODUCT(MID(0&amp;feed!H883,LARGE(INDEX(ISNUMBER(--MID(feed!H883,ROW($1:$1),1))*
ROW($1:$1),0),ROW($1:$1))+1,1)*10^ROW($1:$1)/10)</f>
        <v>1</v>
      </c>
      <c r="I882" t="str">
        <f>feed!I883</f>
        <v>Elite</v>
      </c>
      <c r="J882">
        <f>SUMPRODUCT(MID(0&amp;feed!J883,LARGE(INDEX(ISNUMBER(--MID(feed!J883,ROW($1:$19),1))*
ROW($1:$19),0),ROW($1:$19))+1,1)*10^ROW($1:$19)/10)</f>
        <v>9</v>
      </c>
      <c r="K882">
        <f>SUMPRODUCT(MID(0&amp;feed!K883,LARGE(INDEX(ISNUMBER(--MID(feed!K883,ROW($1:$19),1))*
ROW($1:$19),0),ROW($1:$19))+1,1)*10^ROW($1:$19)/10)</f>
        <v>3</v>
      </c>
      <c r="L882">
        <f>SUMPRODUCT(MID(0&amp;feed!L883,LARGE(INDEX(ISNUMBER(--MID(feed!L883,ROW($1:$19),1))*
ROW($1:$19),0),ROW($1:$19))+1,1)*10^ROW($1:$19)/10)</f>
        <v>3</v>
      </c>
      <c r="M882" t="str">
        <f>feed!M883</f>
        <v>Mixed Economy</v>
      </c>
      <c r="N882">
        <f>SUMPRODUCT(MID(0&amp;feed!N883,LARGE(INDEX(ISNUMBER(--MID(feed!N883,ROW($1:$5),1))*
ROW($1:$5),0),ROW($1:$5))+1,1)*10^ROW($1:$5)/10)</f>
        <v>408</v>
      </c>
      <c r="O882">
        <f>SUMPRODUCT(MID(0&amp;feed!O883,LARGE(INDEX(ISNUMBER(--MID(feed!O883,ROW($1:$5),1))*
ROW($1:$5),0),ROW($1:$5))+1,1)*10^ROW($1:$5)/10)</f>
        <v>163</v>
      </c>
      <c r="P882" t="str">
        <f>feed!P883</f>
        <v>Untapped</v>
      </c>
      <c r="Q882" t="str">
        <f>feed!Q883</f>
        <v>Small</v>
      </c>
      <c r="R882" t="str">
        <f>feed!R883</f>
        <v>East Indies</v>
      </c>
      <c r="S882" t="str">
        <f>feed!S883</f>
        <v>United States</v>
      </c>
      <c r="T882" s="4">
        <f>SUMPRODUCT(MID(0&amp;feed!T883,LARGE(INDEX(ISNUMBER(--MID(feed!T883,ROW($1:$5),1))*
ROW($1:$5),0),ROW($1:$5))+1,1)*10^ROW($1:$5)/10)</f>
        <v>20757</v>
      </c>
      <c r="U882" t="str">
        <f>feed!U883</f>
        <v>http://blocgame.com/stats.php?id=64851</v>
      </c>
      <c r="V882" s="4">
        <f>SUMPRODUCT(MID(0&amp;feed!V883,LARGE(INDEX(ISNUMBER(--MID(feed!V883,ROW($1:$5),1))*
ROW($1:$5),0),ROW($1:$5))+1,1)*10^ROW($1:$5)/10)</f>
        <v>0</v>
      </c>
      <c r="W882">
        <f>feed!W883</f>
        <v>0</v>
      </c>
      <c r="X882" s="4">
        <f>T882-H882*750-K882*375-L882*375</f>
        <v>17757</v>
      </c>
      <c r="Y882" s="9">
        <f>T882/N882</f>
        <v>50.875</v>
      </c>
    </row>
    <row r="883" spans="1:25" x14ac:dyDescent="0.25">
      <c r="A883" t="str">
        <f>feed!A882</f>
        <v>CivilRights</v>
      </c>
      <c r="B883" t="str">
        <f>feed!B882</f>
        <v>DorothyMays</v>
      </c>
      <c r="C883" t="str">
        <f>feed!C882</f>
        <v>The Divine Council</v>
      </c>
      <c r="D883">
        <f>SUMPRODUCT(MID(0&amp;feed!D882,LARGE(INDEX(ISNUMBER(--MID(feed!D882,ROW($1:$19),1))*
ROW($1:$19),0),ROW($1:$19))+1,1)*10^ROW($1:$19)/10)</f>
        <v>18</v>
      </c>
      <c r="E883">
        <f>SUMPRODUCT(MID(0&amp;feed!E882,LARGE(INDEX(ISNUMBER(--MID(feed!E882,ROW($1:$19),1))*
ROW($1:$19),0),ROW($1:$19))+1,1)*10^ROW($1:$19)/10)</f>
        <v>0</v>
      </c>
      <c r="F883" t="str">
        <f>feed!F882</f>
        <v>Finest of the 19th century</v>
      </c>
      <c r="G883" t="str">
        <f>feed!G882</f>
        <v>Nice</v>
      </c>
      <c r="H883">
        <f>SUMPRODUCT(MID(0&amp;feed!H882,LARGE(INDEX(ISNUMBER(--MID(feed!H882,ROW($1:$1),1))*
ROW($1:$1),0),ROW($1:$1))+1,1)*10^ROW($1:$1)/10)</f>
        <v>0</v>
      </c>
      <c r="I883" t="str">
        <f>feed!I882</f>
        <v>Poor</v>
      </c>
      <c r="J883">
        <f>SUMPRODUCT(MID(0&amp;feed!J882,LARGE(INDEX(ISNUMBER(--MID(feed!J882,ROW($1:$19),1))*
ROW($1:$19),0),ROW($1:$19))+1,1)*10^ROW($1:$19)/10)</f>
        <v>9</v>
      </c>
      <c r="K883">
        <f>SUMPRODUCT(MID(0&amp;feed!K882,LARGE(INDEX(ISNUMBER(--MID(feed!K882,ROW($1:$19),1))*
ROW($1:$19),0),ROW($1:$19))+1,1)*10^ROW($1:$19)/10)</f>
        <v>4</v>
      </c>
      <c r="L883">
        <f>SUMPRODUCT(MID(0&amp;feed!L882,LARGE(INDEX(ISNUMBER(--MID(feed!L882,ROW($1:$19),1))*
ROW($1:$19),0),ROW($1:$19))+1,1)*10^ROW($1:$19)/10)</f>
        <v>1</v>
      </c>
      <c r="M883" t="str">
        <f>feed!M882</f>
        <v>Mixed Economy</v>
      </c>
      <c r="N883">
        <f>SUMPRODUCT(MID(0&amp;feed!N882,LARGE(INDEX(ISNUMBER(--MID(feed!N882,ROW($1:$5),1))*
ROW($1:$5),0),ROW($1:$5))+1,1)*10^ROW($1:$5)/10)</f>
        <v>408</v>
      </c>
      <c r="O883">
        <f>SUMPRODUCT(MID(0&amp;feed!O882,LARGE(INDEX(ISNUMBER(--MID(feed!O882,ROW($1:$5),1))*
ROW($1:$5),0),ROW($1:$5))+1,1)*10^ROW($1:$5)/10)</f>
        <v>197</v>
      </c>
      <c r="P883" t="str">
        <f>feed!P882</f>
        <v>Untapped</v>
      </c>
      <c r="Q883" t="str">
        <f>feed!Q882</f>
        <v>None</v>
      </c>
      <c r="R883" t="str">
        <f>feed!R882</f>
        <v>West Africa</v>
      </c>
      <c r="S883" t="str">
        <f>feed!S882</f>
        <v>Neutral</v>
      </c>
      <c r="T883" s="4">
        <f>SUMPRODUCT(MID(0&amp;feed!T882,LARGE(INDEX(ISNUMBER(--MID(feed!T882,ROW($1:$5),1))*
ROW($1:$5),0),ROW($1:$5))+1,1)*10^ROW($1:$5)/10)</f>
        <v>20000</v>
      </c>
      <c r="U883" t="str">
        <f>feed!U882</f>
        <v>http://blocgame.com/stats.php?id=64740</v>
      </c>
      <c r="V883" s="4">
        <f>SUMPRODUCT(MID(0&amp;feed!V882,LARGE(INDEX(ISNUMBER(--MID(feed!V882,ROW($1:$5),1))*
ROW($1:$5),0),ROW($1:$5))+1,1)*10^ROW($1:$5)/10)</f>
        <v>0</v>
      </c>
      <c r="W883">
        <f>feed!W882</f>
        <v>0</v>
      </c>
      <c r="X883" s="4">
        <f>T883-H883*750-K883*375-L883*375</f>
        <v>18125</v>
      </c>
      <c r="Y883" s="9">
        <f>T883/N883</f>
        <v>49.019607843137258</v>
      </c>
    </row>
    <row r="884" spans="1:25" x14ac:dyDescent="0.25">
      <c r="A884" t="str">
        <f>feed!A884</f>
        <v>Joseph Stalin</v>
      </c>
      <c r="B884" t="str">
        <f>feed!B884</f>
        <v>Yidi Gao</v>
      </c>
      <c r="C884">
        <f>feed!C884</f>
        <v>0</v>
      </c>
      <c r="D884">
        <f>SUMPRODUCT(MID(0&amp;feed!D884,LARGE(INDEX(ISNUMBER(--MID(feed!D884,ROW($1:$19),1))*
ROW($1:$19),0),ROW($1:$19))+1,1)*10^ROW($1:$19)/10)</f>
        <v>20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Finest of the 19th century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0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107</v>
      </c>
      <c r="K884">
        <f>SUMPRODUCT(MID(0&amp;feed!K884,LARGE(INDEX(ISNUMBER(--MID(feed!K884,ROW($1:$19),1))*
ROW($1:$19),0),ROW($1:$19))+1,1)*10^ROW($1:$19)/10)</f>
        <v>3</v>
      </c>
      <c r="L884">
        <f>SUMPRODUCT(MID(0&amp;feed!L884,LARGE(INDEX(ISNUMBER(--MID(feed!L884,ROW($1:$19),1))*
ROW($1:$19),0),ROW($1:$19))+1,1)*10^ROW($1:$19)/10)</f>
        <v>1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406</v>
      </c>
      <c r="O884">
        <f>SUMPRODUCT(MID(0&amp;feed!O884,LARGE(INDEX(ISNUMBER(--MID(feed!O884,ROW($1:$5),1))*
ROW($1:$5),0),ROW($1:$5))+1,1)*10^ROW($1:$5)/10)</f>
        <v>0</v>
      </c>
      <c r="P884" t="str">
        <f>feed!P884</f>
        <v>Untapped</v>
      </c>
      <c r="Q884" t="str">
        <f>feed!Q884</f>
        <v>None</v>
      </c>
      <c r="R884" t="str">
        <f>feed!R884</f>
        <v>Pacific Rim</v>
      </c>
      <c r="S884" t="str">
        <f>feed!S884</f>
        <v>United States</v>
      </c>
      <c r="T884" s="4">
        <f>SUMPRODUCT(MID(0&amp;feed!T884,LARGE(INDEX(ISNUMBER(--MID(feed!T884,ROW($1:$5),1))*
ROW($1:$5),0),ROW($1:$5))+1,1)*10^ROW($1:$5)/10)</f>
        <v>20000</v>
      </c>
      <c r="U884" t="str">
        <f>feed!U884</f>
        <v>http://blocgame.com/stats.php?id=64425</v>
      </c>
      <c r="V884" s="4">
        <f>SUMPRODUCT(MID(0&amp;feed!V884,LARGE(INDEX(ISNUMBER(--MID(feed!V884,ROW($1:$5),1))*
ROW($1:$5),0),ROW($1:$5))+1,1)*10^ROW($1:$5)/10)</f>
        <v>0</v>
      </c>
      <c r="W884">
        <f>feed!W884</f>
        <v>0</v>
      </c>
      <c r="X884" s="4">
        <f>T884-H884*750-K884*375-L884*375</f>
        <v>18500</v>
      </c>
      <c r="Y884" s="9">
        <f>T884/N884</f>
        <v>49.261083743842363</v>
      </c>
    </row>
    <row r="885" spans="1:25" x14ac:dyDescent="0.25">
      <c r="A885" t="str">
        <f>feed!A887</f>
        <v>Vorose</v>
      </c>
      <c r="B885" t="str">
        <f>feed!B887</f>
        <v>Tellmo</v>
      </c>
      <c r="C885">
        <f>feed!C887</f>
        <v>0</v>
      </c>
      <c r="D885">
        <f>SUMPRODUCT(MID(0&amp;feed!D887,LARGE(INDEX(ISNUMBER(--MID(feed!D887,ROW($1:$19),1))*
ROW($1:$19),0),ROW($1:$19))+1,1)*10^ROW($1:$19)/10)</f>
        <v>6</v>
      </c>
      <c r="E885">
        <f>SUMPRODUCT(MID(0&amp;feed!E887,LARGE(INDEX(ISNUMBER(--MID(feed!E887,ROW($1:$19),1))*
ROW($1:$19),0),ROW($1:$19))+1,1)*10^ROW($1:$19)/10)</f>
        <v>0</v>
      </c>
      <c r="F885" t="str">
        <f>feed!F887</f>
        <v>Finest of the 19th century</v>
      </c>
      <c r="G885" t="str">
        <f>feed!G887</f>
        <v>Good</v>
      </c>
      <c r="H885">
        <f>SUMPRODUCT(MID(0&amp;feed!H887,LARGE(INDEX(ISNUMBER(--MID(feed!H887,ROW($1:$1),1))*
ROW($1:$1),0),ROW($1:$1))+1,1)*10^ROW($1:$1)/10)</f>
        <v>0</v>
      </c>
      <c r="I885" t="str">
        <f>feed!I887</f>
        <v>Undisciplined Rabble</v>
      </c>
      <c r="J885">
        <f>SUMPRODUCT(MID(0&amp;feed!J887,LARGE(INDEX(ISNUMBER(--MID(feed!J887,ROW($1:$19),1))*
ROW($1:$19),0),ROW($1:$19))+1,1)*10^ROW($1:$19)/10)</f>
        <v>90</v>
      </c>
      <c r="K885">
        <f>SUMPRODUCT(MID(0&amp;feed!K887,LARGE(INDEX(ISNUMBER(--MID(feed!K887,ROW($1:$19),1))*
ROW($1:$19),0),ROW($1:$19))+1,1)*10^ROW($1:$19)/10)</f>
        <v>2</v>
      </c>
      <c r="L885">
        <f>SUMPRODUCT(MID(0&amp;feed!L887,LARGE(INDEX(ISNUMBER(--MID(feed!L887,ROW($1:$19),1))*
ROW($1:$19),0),ROW($1:$19))+1,1)*10^ROW($1:$19)/10)</f>
        <v>0</v>
      </c>
      <c r="M885" t="str">
        <f>feed!M887</f>
        <v>Mixed Economy</v>
      </c>
      <c r="N885">
        <f>SUMPRODUCT(MID(0&amp;feed!N887,LARGE(INDEX(ISNUMBER(--MID(feed!N887,ROW($1:$5),1))*
ROW($1:$5),0),ROW($1:$5))+1,1)*10^ROW($1:$5)/10)</f>
        <v>405</v>
      </c>
      <c r="O885">
        <f>SUMPRODUCT(MID(0&amp;feed!O887,LARGE(INDEX(ISNUMBER(--MID(feed!O887,ROW($1:$5),1))*
ROW($1:$5),0),ROW($1:$5))+1,1)*10^ROW($1:$5)/10)</f>
        <v>0</v>
      </c>
      <c r="P885" t="str">
        <f>feed!P887</f>
        <v>Untapped</v>
      </c>
      <c r="Q885" t="str">
        <f>feed!Q887</f>
        <v>None</v>
      </c>
      <c r="R885" t="str">
        <f>feed!R887</f>
        <v>Southern Cone</v>
      </c>
      <c r="S885" t="str">
        <f>feed!S887</f>
        <v>Neutral</v>
      </c>
      <c r="T885" s="4">
        <f>SUMPRODUCT(MID(0&amp;feed!T887,LARGE(INDEX(ISNUMBER(--MID(feed!T887,ROW($1:$5),1))*
ROW($1:$5),0),ROW($1:$5))+1,1)*10^ROW($1:$5)/10)</f>
        <v>16253</v>
      </c>
      <c r="U885" t="str">
        <f>feed!U887</f>
        <v>http://blocgame.com/stats.php?id=64535</v>
      </c>
      <c r="V885" s="4">
        <f>SUMPRODUCT(MID(0&amp;feed!V887,LARGE(INDEX(ISNUMBER(--MID(feed!V887,ROW($1:$5),1))*
ROW($1:$5),0),ROW($1:$5))+1,1)*10^ROW($1:$5)/10)</f>
        <v>0</v>
      </c>
      <c r="W885">
        <f>feed!W887</f>
        <v>0</v>
      </c>
      <c r="X885" s="4">
        <f>T885-H885*750-K885*375-L885*375</f>
        <v>15503</v>
      </c>
      <c r="Y885" s="9">
        <f>T885/N885</f>
        <v>40.130864197530862</v>
      </c>
    </row>
    <row r="886" spans="1:25" x14ac:dyDescent="0.25">
      <c r="A886" t="str">
        <f>feed!A886</f>
        <v>Qara Qoyunlu</v>
      </c>
      <c r="B886" t="str">
        <f>feed!B886</f>
        <v>Pole</v>
      </c>
      <c r="C886">
        <f>feed!C886</f>
        <v>0</v>
      </c>
      <c r="D886">
        <f>SUMPRODUCT(MID(0&amp;feed!D886,LARGE(INDEX(ISNUMBER(--MID(feed!D886,ROW($1:$19),1))*
ROW($1:$19),0),ROW($1:$19))+1,1)*10^ROW($1:$19)/10)</f>
        <v>0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89</v>
      </c>
      <c r="K886">
        <f>SUMPRODUCT(MID(0&amp;feed!K886,LARGE(INDEX(ISNUMBER(--MID(feed!K886,ROW($1:$19),1))*
ROW($1:$19),0),ROW($1:$19))+1,1)*10^ROW($1:$19)/10)</f>
        <v>2</v>
      </c>
      <c r="L886">
        <f>SUMPRODUCT(MID(0&amp;feed!L886,LARGE(INDEX(ISNUMBER(--MID(feed!L886,ROW($1:$19),1))*
ROW($1:$19),0),ROW($1:$19))+1,1)*10^ROW($1:$19)/10)</f>
        <v>0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405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 t="str">
        <f>feed!Q886</f>
        <v>None</v>
      </c>
      <c r="R886" t="str">
        <f>feed!R886</f>
        <v>Southern Cone</v>
      </c>
      <c r="S886" t="str">
        <f>feed!S886</f>
        <v>Neutral</v>
      </c>
      <c r="T886" s="4">
        <f>SUMPRODUCT(MID(0&amp;feed!T886,LARGE(INDEX(ISNUMBER(--MID(feed!T886,ROW($1:$5),1))*
ROW($1:$5),0),ROW($1:$5))+1,1)*10^ROW($1:$5)/10)</f>
        <v>19700</v>
      </c>
      <c r="U886" t="str">
        <f>feed!U886</f>
        <v>http://blocgame.com/stats.php?id=64487</v>
      </c>
      <c r="V886" s="4">
        <f>SUMPRODUCT(MID(0&amp;feed!V886,LARGE(INDEX(ISNUMBER(--MID(feed!V886,ROW($1:$5),1))*
ROW($1:$5),0),ROW($1:$5))+1,1)*10^ROW($1:$5)/10)</f>
        <v>0</v>
      </c>
      <c r="W886">
        <f>feed!W886</f>
        <v>0</v>
      </c>
      <c r="X886" s="4">
        <f>T886-H886*750-K886*375-L886*375</f>
        <v>18950</v>
      </c>
      <c r="Y886" s="9">
        <f>T886/N886</f>
        <v>48.641975308641975</v>
      </c>
    </row>
    <row r="887" spans="1:25" x14ac:dyDescent="0.25">
      <c r="A887" t="str">
        <f>feed!A885</f>
        <v>Lain</v>
      </c>
      <c r="B887" t="str">
        <f>feed!B885</f>
        <v>Red Terror</v>
      </c>
      <c r="C887" t="str">
        <f>feed!C885</f>
        <v>The Order</v>
      </c>
      <c r="D887">
        <f>SUMPRODUCT(MID(0&amp;feed!D885,LARGE(INDEX(ISNUMBER(--MID(feed!D885,ROW($1:$19),1))*
ROW($1:$19),0),ROW($1:$19))+1,1)*10^ROW($1:$19)/10)</f>
        <v>111</v>
      </c>
      <c r="E887">
        <f>SUMPRODUCT(MID(0&amp;feed!E885,LARGE(INDEX(ISNUMBER(--MID(feed!E885,ROW($1:$19),1))*
ROW($1:$19),0),ROW($1:$19))+1,1)*10^ROW($1:$19)/10)</f>
        <v>0</v>
      </c>
      <c r="F887" t="str">
        <f>feed!F885</f>
        <v>Korean War surplus</v>
      </c>
      <c r="G887" t="str">
        <f>feed!G885</f>
        <v>Gandhi-like</v>
      </c>
      <c r="H887">
        <f>SUMPRODUCT(MID(0&amp;feed!H885,LARGE(INDEX(ISNUMBER(--MID(feed!H885,ROW($1:$1),1))*
ROW($1:$1),0),ROW($1:$1))+1,1)*10^ROW($1:$1)/10)</f>
        <v>1</v>
      </c>
      <c r="I887" t="str">
        <f>feed!I885</f>
        <v>Undisciplined Rabble</v>
      </c>
      <c r="J887">
        <f>SUMPRODUCT(MID(0&amp;feed!J885,LARGE(INDEX(ISNUMBER(--MID(feed!J885,ROW($1:$19),1))*
ROW($1:$19),0),ROW($1:$19))+1,1)*10^ROW($1:$19)/10)</f>
        <v>45</v>
      </c>
      <c r="K887">
        <f>SUMPRODUCT(MID(0&amp;feed!K885,LARGE(INDEX(ISNUMBER(--MID(feed!K885,ROW($1:$19),1))*
ROW($1:$19),0),ROW($1:$19))+1,1)*10^ROW($1:$19)/10)</f>
        <v>31</v>
      </c>
      <c r="L887">
        <f>SUMPRODUCT(MID(0&amp;feed!L885,LARGE(INDEX(ISNUMBER(--MID(feed!L885,ROW($1:$19),1))*
ROW($1:$19),0),ROW($1:$19))+1,1)*10^ROW($1:$19)/10)</f>
        <v>13</v>
      </c>
      <c r="M887" t="str">
        <f>feed!M885</f>
        <v>Central Planning</v>
      </c>
      <c r="N887">
        <f>SUMPRODUCT(MID(0&amp;feed!N885,LARGE(INDEX(ISNUMBER(--MID(feed!N885,ROW($1:$5),1))*
ROW($1:$5),0),ROW($1:$5))+1,1)*10^ROW($1:$5)/10)</f>
        <v>405</v>
      </c>
      <c r="O887">
        <f>SUMPRODUCT(MID(0&amp;feed!O885,LARGE(INDEX(ISNUMBER(--MID(feed!O885,ROW($1:$5),1))*
ROW($1:$5),0),ROW($1:$5))+1,1)*10^ROW($1:$5)/10)</f>
        <v>6410</v>
      </c>
      <c r="P887">
        <f>feed!P885</f>
        <v>0</v>
      </c>
      <c r="Q887" t="str">
        <f>feed!Q885</f>
        <v>Meagre</v>
      </c>
      <c r="R887" t="str">
        <f>feed!R885</f>
        <v>Egypt</v>
      </c>
      <c r="S887" t="str">
        <f>feed!S885</f>
        <v>Soviet Union</v>
      </c>
      <c r="T887" s="4">
        <f>SUMPRODUCT(MID(0&amp;feed!T885,LARGE(INDEX(ISNUMBER(--MID(feed!T885,ROW($1:$5),1))*
ROW($1:$5),0),ROW($1:$5))+1,1)*10^ROW($1:$5)/10)</f>
        <v>27165</v>
      </c>
      <c r="U887" t="str">
        <f>feed!U885</f>
        <v>http://blocgame.com/stats.php?id=54938</v>
      </c>
      <c r="V887" s="4">
        <f>SUMPRODUCT(MID(0&amp;feed!V885,LARGE(INDEX(ISNUMBER(--MID(feed!V885,ROW($1:$5),1))*
ROW($1:$5),0),ROW($1:$5))+1,1)*10^ROW($1:$5)/10)</f>
        <v>0</v>
      </c>
      <c r="W887">
        <f>feed!W885</f>
        <v>0</v>
      </c>
      <c r="X887" s="4">
        <f>T887-H887*750-K887*375-L887*375</f>
        <v>9915</v>
      </c>
      <c r="Y887" s="9">
        <f>T887/N887</f>
        <v>67.074074074074076</v>
      </c>
    </row>
    <row r="888" spans="1:25" x14ac:dyDescent="0.25">
      <c r="A888" t="str">
        <f>feed!A890</f>
        <v>Lantany</v>
      </c>
      <c r="B888" t="str">
        <f>feed!B890</f>
        <v>Colchiz</v>
      </c>
      <c r="C888">
        <f>feed!C890</f>
        <v>0</v>
      </c>
      <c r="D888">
        <f>SUMPRODUCT(MID(0&amp;feed!D890,LARGE(INDEX(ISNUMBER(--MID(feed!D890,ROW($1:$19),1))*
ROW($1:$19),0),ROW($1:$19))+1,1)*10^ROW($1:$19)/10)</f>
        <v>5</v>
      </c>
      <c r="E888">
        <f>SUMPRODUCT(MID(0&amp;feed!E890,LARGE(INDEX(ISNUMBER(--MID(feed!E890,ROW($1:$19),1))*
ROW($1:$19),0),ROW($1:$19))+1,1)*10^ROW($1:$19)/10)</f>
        <v>0</v>
      </c>
      <c r="F888" t="str">
        <f>feed!F890</f>
        <v>Finest of the 19th century</v>
      </c>
      <c r="G888" t="str">
        <f>feed!G890</f>
        <v>Good</v>
      </c>
      <c r="H888">
        <f>SUMPRODUCT(MID(0&amp;feed!H890,LARGE(INDEX(ISNUMBER(--MID(feed!H890,ROW($1:$1),1))*
ROW($1:$1),0),ROW($1:$1))+1,1)*10^ROW($1:$1)/10)</f>
        <v>0</v>
      </c>
      <c r="I888" t="str">
        <f>feed!I890</f>
        <v>Undisciplined Rabble</v>
      </c>
      <c r="J888">
        <f>SUMPRODUCT(MID(0&amp;feed!J890,LARGE(INDEX(ISNUMBER(--MID(feed!J890,ROW($1:$19),1))*
ROW($1:$19),0),ROW($1:$19))+1,1)*10^ROW($1:$19)/10)</f>
        <v>90</v>
      </c>
      <c r="K888">
        <f>SUMPRODUCT(MID(0&amp;feed!K890,LARGE(INDEX(ISNUMBER(--MID(feed!K890,ROW($1:$19),1))*
ROW($1:$19),0),ROW($1:$19))+1,1)*10^ROW($1:$19)/10)</f>
        <v>2</v>
      </c>
      <c r="L888">
        <f>SUMPRODUCT(MID(0&amp;feed!L890,LARGE(INDEX(ISNUMBER(--MID(feed!L890,ROW($1:$19),1))*
ROW($1:$19),0),ROW($1:$19))+1,1)*10^ROW($1:$19)/10)</f>
        <v>0</v>
      </c>
      <c r="M888" t="str">
        <f>feed!M890</f>
        <v>Mixed Economy</v>
      </c>
      <c r="N888">
        <f>SUMPRODUCT(MID(0&amp;feed!N890,LARGE(INDEX(ISNUMBER(--MID(feed!N890,ROW($1:$5),1))*
ROW($1:$5),0),ROW($1:$5))+1,1)*10^ROW($1:$5)/10)</f>
        <v>404</v>
      </c>
      <c r="O888">
        <f>SUMPRODUCT(MID(0&amp;feed!O890,LARGE(INDEX(ISNUMBER(--MID(feed!O890,ROW($1:$5),1))*
ROW($1:$5),0),ROW($1:$5))+1,1)*10^ROW($1:$5)/10)</f>
        <v>0</v>
      </c>
      <c r="P888" t="str">
        <f>feed!P890</f>
        <v>Untapped</v>
      </c>
      <c r="Q888" t="str">
        <f>feed!Q890</f>
        <v>None</v>
      </c>
      <c r="R888" t="str">
        <f>feed!R890</f>
        <v>Gran Colombia</v>
      </c>
      <c r="S888" t="str">
        <f>feed!S890</f>
        <v>Neutral</v>
      </c>
      <c r="T888" s="4">
        <f>SUMPRODUCT(MID(0&amp;feed!T890,LARGE(INDEX(ISNUMBER(--MID(feed!T890,ROW($1:$5),1))*
ROW($1:$5),0),ROW($1:$5))+1,1)*10^ROW($1:$5)/10)</f>
        <v>16367</v>
      </c>
      <c r="U888" t="str">
        <f>feed!U890</f>
        <v>http://blocgame.com/stats.php?id=64529</v>
      </c>
      <c r="V888" s="4">
        <f>SUMPRODUCT(MID(0&amp;feed!V890,LARGE(INDEX(ISNUMBER(--MID(feed!V890,ROW($1:$5),1))*
ROW($1:$5),0),ROW($1:$5))+1,1)*10^ROW($1:$5)/10)</f>
        <v>0</v>
      </c>
      <c r="W888">
        <f>feed!W890</f>
        <v>0</v>
      </c>
      <c r="X888" s="4">
        <f>T888-H888*750-K888*375-L888*375</f>
        <v>15617</v>
      </c>
      <c r="Y888" s="9">
        <f>T888/N888</f>
        <v>40.512376237623762</v>
      </c>
    </row>
    <row r="889" spans="1:25" x14ac:dyDescent="0.25">
      <c r="A889" t="str">
        <f>feed!A889</f>
        <v>Rare_Pepes</v>
      </c>
      <c r="B889" t="str">
        <f>feed!B889</f>
        <v>Karl_M.</v>
      </c>
      <c r="C889">
        <f>feed!C889</f>
        <v>0</v>
      </c>
      <c r="D889">
        <f>SUMPRODUCT(MID(0&amp;feed!D889,LARGE(INDEX(ISNUMBER(--MID(feed!D889,ROW($1:$19),1))*
ROW($1:$19),0),ROW($1:$19))+1,1)*10^ROW($1:$19)/10)</f>
        <v>30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1</v>
      </c>
      <c r="I889" t="str">
        <f>feed!I889</f>
        <v>Standard</v>
      </c>
      <c r="J889">
        <f>SUMPRODUCT(MID(0&amp;feed!J889,LARGE(INDEX(ISNUMBER(--MID(feed!J889,ROW($1:$19),1))*
ROW($1:$19),0),ROW($1:$19))+1,1)*10^ROW($1:$19)/10)</f>
        <v>85</v>
      </c>
      <c r="K889">
        <f>SUMPRODUCT(MID(0&amp;feed!K889,LARGE(INDEX(ISNUMBER(--MID(feed!K889,ROW($1:$19),1))*
ROW($1:$19),0),ROW($1:$19))+1,1)*10^ROW($1:$19)/10)</f>
        <v>7</v>
      </c>
      <c r="L889">
        <f>SUMPRODUCT(MID(0&amp;feed!L889,LARGE(INDEX(ISNUMBER(--MID(feed!L889,ROW($1:$19),1))*
ROW($1:$19),0),ROW($1:$19))+1,1)*10^ROW($1:$19)/10)</f>
        <v>2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404</v>
      </c>
      <c r="O889">
        <f>SUMPRODUCT(MID(0&amp;feed!O889,LARGE(INDEX(ISNUMBER(--MID(feed!O889,ROW($1:$5),1))*
ROW($1:$5),0),ROW($1:$5))+1,1)*10^ROW($1:$5)/10)</f>
        <v>205</v>
      </c>
      <c r="P889" t="str">
        <f>feed!P889</f>
        <v>Untapped</v>
      </c>
      <c r="Q889" t="str">
        <f>feed!Q889</f>
        <v>Mediocre</v>
      </c>
      <c r="R889" t="str">
        <f>feed!R889</f>
        <v>Guinea</v>
      </c>
      <c r="S889" t="str">
        <f>feed!S889</f>
        <v>United States</v>
      </c>
      <c r="T889" s="4">
        <f>SUMPRODUCT(MID(0&amp;feed!T889,LARGE(INDEX(ISNUMBER(--MID(feed!T889,ROW($1:$5),1))*
ROW($1:$5),0),ROW($1:$5))+1,1)*10^ROW($1:$5)/10)</f>
        <v>27172</v>
      </c>
      <c r="U889" t="str">
        <f>feed!U889</f>
        <v>http://blocgame.com/stats.php?id=63313</v>
      </c>
      <c r="V889" s="4">
        <f>SUMPRODUCT(MID(0&amp;feed!V889,LARGE(INDEX(ISNUMBER(--MID(feed!V889,ROW($1:$5),1))*
ROW($1:$5),0),ROW($1:$5))+1,1)*10^ROW($1:$5)/10)</f>
        <v>0</v>
      </c>
      <c r="W889">
        <f>feed!W889</f>
        <v>0</v>
      </c>
      <c r="X889" s="4">
        <f>T889-H889*750-K889*375-L889*375</f>
        <v>23047</v>
      </c>
      <c r="Y889" s="9">
        <f>T889/N889</f>
        <v>67.257425742574256</v>
      </c>
    </row>
    <row r="890" spans="1:25" x14ac:dyDescent="0.25">
      <c r="A890" t="str">
        <f>feed!A888</f>
        <v>Korhal</v>
      </c>
      <c r="B890" t="str">
        <f>feed!B888</f>
        <v>LordArkahm</v>
      </c>
      <c r="C890">
        <f>feed!C888</f>
        <v>0</v>
      </c>
      <c r="D890">
        <f>SUMPRODUCT(MID(0&amp;feed!D888,LARGE(INDEX(ISNUMBER(--MID(feed!D888,ROW($1:$19),1))*
ROW($1:$19),0),ROW($1:$19))+1,1)*10^ROW($1:$19)/10)</f>
        <v>0</v>
      </c>
      <c r="E890">
        <f>SUMPRODUCT(MID(0&amp;feed!E888,LARGE(INDEX(ISNUMBER(--MID(feed!E888,ROW($1:$19),1))*
ROW($1:$19),0),ROW($1:$19))+1,1)*10^ROW($1:$19)/10)</f>
        <v>0</v>
      </c>
      <c r="F890" t="str">
        <f>feed!F888</f>
        <v>First World War surplus</v>
      </c>
      <c r="G890" t="str">
        <f>feed!G888</f>
        <v>Gandhi-like</v>
      </c>
      <c r="H890">
        <f>SUMPRODUCT(MID(0&amp;feed!H888,LARGE(INDEX(ISNUMBER(--MID(feed!H888,ROW($1:$1),1))*
ROW($1:$1),0),ROW($1:$1))+1,1)*10^ROW($1:$1)/10)</f>
        <v>1</v>
      </c>
      <c r="I890" t="str">
        <f>feed!I888</f>
        <v>Poor</v>
      </c>
      <c r="J890">
        <f>SUMPRODUCT(MID(0&amp;feed!J888,LARGE(INDEX(ISNUMBER(--MID(feed!J888,ROW($1:$19),1))*
ROW($1:$19),0),ROW($1:$19))+1,1)*10^ROW($1:$19)/10)</f>
        <v>84</v>
      </c>
      <c r="K890">
        <f>SUMPRODUCT(MID(0&amp;feed!K888,LARGE(INDEX(ISNUMBER(--MID(feed!K888,ROW($1:$19),1))*
ROW($1:$19),0),ROW($1:$19))+1,1)*10^ROW($1:$19)/10)</f>
        <v>3</v>
      </c>
      <c r="L890">
        <f>SUMPRODUCT(MID(0&amp;feed!L888,LARGE(INDEX(ISNUMBER(--MID(feed!L888,ROW($1:$19),1))*
ROW($1:$19),0),ROW($1:$19))+1,1)*10^ROW($1:$19)/10)</f>
        <v>0</v>
      </c>
      <c r="M890" t="str">
        <f>feed!M888</f>
        <v>Central Planning</v>
      </c>
      <c r="N890">
        <f>SUMPRODUCT(MID(0&amp;feed!N888,LARGE(INDEX(ISNUMBER(--MID(feed!N888,ROW($1:$5),1))*
ROW($1:$5),0),ROW($1:$5))+1,1)*10^ROW($1:$5)/10)</f>
        <v>404</v>
      </c>
      <c r="O890">
        <f>SUMPRODUCT(MID(0&amp;feed!O888,LARGE(INDEX(ISNUMBER(--MID(feed!O888,ROW($1:$5),1))*
ROW($1:$5),0),ROW($1:$5))+1,1)*10^ROW($1:$5)/10)</f>
        <v>686</v>
      </c>
      <c r="P890" t="str">
        <f>feed!P888</f>
        <v>Untapped</v>
      </c>
      <c r="Q890" t="str">
        <f>feed!Q888</f>
        <v>Small</v>
      </c>
      <c r="R890" t="str">
        <f>feed!R888</f>
        <v>Congo</v>
      </c>
      <c r="S890" t="str">
        <f>feed!S888</f>
        <v>Neutral</v>
      </c>
      <c r="T890" s="4">
        <f>SUMPRODUCT(MID(0&amp;feed!T888,LARGE(INDEX(ISNUMBER(--MID(feed!T888,ROW($1:$5),1))*
ROW($1:$5),0),ROW($1:$5))+1,1)*10^ROW($1:$5)/10)</f>
        <v>15851</v>
      </c>
      <c r="U890" t="str">
        <f>feed!U888</f>
        <v>http://blocgame.com/stats.php?id=61310</v>
      </c>
      <c r="V890" s="4">
        <f>SUMPRODUCT(MID(0&amp;feed!V888,LARGE(INDEX(ISNUMBER(--MID(feed!V888,ROW($1:$5),1))*
ROW($1:$5),0),ROW($1:$5))+1,1)*10^ROW($1:$5)/10)</f>
        <v>0</v>
      </c>
      <c r="W890">
        <f>feed!W888</f>
        <v>0</v>
      </c>
      <c r="X890" s="4">
        <f>T890-H890*750-K890*375-L890*375</f>
        <v>13976</v>
      </c>
      <c r="Y890" s="9">
        <f>T890/N890</f>
        <v>39.235148514851488</v>
      </c>
    </row>
    <row r="891" spans="1:25" x14ac:dyDescent="0.25">
      <c r="A891" t="str">
        <f>feed!A891</f>
        <v>Morganna</v>
      </c>
      <c r="B891" t="str">
        <f>feed!B891</f>
        <v>rmullins005</v>
      </c>
      <c r="C891" t="str">
        <f>feed!C891</f>
        <v>PanWorld Alliance</v>
      </c>
      <c r="D891">
        <f>SUMPRODUCT(MID(0&amp;feed!D891,LARGE(INDEX(ISNUMBER(--MID(feed!D891,ROW($1:$19),1))*
ROW($1:$19),0),ROW($1:$19))+1,1)*10^ROW($1:$19)/10)</f>
        <v>20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0</v>
      </c>
      <c r="I891" t="str">
        <f>feed!I891</f>
        <v>Poor</v>
      </c>
      <c r="J891">
        <f>SUMPRODUCT(MID(0&amp;feed!J891,LARGE(INDEX(ISNUMBER(--MID(feed!J891,ROW($1:$19),1))*
ROW($1:$19),0),ROW($1:$19))+1,1)*10^ROW($1:$19)/10)</f>
        <v>108</v>
      </c>
      <c r="K891">
        <f>SUMPRODUCT(MID(0&amp;feed!K891,LARGE(INDEX(ISNUMBER(--MID(feed!K891,ROW($1:$19),1))*
ROW($1:$19),0),ROW($1:$19))+1,1)*10^ROW($1:$19)/10)</f>
        <v>2</v>
      </c>
      <c r="L891">
        <f>SUMPRODUCT(MID(0&amp;feed!L891,LARGE(INDEX(ISNUMBER(--MID(feed!L891,ROW($1:$19),1))*
ROW($1:$19),0),ROW($1:$19))+1,1)*10^ROW($1:$19)/10)</f>
        <v>0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403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 t="str">
        <f>feed!Q891</f>
        <v>None</v>
      </c>
      <c r="R891" t="str">
        <f>feed!R891</f>
        <v>Amazonia</v>
      </c>
      <c r="S891" t="str">
        <f>feed!S891</f>
        <v>Soviet Union</v>
      </c>
      <c r="T891" s="4">
        <f>SUMPRODUCT(MID(0&amp;feed!T891,LARGE(INDEX(ISNUMBER(--MID(feed!T891,ROW($1:$5),1))*
ROW($1:$5),0),ROW($1:$5))+1,1)*10^ROW($1:$5)/10)</f>
        <v>20000</v>
      </c>
      <c r="U891" t="str">
        <f>feed!U891</f>
        <v>http://blocgame.com/stats.php?id=64321</v>
      </c>
      <c r="V891" s="4">
        <f>SUMPRODUCT(MID(0&amp;feed!V891,LARGE(INDEX(ISNUMBER(--MID(feed!V891,ROW($1:$5),1))*
ROW($1:$5),0),ROW($1:$5))+1,1)*10^ROW($1:$5)/10)</f>
        <v>0</v>
      </c>
      <c r="W891">
        <f>feed!W891</f>
        <v>0</v>
      </c>
      <c r="X891" s="4">
        <f>T891-H891*750-K891*375-L891*375</f>
        <v>19250</v>
      </c>
      <c r="Y891" s="9">
        <f>T891/N891</f>
        <v>49.627791563275437</v>
      </c>
    </row>
    <row r="892" spans="1:25" x14ac:dyDescent="0.25">
      <c r="A892" t="str">
        <f>feed!A892</f>
        <v>The Core</v>
      </c>
      <c r="B892" t="str">
        <f>feed!B892</f>
        <v>BelSon</v>
      </c>
      <c r="C892">
        <f>feed!C892</f>
        <v>0</v>
      </c>
      <c r="D892">
        <f>SUMPRODUCT(MID(0&amp;feed!D892,LARGE(INDEX(ISNUMBER(--MID(feed!D892,ROW($1:$19),1))*
ROW($1:$19),0),ROW($1:$19))+1,1)*10^ROW($1:$19)/10)</f>
        <v>9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1</v>
      </c>
      <c r="I892" t="str">
        <f>feed!I892</f>
        <v>Poor</v>
      </c>
      <c r="J892">
        <f>SUMPRODUCT(MID(0&amp;feed!J892,LARGE(INDEX(ISNUMBER(--MID(feed!J892,ROW($1:$19),1))*
ROW($1:$19),0),ROW($1:$19))+1,1)*10^ROW($1:$19)/10)</f>
        <v>3</v>
      </c>
      <c r="K892">
        <f>SUMPRODUCT(MID(0&amp;feed!K892,LARGE(INDEX(ISNUMBER(--MID(feed!K892,ROW($1:$19),1))*
ROW($1:$19),0),ROW($1:$19))+1,1)*10^ROW($1:$19)/10)</f>
        <v>4</v>
      </c>
      <c r="L892">
        <f>SUMPRODUCT(MID(0&amp;feed!L892,LARGE(INDEX(ISNUMBER(--MID(feed!L892,ROW($1:$19),1))*
ROW($1:$19),0),ROW($1:$19))+1,1)*10^ROW($1:$19)/10)</f>
        <v>2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403</v>
      </c>
      <c r="O892">
        <f>SUMPRODUCT(MID(0&amp;feed!O892,LARGE(INDEX(ISNUMBER(--MID(feed!O892,ROW($1:$5),1))*
ROW($1:$5),0),ROW($1:$5))+1,1)*10^ROW($1:$5)/10)</f>
        <v>200</v>
      </c>
      <c r="P892" t="str">
        <f>feed!P892</f>
        <v>Untapped</v>
      </c>
      <c r="Q892" t="str">
        <f>feed!Q892</f>
        <v>None</v>
      </c>
      <c r="R892" t="str">
        <f>feed!R892</f>
        <v>Pacific Rim</v>
      </c>
      <c r="S892" t="str">
        <f>feed!S892</f>
        <v>Neutral</v>
      </c>
      <c r="T892" s="4">
        <f>SUMPRODUCT(MID(0&amp;feed!T892,LARGE(INDEX(ISNUMBER(--MID(feed!T892,ROW($1:$5),1))*
ROW($1:$5),0),ROW($1:$5))+1,1)*10^ROW($1:$5)/10)</f>
        <v>16500</v>
      </c>
      <c r="U892" t="str">
        <f>feed!U892</f>
        <v>http://blocgame.com/stats.php?id=64480</v>
      </c>
      <c r="V892" s="4">
        <f>SUMPRODUCT(MID(0&amp;feed!V892,LARGE(INDEX(ISNUMBER(--MID(feed!V892,ROW($1:$5),1))*
ROW($1:$5),0),ROW($1:$5))+1,1)*10^ROW($1:$5)/10)</f>
        <v>0</v>
      </c>
      <c r="W892">
        <f>feed!W892</f>
        <v>0</v>
      </c>
      <c r="X892" s="4">
        <f>T892-H892*750-K892*375-L892*375</f>
        <v>13500</v>
      </c>
      <c r="Y892" s="9">
        <f>T892/N892</f>
        <v>40.942928039702231</v>
      </c>
    </row>
    <row r="893" spans="1:25" x14ac:dyDescent="0.25">
      <c r="A893" t="str">
        <f>feed!A893</f>
        <v>Lork</v>
      </c>
      <c r="B893" t="str">
        <f>feed!B893</f>
        <v>Naple</v>
      </c>
      <c r="C893">
        <f>feed!C893</f>
        <v>0</v>
      </c>
      <c r="D893">
        <f>SUMPRODUCT(MID(0&amp;feed!D893,LARGE(INDEX(ISNUMBER(--MID(feed!D893,ROW($1:$19),1))*
ROW($1:$19),0),ROW($1:$19))+1,1)*10^ROW($1:$19)/10)</f>
        <v>2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Good</v>
      </c>
      <c r="H893">
        <f>SUMPRODUCT(MID(0&amp;feed!H893,LARGE(INDEX(ISNUMBER(--MID(feed!H893,ROW($1:$1),1))*
ROW($1:$1),0),ROW($1:$1))+1,1)*10^ROW($1:$1)/10)</f>
        <v>0</v>
      </c>
      <c r="I893" t="str">
        <f>feed!I893</f>
        <v>Undisciplined Rabble</v>
      </c>
      <c r="J893">
        <f>SUMPRODUCT(MID(0&amp;feed!J893,LARGE(INDEX(ISNUMBER(--MID(feed!J893,ROW($1:$19),1))*
ROW($1:$19),0),ROW($1:$19))+1,1)*10^ROW($1:$19)/10)</f>
        <v>90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401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 t="str">
        <f>feed!Q893</f>
        <v>None</v>
      </c>
      <c r="R893" t="str">
        <f>feed!R893</f>
        <v>Caribbean</v>
      </c>
      <c r="S893" t="str">
        <f>feed!S893</f>
        <v>Neutral</v>
      </c>
      <c r="T893" s="4">
        <f>SUMPRODUCT(MID(0&amp;feed!T893,LARGE(INDEX(ISNUMBER(--MID(feed!T893,ROW($1:$5),1))*
ROW($1:$5),0),ROW($1:$5))+1,1)*10^ROW($1:$5)/10)</f>
        <v>19700</v>
      </c>
      <c r="U893" t="str">
        <f>feed!U893</f>
        <v>http://blocgame.com/stats.php?id=64526</v>
      </c>
      <c r="V893" s="4">
        <f>SUMPRODUCT(MID(0&amp;feed!V893,LARGE(INDEX(ISNUMBER(--MID(feed!V893,ROW($1:$5),1))*
ROW($1:$5),0),ROW($1:$5))+1,1)*10^ROW($1:$5)/10)</f>
        <v>0</v>
      </c>
      <c r="W893">
        <f>feed!W893</f>
        <v>0</v>
      </c>
      <c r="X893" s="4">
        <f>T893-H893*750-K893*375-L893*375</f>
        <v>18950</v>
      </c>
      <c r="Y893" s="9">
        <f>T893/N893</f>
        <v>49.127182044887782</v>
      </c>
    </row>
    <row r="894" spans="1:25" x14ac:dyDescent="0.25">
      <c r="A894" t="str">
        <f>feed!A894</f>
        <v>Cucumber Island</v>
      </c>
      <c r="B894" t="str">
        <f>feed!B894</f>
        <v>kamil</v>
      </c>
      <c r="C894">
        <f>feed!C894</f>
        <v>0</v>
      </c>
      <c r="D894">
        <f>SUMPRODUCT(MID(0&amp;feed!D894,LARGE(INDEX(ISNUMBER(--MID(feed!D894,ROW($1:$19),1))*
ROW($1:$19),0),ROW($1:$19))+1,1)*10^ROW($1:$19)/10)</f>
        <v>17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Normal</v>
      </c>
      <c r="H894">
        <f>SUMPRODUCT(MID(0&amp;feed!H894,LARGE(INDEX(ISNUMBER(--MID(feed!H894,ROW($1:$1),1))*
ROW($1:$1),0),ROW($1:$1))+1,1)*10^ROW($1:$1)/10)</f>
        <v>1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3</v>
      </c>
      <c r="K894">
        <f>SUMPRODUCT(MID(0&amp;feed!K894,LARGE(INDEX(ISNUMBER(--MID(feed!K894,ROW($1:$19),1))*
ROW($1:$19),0),ROW($1:$19))+1,1)*10^ROW($1:$19)/10)</f>
        <v>4</v>
      </c>
      <c r="L894">
        <f>SUMPRODUCT(MID(0&amp;feed!L894,LARGE(INDEX(ISNUMBER(--MID(feed!L894,ROW($1:$19),1))*
ROW($1:$19),0),ROW($1:$19))+1,1)*10^ROW($1:$19)/10)</f>
        <v>3</v>
      </c>
      <c r="M894" t="str">
        <f>feed!M894</f>
        <v>Free Market</v>
      </c>
      <c r="N894">
        <f>SUMPRODUCT(MID(0&amp;feed!N894,LARGE(INDEX(ISNUMBER(--MID(feed!N894,ROW($1:$5),1))*
ROW($1:$5),0),ROW($1:$5))+1,1)*10^ROW($1:$5)/10)</f>
        <v>401</v>
      </c>
      <c r="O894">
        <f>SUMPRODUCT(MID(0&amp;feed!O894,LARGE(INDEX(ISNUMBER(--MID(feed!O894,ROW($1:$5),1))*
ROW($1:$5),0),ROW($1:$5))+1,1)*10^ROW($1:$5)/10)</f>
        <v>248</v>
      </c>
      <c r="P894" t="str">
        <f>feed!P894</f>
        <v>Plentiful</v>
      </c>
      <c r="Q894" t="str">
        <f>feed!Q894</f>
        <v>Small</v>
      </c>
      <c r="R894" t="str">
        <f>feed!R894</f>
        <v>East Indies</v>
      </c>
      <c r="S894" t="str">
        <f>feed!S894</f>
        <v>United States</v>
      </c>
      <c r="T894" s="4">
        <f>SUMPRODUCT(MID(0&amp;feed!T894,LARGE(INDEX(ISNUMBER(--MID(feed!T894,ROW($1:$5),1))*
ROW($1:$5),0),ROW($1:$5))+1,1)*10^ROW($1:$5)/10)</f>
        <v>24259</v>
      </c>
      <c r="U894" t="str">
        <f>feed!U894</f>
        <v>http://blocgame.com/stats.php?id=64836</v>
      </c>
      <c r="V894" s="4">
        <f>SUMPRODUCT(MID(0&amp;feed!V894,LARGE(INDEX(ISNUMBER(--MID(feed!V894,ROW($1:$5),1))*
ROW($1:$5),0),ROW($1:$5))+1,1)*10^ROW($1:$5)/10)</f>
        <v>0</v>
      </c>
      <c r="W894">
        <f>feed!W894</f>
        <v>0</v>
      </c>
      <c r="X894" s="4">
        <f>T894-H894*750-K894*375-L894*375</f>
        <v>20884</v>
      </c>
      <c r="Y894" s="9">
        <f>T894/N894</f>
        <v>60.496259351620949</v>
      </c>
    </row>
    <row r="895" spans="1:25" x14ac:dyDescent="0.25">
      <c r="A895" t="str">
        <f>feed!A895</f>
        <v>Rojavayï¿½</v>
      </c>
      <c r="B895" t="str">
        <f>feed!B895</f>
        <v>Ocalan</v>
      </c>
      <c r="C895" t="str">
        <f>feed!C895</f>
        <v>Socialist Arab Union</v>
      </c>
      <c r="D895">
        <f>SUMPRODUCT(MID(0&amp;feed!D895,LARGE(INDEX(ISNUMBER(--MID(feed!D895,ROW($1:$19),1))*
ROW($1:$19),0),ROW($1:$19))+1,1)*10^ROW($1:$19)/10)</f>
        <v>29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Nice</v>
      </c>
      <c r="H895">
        <f>SUMPRODUCT(MID(0&amp;feed!H895,LARGE(INDEX(ISNUMBER(--MID(feed!H895,ROW($1:$1),1))*
ROW($1:$1),0),ROW($1:$1))+1,1)*10^ROW($1:$1)/10)</f>
        <v>0</v>
      </c>
      <c r="I895" t="str">
        <f>feed!I895</f>
        <v>Elite</v>
      </c>
      <c r="J895">
        <f>SUMPRODUCT(MID(0&amp;feed!J895,LARGE(INDEX(ISNUMBER(--MID(feed!J895,ROW($1:$19),1))*
ROW($1:$19),0),ROW($1:$19))+1,1)*10^ROW($1:$19)/10)</f>
        <v>18</v>
      </c>
      <c r="K895">
        <f>SUMPRODUCT(MID(0&amp;feed!K895,LARGE(INDEX(ISNUMBER(--MID(feed!K895,ROW($1:$19),1))*
ROW($1:$19),0),ROW($1:$19))+1,1)*10^ROW($1:$19)/10)</f>
        <v>3</v>
      </c>
      <c r="L895">
        <f>SUMPRODUCT(MID(0&amp;feed!L895,LARGE(INDEX(ISNUMBER(--MID(feed!L895,ROW($1:$19),1))*
ROW($1:$19),0),ROW($1:$19))+1,1)*10^ROW($1:$19)/10)</f>
        <v>1</v>
      </c>
      <c r="M895" t="str">
        <f>feed!M895</f>
        <v>Mixed Economy</v>
      </c>
      <c r="N895">
        <f>SUMPRODUCT(MID(0&amp;feed!N895,LARGE(INDEX(ISNUMBER(--MID(feed!N895,ROW($1:$5),1))*
ROW($1:$5),0),ROW($1:$5))+1,1)*10^ROW($1:$5)/10)</f>
        <v>398</v>
      </c>
      <c r="O895">
        <f>SUMPRODUCT(MID(0&amp;feed!O895,LARGE(INDEX(ISNUMBER(--MID(feed!O895,ROW($1:$5),1))*
ROW($1:$5),0),ROW($1:$5))+1,1)*10^ROW($1:$5)/10)</f>
        <v>1783</v>
      </c>
      <c r="P895" t="str">
        <f>feed!P895</f>
        <v>Untapped</v>
      </c>
      <c r="Q895" t="str">
        <f>feed!Q895</f>
        <v>Meagre</v>
      </c>
      <c r="R895" t="str">
        <f>feed!R895</f>
        <v>Mesopotamia</v>
      </c>
      <c r="S895" t="str">
        <f>feed!S895</f>
        <v>Neutral</v>
      </c>
      <c r="T895" s="4">
        <f>SUMPRODUCT(MID(0&amp;feed!T895,LARGE(INDEX(ISNUMBER(--MID(feed!T895,ROW($1:$5),1))*
ROW($1:$5),0),ROW($1:$5))+1,1)*10^ROW($1:$5)/10)</f>
        <v>23665</v>
      </c>
      <c r="U895" t="str">
        <f>feed!U895</f>
        <v>http://blocgame.com/stats.php?id=64788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22165</v>
      </c>
      <c r="Y895" s="9">
        <f>T895/N895</f>
        <v>59.459798994974875</v>
      </c>
    </row>
    <row r="896" spans="1:25" x14ac:dyDescent="0.25">
      <c r="A896" t="str">
        <f>feed!A896</f>
        <v>Croatia</v>
      </c>
      <c r="B896" t="str">
        <f>feed!B896</f>
        <v>Rofleta</v>
      </c>
      <c r="C896">
        <f>feed!C896</f>
        <v>0</v>
      </c>
      <c r="D896">
        <f>SUMPRODUCT(MID(0&amp;feed!D896,LARGE(INDEX(ISNUMBER(--MID(feed!D896,ROW($1:$19),1))*
ROW($1:$19),0),ROW($1:$19))+1,1)*10^ROW($1:$19)/10)</f>
        <v>24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Standard</v>
      </c>
      <c r="J896">
        <f>SUMPRODUCT(MID(0&amp;feed!J896,LARGE(INDEX(ISNUMBER(--MID(feed!J896,ROW($1:$19),1))*
ROW($1:$19),0),ROW($1:$19))+1,1)*10^ROW($1:$19)/10)</f>
        <v>30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396</v>
      </c>
      <c r="O896">
        <f>SUMPRODUCT(MID(0&amp;feed!O896,LARGE(INDEX(ISNUMBER(--MID(feed!O896,ROW($1:$5),1))*
ROW($1:$5),0),ROW($1:$5))+1,1)*10^ROW($1:$5)/10)</f>
        <v>301</v>
      </c>
      <c r="P896" t="str">
        <f>feed!P896</f>
        <v>Untapped</v>
      </c>
      <c r="Q896" t="str">
        <f>feed!Q896</f>
        <v>None</v>
      </c>
      <c r="R896" t="str">
        <f>feed!R896</f>
        <v>China</v>
      </c>
      <c r="S896" t="str">
        <f>feed!S896</f>
        <v>Neutral</v>
      </c>
      <c r="T896" s="4">
        <f>SUMPRODUCT(MID(0&amp;feed!T896,LARGE(INDEX(ISNUMBER(--MID(feed!T896,ROW($1:$5),1))*
ROW($1:$5),0),ROW($1:$5))+1,1)*10^ROW($1:$5)/10)</f>
        <v>23100</v>
      </c>
      <c r="U896" t="str">
        <f>feed!U896</f>
        <v>http://blocgame.com/stats.php?id=40563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21600</v>
      </c>
      <c r="Y896" s="9">
        <f>T896/N896</f>
        <v>58.333333333333336</v>
      </c>
    </row>
    <row r="897" spans="1:25" x14ac:dyDescent="0.25">
      <c r="A897" t="str">
        <f>feed!A897</f>
        <v>Dosilia</v>
      </c>
      <c r="B897" t="str">
        <f>feed!B897</f>
        <v>Pugnator</v>
      </c>
      <c r="C897">
        <f>feed!C897</f>
        <v>0</v>
      </c>
      <c r="D897">
        <f>SUMPRODUCT(MID(0&amp;feed!D897,LARGE(INDEX(ISNUMBER(--MID(feed!D897,ROW($1:$19),1))*
ROW($1:$19),0),ROW($1:$19))+1,1)*10^ROW($1:$19)/10)</f>
        <v>22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Pariah</v>
      </c>
      <c r="H897">
        <f>SUMPRODUCT(MID(0&amp;feed!H897,LARGE(INDEX(ISNUMBER(--MID(feed!H897,ROW($1:$1),1))*
ROW($1:$1),0),ROW($1:$1))+1,1)*10^ROW($1:$1)/10)</f>
        <v>0</v>
      </c>
      <c r="I897" t="str">
        <f>feed!I897</f>
        <v>Poor</v>
      </c>
      <c r="J897">
        <f>SUMPRODUCT(MID(0&amp;feed!J897,LARGE(INDEX(ISNUMBER(--MID(feed!J897,ROW($1:$19),1))*
ROW($1:$19),0),ROW($1:$19))+1,1)*10^ROW($1:$19)/10)</f>
        <v>12</v>
      </c>
      <c r="K897">
        <f>SUMPRODUCT(MID(0&amp;feed!K897,LARGE(INDEX(ISNUMBER(--MID(feed!K897,ROW($1:$19),1))*
ROW($1:$19),0),ROW($1:$19))+1,1)*10^ROW($1:$19)/10)</f>
        <v>3</v>
      </c>
      <c r="L897">
        <f>SUMPRODUCT(MID(0&amp;feed!L897,LARGE(INDEX(ISNUMBER(--MID(feed!L897,ROW($1:$19),1))*
ROW($1:$19),0),ROW($1:$19))+1,1)*10^ROW($1:$19)/10)</f>
        <v>0</v>
      </c>
      <c r="M897" t="str">
        <f>feed!M897</f>
        <v>Central Planning</v>
      </c>
      <c r="N897">
        <f>SUMPRODUCT(MID(0&amp;feed!N897,LARGE(INDEX(ISNUMBER(--MID(feed!N897,ROW($1:$5),1))*
ROW($1:$5),0),ROW($1:$5))+1,1)*10^ROW($1:$5)/10)</f>
        <v>395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 t="str">
        <f>feed!Q897</f>
        <v>None</v>
      </c>
      <c r="R897" t="str">
        <f>feed!R897</f>
        <v>Gran Colombia</v>
      </c>
      <c r="S897" t="str">
        <f>feed!S897</f>
        <v>Soviet Union</v>
      </c>
      <c r="T897" s="4">
        <f>SUMPRODUCT(MID(0&amp;feed!T897,LARGE(INDEX(ISNUMBER(--MID(feed!T897,ROW($1:$5),1))*
ROW($1:$5),0),ROW($1:$5))+1,1)*10^ROW($1:$5)/10)</f>
        <v>23447</v>
      </c>
      <c r="U897" t="str">
        <f>feed!U897</f>
        <v>http://blocgame.com/stats.php?id=64904</v>
      </c>
      <c r="V897" s="4">
        <f>SUMPRODUCT(MID(0&amp;feed!V897,LARGE(INDEX(ISNUMBER(--MID(feed!V897,ROW($1:$5),1))*
ROW($1:$5),0),ROW($1:$5))+1,1)*10^ROW($1:$5)/10)</f>
        <v>0</v>
      </c>
      <c r="W897">
        <f>feed!W897</f>
        <v>0</v>
      </c>
      <c r="X897" s="4">
        <f>T897-H897*750-K897*375-L897*375</f>
        <v>22322</v>
      </c>
      <c r="Y897" s="9">
        <f>T897/N897</f>
        <v>59.359493670886074</v>
      </c>
    </row>
    <row r="898" spans="1:25" x14ac:dyDescent="0.25">
      <c r="A898" t="str">
        <f>feed!A898</f>
        <v>qwertyuioppp</v>
      </c>
      <c r="B898" t="str">
        <f>feed!B898</f>
        <v>qwertyuioppp</v>
      </c>
      <c r="C898" t="str">
        <f>feed!C898</f>
        <v>Brotherhood of Nod</v>
      </c>
      <c r="D898">
        <f>SUMPRODUCT(MID(0&amp;feed!D898,LARGE(INDEX(ISNUMBER(--MID(feed!D898,ROW($1:$19),1))*
ROW($1:$19),0),ROW($1:$19))+1,1)*10^ROW($1:$19)/10)</f>
        <v>38</v>
      </c>
      <c r="E898">
        <f>SUMPRODUCT(MID(0&amp;feed!E898,LARGE(INDEX(ISNUMBER(--MID(feed!E898,ROW($1:$19),1))*
ROW($1:$19),0),ROW($1:$19))+1,1)*10^ROW($1:$19)/10)</f>
        <v>0</v>
      </c>
      <c r="F898" t="str">
        <f>feed!F898</f>
        <v>Second World War surplus</v>
      </c>
      <c r="G898" t="str">
        <f>feed!G898</f>
        <v>Angelic</v>
      </c>
      <c r="H898">
        <f>SUMPRODUCT(MID(0&amp;feed!H898,LARGE(INDEX(ISNUMBER(--MID(feed!H898,ROW($1:$1),1))*
ROW($1:$1),0),ROW($1:$1))+1,1)*10^ROW($1:$1)/10)</f>
        <v>0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17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392</v>
      </c>
      <c r="O898">
        <f>SUMPRODUCT(MID(0&amp;feed!O898,LARGE(INDEX(ISNUMBER(--MID(feed!O898,ROW($1:$5),1))*
ROW($1:$5),0),ROW($1:$5))+1,1)*10^ROW($1:$5)/10)</f>
        <v>0</v>
      </c>
      <c r="P898">
        <f>feed!P898</f>
        <v>0</v>
      </c>
      <c r="Q898" t="str">
        <f>feed!Q898</f>
        <v>None</v>
      </c>
      <c r="R898" t="str">
        <f>feed!R898</f>
        <v>Arabia</v>
      </c>
      <c r="S898" t="str">
        <f>feed!S898</f>
        <v>Neutral</v>
      </c>
      <c r="T898" s="4">
        <f>SUMPRODUCT(MID(0&amp;feed!T898,LARGE(INDEX(ISNUMBER(--MID(feed!T898,ROW($1:$5),1))*
ROW($1:$5),0),ROW($1:$5))+1,1)*10^ROW($1:$5)/10)</f>
        <v>20000</v>
      </c>
      <c r="U898" t="str">
        <f>feed!U898</f>
        <v>http://blocgame.com/stats.php?id=61873</v>
      </c>
      <c r="V898" s="4">
        <f>SUMPRODUCT(MID(0&amp;feed!V898,LARGE(INDEX(ISNUMBER(--MID(feed!V898,ROW($1:$5),1))*
ROW($1:$5),0),ROW($1:$5))+1,1)*10^ROW($1:$5)/10)</f>
        <v>0</v>
      </c>
      <c r="W898">
        <f>feed!W898</f>
        <v>0</v>
      </c>
      <c r="X898" s="4">
        <f>T898-H898*750-K898*375-L898*375</f>
        <v>19250</v>
      </c>
      <c r="Y898" s="9">
        <f>T898/N898</f>
        <v>51.020408163265309</v>
      </c>
    </row>
    <row r="899" spans="1:25" x14ac:dyDescent="0.25">
      <c r="A899" t="str">
        <f>feed!A899</f>
        <v>empire hanafi</v>
      </c>
      <c r="B899" t="str">
        <f>feed!B899</f>
        <v>hanafi</v>
      </c>
      <c r="C899">
        <f>feed!C899</f>
        <v>0</v>
      </c>
      <c r="D899">
        <f>SUMPRODUCT(MID(0&amp;feed!D899,LARGE(INDEX(ISNUMBER(--MID(feed!D899,ROW($1:$19),1))*
ROW($1:$19),0),ROW($1:$19))+1,1)*10^ROW($1:$19)/10)</f>
        <v>57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Angelic</v>
      </c>
      <c r="H899">
        <f>SUMPRODUCT(MID(0&amp;feed!H899,LARGE(INDEX(ISNUMBER(--MID(feed!H899,ROW($1:$1),1))*
ROW($1:$1),0),ROW($1:$1))+1,1)*10^ROW($1:$1)/10)</f>
        <v>1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2</v>
      </c>
      <c r="K899">
        <f>SUMPRODUCT(MID(0&amp;feed!K899,LARGE(INDEX(ISNUMBER(--MID(feed!K899,ROW($1:$19),1))*
ROW($1:$19),0),ROW($1:$19))+1,1)*10^ROW($1:$19)/10)</f>
        <v>5</v>
      </c>
      <c r="L899">
        <f>SUMPRODUCT(MID(0&amp;feed!L899,LARGE(INDEX(ISNUMBER(--MID(feed!L899,ROW($1:$19),1))*
ROW($1:$19),0),ROW($1:$19))+1,1)*10^ROW($1:$19)/10)</f>
        <v>2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391</v>
      </c>
      <c r="O899">
        <f>SUMPRODUCT(MID(0&amp;feed!O899,LARGE(INDEX(ISNUMBER(--MID(feed!O899,ROW($1:$5),1))*
ROW($1:$5),0),ROW($1:$5))+1,1)*10^ROW($1:$5)/10)</f>
        <v>331</v>
      </c>
      <c r="P899" t="str">
        <f>feed!P899</f>
        <v>Depleted</v>
      </c>
      <c r="Q899" t="str">
        <f>feed!Q899</f>
        <v>Small</v>
      </c>
      <c r="R899" t="str">
        <f>feed!R899</f>
        <v>East Indies</v>
      </c>
      <c r="S899" t="str">
        <f>feed!S899</f>
        <v>Soviet Union</v>
      </c>
      <c r="T899" s="4">
        <f>SUMPRODUCT(MID(0&amp;feed!T899,LARGE(INDEX(ISNUMBER(--MID(feed!T899,ROW($1:$5),1))*
ROW($1:$5),0),ROW($1:$5))+1,1)*10^ROW($1:$5)/10)</f>
        <v>22370</v>
      </c>
      <c r="U899" t="str">
        <f>feed!U899</f>
        <v>http://blocgame.com/stats.php?id=64663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18995</v>
      </c>
      <c r="Y899" s="9">
        <f>T899/N899</f>
        <v>57.212276214833757</v>
      </c>
    </row>
    <row r="900" spans="1:25" x14ac:dyDescent="0.25">
      <c r="A900" t="str">
        <f>feed!A901</f>
        <v>Wren</v>
      </c>
      <c r="B900" t="str">
        <f>feed!B901</f>
        <v>Caustic Wren</v>
      </c>
      <c r="C900">
        <f>feed!C901</f>
        <v>0</v>
      </c>
      <c r="D900">
        <f>SUMPRODUCT(MID(0&amp;feed!D901,LARGE(INDEX(ISNUMBER(--MID(feed!D901,ROW($1:$19),1))*
ROW($1:$19),0),ROW($1:$19))+1,1)*10^ROW($1:$19)/10)</f>
        <v>20</v>
      </c>
      <c r="E900">
        <f>SUMPRODUCT(MID(0&amp;feed!E901,LARGE(INDEX(ISNUMBER(--MID(feed!E901,ROW($1:$19),1))*
ROW($1:$19),0),ROW($1:$19))+1,1)*10^ROW($1:$19)/10)</f>
        <v>0</v>
      </c>
      <c r="F900" t="str">
        <f>feed!F901</f>
        <v>Finest of the 19th century</v>
      </c>
      <c r="G900" t="str">
        <f>feed!G901</f>
        <v>Gandhi-like</v>
      </c>
      <c r="H900">
        <f>SUMPRODUCT(MID(0&amp;feed!H901,LARGE(INDEX(ISNUMBER(--MID(feed!H901,ROW($1:$1),1))*
ROW($1:$1),0),ROW($1:$1))+1,1)*10^ROW($1:$1)/10)</f>
        <v>1</v>
      </c>
      <c r="I900" t="str">
        <f>feed!I901</f>
        <v>Poor</v>
      </c>
      <c r="J900">
        <f>SUMPRODUCT(MID(0&amp;feed!J901,LARGE(INDEX(ISNUMBER(--MID(feed!J901,ROW($1:$19),1))*
ROW($1:$19),0),ROW($1:$19))+1,1)*10^ROW($1:$19)/10)</f>
        <v>169</v>
      </c>
      <c r="K900">
        <f>SUMPRODUCT(MID(0&amp;feed!K901,LARGE(INDEX(ISNUMBER(--MID(feed!K901,ROW($1:$19),1))*
ROW($1:$19),0),ROW($1:$19))+1,1)*10^ROW($1:$19)/10)</f>
        <v>2</v>
      </c>
      <c r="L900">
        <f>SUMPRODUCT(MID(0&amp;feed!L901,LARGE(INDEX(ISNUMBER(--MID(feed!L901,ROW($1:$19),1))*
ROW($1:$19),0),ROW($1:$19))+1,1)*10^ROW($1:$19)/10)</f>
        <v>1</v>
      </c>
      <c r="M900" t="str">
        <f>feed!M901</f>
        <v>Mixed Economy</v>
      </c>
      <c r="N900">
        <f>SUMPRODUCT(MID(0&amp;feed!N901,LARGE(INDEX(ISNUMBER(--MID(feed!N901,ROW($1:$5),1))*
ROW($1:$5),0),ROW($1:$5))+1,1)*10^ROW($1:$5)/10)</f>
        <v>390</v>
      </c>
      <c r="O900">
        <f>SUMPRODUCT(MID(0&amp;feed!O901,LARGE(INDEX(ISNUMBER(--MID(feed!O901,ROW($1:$5),1))*
ROW($1:$5),0),ROW($1:$5))+1,1)*10^ROW($1:$5)/10)</f>
        <v>1</v>
      </c>
      <c r="P900" t="str">
        <f>feed!P901</f>
        <v>Untapped</v>
      </c>
      <c r="Q900" t="str">
        <f>feed!Q901</f>
        <v>None</v>
      </c>
      <c r="R900" t="str">
        <f>feed!R901</f>
        <v>West Africa</v>
      </c>
      <c r="S900" t="str">
        <f>feed!S901</f>
        <v>Neutral</v>
      </c>
      <c r="T900" s="4">
        <f>SUMPRODUCT(MID(0&amp;feed!T901,LARGE(INDEX(ISNUMBER(--MID(feed!T901,ROW($1:$5),1))*
ROW($1:$5),0),ROW($1:$5))+1,1)*10^ROW($1:$5)/10)</f>
        <v>20000</v>
      </c>
      <c r="U900" t="str">
        <f>feed!U901</f>
        <v>http://blocgame.com/stats.php?id=64590</v>
      </c>
      <c r="V900" s="4">
        <f>SUMPRODUCT(MID(0&amp;feed!V901,LARGE(INDEX(ISNUMBER(--MID(feed!V901,ROW($1:$5),1))*
ROW($1:$5),0),ROW($1:$5))+1,1)*10^ROW($1:$5)/10)</f>
        <v>0</v>
      </c>
      <c r="W900">
        <f>feed!W901</f>
        <v>0</v>
      </c>
      <c r="X900" s="4">
        <f>T900-H900*750-K900*375-L900*375</f>
        <v>18125</v>
      </c>
      <c r="Y900" s="9">
        <f>T900/N900</f>
        <v>51.282051282051285</v>
      </c>
    </row>
    <row r="901" spans="1:25" x14ac:dyDescent="0.25">
      <c r="A901" t="str">
        <f>feed!A902</f>
        <v>arstaria</v>
      </c>
      <c r="B901" t="str">
        <f>feed!B902</f>
        <v>fcgv</v>
      </c>
      <c r="C901">
        <f>feed!C902</f>
        <v>0</v>
      </c>
      <c r="D901">
        <f>SUMPRODUCT(MID(0&amp;feed!D902,LARGE(INDEX(ISNUMBER(--MID(feed!D902,ROW($1:$19),1))*
ROW($1:$19),0),ROW($1:$19))+1,1)*10^ROW($1:$19)/10)</f>
        <v>7</v>
      </c>
      <c r="E901">
        <f>SUMPRODUCT(MID(0&amp;feed!E902,LARGE(INDEX(ISNUMBER(--MID(feed!E902,ROW($1:$19),1))*
ROW($1:$19),0),ROW($1:$19))+1,1)*10^ROW($1:$19)/10)</f>
        <v>0</v>
      </c>
      <c r="F901" t="str">
        <f>feed!F902</f>
        <v>Finest of the 19th century</v>
      </c>
      <c r="G901" t="str">
        <f>feed!G902</f>
        <v>Normal</v>
      </c>
      <c r="H901">
        <f>SUMPRODUCT(MID(0&amp;feed!H902,LARGE(INDEX(ISNUMBER(--MID(feed!H902,ROW($1:$1),1))*
ROW($1:$1),0),ROW($1:$1))+1,1)*10^ROW($1:$1)/10)</f>
        <v>0</v>
      </c>
      <c r="I901" t="str">
        <f>feed!I902</f>
        <v>Poor</v>
      </c>
      <c r="J901">
        <f>SUMPRODUCT(MID(0&amp;feed!J902,LARGE(INDEX(ISNUMBER(--MID(feed!J902,ROW($1:$19),1))*
ROW($1:$19),0),ROW($1:$19))+1,1)*10^ROW($1:$19)/10)</f>
        <v>125</v>
      </c>
      <c r="K901">
        <f>SUMPRODUCT(MID(0&amp;feed!K902,LARGE(INDEX(ISNUMBER(--MID(feed!K902,ROW($1:$19),1))*
ROW($1:$19),0),ROW($1:$19))+1,1)*10^ROW($1:$19)/10)</f>
        <v>2</v>
      </c>
      <c r="L901">
        <f>SUMPRODUCT(MID(0&amp;feed!L902,LARGE(INDEX(ISNUMBER(--MID(feed!L902,ROW($1:$19),1))*
ROW($1:$19),0),ROW($1:$19))+1,1)*10^ROW($1:$19)/10)</f>
        <v>0</v>
      </c>
      <c r="M901" t="str">
        <f>feed!M902</f>
        <v>Mixed Economy</v>
      </c>
      <c r="N901">
        <f>SUMPRODUCT(MID(0&amp;feed!N902,LARGE(INDEX(ISNUMBER(--MID(feed!N902,ROW($1:$5),1))*
ROW($1:$5),0),ROW($1:$5))+1,1)*10^ROW($1:$5)/10)</f>
        <v>390</v>
      </c>
      <c r="O901">
        <f>SUMPRODUCT(MID(0&amp;feed!O902,LARGE(INDEX(ISNUMBER(--MID(feed!O902,ROW($1:$5),1))*
ROW($1:$5),0),ROW($1:$5))+1,1)*10^ROW($1:$5)/10)</f>
        <v>0</v>
      </c>
      <c r="P901" t="str">
        <f>feed!P902</f>
        <v>Untapped</v>
      </c>
      <c r="Q901" t="str">
        <f>feed!Q902</f>
        <v>None</v>
      </c>
      <c r="R901" t="str">
        <f>feed!R902</f>
        <v>Southern Africa</v>
      </c>
      <c r="S901" t="str">
        <f>feed!S902</f>
        <v>Neutral</v>
      </c>
      <c r="T901" s="4">
        <f>SUMPRODUCT(MID(0&amp;feed!T902,LARGE(INDEX(ISNUMBER(--MID(feed!T902,ROW($1:$5),1))*
ROW($1:$5),0),ROW($1:$5))+1,1)*10^ROW($1:$5)/10)</f>
        <v>19686</v>
      </c>
      <c r="U901" t="str">
        <f>feed!U902</f>
        <v>http://blocgame.com/stats.php?id=64725</v>
      </c>
      <c r="V901" s="4">
        <f>SUMPRODUCT(MID(0&amp;feed!V902,LARGE(INDEX(ISNUMBER(--MID(feed!V902,ROW($1:$5),1))*
ROW($1:$5),0),ROW($1:$5))+1,1)*10^ROW($1:$5)/10)</f>
        <v>0</v>
      </c>
      <c r="W901">
        <f>feed!W902</f>
        <v>0</v>
      </c>
      <c r="X901" s="4">
        <f>T901-H901*750-K901*375-L901*375</f>
        <v>18936</v>
      </c>
      <c r="Y901" s="9">
        <f>T901/N901</f>
        <v>50.476923076923079</v>
      </c>
    </row>
    <row r="902" spans="1:25" x14ac:dyDescent="0.25">
      <c r="A902" t="str">
        <f>feed!A900</f>
        <v>Smegmolia</v>
      </c>
      <c r="B902" t="str">
        <f>feed!B900</f>
        <v>John Dell</v>
      </c>
      <c r="C902" t="str">
        <f>feed!C900</f>
        <v>SPQR</v>
      </c>
      <c r="D902">
        <f>SUMPRODUCT(MID(0&amp;feed!D900,LARGE(INDEX(ISNUMBER(--MID(feed!D900,ROW($1:$19),1))*
ROW($1:$19),0),ROW($1:$19))+1,1)*10^ROW($1:$19)/10)</f>
        <v>24</v>
      </c>
      <c r="E902">
        <f>SUMPRODUCT(MID(0&amp;feed!E900,LARGE(INDEX(ISNUMBER(--MID(feed!E900,ROW($1:$19),1))*
ROW($1:$19),0),ROW($1:$19))+1,1)*10^ROW($1:$19)/10)</f>
        <v>0</v>
      </c>
      <c r="F902" t="str">
        <f>feed!F900</f>
        <v>Finest of the 19th century</v>
      </c>
      <c r="G902" t="str">
        <f>feed!G900</f>
        <v>Angelic</v>
      </c>
      <c r="H902">
        <f>SUMPRODUCT(MID(0&amp;feed!H900,LARGE(INDEX(ISNUMBER(--MID(feed!H900,ROW($1:$1),1))*
ROW($1:$1),0),ROW($1:$1))+1,1)*10^ROW($1:$1)/10)</f>
        <v>0</v>
      </c>
      <c r="I902" t="str">
        <f>feed!I900</f>
        <v>Poor</v>
      </c>
      <c r="J902">
        <f>SUMPRODUCT(MID(0&amp;feed!J900,LARGE(INDEX(ISNUMBER(--MID(feed!J900,ROW($1:$19),1))*
ROW($1:$19),0),ROW($1:$19))+1,1)*10^ROW($1:$19)/10)</f>
        <v>123</v>
      </c>
      <c r="K902">
        <f>SUMPRODUCT(MID(0&amp;feed!K900,LARGE(INDEX(ISNUMBER(--MID(feed!K900,ROW($1:$19),1))*
ROW($1:$19),0),ROW($1:$19))+1,1)*10^ROW($1:$19)/10)</f>
        <v>3</v>
      </c>
      <c r="L902">
        <f>SUMPRODUCT(MID(0&amp;feed!L900,LARGE(INDEX(ISNUMBER(--MID(feed!L900,ROW($1:$19),1))*
ROW($1:$19),0),ROW($1:$19))+1,1)*10^ROW($1:$19)/10)</f>
        <v>0</v>
      </c>
      <c r="M902" t="str">
        <f>feed!M900</f>
        <v>Mixed Economy</v>
      </c>
      <c r="N902">
        <f>SUMPRODUCT(MID(0&amp;feed!N900,LARGE(INDEX(ISNUMBER(--MID(feed!N900,ROW($1:$5),1))*
ROW($1:$5),0),ROW($1:$5))+1,1)*10^ROW($1:$5)/10)</f>
        <v>390</v>
      </c>
      <c r="O902">
        <f>SUMPRODUCT(MID(0&amp;feed!O900,LARGE(INDEX(ISNUMBER(--MID(feed!O900,ROW($1:$5),1))*
ROW($1:$5),0),ROW($1:$5))+1,1)*10^ROW($1:$5)/10)</f>
        <v>363</v>
      </c>
      <c r="P902" t="str">
        <f>feed!P900</f>
        <v>Untapped</v>
      </c>
      <c r="Q902" t="str">
        <f>feed!Q900</f>
        <v>None</v>
      </c>
      <c r="R902" t="str">
        <f>feed!R900</f>
        <v>Caribbean</v>
      </c>
      <c r="S902" t="str">
        <f>feed!S900</f>
        <v>Soviet Union</v>
      </c>
      <c r="T902" s="4">
        <f>SUMPRODUCT(MID(0&amp;feed!T900,LARGE(INDEX(ISNUMBER(--MID(feed!T900,ROW($1:$5),1))*
ROW($1:$5),0),ROW($1:$5))+1,1)*10^ROW($1:$5)/10)</f>
        <v>20000</v>
      </c>
      <c r="U902" t="str">
        <f>feed!U900</f>
        <v>http://blocgame.com/stats.php?id=40273</v>
      </c>
      <c r="V902" s="4">
        <f>SUMPRODUCT(MID(0&amp;feed!V900,LARGE(INDEX(ISNUMBER(--MID(feed!V900,ROW($1:$5),1))*
ROW($1:$5),0),ROW($1:$5))+1,1)*10^ROW($1:$5)/10)</f>
        <v>0</v>
      </c>
      <c r="W902">
        <f>feed!W900</f>
        <v>0</v>
      </c>
      <c r="X902" s="4">
        <f>T902-H902*750-K902*375-L902*375</f>
        <v>18875</v>
      </c>
      <c r="Y902" s="9">
        <f>T902/N902</f>
        <v>51.282051282051285</v>
      </c>
    </row>
    <row r="903" spans="1:25" x14ac:dyDescent="0.25">
      <c r="A903" t="str">
        <f>feed!A903</f>
        <v>Rolekia</v>
      </c>
      <c r="B903" t="str">
        <f>feed!B903</f>
        <v>ApexSean</v>
      </c>
      <c r="C903" t="str">
        <f>feed!C903</f>
        <v>The Warmongers</v>
      </c>
      <c r="D903">
        <f>SUMPRODUCT(MID(0&amp;feed!D903,LARGE(INDEX(ISNUMBER(--MID(feed!D903,ROW($1:$19),1))*
ROW($1:$19),0),ROW($1:$19))+1,1)*10^ROW($1:$19)/10)</f>
        <v>21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Normal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9</v>
      </c>
      <c r="K903">
        <f>SUMPRODUCT(MID(0&amp;feed!K903,LARGE(INDEX(ISNUMBER(--MID(feed!K903,ROW($1:$19),1))*
ROW($1:$19),0),ROW($1:$19))+1,1)*10^ROW($1:$19)/10)</f>
        <v>3</v>
      </c>
      <c r="L903">
        <f>SUMPRODUCT(MID(0&amp;feed!L903,LARGE(INDEX(ISNUMBER(--MID(feed!L903,ROW($1:$19),1))*
ROW($1:$19),0),ROW($1:$19))+1,1)*10^ROW($1:$19)/10)</f>
        <v>0</v>
      </c>
      <c r="M903" t="str">
        <f>feed!M903</f>
        <v>Free Market</v>
      </c>
      <c r="N903">
        <f>SUMPRODUCT(MID(0&amp;feed!N903,LARGE(INDEX(ISNUMBER(--MID(feed!N903,ROW($1:$5),1))*
ROW($1:$5),0),ROW($1:$5))+1,1)*10^ROW($1:$5)/10)</f>
        <v>390</v>
      </c>
      <c r="O903">
        <f>SUMPRODUCT(MID(0&amp;feed!O903,LARGE(INDEX(ISNUMBER(--MID(feed!O903,ROW($1:$5),1))*
ROW($1:$5),0),ROW($1:$5))+1,1)*10^ROW($1:$5)/10)</f>
        <v>370</v>
      </c>
      <c r="P903" t="str">
        <f>feed!P903</f>
        <v>Untapped</v>
      </c>
      <c r="Q903" t="str">
        <f>feed!Q903</f>
        <v>Meagre</v>
      </c>
      <c r="R903" t="str">
        <f>feed!R903</f>
        <v>Caribbean</v>
      </c>
      <c r="S903" t="str">
        <f>feed!S903</f>
        <v>United States</v>
      </c>
      <c r="T903" s="4">
        <f>SUMPRODUCT(MID(0&amp;feed!T903,LARGE(INDEX(ISNUMBER(--MID(feed!T903,ROW($1:$5),1))*
ROW($1:$5),0),ROW($1:$5))+1,1)*10^ROW($1:$5)/10)</f>
        <v>23283</v>
      </c>
      <c r="U903" t="str">
        <f>feed!U903</f>
        <v>http://blocgame.com/stats.php?id=64821</v>
      </c>
      <c r="V903" s="4">
        <f>SUMPRODUCT(MID(0&amp;feed!V903,LARGE(INDEX(ISNUMBER(--MID(feed!V903,ROW($1:$5),1))*
ROW($1:$5),0),ROW($1:$5))+1,1)*10^ROW($1:$5)/10)</f>
        <v>0</v>
      </c>
      <c r="W903">
        <f>feed!W903</f>
        <v>0</v>
      </c>
      <c r="X903" s="4">
        <f>T903-H903*750-K903*375-L903*375</f>
        <v>22158</v>
      </c>
      <c r="Y903" s="9">
        <f>T903/N903</f>
        <v>59.7</v>
      </c>
    </row>
    <row r="904" spans="1:25" x14ac:dyDescent="0.25">
      <c r="A904" t="str">
        <f>feed!A905</f>
        <v>Davestan</v>
      </c>
      <c r="B904" t="str">
        <f>feed!B905</f>
        <v>DaveRock</v>
      </c>
      <c r="C904">
        <f>feed!C905</f>
        <v>0</v>
      </c>
      <c r="D904">
        <f>SUMPRODUCT(MID(0&amp;feed!D905,LARGE(INDEX(ISNUMBER(--MID(feed!D905,ROW($1:$19),1))*
ROW($1:$19),0),ROW($1:$19))+1,1)*10^ROW($1:$19)/10)</f>
        <v>6</v>
      </c>
      <c r="E904">
        <f>SUMPRODUCT(MID(0&amp;feed!E905,LARGE(INDEX(ISNUMBER(--MID(feed!E905,ROW($1:$19),1))*
ROW($1:$19),0),ROW($1:$19))+1,1)*10^ROW($1:$19)/10)</f>
        <v>0</v>
      </c>
      <c r="F904" t="str">
        <f>feed!F905</f>
        <v>Finest of the 19th century</v>
      </c>
      <c r="G904" t="str">
        <f>feed!G905</f>
        <v>Good</v>
      </c>
      <c r="H904">
        <f>SUMPRODUCT(MID(0&amp;feed!H905,LARGE(INDEX(ISNUMBER(--MID(feed!H905,ROW($1:$1),1))*
ROW($1:$1),0),ROW($1:$1))+1,1)*10^ROW($1:$1)/10)</f>
        <v>0</v>
      </c>
      <c r="I904" t="str">
        <f>feed!I905</f>
        <v>Undisciplined Rabble</v>
      </c>
      <c r="J904">
        <f>SUMPRODUCT(MID(0&amp;feed!J905,LARGE(INDEX(ISNUMBER(--MID(feed!J905,ROW($1:$19),1))*
ROW($1:$19),0),ROW($1:$19))+1,1)*10^ROW($1:$19)/10)</f>
        <v>90</v>
      </c>
      <c r="K904">
        <f>SUMPRODUCT(MID(0&amp;feed!K905,LARGE(INDEX(ISNUMBER(--MID(feed!K905,ROW($1:$19),1))*
ROW($1:$19),0),ROW($1:$19))+1,1)*10^ROW($1:$19)/10)</f>
        <v>2</v>
      </c>
      <c r="L904">
        <f>SUMPRODUCT(MID(0&amp;feed!L905,LARGE(INDEX(ISNUMBER(--MID(feed!L905,ROW($1:$19),1))*
ROW($1:$19),0),ROW($1:$19))+1,1)*10^ROW($1:$19)/10)</f>
        <v>0</v>
      </c>
      <c r="M904" t="str">
        <f>feed!M905</f>
        <v>Mixed Economy</v>
      </c>
      <c r="N904">
        <f>SUMPRODUCT(MID(0&amp;feed!N905,LARGE(INDEX(ISNUMBER(--MID(feed!N905,ROW($1:$5),1))*
ROW($1:$5),0),ROW($1:$5))+1,1)*10^ROW($1:$5)/10)</f>
        <v>389</v>
      </c>
      <c r="O904">
        <f>SUMPRODUCT(MID(0&amp;feed!O905,LARGE(INDEX(ISNUMBER(--MID(feed!O905,ROW($1:$5),1))*
ROW($1:$5),0),ROW($1:$5))+1,1)*10^ROW($1:$5)/10)</f>
        <v>0</v>
      </c>
      <c r="P904" t="str">
        <f>feed!P905</f>
        <v>Untapped</v>
      </c>
      <c r="Q904" t="str">
        <f>feed!Q905</f>
        <v>None</v>
      </c>
      <c r="R904" t="str">
        <f>feed!R905</f>
        <v>Amazonia</v>
      </c>
      <c r="S904" t="str">
        <f>feed!S905</f>
        <v>Neutral</v>
      </c>
      <c r="T904" s="4">
        <f>SUMPRODUCT(MID(0&amp;feed!T905,LARGE(INDEX(ISNUMBER(--MID(feed!T905,ROW($1:$5),1))*
ROW($1:$5),0),ROW($1:$5))+1,1)*10^ROW($1:$5)/10)</f>
        <v>19700</v>
      </c>
      <c r="U904" t="str">
        <f>feed!U905</f>
        <v>http://blocgame.com/stats.php?id=64491</v>
      </c>
      <c r="V904" s="4">
        <f>SUMPRODUCT(MID(0&amp;feed!V905,LARGE(INDEX(ISNUMBER(--MID(feed!V905,ROW($1:$5),1))*
ROW($1:$5),0),ROW($1:$5))+1,1)*10^ROW($1:$5)/10)</f>
        <v>0</v>
      </c>
      <c r="W904">
        <f>feed!W905</f>
        <v>0</v>
      </c>
      <c r="X904" s="4">
        <f>T904-H904*750-K904*375-L904*375</f>
        <v>18950</v>
      </c>
      <c r="Y904" s="9">
        <f>T904/N904</f>
        <v>50.642673521850902</v>
      </c>
    </row>
    <row r="905" spans="1:25" x14ac:dyDescent="0.25">
      <c r="A905" t="str">
        <f>feed!A904</f>
        <v>ismaillian</v>
      </c>
      <c r="B905" t="str">
        <f>feed!B904</f>
        <v>ismaillian</v>
      </c>
      <c r="C905">
        <f>feed!C904</f>
        <v>0</v>
      </c>
      <c r="D905">
        <f>SUMPRODUCT(MID(0&amp;feed!D904,LARGE(INDEX(ISNUMBER(--MID(feed!D904,ROW($1:$19),1))*
ROW($1:$19),0),ROW($1:$19))+1,1)*10^ROW($1:$19)/10)</f>
        <v>10</v>
      </c>
      <c r="E905">
        <f>SUMPRODUCT(MID(0&amp;feed!E904,LARGE(INDEX(ISNUMBER(--MID(feed!E904,ROW($1:$19),1))*
ROW($1:$19),0),ROW($1:$19))+1,1)*10^ROW($1:$19)/10)</f>
        <v>0</v>
      </c>
      <c r="F905" t="str">
        <f>feed!F904</f>
        <v>First World War surplus</v>
      </c>
      <c r="G905" t="str">
        <f>feed!G904</f>
        <v>Good</v>
      </c>
      <c r="H905">
        <f>SUMPRODUCT(MID(0&amp;feed!H904,LARGE(INDEX(ISNUMBER(--MID(feed!H904,ROW($1:$1),1))*
ROW($1:$1),0),ROW($1:$1))+1,1)*10^ROW($1:$1)/10)</f>
        <v>0</v>
      </c>
      <c r="I905" t="str">
        <f>feed!I904</f>
        <v>Undisciplined Rabble</v>
      </c>
      <c r="J905">
        <f>SUMPRODUCT(MID(0&amp;feed!J904,LARGE(INDEX(ISNUMBER(--MID(feed!J904,ROW($1:$19),1))*
ROW($1:$19),0),ROW($1:$19))+1,1)*10^ROW($1:$19)/10)</f>
        <v>9</v>
      </c>
      <c r="K905">
        <f>SUMPRODUCT(MID(0&amp;feed!K904,LARGE(INDEX(ISNUMBER(--MID(feed!K904,ROW($1:$19),1))*
ROW($1:$19),0),ROW($1:$19))+1,1)*10^ROW($1:$19)/10)</f>
        <v>2</v>
      </c>
      <c r="L905">
        <f>SUMPRODUCT(MID(0&amp;feed!L904,LARGE(INDEX(ISNUMBER(--MID(feed!L904,ROW($1:$19),1))*
ROW($1:$19),0),ROW($1:$19))+1,1)*10^ROW($1:$19)/10)</f>
        <v>8</v>
      </c>
      <c r="M905" t="str">
        <f>feed!M904</f>
        <v>Mixed Economy</v>
      </c>
      <c r="N905">
        <f>SUMPRODUCT(MID(0&amp;feed!N904,LARGE(INDEX(ISNUMBER(--MID(feed!N904,ROW($1:$5),1))*
ROW($1:$5),0),ROW($1:$5))+1,1)*10^ROW($1:$5)/10)</f>
        <v>389</v>
      </c>
      <c r="O905">
        <f>SUMPRODUCT(MID(0&amp;feed!O904,LARGE(INDEX(ISNUMBER(--MID(feed!O904,ROW($1:$5),1))*
ROW($1:$5),0),ROW($1:$5))+1,1)*10^ROW($1:$5)/10)</f>
        <v>2189</v>
      </c>
      <c r="P905" t="str">
        <f>feed!P904</f>
        <v>Near Depletion</v>
      </c>
      <c r="Q905" t="str">
        <f>feed!Q904</f>
        <v>None</v>
      </c>
      <c r="R905" t="str">
        <f>feed!R904</f>
        <v>Arabia</v>
      </c>
      <c r="S905" t="str">
        <f>feed!S904</f>
        <v>Neutral</v>
      </c>
      <c r="T905" s="4">
        <f>SUMPRODUCT(MID(0&amp;feed!T904,LARGE(INDEX(ISNUMBER(--MID(feed!T904,ROW($1:$5),1))*
ROW($1:$5),0),ROW($1:$5))+1,1)*10^ROW($1:$5)/10)</f>
        <v>11120</v>
      </c>
      <c r="U905" t="str">
        <f>feed!U904</f>
        <v>http://blocgame.com/stats.php?id=64081</v>
      </c>
      <c r="V905" s="4">
        <f>SUMPRODUCT(MID(0&amp;feed!V904,LARGE(INDEX(ISNUMBER(--MID(feed!V904,ROW($1:$5),1))*
ROW($1:$5),0),ROW($1:$5))+1,1)*10^ROW($1:$5)/10)</f>
        <v>0</v>
      </c>
      <c r="W905">
        <f>feed!W904</f>
        <v>0</v>
      </c>
      <c r="X905" s="4">
        <f>T905-H905*750-K905*375-L905*375</f>
        <v>7370</v>
      </c>
      <c r="Y905" s="9">
        <f>T905/N905</f>
        <v>28.586118251928021</v>
      </c>
    </row>
    <row r="906" spans="1:25" x14ac:dyDescent="0.25">
      <c r="A906" t="str">
        <f>feed!A906</f>
        <v>Babylon-Assyria</v>
      </c>
      <c r="B906" t="str">
        <f>feed!B906</f>
        <v>Ishtar</v>
      </c>
      <c r="C906">
        <f>feed!C906</f>
        <v>0</v>
      </c>
      <c r="D906">
        <f>SUMPRODUCT(MID(0&amp;feed!D906,LARGE(INDEX(ISNUMBER(--MID(feed!D906,ROW($1:$19),1))*
ROW($1:$19),0),ROW($1:$19))+1,1)*10^ROW($1:$19)/10)</f>
        <v>30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Elite</v>
      </c>
      <c r="J906">
        <f>SUMPRODUCT(MID(0&amp;feed!J906,LARGE(INDEX(ISNUMBER(--MID(feed!J906,ROW($1:$19),1))*
ROW($1:$19),0),ROW($1:$19))+1,1)*10^ROW($1:$19)/10)</f>
        <v>1</v>
      </c>
      <c r="K906">
        <f>SUMPRODUCT(MID(0&amp;feed!K906,LARGE(INDEX(ISNUMBER(--MID(feed!K906,ROW($1:$19),1))*
ROW($1:$19),0),ROW($1:$19))+1,1)*10^ROW($1:$19)/10)</f>
        <v>8</v>
      </c>
      <c r="L906">
        <f>SUMPRODUCT(MID(0&amp;feed!L906,LARGE(INDEX(ISNUMBER(--MID(feed!L906,ROW($1:$19),1))*
ROW($1:$19),0),ROW($1:$19))+1,1)*10^ROW($1:$19)/10)</f>
        <v>2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389</v>
      </c>
      <c r="O906">
        <f>SUMPRODUCT(MID(0&amp;feed!O906,LARGE(INDEX(ISNUMBER(--MID(feed!O906,ROW($1:$5),1))*
ROW($1:$5),0),ROW($1:$5))+1,1)*10^ROW($1:$5)/10)</f>
        <v>1434</v>
      </c>
      <c r="P906" t="str">
        <f>feed!P906</f>
        <v>Untapped</v>
      </c>
      <c r="Q906" t="str">
        <f>feed!Q906</f>
        <v>Mediocre</v>
      </c>
      <c r="R906" t="str">
        <f>feed!R906</f>
        <v>Mesopotamia</v>
      </c>
      <c r="S906" t="str">
        <f>feed!S906</f>
        <v>Soviet Union</v>
      </c>
      <c r="T906" s="4">
        <f>SUMPRODUCT(MID(0&amp;feed!T906,LARGE(INDEX(ISNUMBER(--MID(feed!T906,ROW($1:$5),1))*
ROW($1:$5),0),ROW($1:$5))+1,1)*10^ROW($1:$5)/10)</f>
        <v>20000</v>
      </c>
      <c r="U906" t="str">
        <f>feed!U906</f>
        <v>http://blocgame.com/stats.php?id=64655</v>
      </c>
      <c r="V906" s="4">
        <f>SUMPRODUCT(MID(0&amp;feed!V906,LARGE(INDEX(ISNUMBER(--MID(feed!V906,ROW($1:$5),1))*
ROW($1:$5),0),ROW($1:$5))+1,1)*10^ROW($1:$5)/10)</f>
        <v>0</v>
      </c>
      <c r="W906">
        <f>feed!W906</f>
        <v>0</v>
      </c>
      <c r="X906" s="4">
        <f>T906-H906*750-K906*375-L906*375</f>
        <v>16250</v>
      </c>
      <c r="Y906" s="9">
        <f>T906/N906</f>
        <v>51.413881748071979</v>
      </c>
    </row>
    <row r="907" spans="1:25" x14ac:dyDescent="0.25">
      <c r="A907" t="str">
        <f>feed!A908</f>
        <v>St Vendetta</v>
      </c>
      <c r="B907" t="str">
        <f>feed!B908</f>
        <v>Spero</v>
      </c>
      <c r="C907">
        <f>feed!C908</f>
        <v>0</v>
      </c>
      <c r="D907">
        <f>SUMPRODUCT(MID(0&amp;feed!D908,LARGE(INDEX(ISNUMBER(--MID(feed!D908,ROW($1:$19),1))*
ROW($1:$19),0),ROW($1:$19))+1,1)*10^ROW($1:$19)/10)</f>
        <v>20</v>
      </c>
      <c r="E907">
        <f>SUMPRODUCT(MID(0&amp;feed!E908,LARGE(INDEX(ISNUMBER(--MID(feed!E908,ROW($1:$19),1))*
ROW($1:$19),0),ROW($1:$19))+1,1)*10^ROW($1:$19)/10)</f>
        <v>0</v>
      </c>
      <c r="F907" t="str">
        <f>feed!F908</f>
        <v>Finest of the 19th century</v>
      </c>
      <c r="G907" t="str">
        <f>feed!G908</f>
        <v>Gandhi-like</v>
      </c>
      <c r="H907">
        <f>SUMPRODUCT(MID(0&amp;feed!H908,LARGE(INDEX(ISNUMBER(--MID(feed!H908,ROW($1:$1),1))*
ROW($1:$1),0),ROW($1:$1))+1,1)*10^ROW($1:$1)/10)</f>
        <v>0</v>
      </c>
      <c r="I907" t="str">
        <f>feed!I908</f>
        <v>Standard</v>
      </c>
      <c r="J907">
        <f>SUMPRODUCT(MID(0&amp;feed!J908,LARGE(INDEX(ISNUMBER(--MID(feed!J908,ROW($1:$19),1))*
ROW($1:$19),0),ROW($1:$19))+1,1)*10^ROW($1:$19)/10)</f>
        <v>151</v>
      </c>
      <c r="K907">
        <f>SUMPRODUCT(MID(0&amp;feed!K908,LARGE(INDEX(ISNUMBER(--MID(feed!K908,ROW($1:$19),1))*
ROW($1:$19),0),ROW($1:$19))+1,1)*10^ROW($1:$19)/10)</f>
        <v>3</v>
      </c>
      <c r="L907">
        <f>SUMPRODUCT(MID(0&amp;feed!L908,LARGE(INDEX(ISNUMBER(--MID(feed!L908,ROW($1:$19),1))*
ROW($1:$19),0),ROW($1:$19))+1,1)*10^ROW($1:$19)/10)</f>
        <v>0</v>
      </c>
      <c r="M907" t="str">
        <f>feed!M908</f>
        <v>Central Planning</v>
      </c>
      <c r="N907">
        <f>SUMPRODUCT(MID(0&amp;feed!N908,LARGE(INDEX(ISNUMBER(--MID(feed!N908,ROW($1:$5),1))*
ROW($1:$5),0),ROW($1:$5))+1,1)*10^ROW($1:$5)/10)</f>
        <v>388</v>
      </c>
      <c r="O907">
        <f>SUMPRODUCT(MID(0&amp;feed!O908,LARGE(INDEX(ISNUMBER(--MID(feed!O908,ROW($1:$5),1))*
ROW($1:$5),0),ROW($1:$5))+1,1)*10^ROW($1:$5)/10)</f>
        <v>0</v>
      </c>
      <c r="P907" t="str">
        <f>feed!P908</f>
        <v>Untapped</v>
      </c>
      <c r="Q907" t="str">
        <f>feed!Q908</f>
        <v>None</v>
      </c>
      <c r="R907" t="str">
        <f>feed!R908</f>
        <v>Pacific Rim</v>
      </c>
      <c r="S907" t="str">
        <f>feed!S908</f>
        <v>Neutral</v>
      </c>
      <c r="T907" s="4">
        <f>SUMPRODUCT(MID(0&amp;feed!T908,LARGE(INDEX(ISNUMBER(--MID(feed!T908,ROW($1:$5),1))*
ROW($1:$5),0),ROW($1:$5))+1,1)*10^ROW($1:$5)/10)</f>
        <v>20000</v>
      </c>
      <c r="U907" t="str">
        <f>feed!U908</f>
        <v>http://blocgame.com/stats.php?id=64652</v>
      </c>
      <c r="V907" s="4">
        <f>SUMPRODUCT(MID(0&amp;feed!V908,LARGE(INDEX(ISNUMBER(--MID(feed!V908,ROW($1:$5),1))*
ROW($1:$5),0),ROW($1:$5))+1,1)*10^ROW($1:$5)/10)</f>
        <v>0</v>
      </c>
      <c r="W907">
        <f>feed!W908</f>
        <v>0</v>
      </c>
      <c r="X907" s="4">
        <f>T907-H907*750-K907*375-L907*375</f>
        <v>18875</v>
      </c>
      <c r="Y907" s="9">
        <f>T907/N907</f>
        <v>51.546391752577321</v>
      </c>
    </row>
    <row r="908" spans="1:25" x14ac:dyDescent="0.25">
      <c r="A908" t="str">
        <f>feed!A907</f>
        <v>nbaworthy</v>
      </c>
      <c r="B908" t="str">
        <f>feed!B907</f>
        <v>nbaworthy</v>
      </c>
      <c r="C908">
        <f>feed!C907</f>
        <v>0</v>
      </c>
      <c r="D908">
        <f>SUMPRODUCT(MID(0&amp;feed!D907,LARGE(INDEX(ISNUMBER(--MID(feed!D907,ROW($1:$19),1))*
ROW($1:$19),0),ROW($1:$19))+1,1)*10^ROW($1:$19)/10)</f>
        <v>25</v>
      </c>
      <c r="E908">
        <f>SUMPRODUCT(MID(0&amp;feed!E907,LARGE(INDEX(ISNUMBER(--MID(feed!E907,ROW($1:$19),1))*
ROW($1:$19),0),ROW($1:$19))+1,1)*10^ROW($1:$19)/10)</f>
        <v>0</v>
      </c>
      <c r="F908" t="str">
        <f>feed!F907</f>
        <v>First World War surplus</v>
      </c>
      <c r="G908" t="str">
        <f>feed!G907</f>
        <v>Gandhi-like</v>
      </c>
      <c r="H908">
        <f>SUMPRODUCT(MID(0&amp;feed!H907,LARGE(INDEX(ISNUMBER(--MID(feed!H907,ROW($1:$1),1))*
ROW($1:$1),0),ROW($1:$1))+1,1)*10^ROW($1:$1)/10)</f>
        <v>0</v>
      </c>
      <c r="I908" t="str">
        <f>feed!I907</f>
        <v>Good</v>
      </c>
      <c r="J908">
        <f>SUMPRODUCT(MID(0&amp;feed!J907,LARGE(INDEX(ISNUMBER(--MID(feed!J907,ROW($1:$19),1))*
ROW($1:$19),0),ROW($1:$19))+1,1)*10^ROW($1:$19)/10)</f>
        <v>30</v>
      </c>
      <c r="K908">
        <f>SUMPRODUCT(MID(0&amp;feed!K907,LARGE(INDEX(ISNUMBER(--MID(feed!K907,ROW($1:$19),1))*
ROW($1:$19),0),ROW($1:$19))+1,1)*10^ROW($1:$19)/10)</f>
        <v>2</v>
      </c>
      <c r="L908">
        <f>SUMPRODUCT(MID(0&amp;feed!L907,LARGE(INDEX(ISNUMBER(--MID(feed!L907,ROW($1:$19),1))*
ROW($1:$19),0),ROW($1:$19))+1,1)*10^ROW($1:$19)/10)</f>
        <v>0</v>
      </c>
      <c r="M908" t="str">
        <f>feed!M907</f>
        <v>Central Planning</v>
      </c>
      <c r="N908">
        <f>SUMPRODUCT(MID(0&amp;feed!N907,LARGE(INDEX(ISNUMBER(--MID(feed!N907,ROW($1:$5),1))*
ROW($1:$5),0),ROW($1:$5))+1,1)*10^ROW($1:$5)/10)</f>
        <v>388</v>
      </c>
      <c r="O908">
        <f>SUMPRODUCT(MID(0&amp;feed!O907,LARGE(INDEX(ISNUMBER(--MID(feed!O907,ROW($1:$5),1))*
ROW($1:$5),0),ROW($1:$5))+1,1)*10^ROW($1:$5)/10)</f>
        <v>0</v>
      </c>
      <c r="P908" t="str">
        <f>feed!P907</f>
        <v>Untapped</v>
      </c>
      <c r="Q908" t="str">
        <f>feed!Q907</f>
        <v>Mediocre</v>
      </c>
      <c r="R908" t="str">
        <f>feed!R907</f>
        <v>China</v>
      </c>
      <c r="S908" t="str">
        <f>feed!S907</f>
        <v>Soviet Union</v>
      </c>
      <c r="T908" s="4">
        <f>SUMPRODUCT(MID(0&amp;feed!T907,LARGE(INDEX(ISNUMBER(--MID(feed!T907,ROW($1:$5),1))*
ROW($1:$5),0),ROW($1:$5))+1,1)*10^ROW($1:$5)/10)</f>
        <v>20000</v>
      </c>
      <c r="U908" t="str">
        <f>feed!U907</f>
        <v>http://blocgame.com/stats.php?id=64295</v>
      </c>
      <c r="V908" s="4">
        <f>SUMPRODUCT(MID(0&amp;feed!V907,LARGE(INDEX(ISNUMBER(--MID(feed!V907,ROW($1:$5),1))*
ROW($1:$5),0),ROW($1:$5))+1,1)*10^ROW($1:$5)/10)</f>
        <v>0</v>
      </c>
      <c r="W908">
        <f>feed!W907</f>
        <v>0</v>
      </c>
      <c r="X908" s="4">
        <f>T908-H908*750-K908*375-L908*375</f>
        <v>19250</v>
      </c>
      <c r="Y908" s="9">
        <f>T908/N908</f>
        <v>51.546391752577321</v>
      </c>
    </row>
    <row r="909" spans="1:25" x14ac:dyDescent="0.25">
      <c r="A909" t="str">
        <f>feed!A909</f>
        <v>Union Mech</v>
      </c>
      <c r="B909" t="str">
        <f>feed!B909</f>
        <v>Particleman</v>
      </c>
      <c r="C909" t="str">
        <f>feed!C909</f>
        <v>SPQR</v>
      </c>
      <c r="D909">
        <f>SUMPRODUCT(MID(0&amp;feed!D909,LARGE(INDEX(ISNUMBER(--MID(feed!D909,ROW($1:$19),1))*
ROW($1:$19),0),ROW($1:$19))+1,1)*10^ROW($1:$19)/10)</f>
        <v>27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Angelic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7</v>
      </c>
      <c r="K909">
        <f>SUMPRODUCT(MID(0&amp;feed!K909,LARGE(INDEX(ISNUMBER(--MID(feed!K909,ROW($1:$19),1))*
ROW($1:$19),0),ROW($1:$19))+1,1)*10^ROW($1:$19)/10)</f>
        <v>8</v>
      </c>
      <c r="L909">
        <f>SUMPRODUCT(MID(0&amp;feed!L909,LARGE(INDEX(ISNUMBER(--MID(feed!L909,ROW($1:$19),1))*
ROW($1:$19),0),ROW($1:$19))+1,1)*10^ROW($1:$19)/10)</f>
        <v>4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386</v>
      </c>
      <c r="O909">
        <f>SUMPRODUCT(MID(0&amp;feed!O909,LARGE(INDEX(ISNUMBER(--MID(feed!O909,ROW($1:$5),1))*
ROW($1:$5),0),ROW($1:$5))+1,1)*10^ROW($1:$5)/10)</f>
        <v>310</v>
      </c>
      <c r="P909" t="str">
        <f>feed!P909</f>
        <v>Plentiful</v>
      </c>
      <c r="Q909" t="str">
        <f>feed!Q909</f>
        <v>Meagre</v>
      </c>
      <c r="R909" t="str">
        <f>feed!R909</f>
        <v>East Africa</v>
      </c>
      <c r="S909" t="str">
        <f>feed!S909</f>
        <v>Soviet Union</v>
      </c>
      <c r="T909" s="4">
        <f>SUMPRODUCT(MID(0&amp;feed!T909,LARGE(INDEX(ISNUMBER(--MID(feed!T909,ROW($1:$5),1))*
ROW($1:$5),0),ROW($1:$5))+1,1)*10^ROW($1:$5)/10)</f>
        <v>26095</v>
      </c>
      <c r="U909" t="str">
        <f>feed!U909</f>
        <v>http://blocgame.com/stats.php?id=64591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21595</v>
      </c>
      <c r="Y909" s="9">
        <f>T909/N909</f>
        <v>67.603626943005182</v>
      </c>
    </row>
    <row r="910" spans="1:25" x14ac:dyDescent="0.25">
      <c r="A910" t="str">
        <f>feed!A911</f>
        <v>Pilipusa</v>
      </c>
      <c r="B910" t="str">
        <f>feed!B911</f>
        <v>Xeanon</v>
      </c>
      <c r="C910">
        <f>feed!C911</f>
        <v>0</v>
      </c>
      <c r="D910">
        <f>SUMPRODUCT(MID(0&amp;feed!D911,LARGE(INDEX(ISNUMBER(--MID(feed!D911,ROW($1:$19),1))*
ROW($1:$19),0),ROW($1:$19))+1,1)*10^ROW($1:$19)/10)</f>
        <v>9</v>
      </c>
      <c r="E910">
        <f>SUMPRODUCT(MID(0&amp;feed!E911,LARGE(INDEX(ISNUMBER(--MID(feed!E911,ROW($1:$19),1))*
ROW($1:$19),0),ROW($1:$19))+1,1)*10^ROW($1:$19)/10)</f>
        <v>0</v>
      </c>
      <c r="F910" t="str">
        <f>feed!F911</f>
        <v>Finest of the 19th century</v>
      </c>
      <c r="G910" t="str">
        <f>feed!G911</f>
        <v>Gandhi-like</v>
      </c>
      <c r="H910">
        <f>SUMPRODUCT(MID(0&amp;feed!H911,LARGE(INDEX(ISNUMBER(--MID(feed!H911,ROW($1:$1),1))*
ROW($1:$1),0),ROW($1:$1))+1,1)*10^ROW($1:$1)/10)</f>
        <v>0</v>
      </c>
      <c r="I910" t="str">
        <f>feed!I911</f>
        <v>Poor</v>
      </c>
      <c r="J910">
        <f>SUMPRODUCT(MID(0&amp;feed!J911,LARGE(INDEX(ISNUMBER(--MID(feed!J911,ROW($1:$19),1))*
ROW($1:$19),0),ROW($1:$19))+1,1)*10^ROW($1:$19)/10)</f>
        <v>185</v>
      </c>
      <c r="K910">
        <f>SUMPRODUCT(MID(0&amp;feed!K911,LARGE(INDEX(ISNUMBER(--MID(feed!K911,ROW($1:$19),1))*
ROW($1:$19),0),ROW($1:$19))+1,1)*10^ROW($1:$19)/10)</f>
        <v>2</v>
      </c>
      <c r="L910">
        <f>SUMPRODUCT(MID(0&amp;feed!L911,LARGE(INDEX(ISNUMBER(--MID(feed!L911,ROW($1:$19),1))*
ROW($1:$19),0),ROW($1:$19))+1,1)*10^ROW($1:$19)/10)</f>
        <v>0</v>
      </c>
      <c r="M910" t="str">
        <f>feed!M911</f>
        <v>Mixed Economy</v>
      </c>
      <c r="N910">
        <f>SUMPRODUCT(MID(0&amp;feed!N911,LARGE(INDEX(ISNUMBER(--MID(feed!N911,ROW($1:$5),1))*
ROW($1:$5),0),ROW($1:$5))+1,1)*10^ROW($1:$5)/10)</f>
        <v>385</v>
      </c>
      <c r="O910">
        <f>SUMPRODUCT(MID(0&amp;feed!O911,LARGE(INDEX(ISNUMBER(--MID(feed!O911,ROW($1:$5),1))*
ROW($1:$5),0),ROW($1:$5))+1,1)*10^ROW($1:$5)/10)</f>
        <v>0</v>
      </c>
      <c r="P910" t="str">
        <f>feed!P911</f>
        <v>Untapped</v>
      </c>
      <c r="Q910" t="str">
        <f>feed!Q911</f>
        <v>None</v>
      </c>
      <c r="R910" t="str">
        <f>feed!R911</f>
        <v>Amazonia</v>
      </c>
      <c r="S910" t="str">
        <f>feed!S911</f>
        <v>Neutral</v>
      </c>
      <c r="T910" s="4">
        <f>SUMPRODUCT(MID(0&amp;feed!T911,LARGE(INDEX(ISNUMBER(--MID(feed!T911,ROW($1:$5),1))*
ROW($1:$5),0),ROW($1:$5))+1,1)*10^ROW($1:$5)/10)</f>
        <v>16172</v>
      </c>
      <c r="U910" t="str">
        <f>feed!U911</f>
        <v>http://blocgame.com/stats.php?id=64639</v>
      </c>
      <c r="V910" s="4">
        <f>SUMPRODUCT(MID(0&amp;feed!V911,LARGE(INDEX(ISNUMBER(--MID(feed!V911,ROW($1:$5),1))*
ROW($1:$5),0),ROW($1:$5))+1,1)*10^ROW($1:$5)/10)</f>
        <v>0</v>
      </c>
      <c r="W910">
        <f>feed!W911</f>
        <v>0</v>
      </c>
      <c r="X910" s="4">
        <f>T910-H910*750-K910*375-L910*375</f>
        <v>15422</v>
      </c>
      <c r="Y910" s="9">
        <f>T910/N910</f>
        <v>42.005194805194805</v>
      </c>
    </row>
    <row r="911" spans="1:25" x14ac:dyDescent="0.25">
      <c r="A911" t="str">
        <f>feed!A910</f>
        <v>Iraq</v>
      </c>
      <c r="B911" t="str">
        <f>feed!B910</f>
        <v>Saddam Hussein</v>
      </c>
      <c r="C911">
        <f>feed!C910</f>
        <v>0</v>
      </c>
      <c r="D911">
        <f>SUMPRODUCT(MID(0&amp;feed!D910,LARGE(INDEX(ISNUMBER(--MID(feed!D910,ROW($1:$19),1))*
ROW($1:$19),0),ROW($1:$19))+1,1)*10^ROW($1:$19)/10)</f>
        <v>25</v>
      </c>
      <c r="E911">
        <f>SUMPRODUCT(MID(0&amp;feed!E910,LARGE(INDEX(ISNUMBER(--MID(feed!E910,ROW($1:$19),1))*
ROW($1:$19),0),ROW($1:$19))+1,1)*10^ROW($1:$19)/10)</f>
        <v>0</v>
      </c>
      <c r="F911" t="str">
        <f>feed!F910</f>
        <v>First World War surplus</v>
      </c>
      <c r="G911" t="str">
        <f>feed!G910</f>
        <v>Good</v>
      </c>
      <c r="H911">
        <f>SUMPRODUCT(MID(0&amp;feed!H910,LARGE(INDEX(ISNUMBER(--MID(feed!H910,ROW($1:$1),1))*
ROW($1:$1),0),ROW($1:$1))+1,1)*10^ROW($1:$1)/10)</f>
        <v>0</v>
      </c>
      <c r="I911" t="str">
        <f>feed!I910</f>
        <v>Elite</v>
      </c>
      <c r="J911">
        <f>SUMPRODUCT(MID(0&amp;feed!J910,LARGE(INDEX(ISNUMBER(--MID(feed!J910,ROW($1:$19),1))*
ROW($1:$19),0),ROW($1:$19))+1,1)*10^ROW($1:$19)/10)</f>
        <v>12</v>
      </c>
      <c r="K911">
        <f>SUMPRODUCT(MID(0&amp;feed!K910,LARGE(INDEX(ISNUMBER(--MID(feed!K910,ROW($1:$19),1))*
ROW($1:$19),0),ROW($1:$19))+1,1)*10^ROW($1:$19)/10)</f>
        <v>4</v>
      </c>
      <c r="L911">
        <f>SUMPRODUCT(MID(0&amp;feed!L910,LARGE(INDEX(ISNUMBER(--MID(feed!L910,ROW($1:$19),1))*
ROW($1:$19),0),ROW($1:$19))+1,1)*10^ROW($1:$19)/10)</f>
        <v>2</v>
      </c>
      <c r="M911" t="str">
        <f>feed!M910</f>
        <v>Mixed Economy</v>
      </c>
      <c r="N911">
        <f>SUMPRODUCT(MID(0&amp;feed!N910,LARGE(INDEX(ISNUMBER(--MID(feed!N910,ROW($1:$5),1))*
ROW($1:$5),0),ROW($1:$5))+1,1)*10^ROW($1:$5)/10)</f>
        <v>385</v>
      </c>
      <c r="O911">
        <f>SUMPRODUCT(MID(0&amp;feed!O910,LARGE(INDEX(ISNUMBER(--MID(feed!O910,ROW($1:$5),1))*
ROW($1:$5),0),ROW($1:$5))+1,1)*10^ROW($1:$5)/10)</f>
        <v>4175</v>
      </c>
      <c r="P911" t="str">
        <f>feed!P910</f>
        <v>Untapped</v>
      </c>
      <c r="Q911" t="str">
        <f>feed!Q910</f>
        <v>None</v>
      </c>
      <c r="R911" t="str">
        <f>feed!R910</f>
        <v>Mesopotamia</v>
      </c>
      <c r="S911" t="str">
        <f>feed!S910</f>
        <v>United States</v>
      </c>
      <c r="T911" s="4">
        <f>SUMPRODUCT(MID(0&amp;feed!T910,LARGE(INDEX(ISNUMBER(--MID(feed!T910,ROW($1:$5),1))*
ROW($1:$5),0),ROW($1:$5))+1,1)*10^ROW($1:$5)/10)</f>
        <v>20200</v>
      </c>
      <c r="U911" t="str">
        <f>feed!U910</f>
        <v>http://blocgame.com/stats.php?id=40446</v>
      </c>
      <c r="V911" s="4">
        <f>SUMPRODUCT(MID(0&amp;feed!V910,LARGE(INDEX(ISNUMBER(--MID(feed!V910,ROW($1:$5),1))*
ROW($1:$5),0),ROW($1:$5))+1,1)*10^ROW($1:$5)/10)</f>
        <v>0</v>
      </c>
      <c r="W911">
        <f>feed!W910</f>
        <v>0</v>
      </c>
      <c r="X911" s="4">
        <f>T911-H911*750-K911*375-L911*375</f>
        <v>17950</v>
      </c>
      <c r="Y911" s="9">
        <f>T911/N911</f>
        <v>52.467532467532465</v>
      </c>
    </row>
    <row r="912" spans="1:25" x14ac:dyDescent="0.25">
      <c r="A912" t="str">
        <f>feed!A912</f>
        <v>BrownPeople</v>
      </c>
      <c r="B912" t="str">
        <f>feed!B912</f>
        <v>Nightman</v>
      </c>
      <c r="C912" t="str">
        <f>feed!C912</f>
        <v>Socialist Arab Union</v>
      </c>
      <c r="D912">
        <f>SUMPRODUCT(MID(0&amp;feed!D912,LARGE(INDEX(ISNUMBER(--MID(feed!D912,ROW($1:$19),1))*
ROW($1:$19),0),ROW($1:$19))+1,1)*10^ROW($1:$19)/10)</f>
        <v>12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Poor</v>
      </c>
      <c r="J912">
        <f>SUMPRODUCT(MID(0&amp;feed!J912,LARGE(INDEX(ISNUMBER(--MID(feed!J912,ROW($1:$19),1))*
ROW($1:$19),0),ROW($1:$19))+1,1)*10^ROW($1:$19)/10)</f>
        <v>8</v>
      </c>
      <c r="K912">
        <f>SUMPRODUCT(MID(0&amp;feed!K912,LARGE(INDEX(ISNUMBER(--MID(feed!K912,ROW($1:$19),1))*
ROW($1:$19),0),ROW($1:$19))+1,1)*10^ROW($1:$19)/10)</f>
        <v>10</v>
      </c>
      <c r="L912">
        <f>SUMPRODUCT(MID(0&amp;feed!L912,LARGE(INDEX(ISNUMBER(--MID(feed!L912,ROW($1:$19),1))*
ROW($1:$19),0),ROW($1:$19))+1,1)*10^ROW($1:$19)/10)</f>
        <v>0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384</v>
      </c>
      <c r="O912">
        <f>SUMPRODUCT(MID(0&amp;feed!O912,LARGE(INDEX(ISNUMBER(--MID(feed!O912,ROW($1:$5),1))*
ROW($1:$5),0),ROW($1:$5))+1,1)*10^ROW($1:$5)/10)</f>
        <v>0</v>
      </c>
      <c r="P912" t="str">
        <f>feed!P912</f>
        <v>Untapped</v>
      </c>
      <c r="Q912" t="str">
        <f>feed!Q912</f>
        <v>None</v>
      </c>
      <c r="R912" t="str">
        <f>feed!R912</f>
        <v>East Africa</v>
      </c>
      <c r="S912" t="str">
        <f>feed!S912</f>
        <v>Soviet Union</v>
      </c>
      <c r="T912" s="4">
        <f>SUMPRODUCT(MID(0&amp;feed!T912,LARGE(INDEX(ISNUMBER(--MID(feed!T912,ROW($1:$5),1))*
ROW($1:$5),0),ROW($1:$5))+1,1)*10^ROW($1:$5)/10)</f>
        <v>12570</v>
      </c>
      <c r="U912" t="str">
        <f>feed!U912</f>
        <v>http://blocgame.com/stats.php?id=64484</v>
      </c>
      <c r="V912" s="4">
        <f>SUMPRODUCT(MID(0&amp;feed!V912,LARGE(INDEX(ISNUMBER(--MID(feed!V912,ROW($1:$5),1))*
ROW($1:$5),0),ROW($1:$5))+1,1)*10^ROW($1:$5)/10)</f>
        <v>0</v>
      </c>
      <c r="W912">
        <f>feed!W912</f>
        <v>0</v>
      </c>
      <c r="X912" s="4">
        <f>T912-H912*750-K912*375-L912*375</f>
        <v>8070</v>
      </c>
      <c r="Y912" s="9">
        <f>T912/N912</f>
        <v>32.734375</v>
      </c>
    </row>
    <row r="913" spans="1:25" x14ac:dyDescent="0.25">
      <c r="A913" t="str">
        <f>feed!A915</f>
        <v>AmericaSun</v>
      </c>
      <c r="B913" t="str">
        <f>feed!B915</f>
        <v>Xulamba</v>
      </c>
      <c r="C913" t="str">
        <f>feed!C915</f>
        <v>Steel Brotherhood</v>
      </c>
      <c r="D913">
        <f>SUMPRODUCT(MID(0&amp;feed!D915,LARGE(INDEX(ISNUMBER(--MID(feed!D915,ROW($1:$19),1))*
ROW($1:$19),0),ROW($1:$19))+1,1)*10^ROW($1:$19)/10)</f>
        <v>18</v>
      </c>
      <c r="E913">
        <f>SUMPRODUCT(MID(0&amp;feed!E915,LARGE(INDEX(ISNUMBER(--MID(feed!E915,ROW($1:$19),1))*
ROW($1:$19),0),ROW($1:$19))+1,1)*10^ROW($1:$19)/10)</f>
        <v>0</v>
      </c>
      <c r="F913" t="str">
        <f>feed!F915</f>
        <v>First World War surplus</v>
      </c>
      <c r="G913" t="str">
        <f>feed!G915</f>
        <v>Gandhi-like</v>
      </c>
      <c r="H913">
        <f>SUMPRODUCT(MID(0&amp;feed!H915,LARGE(INDEX(ISNUMBER(--MID(feed!H915,ROW($1:$1),1))*
ROW($1:$1),0),ROW($1:$1))+1,1)*10^ROW($1:$1)/10)</f>
        <v>0</v>
      </c>
      <c r="I913" t="str">
        <f>feed!I915</f>
        <v>Poor</v>
      </c>
      <c r="J913">
        <f>SUMPRODUCT(MID(0&amp;feed!J915,LARGE(INDEX(ISNUMBER(--MID(feed!J915,ROW($1:$19),1))*
ROW($1:$19),0),ROW($1:$19))+1,1)*10^ROW($1:$19)/10)</f>
        <v>153</v>
      </c>
      <c r="K913">
        <f>SUMPRODUCT(MID(0&amp;feed!K915,LARGE(INDEX(ISNUMBER(--MID(feed!K915,ROW($1:$19),1))*
ROW($1:$19),0),ROW($1:$19))+1,1)*10^ROW($1:$19)/10)</f>
        <v>2</v>
      </c>
      <c r="L913">
        <f>SUMPRODUCT(MID(0&amp;feed!L915,LARGE(INDEX(ISNUMBER(--MID(feed!L915,ROW($1:$19),1))*
ROW($1:$19),0),ROW($1:$19))+1,1)*10^ROW($1:$19)/10)</f>
        <v>0</v>
      </c>
      <c r="M913" t="str">
        <f>feed!M915</f>
        <v>Free Market</v>
      </c>
      <c r="N913">
        <f>SUMPRODUCT(MID(0&amp;feed!N915,LARGE(INDEX(ISNUMBER(--MID(feed!N915,ROW($1:$5),1))*
ROW($1:$5),0),ROW($1:$5))+1,1)*10^ROW($1:$5)/10)</f>
        <v>381</v>
      </c>
      <c r="O913">
        <f>SUMPRODUCT(MID(0&amp;feed!O915,LARGE(INDEX(ISNUMBER(--MID(feed!O915,ROW($1:$5),1))*
ROW($1:$5),0),ROW($1:$5))+1,1)*10^ROW($1:$5)/10)</f>
        <v>0</v>
      </c>
      <c r="P913" t="str">
        <f>feed!P915</f>
        <v>Untapped</v>
      </c>
      <c r="Q913" t="str">
        <f>feed!Q915</f>
        <v>None</v>
      </c>
      <c r="R913" t="str">
        <f>feed!R915</f>
        <v>Amazonia</v>
      </c>
      <c r="S913" t="str">
        <f>feed!S915</f>
        <v>United States</v>
      </c>
      <c r="T913" s="4">
        <f>SUMPRODUCT(MID(0&amp;feed!T915,LARGE(INDEX(ISNUMBER(--MID(feed!T915,ROW($1:$5),1))*
ROW($1:$5),0),ROW($1:$5))+1,1)*10^ROW($1:$5)/10)</f>
        <v>20000</v>
      </c>
      <c r="U913" t="str">
        <f>feed!U915</f>
        <v>http://blocgame.com/stats.php?id=64544</v>
      </c>
      <c r="V913" s="4">
        <f>SUMPRODUCT(MID(0&amp;feed!V915,LARGE(INDEX(ISNUMBER(--MID(feed!V915,ROW($1:$5),1))*
ROW($1:$5),0),ROW($1:$5))+1,1)*10^ROW($1:$5)/10)</f>
        <v>0</v>
      </c>
      <c r="W913">
        <f>feed!W915</f>
        <v>0</v>
      </c>
      <c r="X913" s="4">
        <f>T913-H913*750-K913*375-L913*375</f>
        <v>19250</v>
      </c>
      <c r="Y913" s="9">
        <f>T913/N913</f>
        <v>52.493438320209975</v>
      </c>
    </row>
    <row r="914" spans="1:25" x14ac:dyDescent="0.25">
      <c r="A914" t="str">
        <f>feed!A916</f>
        <v>Whole Grain</v>
      </c>
      <c r="B914" t="str">
        <f>feed!B916</f>
        <v>Ben Carson</v>
      </c>
      <c r="C914" t="str">
        <f>feed!C916</f>
        <v>Steel Brotherhood</v>
      </c>
      <c r="D914">
        <f>SUMPRODUCT(MID(0&amp;feed!D916,LARGE(INDEX(ISNUMBER(--MID(feed!D916,ROW($1:$19),1))*
ROW($1:$19),0),ROW($1:$19))+1,1)*10^ROW($1:$19)/10)</f>
        <v>25</v>
      </c>
      <c r="E914">
        <f>SUMPRODUCT(MID(0&amp;feed!E916,LARGE(INDEX(ISNUMBER(--MID(feed!E916,ROW($1:$19),1))*
ROW($1:$19),0),ROW($1:$19))+1,1)*10^ROW($1:$19)/10)</f>
        <v>0</v>
      </c>
      <c r="F914" t="str">
        <f>feed!F916</f>
        <v>First World War surplus</v>
      </c>
      <c r="G914" t="str">
        <f>feed!G916</f>
        <v>Gandhi-like</v>
      </c>
      <c r="H914">
        <f>SUMPRODUCT(MID(0&amp;feed!H916,LARGE(INDEX(ISNUMBER(--MID(feed!H916,ROW($1:$1),1))*
ROW($1:$1),0),ROW($1:$1))+1,1)*10^ROW($1:$1)/10)</f>
        <v>1</v>
      </c>
      <c r="I914" t="str">
        <f>feed!I916</f>
        <v>Elite</v>
      </c>
      <c r="J914">
        <f>SUMPRODUCT(MID(0&amp;feed!J916,LARGE(INDEX(ISNUMBER(--MID(feed!J916,ROW($1:$19),1))*
ROW($1:$19),0),ROW($1:$19))+1,1)*10^ROW($1:$19)/10)</f>
        <v>53</v>
      </c>
      <c r="K914">
        <f>SUMPRODUCT(MID(0&amp;feed!K916,LARGE(INDEX(ISNUMBER(--MID(feed!K916,ROW($1:$19),1))*
ROW($1:$19),0),ROW($1:$19))+1,1)*10^ROW($1:$19)/10)</f>
        <v>5</v>
      </c>
      <c r="L914">
        <f>SUMPRODUCT(MID(0&amp;feed!L916,LARGE(INDEX(ISNUMBER(--MID(feed!L916,ROW($1:$19),1))*
ROW($1:$19),0),ROW($1:$19))+1,1)*10^ROW($1:$19)/10)</f>
        <v>1</v>
      </c>
      <c r="M914" t="str">
        <f>feed!M916</f>
        <v>Mixed Economy</v>
      </c>
      <c r="N914">
        <f>SUMPRODUCT(MID(0&amp;feed!N916,LARGE(INDEX(ISNUMBER(--MID(feed!N916,ROW($1:$5),1))*
ROW($1:$5),0),ROW($1:$5))+1,1)*10^ROW($1:$5)/10)</f>
        <v>381</v>
      </c>
      <c r="O914">
        <f>SUMPRODUCT(MID(0&amp;feed!O916,LARGE(INDEX(ISNUMBER(--MID(feed!O916,ROW($1:$5),1))*
ROW($1:$5),0),ROW($1:$5))+1,1)*10^ROW($1:$5)/10)</f>
        <v>1731</v>
      </c>
      <c r="P914" t="str">
        <f>feed!P916</f>
        <v>Untapped</v>
      </c>
      <c r="Q914" t="str">
        <f>feed!Q916</f>
        <v>None</v>
      </c>
      <c r="R914" t="str">
        <f>feed!R916</f>
        <v>Egypt</v>
      </c>
      <c r="S914" t="str">
        <f>feed!S916</f>
        <v>Neutral</v>
      </c>
      <c r="T914" s="4">
        <f>SUMPRODUCT(MID(0&amp;feed!T916,LARGE(INDEX(ISNUMBER(--MID(feed!T916,ROW($1:$5),1))*
ROW($1:$5),0),ROW($1:$5))+1,1)*10^ROW($1:$5)/10)</f>
        <v>20000</v>
      </c>
      <c r="U914" t="str">
        <f>feed!U916</f>
        <v>http://blocgame.com/stats.php?id=64675</v>
      </c>
      <c r="V914" s="4">
        <f>SUMPRODUCT(MID(0&amp;feed!V916,LARGE(INDEX(ISNUMBER(--MID(feed!V916,ROW($1:$5),1))*
ROW($1:$5),0),ROW($1:$5))+1,1)*10^ROW($1:$5)/10)</f>
        <v>0</v>
      </c>
      <c r="W914">
        <f>feed!W916</f>
        <v>0</v>
      </c>
      <c r="X914" s="4">
        <f>T914-H914*750-K914*375-L914*375</f>
        <v>17000</v>
      </c>
      <c r="Y914" s="9">
        <f>T914/N914</f>
        <v>52.493438320209975</v>
      </c>
    </row>
    <row r="915" spans="1:25" x14ac:dyDescent="0.25">
      <c r="A915" t="str">
        <f>feed!A917</f>
        <v>Sunbhistan</v>
      </c>
      <c r="B915" t="str">
        <f>feed!B917</f>
        <v>Le_Huck</v>
      </c>
      <c r="C915" t="str">
        <f>feed!C917</f>
        <v>Brotherhood of Nod</v>
      </c>
      <c r="D915">
        <f>SUMPRODUCT(MID(0&amp;feed!D917,LARGE(INDEX(ISNUMBER(--MID(feed!D917,ROW($1:$19),1))*
ROW($1:$19),0),ROW($1:$19))+1,1)*10^ROW($1:$19)/10)</f>
        <v>38</v>
      </c>
      <c r="E915">
        <f>SUMPRODUCT(MID(0&amp;feed!E917,LARGE(INDEX(ISNUMBER(--MID(feed!E917,ROW($1:$19),1))*
ROW($1:$19),0),ROW($1:$19))+1,1)*10^ROW($1:$19)/10)</f>
        <v>0</v>
      </c>
      <c r="F915" t="str">
        <f>feed!F917</f>
        <v>First World War surplus</v>
      </c>
      <c r="G915" t="str">
        <f>feed!G917</f>
        <v>Good</v>
      </c>
      <c r="H915">
        <f>SUMPRODUCT(MID(0&amp;feed!H917,LARGE(INDEX(ISNUMBER(--MID(feed!H917,ROW($1:$1),1))*
ROW($1:$1),0),ROW($1:$1))+1,1)*10^ROW($1:$1)/10)</f>
        <v>1</v>
      </c>
      <c r="I915" t="str">
        <f>feed!I917</f>
        <v>Standard</v>
      </c>
      <c r="J915">
        <f>SUMPRODUCT(MID(0&amp;feed!J917,LARGE(INDEX(ISNUMBER(--MID(feed!J917,ROW($1:$19),1))*
ROW($1:$19),0),ROW($1:$19))+1,1)*10^ROW($1:$19)/10)</f>
        <v>6</v>
      </c>
      <c r="K915">
        <f>SUMPRODUCT(MID(0&amp;feed!K917,LARGE(INDEX(ISNUMBER(--MID(feed!K917,ROW($1:$19),1))*
ROW($1:$19),0),ROW($1:$19))+1,1)*10^ROW($1:$19)/10)</f>
        <v>3</v>
      </c>
      <c r="L915">
        <f>SUMPRODUCT(MID(0&amp;feed!L917,LARGE(INDEX(ISNUMBER(--MID(feed!L917,ROW($1:$19),1))*
ROW($1:$19),0),ROW($1:$19))+1,1)*10^ROW($1:$19)/10)</f>
        <v>2</v>
      </c>
      <c r="M915" t="str">
        <f>feed!M917</f>
        <v>Free Market</v>
      </c>
      <c r="N915">
        <f>SUMPRODUCT(MID(0&amp;feed!N917,LARGE(INDEX(ISNUMBER(--MID(feed!N917,ROW($1:$5),1))*
ROW($1:$5),0),ROW($1:$5))+1,1)*10^ROW($1:$5)/10)</f>
        <v>381</v>
      </c>
      <c r="O915">
        <f>SUMPRODUCT(MID(0&amp;feed!O917,LARGE(INDEX(ISNUMBER(--MID(feed!O917,ROW($1:$5),1))*
ROW($1:$5),0),ROW($1:$5))+1,1)*10^ROW($1:$5)/10)</f>
        <v>2285</v>
      </c>
      <c r="P915" t="str">
        <f>feed!P917</f>
        <v>Untapped</v>
      </c>
      <c r="Q915" t="str">
        <f>feed!Q917</f>
        <v>Meagre</v>
      </c>
      <c r="R915" t="str">
        <f>feed!R917</f>
        <v>Arabia</v>
      </c>
      <c r="S915" t="str">
        <f>feed!S917</f>
        <v>United States</v>
      </c>
      <c r="T915" s="4">
        <f>SUMPRODUCT(MID(0&amp;feed!T917,LARGE(INDEX(ISNUMBER(--MID(feed!T917,ROW($1:$5),1))*
ROW($1:$5),0),ROW($1:$5))+1,1)*10^ROW($1:$5)/10)</f>
        <v>23333</v>
      </c>
      <c r="U915" t="str">
        <f>feed!U917</f>
        <v>http://blocgame.com/stats.php?id=64796</v>
      </c>
      <c r="V915" s="4">
        <f>SUMPRODUCT(MID(0&amp;feed!V917,LARGE(INDEX(ISNUMBER(--MID(feed!V917,ROW($1:$5),1))*
ROW($1:$5),0),ROW($1:$5))+1,1)*10^ROW($1:$5)/10)</f>
        <v>0</v>
      </c>
      <c r="W915">
        <f>feed!W917</f>
        <v>0</v>
      </c>
      <c r="X915" s="4">
        <f>T915-H915*750-K915*375-L915*375</f>
        <v>20708</v>
      </c>
      <c r="Y915" s="9">
        <f>T915/N915</f>
        <v>61.241469816272968</v>
      </c>
    </row>
    <row r="916" spans="1:25" x14ac:dyDescent="0.25">
      <c r="A916" t="str">
        <f>feed!A914</f>
        <v>wildestislands</v>
      </c>
      <c r="B916" t="str">
        <f>feed!B914</f>
        <v>wildestislands</v>
      </c>
      <c r="C916">
        <f>feed!C914</f>
        <v>0</v>
      </c>
      <c r="D916">
        <f>SUMPRODUCT(MID(0&amp;feed!D914,LARGE(INDEX(ISNUMBER(--MID(feed!D914,ROW($1:$19),1))*
ROW($1:$19),0),ROW($1:$19))+1,1)*10^ROW($1:$19)/10)</f>
        <v>18</v>
      </c>
      <c r="E916">
        <f>SUMPRODUCT(MID(0&amp;feed!E914,LARGE(INDEX(ISNUMBER(--MID(feed!E914,ROW($1:$19),1))*
ROW($1:$19),0),ROW($1:$19))+1,1)*10^ROW($1:$19)/10)</f>
        <v>0</v>
      </c>
      <c r="F916" t="str">
        <f>feed!F914</f>
        <v>Finest of the 19th century</v>
      </c>
      <c r="G916" t="str">
        <f>feed!G914</f>
        <v>Gandhi-like</v>
      </c>
      <c r="H916">
        <f>SUMPRODUCT(MID(0&amp;feed!H914,LARGE(INDEX(ISNUMBER(--MID(feed!H914,ROW($1:$1),1))*
ROW($1:$1),0),ROW($1:$1))+1,1)*10^ROW($1:$1)/10)</f>
        <v>0</v>
      </c>
      <c r="I916" t="str">
        <f>feed!I914</f>
        <v>Undisciplined Rabble</v>
      </c>
      <c r="J916">
        <f>SUMPRODUCT(MID(0&amp;feed!J914,LARGE(INDEX(ISNUMBER(--MID(feed!J914,ROW($1:$19),1))*
ROW($1:$19),0),ROW($1:$19))+1,1)*10^ROW($1:$19)/10)</f>
        <v>3</v>
      </c>
      <c r="K916">
        <f>SUMPRODUCT(MID(0&amp;feed!K914,LARGE(INDEX(ISNUMBER(--MID(feed!K914,ROW($1:$19),1))*
ROW($1:$19),0),ROW($1:$19))+1,1)*10^ROW($1:$19)/10)</f>
        <v>2</v>
      </c>
      <c r="L916">
        <f>SUMPRODUCT(MID(0&amp;feed!L914,LARGE(INDEX(ISNUMBER(--MID(feed!L914,ROW($1:$19),1))*
ROW($1:$19),0),ROW($1:$19))+1,1)*10^ROW($1:$19)/10)</f>
        <v>2</v>
      </c>
      <c r="M916" t="str">
        <f>feed!M914</f>
        <v>Free Market</v>
      </c>
      <c r="N916">
        <f>SUMPRODUCT(MID(0&amp;feed!N914,LARGE(INDEX(ISNUMBER(--MID(feed!N914,ROW($1:$5),1))*
ROW($1:$5),0),ROW($1:$5))+1,1)*10^ROW($1:$5)/10)</f>
        <v>381</v>
      </c>
      <c r="O916">
        <f>SUMPRODUCT(MID(0&amp;feed!O914,LARGE(INDEX(ISNUMBER(--MID(feed!O914,ROW($1:$5),1))*
ROW($1:$5),0),ROW($1:$5))+1,1)*10^ROW($1:$5)/10)</f>
        <v>4889</v>
      </c>
      <c r="P916" t="str">
        <f>feed!P914</f>
        <v>Untapped</v>
      </c>
      <c r="Q916" t="str">
        <f>feed!Q914</f>
        <v>None</v>
      </c>
      <c r="R916" t="str">
        <f>feed!R914</f>
        <v>Atlas</v>
      </c>
      <c r="S916" t="str">
        <f>feed!S914</f>
        <v>United States</v>
      </c>
      <c r="T916" s="4">
        <f>SUMPRODUCT(MID(0&amp;feed!T914,LARGE(INDEX(ISNUMBER(--MID(feed!T914,ROW($1:$5),1))*
ROW($1:$5),0),ROW($1:$5))+1,1)*10^ROW($1:$5)/10)</f>
        <v>20000</v>
      </c>
      <c r="U916" t="str">
        <f>feed!U914</f>
        <v>http://blocgame.com/stats.php?id=64354</v>
      </c>
      <c r="V916" s="4">
        <f>SUMPRODUCT(MID(0&amp;feed!V914,LARGE(INDEX(ISNUMBER(--MID(feed!V914,ROW($1:$5),1))*
ROW($1:$5),0),ROW($1:$5))+1,1)*10^ROW($1:$5)/10)</f>
        <v>0</v>
      </c>
      <c r="W916">
        <f>feed!W914</f>
        <v>0</v>
      </c>
      <c r="X916" s="4">
        <f>T916-H916*750-K916*375-L916*375</f>
        <v>18500</v>
      </c>
      <c r="Y916" s="9">
        <f>T916/N916</f>
        <v>52.493438320209975</v>
      </c>
    </row>
    <row r="917" spans="1:25" x14ac:dyDescent="0.25">
      <c r="A917" t="str">
        <f>feed!A913</f>
        <v>hatchblock</v>
      </c>
      <c r="B917" t="str">
        <f>feed!B913</f>
        <v>hatchblock</v>
      </c>
      <c r="C917">
        <f>feed!C913</f>
        <v>0</v>
      </c>
      <c r="D917">
        <f>SUMPRODUCT(MID(0&amp;feed!D913,LARGE(INDEX(ISNUMBER(--MID(feed!D913,ROW($1:$19),1))*
ROW($1:$19),0),ROW($1:$19))+1,1)*10^ROW($1:$19)/10)</f>
        <v>8</v>
      </c>
      <c r="E917">
        <f>SUMPRODUCT(MID(0&amp;feed!E913,LARGE(INDEX(ISNUMBER(--MID(feed!E913,ROW($1:$19),1))*
ROW($1:$19),0),ROW($1:$19))+1,1)*10^ROW($1:$19)/10)</f>
        <v>0</v>
      </c>
      <c r="F917" t="str">
        <f>feed!F913</f>
        <v>Finest of the 19th century</v>
      </c>
      <c r="G917" t="str">
        <f>feed!G913</f>
        <v>Gandhi-like</v>
      </c>
      <c r="H917">
        <f>SUMPRODUCT(MID(0&amp;feed!H913,LARGE(INDEX(ISNUMBER(--MID(feed!H913,ROW($1:$1),1))*
ROW($1:$1),0),ROW($1:$1))+1,1)*10^ROW($1:$1)/10)</f>
        <v>0</v>
      </c>
      <c r="I917" t="str">
        <f>feed!I913</f>
        <v>Undisciplined Rabble</v>
      </c>
      <c r="J917">
        <f>SUMPRODUCT(MID(0&amp;feed!J913,LARGE(INDEX(ISNUMBER(--MID(feed!J913,ROW($1:$19),1))*
ROW($1:$19),0),ROW($1:$19))+1,1)*10^ROW($1:$19)/10)</f>
        <v>3</v>
      </c>
      <c r="K917">
        <f>SUMPRODUCT(MID(0&amp;feed!K913,LARGE(INDEX(ISNUMBER(--MID(feed!K913,ROW($1:$19),1))*
ROW($1:$19),0),ROW($1:$19))+1,1)*10^ROW($1:$19)/10)</f>
        <v>2</v>
      </c>
      <c r="L917">
        <f>SUMPRODUCT(MID(0&amp;feed!L913,LARGE(INDEX(ISNUMBER(--MID(feed!L913,ROW($1:$19),1))*
ROW($1:$19),0),ROW($1:$19))+1,1)*10^ROW($1:$19)/10)</f>
        <v>2</v>
      </c>
      <c r="M917" t="str">
        <f>feed!M913</f>
        <v>Free Market</v>
      </c>
      <c r="N917">
        <f>SUMPRODUCT(MID(0&amp;feed!N913,LARGE(INDEX(ISNUMBER(--MID(feed!N913,ROW($1:$5),1))*
ROW($1:$5),0),ROW($1:$5))+1,1)*10^ROW($1:$5)/10)</f>
        <v>381</v>
      </c>
      <c r="O917">
        <f>SUMPRODUCT(MID(0&amp;feed!O913,LARGE(INDEX(ISNUMBER(--MID(feed!O913,ROW($1:$5),1))*
ROW($1:$5),0),ROW($1:$5))+1,1)*10^ROW($1:$5)/10)</f>
        <v>2206</v>
      </c>
      <c r="P917" t="str">
        <f>feed!P913</f>
        <v>Untapped</v>
      </c>
      <c r="Q917" t="str">
        <f>feed!Q913</f>
        <v>None</v>
      </c>
      <c r="R917" t="str">
        <f>feed!R913</f>
        <v>Atlas</v>
      </c>
      <c r="S917" t="str">
        <f>feed!S913</f>
        <v>United States</v>
      </c>
      <c r="T917" s="4">
        <f>SUMPRODUCT(MID(0&amp;feed!T913,LARGE(INDEX(ISNUMBER(--MID(feed!T913,ROW($1:$5),1))*
ROW($1:$5),0),ROW($1:$5))+1,1)*10^ROW($1:$5)/10)</f>
        <v>20000</v>
      </c>
      <c r="U917" t="str">
        <f>feed!U913</f>
        <v>http://blocgame.com/stats.php?id=64353</v>
      </c>
      <c r="V917" s="4">
        <f>SUMPRODUCT(MID(0&amp;feed!V913,LARGE(INDEX(ISNUMBER(--MID(feed!V913,ROW($1:$5),1))*
ROW($1:$5),0),ROW($1:$5))+1,1)*10^ROW($1:$5)/10)</f>
        <v>0</v>
      </c>
      <c r="W917">
        <f>feed!W913</f>
        <v>0</v>
      </c>
      <c r="X917" s="4">
        <f>T917-H917*750-K917*375-L917*375</f>
        <v>18500</v>
      </c>
      <c r="Y917" s="9">
        <f>T917/N917</f>
        <v>52.493438320209975</v>
      </c>
    </row>
    <row r="918" spans="1:25" x14ac:dyDescent="0.25">
      <c r="A918" t="str">
        <f>feed!A918</f>
        <v>osfrog</v>
      </c>
      <c r="B918" t="str">
        <f>feed!B918</f>
        <v>osfrog</v>
      </c>
      <c r="C918">
        <f>feed!C918</f>
        <v>0</v>
      </c>
      <c r="D918">
        <f>SUMPRODUCT(MID(0&amp;feed!D918,LARGE(INDEX(ISNUMBER(--MID(feed!D918,ROW($1:$19),1))*
ROW($1:$19),0),ROW($1:$19))+1,1)*10^ROW($1:$19)/10)</f>
        <v>18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Finest of the 19th century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Undisciplined Rabble</v>
      </c>
      <c r="J918">
        <f>SUMPRODUCT(MID(0&amp;feed!J918,LARGE(INDEX(ISNUMBER(--MID(feed!J918,ROW($1:$19),1))*
ROW($1:$19),0),ROW($1:$19))+1,1)*10^ROW($1:$19)/10)</f>
        <v>4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2</v>
      </c>
      <c r="M918" t="str">
        <f>feed!M918</f>
        <v>Free Market</v>
      </c>
      <c r="N918">
        <f>SUMPRODUCT(MID(0&amp;feed!N918,LARGE(INDEX(ISNUMBER(--MID(feed!N918,ROW($1:$5),1))*
ROW($1:$5),0),ROW($1:$5))+1,1)*10^ROW($1:$5)/10)</f>
        <v>380</v>
      </c>
      <c r="O918">
        <f>SUMPRODUCT(MID(0&amp;feed!O918,LARGE(INDEX(ISNUMBER(--MID(feed!O918,ROW($1:$5),1))*
ROW($1:$5),0),ROW($1:$5))+1,1)*10^ROW($1:$5)/10)</f>
        <v>3095</v>
      </c>
      <c r="P918" t="str">
        <f>feed!P918</f>
        <v>Untapped</v>
      </c>
      <c r="Q918" t="str">
        <f>feed!Q918</f>
        <v>None</v>
      </c>
      <c r="R918" t="str">
        <f>feed!R918</f>
        <v>Atlas</v>
      </c>
      <c r="S918" t="str">
        <f>feed!S918</f>
        <v>United States</v>
      </c>
      <c r="T918" s="4">
        <f>SUMPRODUCT(MID(0&amp;feed!T918,LARGE(INDEX(ISNUMBER(--MID(feed!T918,ROW($1:$5),1))*
ROW($1:$5),0),ROW($1:$5))+1,1)*10^ROW($1:$5)/10)</f>
        <v>20000</v>
      </c>
      <c r="U918" t="str">
        <f>feed!U918</f>
        <v>http://blocgame.com/stats.php?id=64344</v>
      </c>
      <c r="V918" s="4">
        <f>SUMPRODUCT(MID(0&amp;feed!V918,LARGE(INDEX(ISNUMBER(--MID(feed!V918,ROW($1:$5),1))*
ROW($1:$5),0),ROW($1:$5))+1,1)*10^ROW($1:$5)/10)</f>
        <v>0</v>
      </c>
      <c r="W918">
        <f>feed!W918</f>
        <v>0</v>
      </c>
      <c r="X918" s="4">
        <f>T918-H918*750-K918*375-L918*375</f>
        <v>18500</v>
      </c>
      <c r="Y918" s="9">
        <f>T918/N918</f>
        <v>52.631578947368418</v>
      </c>
    </row>
    <row r="919" spans="1:25" x14ac:dyDescent="0.25">
      <c r="A919" t="str">
        <f>feed!A919</f>
        <v>Zhongguo</v>
      </c>
      <c r="B919" t="str">
        <f>feed!B919</f>
        <v>Chairman Mao</v>
      </c>
      <c r="C919" t="str">
        <f>feed!C919</f>
        <v>The Order</v>
      </c>
      <c r="D919">
        <f>SUMPRODUCT(MID(0&amp;feed!D919,LARGE(INDEX(ISNUMBER(--MID(feed!D919,ROW($1:$19),1))*
ROW($1:$19),0),ROW($1:$19))+1,1)*10^ROW($1:$19)/10)</f>
        <v>118</v>
      </c>
      <c r="E919">
        <f>SUMPRODUCT(MID(0&amp;feed!E919,LARGE(INDEX(ISNUMBER(--MID(feed!E919,ROW($1:$19),1))*
ROW($1:$19),0),ROW($1:$19))+1,1)*10^ROW($1:$19)/10)</f>
        <v>0</v>
      </c>
      <c r="F919" t="str">
        <f>feed!F919</f>
        <v>Second World War surplus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2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33</v>
      </c>
      <c r="K919">
        <f>SUMPRODUCT(MID(0&amp;feed!K919,LARGE(INDEX(ISNUMBER(--MID(feed!K919,ROW($1:$19),1))*
ROW($1:$19),0),ROW($1:$19))+1,1)*10^ROW($1:$19)/10)</f>
        <v>11</v>
      </c>
      <c r="L919">
        <f>SUMPRODUCT(MID(0&amp;feed!L919,LARGE(INDEX(ISNUMBER(--MID(feed!L919,ROW($1:$19),1))*
ROW($1:$19),0),ROW($1:$19))+1,1)*10^ROW($1:$19)/10)</f>
        <v>5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378</v>
      </c>
      <c r="O919">
        <f>SUMPRODUCT(MID(0&amp;feed!O919,LARGE(INDEX(ISNUMBER(--MID(feed!O919,ROW($1:$5),1))*
ROW($1:$5),0),ROW($1:$5))+1,1)*10^ROW($1:$5)/10)</f>
        <v>244</v>
      </c>
      <c r="P919" t="str">
        <f>feed!P919</f>
        <v>Plentiful</v>
      </c>
      <c r="Q919" t="str">
        <f>feed!Q919</f>
        <v>Meagre</v>
      </c>
      <c r="R919" t="str">
        <f>feed!R919</f>
        <v>China</v>
      </c>
      <c r="S919" t="str">
        <f>feed!S919</f>
        <v>Soviet Union</v>
      </c>
      <c r="T919" s="4">
        <f>SUMPRODUCT(MID(0&amp;feed!T919,LARGE(INDEX(ISNUMBER(--MID(feed!T919,ROW($1:$5),1))*
ROW($1:$5),0),ROW($1:$5))+1,1)*10^ROW($1:$5)/10)</f>
        <v>20000</v>
      </c>
      <c r="U919" t="str">
        <f>feed!U919</f>
        <v>http://blocgame.com/stats.php?id=63425</v>
      </c>
      <c r="V919" s="4">
        <f>SUMPRODUCT(MID(0&amp;feed!V919,LARGE(INDEX(ISNUMBER(--MID(feed!V919,ROW($1:$5),1))*
ROW($1:$5),0),ROW($1:$5))+1,1)*10^ROW($1:$5)/10)</f>
        <v>0</v>
      </c>
      <c r="W919">
        <f>feed!W919</f>
        <v>0</v>
      </c>
      <c r="X919" s="4">
        <f>T919-H919*750-K919*375-L919*375</f>
        <v>12500</v>
      </c>
      <c r="Y919" s="9">
        <f>T919/N919</f>
        <v>52.910052910052912</v>
      </c>
    </row>
    <row r="920" spans="1:25" x14ac:dyDescent="0.25">
      <c r="A920" t="str">
        <f>feed!A920</f>
        <v>Skarro</v>
      </c>
      <c r="B920" t="str">
        <f>feed!B920</f>
        <v>downiem</v>
      </c>
      <c r="C920">
        <f>feed!C920</f>
        <v>0</v>
      </c>
      <c r="D920">
        <f>SUMPRODUCT(MID(0&amp;feed!D920,LARGE(INDEX(ISNUMBER(--MID(feed!D920,ROW($1:$19),1))*
ROW($1:$19),0),ROW($1:$19))+1,1)*10^ROW($1:$19)/10)</f>
        <v>20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158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377</v>
      </c>
      <c r="O920">
        <f>SUMPRODUCT(MID(0&amp;feed!O920,LARGE(INDEX(ISNUMBER(--MID(feed!O920,ROW($1:$5),1))*
ROW($1:$5),0),ROW($1:$5))+1,1)*10^ROW($1:$5)/10)</f>
        <v>310</v>
      </c>
      <c r="P920" t="str">
        <f>feed!P920</f>
        <v>Untapped</v>
      </c>
      <c r="Q920" t="str">
        <f>feed!Q920</f>
        <v>None</v>
      </c>
      <c r="R920" t="str">
        <f>feed!R920</f>
        <v>Southern Cone</v>
      </c>
      <c r="S920" t="str">
        <f>feed!S920</f>
        <v>Neutral</v>
      </c>
      <c r="T920" s="4">
        <f>SUMPRODUCT(MID(0&amp;feed!T920,LARGE(INDEX(ISNUMBER(--MID(feed!T920,ROW($1:$5),1))*
ROW($1:$5),0),ROW($1:$5))+1,1)*10^ROW($1:$5)/10)</f>
        <v>20000</v>
      </c>
      <c r="U920" t="str">
        <f>feed!U920</f>
        <v>http://blocgame.com/stats.php?id=64670</v>
      </c>
      <c r="V920" s="4">
        <f>SUMPRODUCT(MID(0&amp;feed!V920,LARGE(INDEX(ISNUMBER(--MID(feed!V920,ROW($1:$5),1))*
ROW($1:$5),0),ROW($1:$5))+1,1)*10^ROW($1:$5)/10)</f>
        <v>0</v>
      </c>
      <c r="W920">
        <f>feed!W920</f>
        <v>0</v>
      </c>
      <c r="X920" s="4">
        <f>T920-H920*750-K920*375-L920*375</f>
        <v>18875</v>
      </c>
      <c r="Y920" s="9">
        <f>T920/N920</f>
        <v>53.050397877984082</v>
      </c>
    </row>
    <row r="921" spans="1:25" x14ac:dyDescent="0.25">
      <c r="A921" t="str">
        <f>feed!A921</f>
        <v>Yamada</v>
      </c>
      <c r="B921" t="str">
        <f>feed!B921</f>
        <v>Yamazaki</v>
      </c>
      <c r="C921" t="str">
        <f>feed!C921</f>
        <v>Steel Brotherhood</v>
      </c>
      <c r="D921">
        <f>SUMPRODUCT(MID(0&amp;feed!D921,LARGE(INDEX(ISNUMBER(--MID(feed!D921,ROW($1:$19),1))*
ROW($1:$19),0),ROW($1:$19))+1,1)*10^ROW($1:$19)/10)</f>
        <v>27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First World War surplus</v>
      </c>
      <c r="G921" t="str">
        <f>feed!G921</f>
        <v>Questionable</v>
      </c>
      <c r="H921">
        <f>SUMPRODUCT(MID(0&amp;feed!H921,LARGE(INDEX(ISNUMBER(--MID(feed!H921,ROW($1:$1),1))*
ROW($1:$1),0),ROW($1:$1))+1,1)*10^ROW($1:$1)/10)</f>
        <v>1</v>
      </c>
      <c r="I921" t="str">
        <f>feed!I921</f>
        <v>Elite</v>
      </c>
      <c r="J921">
        <f>SUMPRODUCT(MID(0&amp;feed!J921,LARGE(INDEX(ISNUMBER(--MID(feed!J921,ROW($1:$19),1))*
ROW($1:$19),0),ROW($1:$19))+1,1)*10^ROW($1:$19)/10)</f>
        <v>9</v>
      </c>
      <c r="K921">
        <f>SUMPRODUCT(MID(0&amp;feed!K921,LARGE(INDEX(ISNUMBER(--MID(feed!K921,ROW($1:$19),1))*
ROW($1:$19),0),ROW($1:$19))+1,1)*10^ROW($1:$19)/10)</f>
        <v>8</v>
      </c>
      <c r="L921">
        <f>SUMPRODUCT(MID(0&amp;feed!L921,LARGE(INDEX(ISNUMBER(--MID(feed!L921,ROW($1:$19),1))*
ROW($1:$19),0),ROW($1:$19))+1,1)*10^ROW($1:$19)/10)</f>
        <v>1</v>
      </c>
      <c r="M921" t="str">
        <f>feed!M921</f>
        <v>Central Planning</v>
      </c>
      <c r="N921">
        <f>SUMPRODUCT(MID(0&amp;feed!N921,LARGE(INDEX(ISNUMBER(--MID(feed!N921,ROW($1:$5),1))*
ROW($1:$5),0),ROW($1:$5))+1,1)*10^ROW($1:$5)/10)</f>
        <v>377</v>
      </c>
      <c r="O921">
        <f>SUMPRODUCT(MID(0&amp;feed!O921,LARGE(INDEX(ISNUMBER(--MID(feed!O921,ROW($1:$5),1))*
ROW($1:$5),0),ROW($1:$5))+1,1)*10^ROW($1:$5)/10)</f>
        <v>166</v>
      </c>
      <c r="P921" t="str">
        <f>feed!P921</f>
        <v>Untapped</v>
      </c>
      <c r="Q921" t="str">
        <f>feed!Q921</f>
        <v>Small</v>
      </c>
      <c r="R921" t="str">
        <f>feed!R921</f>
        <v>Pacific Rim</v>
      </c>
      <c r="S921" t="str">
        <f>feed!S921</f>
        <v>Soviet Union</v>
      </c>
      <c r="T921" s="4">
        <f>SUMPRODUCT(MID(0&amp;feed!T921,LARGE(INDEX(ISNUMBER(--MID(feed!T921,ROW($1:$5),1))*
ROW($1:$5),0),ROW($1:$5))+1,1)*10^ROW($1:$5)/10)</f>
        <v>24063</v>
      </c>
      <c r="U921" t="str">
        <f>feed!U921</f>
        <v>http://blocgame.com/stats.php?id=64884</v>
      </c>
      <c r="V921" s="4">
        <f>SUMPRODUCT(MID(0&amp;feed!V921,LARGE(INDEX(ISNUMBER(--MID(feed!V921,ROW($1:$5),1))*
ROW($1:$5),0),ROW($1:$5))+1,1)*10^ROW($1:$5)/10)</f>
        <v>0</v>
      </c>
      <c r="W921">
        <f>feed!W921</f>
        <v>0</v>
      </c>
      <c r="X921" s="4">
        <f>T921-H921*750-K921*375-L921*375</f>
        <v>19938</v>
      </c>
      <c r="Y921" s="9">
        <f>T921/N921</f>
        <v>63.827586206896555</v>
      </c>
    </row>
    <row r="922" spans="1:25" x14ac:dyDescent="0.25">
      <c r="A922" t="str">
        <f>feed!A922</f>
        <v>The Jihad</v>
      </c>
      <c r="B922" t="str">
        <f>feed!B922</f>
        <v>eddylane</v>
      </c>
      <c r="C922">
        <f>feed!C922</f>
        <v>0</v>
      </c>
      <c r="D922">
        <f>SUMPRODUCT(MID(0&amp;feed!D922,LARGE(INDEX(ISNUMBER(--MID(feed!D922,ROW($1:$19),1))*
ROW($1:$19),0),ROW($1:$19))+1,1)*10^ROW($1:$19)/10)</f>
        <v>19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Angelic</v>
      </c>
      <c r="H922">
        <f>SUMPRODUCT(MID(0&amp;feed!H922,LARGE(INDEX(ISNUMBER(--MID(feed!H922,ROW($1:$1),1))*
ROW($1:$1),0),ROW($1:$1))+1,1)*10^ROW($1:$1)/10)</f>
        <v>0</v>
      </c>
      <c r="I922" t="str">
        <f>feed!I922</f>
        <v>Good</v>
      </c>
      <c r="J922">
        <f>SUMPRODUCT(MID(0&amp;feed!J922,LARGE(INDEX(ISNUMBER(--MID(feed!J922,ROW($1:$19),1))*
ROW($1:$19),0),ROW($1:$19))+1,1)*10^ROW($1:$19)/10)</f>
        <v>3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4</v>
      </c>
      <c r="M922" t="str">
        <f>feed!M922</f>
        <v>Mixed Economy</v>
      </c>
      <c r="N922">
        <f>SUMPRODUCT(MID(0&amp;feed!N922,LARGE(INDEX(ISNUMBER(--MID(feed!N922,ROW($1:$5),1))*
ROW($1:$5),0),ROW($1:$5))+1,1)*10^ROW($1:$5)/10)</f>
        <v>376</v>
      </c>
      <c r="O922">
        <f>SUMPRODUCT(MID(0&amp;feed!O922,LARGE(INDEX(ISNUMBER(--MID(feed!O922,ROW($1:$5),1))*
ROW($1:$5),0),ROW($1:$5))+1,1)*10^ROW($1:$5)/10)</f>
        <v>2787</v>
      </c>
      <c r="P922" t="str">
        <f>feed!P922</f>
        <v>Plentiful</v>
      </c>
      <c r="Q922" t="str">
        <f>feed!Q922</f>
        <v>Meagre</v>
      </c>
      <c r="R922" t="str">
        <f>feed!R922</f>
        <v>Egypt</v>
      </c>
      <c r="S922" t="str">
        <f>feed!S922</f>
        <v>United States</v>
      </c>
      <c r="T922" s="4">
        <f>SUMPRODUCT(MID(0&amp;feed!T922,LARGE(INDEX(ISNUMBER(--MID(feed!T922,ROW($1:$5),1))*
ROW($1:$5),0),ROW($1:$5))+1,1)*10^ROW($1:$5)/10)</f>
        <v>16535</v>
      </c>
      <c r="U922" t="str">
        <f>feed!U922</f>
        <v>http://blocgame.com/stats.php?id=53434</v>
      </c>
      <c r="V922" s="4">
        <f>SUMPRODUCT(MID(0&amp;feed!V922,LARGE(INDEX(ISNUMBER(--MID(feed!V922,ROW($1:$5),1))*
ROW($1:$5),0),ROW($1:$5))+1,1)*10^ROW($1:$5)/10)</f>
        <v>0</v>
      </c>
      <c r="W922">
        <f>feed!W922</f>
        <v>0</v>
      </c>
      <c r="X922" s="4">
        <f>T922-H922*750-K922*375-L922*375</f>
        <v>13535</v>
      </c>
      <c r="Y922" s="9">
        <f>T922/N922</f>
        <v>43.976063829787236</v>
      </c>
    </row>
    <row r="923" spans="1:25" x14ac:dyDescent="0.25">
      <c r="A923" t="str">
        <f>feed!A925</f>
        <v>qweds</v>
      </c>
      <c r="B923" t="str">
        <f>feed!B925</f>
        <v>poiu</v>
      </c>
      <c r="C923">
        <f>feed!C925</f>
        <v>0</v>
      </c>
      <c r="D923">
        <f>SUMPRODUCT(MID(0&amp;feed!D925,LARGE(INDEX(ISNUMBER(--MID(feed!D925,ROW($1:$19),1))*
ROW($1:$19),0),ROW($1:$19))+1,1)*10^ROW($1:$19)/10)</f>
        <v>9</v>
      </c>
      <c r="E923">
        <f>SUMPRODUCT(MID(0&amp;feed!E925,LARGE(INDEX(ISNUMBER(--MID(feed!E925,ROW($1:$19),1))*
ROW($1:$19),0),ROW($1:$19))+1,1)*10^ROW($1:$19)/10)</f>
        <v>0</v>
      </c>
      <c r="F923" t="str">
        <f>feed!F925</f>
        <v>Finest of the 19th century</v>
      </c>
      <c r="G923" t="str">
        <f>feed!G925</f>
        <v>Angelic</v>
      </c>
      <c r="H923">
        <f>SUMPRODUCT(MID(0&amp;feed!H925,LARGE(INDEX(ISNUMBER(--MID(feed!H925,ROW($1:$1),1))*
ROW($1:$1),0),ROW($1:$1))+1,1)*10^ROW($1:$1)/10)</f>
        <v>0</v>
      </c>
      <c r="I923" t="str">
        <f>feed!I925</f>
        <v>Poor</v>
      </c>
      <c r="J923">
        <f>SUMPRODUCT(MID(0&amp;feed!J925,LARGE(INDEX(ISNUMBER(--MID(feed!J925,ROW($1:$19),1))*
ROW($1:$19),0),ROW($1:$19))+1,1)*10^ROW($1:$19)/10)</f>
        <v>127</v>
      </c>
      <c r="K923">
        <f>SUMPRODUCT(MID(0&amp;feed!K925,LARGE(INDEX(ISNUMBER(--MID(feed!K925,ROW($1:$19),1))*
ROW($1:$19),0),ROW($1:$19))+1,1)*10^ROW($1:$19)/10)</f>
        <v>2</v>
      </c>
      <c r="L923">
        <f>SUMPRODUCT(MID(0&amp;feed!L925,LARGE(INDEX(ISNUMBER(--MID(feed!L925,ROW($1:$19),1))*
ROW($1:$19),0),ROW($1:$19))+1,1)*10^ROW($1:$19)/10)</f>
        <v>0</v>
      </c>
      <c r="M923" t="str">
        <f>feed!M925</f>
        <v>Central Planning</v>
      </c>
      <c r="N923">
        <f>SUMPRODUCT(MID(0&amp;feed!N925,LARGE(INDEX(ISNUMBER(--MID(feed!N925,ROW($1:$5),1))*
ROW($1:$5),0),ROW($1:$5))+1,1)*10^ROW($1:$5)/10)</f>
        <v>375</v>
      </c>
      <c r="O923">
        <f>SUMPRODUCT(MID(0&amp;feed!O925,LARGE(INDEX(ISNUMBER(--MID(feed!O925,ROW($1:$5),1))*
ROW($1:$5),0),ROW($1:$5))+1,1)*10^ROW($1:$5)/10)</f>
        <v>0</v>
      </c>
      <c r="P923" t="str">
        <f>feed!P925</f>
        <v>Untapped</v>
      </c>
      <c r="Q923" t="str">
        <f>feed!Q925</f>
        <v>None</v>
      </c>
      <c r="R923" t="str">
        <f>feed!R925</f>
        <v>Congo</v>
      </c>
      <c r="S923" t="str">
        <f>feed!S925</f>
        <v>Neutral</v>
      </c>
      <c r="T923" s="4">
        <f>SUMPRODUCT(MID(0&amp;feed!T925,LARGE(INDEX(ISNUMBER(--MID(feed!T925,ROW($1:$5),1))*
ROW($1:$5),0),ROW($1:$5))+1,1)*10^ROW($1:$5)/10)</f>
        <v>16851</v>
      </c>
      <c r="U923" t="str">
        <f>feed!U925</f>
        <v>http://blocgame.com/stats.php?id=64720</v>
      </c>
      <c r="V923" s="4">
        <f>SUMPRODUCT(MID(0&amp;feed!V925,LARGE(INDEX(ISNUMBER(--MID(feed!V925,ROW($1:$5),1))*
ROW($1:$5),0),ROW($1:$5))+1,1)*10^ROW($1:$5)/10)</f>
        <v>0</v>
      </c>
      <c r="W923">
        <f>feed!W925</f>
        <v>0</v>
      </c>
      <c r="X923" s="4">
        <f>T923-H923*750-K923*375-L923*375</f>
        <v>16101</v>
      </c>
      <c r="Y923" s="9">
        <f>T923/N923</f>
        <v>44.936</v>
      </c>
    </row>
    <row r="924" spans="1:25" x14ac:dyDescent="0.25">
      <c r="A924" t="str">
        <f>feed!A923</f>
        <v>North Kvasno</v>
      </c>
      <c r="B924" t="str">
        <f>feed!B923</f>
        <v>McChimp</v>
      </c>
      <c r="C924">
        <f>feed!C923</f>
        <v>0</v>
      </c>
      <c r="D924">
        <f>SUMPRODUCT(MID(0&amp;feed!D923,LARGE(INDEX(ISNUMBER(--MID(feed!D923,ROW($1:$19),1))*
ROW($1:$19),0),ROW($1:$19))+1,1)*10^ROW($1:$19)/10)</f>
        <v>25</v>
      </c>
      <c r="E924">
        <f>SUMPRODUCT(MID(0&amp;feed!E923,LARGE(INDEX(ISNUMBER(--MID(feed!E923,ROW($1:$19),1))*
ROW($1:$19),0),ROW($1:$19))+1,1)*10^ROW($1:$19)/10)</f>
        <v>0</v>
      </c>
      <c r="F924" t="str">
        <f>feed!F923</f>
        <v>First World War surplus</v>
      </c>
      <c r="G924" t="str">
        <f>feed!G923</f>
        <v>Gandhi-like</v>
      </c>
      <c r="H924">
        <f>SUMPRODUCT(MID(0&amp;feed!H923,LARGE(INDEX(ISNUMBER(--MID(feed!H923,ROW($1:$1),1))*
ROW($1:$1),0),ROW($1:$1))+1,1)*10^ROW($1:$1)/10)</f>
        <v>1</v>
      </c>
      <c r="I924" t="str">
        <f>feed!I923</f>
        <v>Elite</v>
      </c>
      <c r="J924">
        <f>SUMPRODUCT(MID(0&amp;feed!J923,LARGE(INDEX(ISNUMBER(--MID(feed!J923,ROW($1:$19),1))*
ROW($1:$19),0),ROW($1:$19))+1,1)*10^ROW($1:$19)/10)</f>
        <v>78</v>
      </c>
      <c r="K924">
        <f>SUMPRODUCT(MID(0&amp;feed!K923,LARGE(INDEX(ISNUMBER(--MID(feed!K923,ROW($1:$19),1))*
ROW($1:$19),0),ROW($1:$19))+1,1)*10^ROW($1:$19)/10)</f>
        <v>6</v>
      </c>
      <c r="L924">
        <f>SUMPRODUCT(MID(0&amp;feed!L923,LARGE(INDEX(ISNUMBER(--MID(feed!L923,ROW($1:$19),1))*
ROW($1:$19),0),ROW($1:$19))+1,1)*10^ROW($1:$19)/10)</f>
        <v>3</v>
      </c>
      <c r="M924" t="str">
        <f>feed!M923</f>
        <v>Mixed Economy</v>
      </c>
      <c r="N924">
        <f>SUMPRODUCT(MID(0&amp;feed!N923,LARGE(INDEX(ISNUMBER(--MID(feed!N923,ROW($1:$5),1))*
ROW($1:$5),0),ROW($1:$5))+1,1)*10^ROW($1:$5)/10)</f>
        <v>375</v>
      </c>
      <c r="O924">
        <f>SUMPRODUCT(MID(0&amp;feed!O923,LARGE(INDEX(ISNUMBER(--MID(feed!O923,ROW($1:$5),1))*
ROW($1:$5),0),ROW($1:$5))+1,1)*10^ROW($1:$5)/10)</f>
        <v>3</v>
      </c>
      <c r="P924" t="str">
        <f>feed!P923</f>
        <v>Untapped</v>
      </c>
      <c r="Q924" t="str">
        <f>feed!Q923</f>
        <v>None</v>
      </c>
      <c r="R924" t="str">
        <f>feed!R923</f>
        <v>China</v>
      </c>
      <c r="S924" t="str">
        <f>feed!S923</f>
        <v>Soviet Union</v>
      </c>
      <c r="T924" s="4">
        <f>SUMPRODUCT(MID(0&amp;feed!T923,LARGE(INDEX(ISNUMBER(--MID(feed!T923,ROW($1:$5),1))*
ROW($1:$5),0),ROW($1:$5))+1,1)*10^ROW($1:$5)/10)</f>
        <v>20000</v>
      </c>
      <c r="U924" t="str">
        <f>feed!U923</f>
        <v>http://blocgame.com/stats.php?id=52369</v>
      </c>
      <c r="V924" s="4">
        <f>SUMPRODUCT(MID(0&amp;feed!V923,LARGE(INDEX(ISNUMBER(--MID(feed!V923,ROW($1:$5),1))*
ROW($1:$5),0),ROW($1:$5))+1,1)*10^ROW($1:$5)/10)</f>
        <v>0</v>
      </c>
      <c r="W924">
        <f>feed!W923</f>
        <v>0</v>
      </c>
      <c r="X924" s="4">
        <f>T924-H924*750-K924*375-L924*375</f>
        <v>15875</v>
      </c>
      <c r="Y924" s="9">
        <f>T924/N924</f>
        <v>53.333333333333336</v>
      </c>
    </row>
    <row r="925" spans="1:25" x14ac:dyDescent="0.25">
      <c r="A925" t="str">
        <f>feed!A924</f>
        <v>weebsunite</v>
      </c>
      <c r="B925" t="str">
        <f>feed!B924</f>
        <v>weebsunite</v>
      </c>
      <c r="C925">
        <f>feed!C924</f>
        <v>0</v>
      </c>
      <c r="D925">
        <f>SUMPRODUCT(MID(0&amp;feed!D924,LARGE(INDEX(ISNUMBER(--MID(feed!D924,ROW($1:$19),1))*
ROW($1:$19),0),ROW($1:$19))+1,1)*10^ROW($1:$19)/10)</f>
        <v>14</v>
      </c>
      <c r="E925">
        <f>SUMPRODUCT(MID(0&amp;feed!E924,LARGE(INDEX(ISNUMBER(--MID(feed!E924,ROW($1:$19),1))*
ROW($1:$19),0),ROW($1:$19))+1,1)*10^ROW($1:$19)/10)</f>
        <v>0</v>
      </c>
      <c r="F925" t="str">
        <f>feed!F924</f>
        <v>Finest of the 19th century</v>
      </c>
      <c r="G925" t="str">
        <f>feed!G924</f>
        <v>Good</v>
      </c>
      <c r="H925">
        <f>SUMPRODUCT(MID(0&amp;feed!H924,LARGE(INDEX(ISNUMBER(--MID(feed!H924,ROW($1:$1),1))*
ROW($1:$1),0),ROW($1:$1))+1,1)*10^ROW($1:$1)/10)</f>
        <v>0</v>
      </c>
      <c r="I925" t="str">
        <f>feed!I924</f>
        <v>Undisciplined Rabble</v>
      </c>
      <c r="J925">
        <f>SUMPRODUCT(MID(0&amp;feed!J924,LARGE(INDEX(ISNUMBER(--MID(feed!J924,ROW($1:$19),1))*
ROW($1:$19),0),ROW($1:$19))+1,1)*10^ROW($1:$19)/10)</f>
        <v>3</v>
      </c>
      <c r="K925">
        <f>SUMPRODUCT(MID(0&amp;feed!K924,LARGE(INDEX(ISNUMBER(--MID(feed!K924,ROW($1:$19),1))*
ROW($1:$19),0),ROW($1:$19))+1,1)*10^ROW($1:$19)/10)</f>
        <v>2</v>
      </c>
      <c r="L925">
        <f>SUMPRODUCT(MID(0&amp;feed!L924,LARGE(INDEX(ISNUMBER(--MID(feed!L924,ROW($1:$19),1))*
ROW($1:$19),0),ROW($1:$19))+1,1)*10^ROW($1:$19)/10)</f>
        <v>2</v>
      </c>
      <c r="M925" t="str">
        <f>feed!M924</f>
        <v>Mixed Economy</v>
      </c>
      <c r="N925">
        <f>SUMPRODUCT(MID(0&amp;feed!N924,LARGE(INDEX(ISNUMBER(--MID(feed!N924,ROW($1:$5),1))*
ROW($1:$5),0),ROW($1:$5))+1,1)*10^ROW($1:$5)/10)</f>
        <v>375</v>
      </c>
      <c r="O925">
        <f>SUMPRODUCT(MID(0&amp;feed!O924,LARGE(INDEX(ISNUMBER(--MID(feed!O924,ROW($1:$5),1))*
ROW($1:$5),0),ROW($1:$5))+1,1)*10^ROW($1:$5)/10)</f>
        <v>2777</v>
      </c>
      <c r="P925" t="str">
        <f>feed!P924</f>
        <v>Untapped</v>
      </c>
      <c r="Q925" t="str">
        <f>feed!Q924</f>
        <v>None</v>
      </c>
      <c r="R925" t="str">
        <f>feed!R924</f>
        <v>Atlas</v>
      </c>
      <c r="S925" t="str">
        <f>feed!S924</f>
        <v>Neutral</v>
      </c>
      <c r="T925" s="4">
        <f>SUMPRODUCT(MID(0&amp;feed!T924,LARGE(INDEX(ISNUMBER(--MID(feed!T924,ROW($1:$5),1))*
ROW($1:$5),0),ROW($1:$5))+1,1)*10^ROW($1:$5)/10)</f>
        <v>20000</v>
      </c>
      <c r="U925" t="str">
        <f>feed!U924</f>
        <v>http://blocgame.com/stats.php?id=64356</v>
      </c>
      <c r="V925" s="4">
        <f>SUMPRODUCT(MID(0&amp;feed!V924,LARGE(INDEX(ISNUMBER(--MID(feed!V924,ROW($1:$5),1))*
ROW($1:$5),0),ROW($1:$5))+1,1)*10^ROW($1:$5)/10)</f>
        <v>0</v>
      </c>
      <c r="W925">
        <f>feed!W924</f>
        <v>0</v>
      </c>
      <c r="X925" s="4">
        <f>T925-H925*750-K925*375-L925*375</f>
        <v>18500</v>
      </c>
      <c r="Y925" s="9">
        <f>T925/N925</f>
        <v>53.333333333333336</v>
      </c>
    </row>
    <row r="926" spans="1:25" x14ac:dyDescent="0.25">
      <c r="A926" t="str">
        <f>feed!A926</f>
        <v>Sioux Nation</v>
      </c>
      <c r="B926" t="str">
        <f>feed!B926</f>
        <v>Crazy Horse</v>
      </c>
      <c r="C926">
        <f>feed!C926</f>
        <v>0</v>
      </c>
      <c r="D926">
        <f>SUMPRODUCT(MID(0&amp;feed!D926,LARGE(INDEX(ISNUMBER(--MID(feed!D926,ROW($1:$19),1))*
ROW($1:$19),0),ROW($1:$19))+1,1)*10^ROW($1:$19)/10)</f>
        <v>20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Poor</v>
      </c>
      <c r="J926">
        <f>SUMPRODUCT(MID(0&amp;feed!J926,LARGE(INDEX(ISNUMBER(--MID(feed!J926,ROW($1:$19),1))*
ROW($1:$19),0),ROW($1:$19))+1,1)*10^ROW($1:$19)/10)</f>
        <v>99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374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 t="str">
        <f>feed!Q926</f>
        <v>None</v>
      </c>
      <c r="R926" t="str">
        <f>feed!R926</f>
        <v>Mesoamerica</v>
      </c>
      <c r="S926" t="str">
        <f>feed!S926</f>
        <v>Neutral</v>
      </c>
      <c r="T926" s="4">
        <f>SUMPRODUCT(MID(0&amp;feed!T926,LARGE(INDEX(ISNUMBER(--MID(feed!T926,ROW($1:$5),1))*
ROW($1:$5),0),ROW($1:$5))+1,1)*10^ROW($1:$5)/10)</f>
        <v>20000</v>
      </c>
      <c r="U926" t="str">
        <f>feed!U926</f>
        <v>http://blocgame.com/stats.php?id=48829</v>
      </c>
      <c r="V926" s="4">
        <f>SUMPRODUCT(MID(0&amp;feed!V926,LARGE(INDEX(ISNUMBER(--MID(feed!V926,ROW($1:$5),1))*
ROW($1:$5),0),ROW($1:$5))+1,1)*10^ROW($1:$5)/10)</f>
        <v>0</v>
      </c>
      <c r="W926">
        <f>feed!W926</f>
        <v>0</v>
      </c>
      <c r="X926" s="4">
        <f>T926-H926*750-K926*375-L926*375</f>
        <v>19250</v>
      </c>
      <c r="Y926" s="9">
        <f>T926/N926</f>
        <v>53.475935828877006</v>
      </c>
    </row>
    <row r="927" spans="1:25" x14ac:dyDescent="0.25">
      <c r="A927" t="str">
        <f>feed!A927</f>
        <v>Blaotho</v>
      </c>
      <c r="B927" t="str">
        <f>feed!B927</f>
        <v>Fredy M</v>
      </c>
      <c r="C927" t="str">
        <f>feed!C927</f>
        <v>Steel Brotherhood</v>
      </c>
      <c r="D927">
        <f>SUMPRODUCT(MID(0&amp;feed!D927,LARGE(INDEX(ISNUMBER(--MID(feed!D927,ROW($1:$19),1))*
ROW($1:$19),0),ROW($1:$19))+1,1)*10^ROW($1:$19)/10)</f>
        <v>8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Angelic</v>
      </c>
      <c r="H927">
        <f>SUMPRODUCT(MID(0&amp;feed!H927,LARGE(INDEX(ISNUMBER(--MID(feed!H927,ROW($1:$1),1))*
ROW($1:$1),0),ROW($1:$1))+1,1)*10^ROW($1:$1)/10)</f>
        <v>0</v>
      </c>
      <c r="I927" t="str">
        <f>feed!I927</f>
        <v>Good</v>
      </c>
      <c r="J927">
        <f>SUMPRODUCT(MID(0&amp;feed!J927,LARGE(INDEX(ISNUMBER(--MID(feed!J927,ROW($1:$19),1))*
ROW($1:$19),0),ROW($1:$19))+1,1)*10^ROW($1:$19)/10)</f>
        <v>79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0</v>
      </c>
      <c r="M927" t="str">
        <f>feed!M927</f>
        <v>Free Market</v>
      </c>
      <c r="N927">
        <f>SUMPRODUCT(MID(0&amp;feed!N927,LARGE(INDEX(ISNUMBER(--MID(feed!N927,ROW($1:$5),1))*
ROW($1:$5),0),ROW($1:$5))+1,1)*10^ROW($1:$5)/10)</f>
        <v>374</v>
      </c>
      <c r="O927">
        <f>SUMPRODUCT(MID(0&amp;feed!O927,LARGE(INDEX(ISNUMBER(--MID(feed!O927,ROW($1:$5),1))*
ROW($1:$5),0),ROW($1:$5))+1,1)*10^ROW($1:$5)/10)</f>
        <v>395</v>
      </c>
      <c r="P927" t="str">
        <f>feed!P927</f>
        <v>Untapped</v>
      </c>
      <c r="Q927" t="str">
        <f>feed!Q927</f>
        <v>None</v>
      </c>
      <c r="R927" t="str">
        <f>feed!R927</f>
        <v>Pacific Rim</v>
      </c>
      <c r="S927" t="str">
        <f>feed!S927</f>
        <v>United States</v>
      </c>
      <c r="T927" s="4">
        <f>SUMPRODUCT(MID(0&amp;feed!T927,LARGE(INDEX(ISNUMBER(--MID(feed!T927,ROW($1:$5),1))*
ROW($1:$5),0),ROW($1:$5))+1,1)*10^ROW($1:$5)/10)</f>
        <v>20000</v>
      </c>
      <c r="U927" t="str">
        <f>feed!U927</f>
        <v>http://blocgame.com/stats.php?id=64768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18875</v>
      </c>
      <c r="Y927" s="9">
        <f>T927/N927</f>
        <v>53.475935828877006</v>
      </c>
    </row>
    <row r="928" spans="1:25" x14ac:dyDescent="0.25">
      <c r="A928" t="str">
        <f>feed!A928</f>
        <v>Rostock</v>
      </c>
      <c r="B928" t="str">
        <f>feed!B928</f>
        <v>InnocentAce</v>
      </c>
      <c r="C928">
        <f>feed!C928</f>
        <v>0</v>
      </c>
      <c r="D928">
        <f>SUMPRODUCT(MID(0&amp;feed!D928,LARGE(INDEX(ISNUMBER(--MID(feed!D928,ROW($1:$19),1))*
ROW($1:$19),0),ROW($1:$19))+1,1)*10^ROW($1:$19)/10)</f>
        <v>49</v>
      </c>
      <c r="E928">
        <f>SUMPRODUCT(MID(0&amp;feed!E928,LARGE(INDEX(ISNUMBER(--MID(feed!E928,ROW($1:$19),1))*
ROW($1:$19),0),ROW($1:$19))+1,1)*10^ROW($1:$19)/10)</f>
        <v>0</v>
      </c>
      <c r="F928" t="str">
        <f>feed!F928</f>
        <v>Second World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1</v>
      </c>
      <c r="I928" t="str">
        <f>feed!I928</f>
        <v>Good</v>
      </c>
      <c r="J928">
        <f>SUMPRODUCT(MID(0&amp;feed!J928,LARGE(INDEX(ISNUMBER(--MID(feed!J928,ROW($1:$19),1))*
ROW($1:$19),0),ROW($1:$19))+1,1)*10^ROW($1:$19)/10)</f>
        <v>10</v>
      </c>
      <c r="K928">
        <f>SUMPRODUCT(MID(0&amp;feed!K928,LARGE(INDEX(ISNUMBER(--MID(feed!K928,ROW($1:$19),1))*
ROW($1:$19),0),ROW($1:$19))+1,1)*10^ROW($1:$19)/10)</f>
        <v>8</v>
      </c>
      <c r="L928">
        <f>SUMPRODUCT(MID(0&amp;feed!L928,LARGE(INDEX(ISNUMBER(--MID(feed!L928,ROW($1:$19),1))*
ROW($1:$19),0),ROW($1:$19))+1,1)*10^ROW($1:$19)/10)</f>
        <v>3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373</v>
      </c>
      <c r="O928">
        <f>SUMPRODUCT(MID(0&amp;feed!O928,LARGE(INDEX(ISNUMBER(--MID(feed!O928,ROW($1:$5),1))*
ROW($1:$5),0),ROW($1:$5))+1,1)*10^ROW($1:$5)/10)</f>
        <v>362</v>
      </c>
      <c r="P928" t="str">
        <f>feed!P928</f>
        <v>Untapped</v>
      </c>
      <c r="Q928" t="str">
        <f>feed!Q928</f>
        <v>Large</v>
      </c>
      <c r="R928" t="str">
        <f>feed!R928</f>
        <v>China</v>
      </c>
      <c r="S928" t="str">
        <f>feed!S928</f>
        <v>Soviet Union</v>
      </c>
      <c r="T928" s="4">
        <f>SUMPRODUCT(MID(0&amp;feed!T928,LARGE(INDEX(ISNUMBER(--MID(feed!T928,ROW($1:$5),1))*
ROW($1:$5),0),ROW($1:$5))+1,1)*10^ROW($1:$5)/10)</f>
        <v>23698</v>
      </c>
      <c r="U928" t="str">
        <f>feed!U928</f>
        <v>http://blocgame.com/stats.php?id=40376</v>
      </c>
      <c r="V928" s="4">
        <f>SUMPRODUCT(MID(0&amp;feed!V928,LARGE(INDEX(ISNUMBER(--MID(feed!V928,ROW($1:$5),1))*
ROW($1:$5),0),ROW($1:$5))+1,1)*10^ROW($1:$5)/10)</f>
        <v>0</v>
      </c>
      <c r="W928">
        <f>feed!W928</f>
        <v>0</v>
      </c>
      <c r="X928" s="4">
        <f>T928-H928*750-K928*375-L928*375</f>
        <v>18823</v>
      </c>
      <c r="Y928" s="9">
        <f>T928/N928</f>
        <v>63.533512064343164</v>
      </c>
    </row>
    <row r="929" spans="1:25" x14ac:dyDescent="0.25">
      <c r="A929" t="str">
        <f>feed!A930</f>
        <v>Hail Me</v>
      </c>
      <c r="B929" t="str">
        <f>feed!B930</f>
        <v>getagrip1999</v>
      </c>
      <c r="C929">
        <f>feed!C930</f>
        <v>0</v>
      </c>
      <c r="D929">
        <f>SUMPRODUCT(MID(0&amp;feed!D930,LARGE(INDEX(ISNUMBER(--MID(feed!D930,ROW($1:$19),1))*
ROW($1:$19),0),ROW($1:$19))+1,1)*10^ROW($1:$19)/10)</f>
        <v>25</v>
      </c>
      <c r="E929">
        <f>SUMPRODUCT(MID(0&amp;feed!E930,LARGE(INDEX(ISNUMBER(--MID(feed!E930,ROW($1:$19),1))*
ROW($1:$19),0),ROW($1:$19))+1,1)*10^ROW($1:$19)/10)</f>
        <v>0</v>
      </c>
      <c r="F929" t="str">
        <f>feed!F930</f>
        <v>First World War surplus</v>
      </c>
      <c r="G929" t="str">
        <f>feed!G930</f>
        <v>Gandhi-like</v>
      </c>
      <c r="H929">
        <f>SUMPRODUCT(MID(0&amp;feed!H930,LARGE(INDEX(ISNUMBER(--MID(feed!H930,ROW($1:$1),1))*
ROW($1:$1),0),ROW($1:$1))+1,1)*10^ROW($1:$1)/10)</f>
        <v>0</v>
      </c>
      <c r="I929" t="str">
        <f>feed!I930</f>
        <v>Good</v>
      </c>
      <c r="J929">
        <f>SUMPRODUCT(MID(0&amp;feed!J930,LARGE(INDEX(ISNUMBER(--MID(feed!J930,ROW($1:$19),1))*
ROW($1:$19),0),ROW($1:$19))+1,1)*10^ROW($1:$19)/10)</f>
        <v>127</v>
      </c>
      <c r="K929">
        <f>SUMPRODUCT(MID(0&amp;feed!K930,LARGE(INDEX(ISNUMBER(--MID(feed!K930,ROW($1:$19),1))*
ROW($1:$19),0),ROW($1:$19))+1,1)*10^ROW($1:$19)/10)</f>
        <v>2</v>
      </c>
      <c r="L929">
        <f>SUMPRODUCT(MID(0&amp;feed!L930,LARGE(INDEX(ISNUMBER(--MID(feed!L930,ROW($1:$19),1))*
ROW($1:$19),0),ROW($1:$19))+1,1)*10^ROW($1:$19)/10)</f>
        <v>0</v>
      </c>
      <c r="M929" t="str">
        <f>feed!M930</f>
        <v>Central Planning</v>
      </c>
      <c r="N929">
        <f>SUMPRODUCT(MID(0&amp;feed!N930,LARGE(INDEX(ISNUMBER(--MID(feed!N930,ROW($1:$5),1))*
ROW($1:$5),0),ROW($1:$5))+1,1)*10^ROW($1:$5)/10)</f>
        <v>371</v>
      </c>
      <c r="O929">
        <f>SUMPRODUCT(MID(0&amp;feed!O930,LARGE(INDEX(ISNUMBER(--MID(feed!O930,ROW($1:$5),1))*
ROW($1:$5),0),ROW($1:$5))+1,1)*10^ROW($1:$5)/10)</f>
        <v>0</v>
      </c>
      <c r="P929" t="str">
        <f>feed!P930</f>
        <v>Untapped</v>
      </c>
      <c r="Q929" t="str">
        <f>feed!Q930</f>
        <v>None</v>
      </c>
      <c r="R929" t="str">
        <f>feed!R930</f>
        <v>Pacific Rim</v>
      </c>
      <c r="S929" t="str">
        <f>feed!S930</f>
        <v>Neutral</v>
      </c>
      <c r="T929" s="4">
        <f>SUMPRODUCT(MID(0&amp;feed!T930,LARGE(INDEX(ISNUMBER(--MID(feed!T930,ROW($1:$5),1))*
ROW($1:$5),0),ROW($1:$5))+1,1)*10^ROW($1:$5)/10)</f>
        <v>20000</v>
      </c>
      <c r="U929" t="str">
        <f>feed!U930</f>
        <v>http://blocgame.com/stats.php?id=64258</v>
      </c>
      <c r="V929" s="4">
        <f>SUMPRODUCT(MID(0&amp;feed!V930,LARGE(INDEX(ISNUMBER(--MID(feed!V930,ROW($1:$5),1))*
ROW($1:$5),0),ROW($1:$5))+1,1)*10^ROW($1:$5)/10)</f>
        <v>0</v>
      </c>
      <c r="W929">
        <f>feed!W930</f>
        <v>0</v>
      </c>
      <c r="X929" s="4">
        <f>T929-H929*750-K929*375-L929*375</f>
        <v>19250</v>
      </c>
      <c r="Y929" s="9">
        <f>T929/N929</f>
        <v>53.908355795148246</v>
      </c>
    </row>
    <row r="930" spans="1:25" x14ac:dyDescent="0.25">
      <c r="A930" t="str">
        <f>feed!A931</f>
        <v>Lopon</v>
      </c>
      <c r="B930" t="str">
        <f>feed!B931</f>
        <v>Olomg</v>
      </c>
      <c r="C930">
        <f>feed!C931</f>
        <v>0</v>
      </c>
      <c r="D930">
        <f>SUMPRODUCT(MID(0&amp;feed!D931,LARGE(INDEX(ISNUMBER(--MID(feed!D931,ROW($1:$19),1))*
ROW($1:$19),0),ROW($1:$19))+1,1)*10^ROW($1:$19)/10)</f>
        <v>7</v>
      </c>
      <c r="E930">
        <f>SUMPRODUCT(MID(0&amp;feed!E931,LARGE(INDEX(ISNUMBER(--MID(feed!E931,ROW($1:$19),1))*
ROW($1:$19),0),ROW($1:$19))+1,1)*10^ROW($1:$19)/10)</f>
        <v>0</v>
      </c>
      <c r="F930" t="str">
        <f>feed!F931</f>
        <v>First World War surplus</v>
      </c>
      <c r="G930" t="str">
        <f>feed!G931</f>
        <v>Good</v>
      </c>
      <c r="H930">
        <f>SUMPRODUCT(MID(0&amp;feed!H931,LARGE(INDEX(ISNUMBER(--MID(feed!H931,ROW($1:$1),1))*
ROW($1:$1),0),ROW($1:$1))+1,1)*10^ROW($1:$1)/10)</f>
        <v>0</v>
      </c>
      <c r="I930" t="str">
        <f>feed!I931</f>
        <v>Undisciplined Rabble</v>
      </c>
      <c r="J930">
        <f>SUMPRODUCT(MID(0&amp;feed!J931,LARGE(INDEX(ISNUMBER(--MID(feed!J931,ROW($1:$19),1))*
ROW($1:$19),0),ROW($1:$19))+1,1)*10^ROW($1:$19)/10)</f>
        <v>90</v>
      </c>
      <c r="K930">
        <f>SUMPRODUCT(MID(0&amp;feed!K931,LARGE(INDEX(ISNUMBER(--MID(feed!K931,ROW($1:$19),1))*
ROW($1:$19),0),ROW($1:$19))+1,1)*10^ROW($1:$19)/10)</f>
        <v>2</v>
      </c>
      <c r="L930">
        <f>SUMPRODUCT(MID(0&amp;feed!L931,LARGE(INDEX(ISNUMBER(--MID(feed!L931,ROW($1:$19),1))*
ROW($1:$19),0),ROW($1:$19))+1,1)*10^ROW($1:$19)/10)</f>
        <v>0</v>
      </c>
      <c r="M930" t="str">
        <f>feed!M931</f>
        <v>Mixed Economy</v>
      </c>
      <c r="N930">
        <f>SUMPRODUCT(MID(0&amp;feed!N931,LARGE(INDEX(ISNUMBER(--MID(feed!N931,ROW($1:$5),1))*
ROW($1:$5),0),ROW($1:$5))+1,1)*10^ROW($1:$5)/10)</f>
        <v>371</v>
      </c>
      <c r="O930">
        <f>SUMPRODUCT(MID(0&amp;feed!O931,LARGE(INDEX(ISNUMBER(--MID(feed!O931,ROW($1:$5),1))*
ROW($1:$5),0),ROW($1:$5))+1,1)*10^ROW($1:$5)/10)</f>
        <v>0</v>
      </c>
      <c r="P930" t="str">
        <f>feed!P931</f>
        <v>Untapped</v>
      </c>
      <c r="Q930" t="str">
        <f>feed!Q931</f>
        <v>None</v>
      </c>
      <c r="R930" t="str">
        <f>feed!R931</f>
        <v>Amazonia</v>
      </c>
      <c r="S930" t="str">
        <f>feed!S931</f>
        <v>Neutral</v>
      </c>
      <c r="T930" s="4">
        <f>SUMPRODUCT(MID(0&amp;feed!T931,LARGE(INDEX(ISNUMBER(--MID(feed!T931,ROW($1:$5),1))*
ROW($1:$5),0),ROW($1:$5))+1,1)*10^ROW($1:$5)/10)</f>
        <v>16253</v>
      </c>
      <c r="U930" t="str">
        <f>feed!U931</f>
        <v>http://blocgame.com/stats.php?id=64532</v>
      </c>
      <c r="V930" s="4">
        <f>SUMPRODUCT(MID(0&amp;feed!V931,LARGE(INDEX(ISNUMBER(--MID(feed!V931,ROW($1:$5),1))*
ROW($1:$5),0),ROW($1:$5))+1,1)*10^ROW($1:$5)/10)</f>
        <v>0</v>
      </c>
      <c r="W930">
        <f>feed!W931</f>
        <v>0</v>
      </c>
      <c r="X930" s="4">
        <f>T930-H930*750-K930*375-L930*375</f>
        <v>15503</v>
      </c>
      <c r="Y930" s="9">
        <f>T930/N930</f>
        <v>43.808625336927221</v>
      </c>
    </row>
    <row r="931" spans="1:25" x14ac:dyDescent="0.25">
      <c r="A931" t="str">
        <f>feed!A929</f>
        <v>Seixal</v>
      </c>
      <c r="B931" t="str">
        <f>feed!B929</f>
        <v>Erina Volevah</v>
      </c>
      <c r="C931" t="str">
        <f>feed!C929</f>
        <v>Che Guevara League</v>
      </c>
      <c r="D931">
        <f>SUMPRODUCT(MID(0&amp;feed!D929,LARGE(INDEX(ISNUMBER(--MID(feed!D929,ROW($1:$19),1))*
ROW($1:$19),0),ROW($1:$19))+1,1)*10^ROW($1:$19)/10)</f>
        <v>5</v>
      </c>
      <c r="E931">
        <f>SUMPRODUCT(MID(0&amp;feed!E929,LARGE(INDEX(ISNUMBER(--MID(feed!E929,ROW($1:$19),1))*
ROW($1:$19),0),ROW($1:$19))+1,1)*10^ROW($1:$19)/10)</f>
        <v>0</v>
      </c>
      <c r="F931" t="str">
        <f>feed!F929</f>
        <v>First World War surplus</v>
      </c>
      <c r="G931" t="str">
        <f>feed!G929</f>
        <v>Good</v>
      </c>
      <c r="H931">
        <f>SUMPRODUCT(MID(0&amp;feed!H929,LARGE(INDEX(ISNUMBER(--MID(feed!H929,ROW($1:$1),1))*
ROW($1:$1),0),ROW($1:$1))+1,1)*10^ROW($1:$1)/10)</f>
        <v>1</v>
      </c>
      <c r="I931" t="str">
        <f>feed!I929</f>
        <v>Standard</v>
      </c>
      <c r="J931">
        <f>SUMPRODUCT(MID(0&amp;feed!J929,LARGE(INDEX(ISNUMBER(--MID(feed!J929,ROW($1:$19),1))*
ROW($1:$19),0),ROW($1:$19))+1,1)*10^ROW($1:$19)/10)</f>
        <v>14</v>
      </c>
      <c r="K931">
        <f>SUMPRODUCT(MID(0&amp;feed!K929,LARGE(INDEX(ISNUMBER(--MID(feed!K929,ROW($1:$19),1))*
ROW($1:$19),0),ROW($1:$19))+1,1)*10^ROW($1:$19)/10)</f>
        <v>9</v>
      </c>
      <c r="L931">
        <f>SUMPRODUCT(MID(0&amp;feed!L929,LARGE(INDEX(ISNUMBER(--MID(feed!L929,ROW($1:$19),1))*
ROW($1:$19),0),ROW($1:$19))+1,1)*10^ROW($1:$19)/10)</f>
        <v>1</v>
      </c>
      <c r="M931" t="str">
        <f>feed!M929</f>
        <v>Central Planning</v>
      </c>
      <c r="N931">
        <f>SUMPRODUCT(MID(0&amp;feed!N929,LARGE(INDEX(ISNUMBER(--MID(feed!N929,ROW($1:$5),1))*
ROW($1:$5),0),ROW($1:$5))+1,1)*10^ROW($1:$5)/10)</f>
        <v>371</v>
      </c>
      <c r="O931">
        <f>SUMPRODUCT(MID(0&amp;feed!O929,LARGE(INDEX(ISNUMBER(--MID(feed!O929,ROW($1:$5),1))*
ROW($1:$5),0),ROW($1:$5))+1,1)*10^ROW($1:$5)/10)</f>
        <v>398</v>
      </c>
      <c r="P931" t="str">
        <f>feed!P929</f>
        <v>Untapped</v>
      </c>
      <c r="Q931" t="str">
        <f>feed!Q929</f>
        <v>None</v>
      </c>
      <c r="R931" t="str">
        <f>feed!R929</f>
        <v>Caribbean</v>
      </c>
      <c r="S931" t="str">
        <f>feed!S929</f>
        <v>Neutral</v>
      </c>
      <c r="T931" s="4">
        <f>SUMPRODUCT(MID(0&amp;feed!T929,LARGE(INDEX(ISNUMBER(--MID(feed!T929,ROW($1:$5),1))*
ROW($1:$5),0),ROW($1:$5))+1,1)*10^ROW($1:$5)/10)</f>
        <v>16500</v>
      </c>
      <c r="U931" t="str">
        <f>feed!U929</f>
        <v>http://blocgame.com/stats.php?id=64079</v>
      </c>
      <c r="V931" s="4">
        <f>SUMPRODUCT(MID(0&amp;feed!V929,LARGE(INDEX(ISNUMBER(--MID(feed!V929,ROW($1:$5),1))*
ROW($1:$5),0),ROW($1:$5))+1,1)*10^ROW($1:$5)/10)</f>
        <v>0</v>
      </c>
      <c r="W931">
        <f>feed!W929</f>
        <v>0</v>
      </c>
      <c r="X931" s="4">
        <f>T931-H931*750-K931*375-L931*375</f>
        <v>12000</v>
      </c>
      <c r="Y931" s="9">
        <f>T931/N931</f>
        <v>44.474393530997304</v>
      </c>
    </row>
    <row r="932" spans="1:25" x14ac:dyDescent="0.25">
      <c r="A932" t="str">
        <f>feed!A932</f>
        <v>Zanyaristan</v>
      </c>
      <c r="B932" t="str">
        <f>feed!B932</f>
        <v>Zanyar</v>
      </c>
      <c r="C932">
        <f>feed!C932</f>
        <v>0</v>
      </c>
      <c r="D932">
        <f>SUMPRODUCT(MID(0&amp;feed!D932,LARGE(INDEX(ISNUMBER(--MID(feed!D932,ROW($1:$19),1))*
ROW($1:$19),0),ROW($1:$19))+1,1)*10^ROW($1:$19)/10)</f>
        <v>18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Questionable</v>
      </c>
      <c r="H932">
        <f>SUMPRODUCT(MID(0&amp;feed!H932,LARGE(INDEX(ISNUMBER(--MID(feed!H932,ROW($1:$1),1))*
ROW($1:$1),0),ROW($1:$1))+1,1)*10^ROW($1:$1)/10)</f>
        <v>0</v>
      </c>
      <c r="I932" t="str">
        <f>feed!I932</f>
        <v>Poor</v>
      </c>
      <c r="J932">
        <f>SUMPRODUCT(MID(0&amp;feed!J932,LARGE(INDEX(ISNUMBER(--MID(feed!J932,ROW($1:$19),1))*
ROW($1:$19),0),ROW($1:$19))+1,1)*10^ROW($1:$19)/10)</f>
        <v>5</v>
      </c>
      <c r="K932">
        <f>SUMPRODUCT(MID(0&amp;feed!K932,LARGE(INDEX(ISNUMBER(--MID(feed!K932,ROW($1:$19),1))*
ROW($1:$19),0),ROW($1:$19))+1,1)*10^ROW($1:$19)/10)</f>
        <v>3</v>
      </c>
      <c r="L932">
        <f>SUMPRODUCT(MID(0&amp;feed!L932,LARGE(INDEX(ISNUMBER(--MID(feed!L932,ROW($1:$19),1))*
ROW($1:$19),0),ROW($1:$19))+1,1)*10^ROW($1:$19)/10)</f>
        <v>2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371</v>
      </c>
      <c r="O932">
        <f>SUMPRODUCT(MID(0&amp;feed!O932,LARGE(INDEX(ISNUMBER(--MID(feed!O932,ROW($1:$5),1))*
ROW($1:$5),0),ROW($1:$5))+1,1)*10^ROW($1:$5)/10)</f>
        <v>1413</v>
      </c>
      <c r="P932" t="str">
        <f>feed!P932</f>
        <v>Plentiful</v>
      </c>
      <c r="Q932" t="str">
        <f>feed!Q932</f>
        <v>Meagre</v>
      </c>
      <c r="R932" t="str">
        <f>feed!R932</f>
        <v>Mesopotamia</v>
      </c>
      <c r="S932" t="str">
        <f>feed!S932</f>
        <v>Soviet Union</v>
      </c>
      <c r="T932" s="4">
        <f>SUMPRODUCT(MID(0&amp;feed!T932,LARGE(INDEX(ISNUMBER(--MID(feed!T932,ROW($1:$5),1))*
ROW($1:$5),0),ROW($1:$5))+1,1)*10^ROW($1:$5)/10)</f>
        <v>23429</v>
      </c>
      <c r="U932" t="str">
        <f>feed!U932</f>
        <v>http://blocgame.com/stats.php?id=64891</v>
      </c>
      <c r="V932" s="4">
        <f>SUMPRODUCT(MID(0&amp;feed!V932,LARGE(INDEX(ISNUMBER(--MID(feed!V932,ROW($1:$5),1))*
ROW($1:$5),0),ROW($1:$5))+1,1)*10^ROW($1:$5)/10)</f>
        <v>0</v>
      </c>
      <c r="W932">
        <f>feed!W932</f>
        <v>0</v>
      </c>
      <c r="X932" s="4">
        <f>T932-H932*750-K932*375-L932*375</f>
        <v>21554</v>
      </c>
      <c r="Y932" s="9">
        <f>T932/N932</f>
        <v>63.150943396226417</v>
      </c>
    </row>
    <row r="933" spans="1:25" x14ac:dyDescent="0.25">
      <c r="A933" t="str">
        <f>feed!A934</f>
        <v>New Britania</v>
      </c>
      <c r="B933" t="str">
        <f>feed!B934</f>
        <v>Shawn Knight</v>
      </c>
      <c r="C933">
        <f>feed!C934</f>
        <v>0</v>
      </c>
      <c r="D933">
        <f>SUMPRODUCT(MID(0&amp;feed!D934,LARGE(INDEX(ISNUMBER(--MID(feed!D934,ROW($1:$19),1))*
ROW($1:$19),0),ROW($1:$19))+1,1)*10^ROW($1:$19)/10)</f>
        <v>20</v>
      </c>
      <c r="E933">
        <f>SUMPRODUCT(MID(0&amp;feed!E934,LARGE(INDEX(ISNUMBER(--MID(feed!E934,ROW($1:$19),1))*
ROW($1:$19),0),ROW($1:$19))+1,1)*10^ROW($1:$19)/10)</f>
        <v>0</v>
      </c>
      <c r="F933" t="str">
        <f>feed!F934</f>
        <v>Finest of the 19th century</v>
      </c>
      <c r="G933" t="str">
        <f>feed!G934</f>
        <v>Angelic</v>
      </c>
      <c r="H933">
        <f>SUMPRODUCT(MID(0&amp;feed!H934,LARGE(INDEX(ISNUMBER(--MID(feed!H934,ROW($1:$1),1))*
ROW($1:$1),0),ROW($1:$1))+1,1)*10^ROW($1:$1)/10)</f>
        <v>0</v>
      </c>
      <c r="I933" t="str">
        <f>feed!I934</f>
        <v>Poor</v>
      </c>
      <c r="J933">
        <f>SUMPRODUCT(MID(0&amp;feed!J934,LARGE(INDEX(ISNUMBER(--MID(feed!J934,ROW($1:$19),1))*
ROW($1:$19),0),ROW($1:$19))+1,1)*10^ROW($1:$19)/10)</f>
        <v>172</v>
      </c>
      <c r="K933">
        <f>SUMPRODUCT(MID(0&amp;feed!K934,LARGE(INDEX(ISNUMBER(--MID(feed!K934,ROW($1:$19),1))*
ROW($1:$19),0),ROW($1:$19))+1,1)*10^ROW($1:$19)/10)</f>
        <v>2</v>
      </c>
      <c r="L933">
        <f>SUMPRODUCT(MID(0&amp;feed!L934,LARGE(INDEX(ISNUMBER(--MID(feed!L934,ROW($1:$19),1))*
ROW($1:$19),0),ROW($1:$19))+1,1)*10^ROW($1:$19)/10)</f>
        <v>1</v>
      </c>
      <c r="M933" t="str">
        <f>feed!M934</f>
        <v>Central Planning</v>
      </c>
      <c r="N933">
        <f>SUMPRODUCT(MID(0&amp;feed!N934,LARGE(INDEX(ISNUMBER(--MID(feed!N934,ROW($1:$5),1))*
ROW($1:$5),0),ROW($1:$5))+1,1)*10^ROW($1:$5)/10)</f>
        <v>370</v>
      </c>
      <c r="O933">
        <f>SUMPRODUCT(MID(0&amp;feed!O934,LARGE(INDEX(ISNUMBER(--MID(feed!O934,ROW($1:$5),1))*
ROW($1:$5),0),ROW($1:$5))+1,1)*10^ROW($1:$5)/10)</f>
        <v>260</v>
      </c>
      <c r="P933" t="str">
        <f>feed!P934</f>
        <v>Untapped</v>
      </c>
      <c r="Q933" t="str">
        <f>feed!Q934</f>
        <v>None</v>
      </c>
      <c r="R933" t="str">
        <f>feed!R934</f>
        <v>Caribbean</v>
      </c>
      <c r="S933" t="str">
        <f>feed!S934</f>
        <v>Neutral</v>
      </c>
      <c r="T933" s="4">
        <f>SUMPRODUCT(MID(0&amp;feed!T934,LARGE(INDEX(ISNUMBER(--MID(feed!T934,ROW($1:$5),1))*
ROW($1:$5),0),ROW($1:$5))+1,1)*10^ROW($1:$5)/10)</f>
        <v>20000</v>
      </c>
      <c r="U933" t="str">
        <f>feed!U934</f>
        <v>http://blocgame.com/stats.php?id=64657</v>
      </c>
      <c r="V933" s="4">
        <f>SUMPRODUCT(MID(0&amp;feed!V934,LARGE(INDEX(ISNUMBER(--MID(feed!V934,ROW($1:$5),1))*
ROW($1:$5),0),ROW($1:$5))+1,1)*10^ROW($1:$5)/10)</f>
        <v>0</v>
      </c>
      <c r="W933">
        <f>feed!W934</f>
        <v>0</v>
      </c>
      <c r="X933" s="4">
        <f>T933-H933*750-K933*375-L933*375</f>
        <v>18875</v>
      </c>
      <c r="Y933" s="9">
        <f>T933/N933</f>
        <v>54.054054054054056</v>
      </c>
    </row>
    <row r="934" spans="1:25" x14ac:dyDescent="0.25">
      <c r="A934" t="str">
        <f>feed!A933</f>
        <v>York Island</v>
      </c>
      <c r="B934" t="str">
        <f>feed!B933</f>
        <v>Sir York</v>
      </c>
      <c r="C934" t="str">
        <f>feed!C933</f>
        <v>PIRATES</v>
      </c>
      <c r="D934">
        <f>SUMPRODUCT(MID(0&amp;feed!D933,LARGE(INDEX(ISNUMBER(--MID(feed!D933,ROW($1:$19),1))*
ROW($1:$19),0),ROW($1:$19))+1,1)*10^ROW($1:$19)/10)</f>
        <v>48</v>
      </c>
      <c r="E934">
        <f>SUMPRODUCT(MID(0&amp;feed!E933,LARGE(INDEX(ISNUMBER(--MID(feed!E933,ROW($1:$19),1))*
ROW($1:$19),0),ROW($1:$19))+1,1)*10^ROW($1:$19)/10)</f>
        <v>0</v>
      </c>
      <c r="F934" t="str">
        <f>feed!F933</f>
        <v>Second World War surplus</v>
      </c>
      <c r="G934" t="str">
        <f>feed!G933</f>
        <v>Nice</v>
      </c>
      <c r="H934">
        <f>SUMPRODUCT(MID(0&amp;feed!H933,LARGE(INDEX(ISNUMBER(--MID(feed!H933,ROW($1:$1),1))*
ROW($1:$1),0),ROW($1:$1))+1,1)*10^ROW($1:$1)/10)</f>
        <v>1</v>
      </c>
      <c r="I934" t="str">
        <f>feed!I933</f>
        <v>Poor</v>
      </c>
      <c r="J934">
        <f>SUMPRODUCT(MID(0&amp;feed!J933,LARGE(INDEX(ISNUMBER(--MID(feed!J933,ROW($1:$19),1))*
ROW($1:$19),0),ROW($1:$19))+1,1)*10^ROW($1:$19)/10)</f>
        <v>6</v>
      </c>
      <c r="K934">
        <f>SUMPRODUCT(MID(0&amp;feed!K933,LARGE(INDEX(ISNUMBER(--MID(feed!K933,ROW($1:$19),1))*
ROW($1:$19),0),ROW($1:$19))+1,1)*10^ROW($1:$19)/10)</f>
        <v>16</v>
      </c>
      <c r="L934">
        <f>SUMPRODUCT(MID(0&amp;feed!L933,LARGE(INDEX(ISNUMBER(--MID(feed!L933,ROW($1:$19),1))*
ROW($1:$19),0),ROW($1:$19))+1,1)*10^ROW($1:$19)/10)</f>
        <v>5</v>
      </c>
      <c r="M934" t="str">
        <f>feed!M933</f>
        <v>Free Market</v>
      </c>
      <c r="N934">
        <f>SUMPRODUCT(MID(0&amp;feed!N933,LARGE(INDEX(ISNUMBER(--MID(feed!N933,ROW($1:$5),1))*
ROW($1:$5),0),ROW($1:$5))+1,1)*10^ROW($1:$5)/10)</f>
        <v>370</v>
      </c>
      <c r="O934">
        <f>SUMPRODUCT(MID(0&amp;feed!O933,LARGE(INDEX(ISNUMBER(--MID(feed!O933,ROW($1:$5),1))*
ROW($1:$5),0),ROW($1:$5))+1,1)*10^ROW($1:$5)/10)</f>
        <v>418</v>
      </c>
      <c r="P934" t="str">
        <f>feed!P933</f>
        <v>Untapped</v>
      </c>
      <c r="Q934" t="str">
        <f>feed!Q933</f>
        <v>Somewhat Large</v>
      </c>
      <c r="R934" t="str">
        <f>feed!R933</f>
        <v>Caribbean</v>
      </c>
      <c r="S934" t="str">
        <f>feed!S933</f>
        <v>United States</v>
      </c>
      <c r="T934" s="4">
        <f>SUMPRODUCT(MID(0&amp;feed!T933,LARGE(INDEX(ISNUMBER(--MID(feed!T933,ROW($1:$5),1))*
ROW($1:$5),0),ROW($1:$5))+1,1)*10^ROW($1:$5)/10)</f>
        <v>23300</v>
      </c>
      <c r="U934" t="str">
        <f>feed!U933</f>
        <v>http://blocgame.com/stats.php?id=64122</v>
      </c>
      <c r="V934" s="4">
        <f>SUMPRODUCT(MID(0&amp;feed!V933,LARGE(INDEX(ISNUMBER(--MID(feed!V933,ROW($1:$5),1))*
ROW($1:$5),0),ROW($1:$5))+1,1)*10^ROW($1:$5)/10)</f>
        <v>0</v>
      </c>
      <c r="W934">
        <f>feed!W933</f>
        <v>0</v>
      </c>
      <c r="X934" s="4">
        <f>T934-H934*750-K934*375-L934*375</f>
        <v>14675</v>
      </c>
      <c r="Y934" s="9">
        <f>T934/N934</f>
        <v>62.972972972972975</v>
      </c>
    </row>
    <row r="935" spans="1:25" x14ac:dyDescent="0.25">
      <c r="A935" t="str">
        <f>feed!A936</f>
        <v>4th Reich</v>
      </c>
      <c r="B935" t="str">
        <f>feed!B936</f>
        <v>amp987lawson</v>
      </c>
      <c r="C935">
        <f>feed!C936</f>
        <v>0</v>
      </c>
      <c r="D935">
        <f>SUMPRODUCT(MID(0&amp;feed!D936,LARGE(INDEX(ISNUMBER(--MID(feed!D936,ROW($1:$19),1))*
ROW($1:$19),0),ROW($1:$19))+1,1)*10^ROW($1:$19)/10)</f>
        <v>16</v>
      </c>
      <c r="E935">
        <f>SUMPRODUCT(MID(0&amp;feed!E936,LARGE(INDEX(ISNUMBER(--MID(feed!E936,ROW($1:$19),1))*
ROW($1:$19),0),ROW($1:$19))+1,1)*10^ROW($1:$19)/10)</f>
        <v>0</v>
      </c>
      <c r="F935" t="str">
        <f>feed!F936</f>
        <v>Finest of the 19th century</v>
      </c>
      <c r="G935" t="str">
        <f>feed!G936</f>
        <v>Angelic</v>
      </c>
      <c r="H935">
        <f>SUMPRODUCT(MID(0&amp;feed!H936,LARGE(INDEX(ISNUMBER(--MID(feed!H936,ROW($1:$1),1))*
ROW($1:$1),0),ROW($1:$1))+1,1)*10^ROW($1:$1)/10)</f>
        <v>0</v>
      </c>
      <c r="I935" t="str">
        <f>feed!I936</f>
        <v>Good</v>
      </c>
      <c r="J935">
        <f>SUMPRODUCT(MID(0&amp;feed!J936,LARGE(INDEX(ISNUMBER(--MID(feed!J936,ROW($1:$19),1))*
ROW($1:$19),0),ROW($1:$19))+1,1)*10^ROW($1:$19)/10)</f>
        <v>106</v>
      </c>
      <c r="K935">
        <f>SUMPRODUCT(MID(0&amp;feed!K936,LARGE(INDEX(ISNUMBER(--MID(feed!K936,ROW($1:$19),1))*
ROW($1:$19),0),ROW($1:$19))+1,1)*10^ROW($1:$19)/10)</f>
        <v>2</v>
      </c>
      <c r="L935">
        <f>SUMPRODUCT(MID(0&amp;feed!L936,LARGE(INDEX(ISNUMBER(--MID(feed!L936,ROW($1:$19),1))*
ROW($1:$19),0),ROW($1:$19))+1,1)*10^ROW($1:$19)/10)</f>
        <v>0</v>
      </c>
      <c r="M935" t="str">
        <f>feed!M936</f>
        <v>Central Planning</v>
      </c>
      <c r="N935">
        <f>SUMPRODUCT(MID(0&amp;feed!N936,LARGE(INDEX(ISNUMBER(--MID(feed!N936,ROW($1:$5),1))*
ROW($1:$5),0),ROW($1:$5))+1,1)*10^ROW($1:$5)/10)</f>
        <v>369</v>
      </c>
      <c r="O935">
        <f>SUMPRODUCT(MID(0&amp;feed!O936,LARGE(INDEX(ISNUMBER(--MID(feed!O936,ROW($1:$5),1))*
ROW($1:$5),0),ROW($1:$5))+1,1)*10^ROW($1:$5)/10)</f>
        <v>0</v>
      </c>
      <c r="P935" t="str">
        <f>feed!P936</f>
        <v>Untapped</v>
      </c>
      <c r="Q935" t="str">
        <f>feed!Q936</f>
        <v>None</v>
      </c>
      <c r="R935" t="str">
        <f>feed!R936</f>
        <v>Southern Africa</v>
      </c>
      <c r="S935" t="str">
        <f>feed!S936</f>
        <v>Neutral</v>
      </c>
      <c r="T935" s="4">
        <f>SUMPRODUCT(MID(0&amp;feed!T936,LARGE(INDEX(ISNUMBER(--MID(feed!T936,ROW($1:$5),1))*
ROW($1:$5),0),ROW($1:$5))+1,1)*10^ROW($1:$5)/10)</f>
        <v>20000</v>
      </c>
      <c r="U935" t="str">
        <f>feed!U936</f>
        <v>http://blocgame.com/stats.php?id=64754</v>
      </c>
      <c r="V935" s="4">
        <f>SUMPRODUCT(MID(0&amp;feed!V936,LARGE(INDEX(ISNUMBER(--MID(feed!V936,ROW($1:$5),1))*
ROW($1:$5),0),ROW($1:$5))+1,1)*10^ROW($1:$5)/10)</f>
        <v>0</v>
      </c>
      <c r="W935">
        <f>feed!W936</f>
        <v>0</v>
      </c>
      <c r="X935" s="4">
        <f>T935-H935*750-K935*375-L935*375</f>
        <v>19250</v>
      </c>
      <c r="Y935" s="9">
        <f>T935/N935</f>
        <v>54.200542005420054</v>
      </c>
    </row>
    <row r="936" spans="1:25" x14ac:dyDescent="0.25">
      <c r="A936" t="str">
        <f>feed!A935</f>
        <v>New Hollywood</v>
      </c>
      <c r="B936" t="str">
        <f>feed!B935</f>
        <v>Mel Gibson</v>
      </c>
      <c r="C936" t="str">
        <f>feed!C935</f>
        <v>America's Finest</v>
      </c>
      <c r="D936">
        <f>SUMPRODUCT(MID(0&amp;feed!D935,LARGE(INDEX(ISNUMBER(--MID(feed!D935,ROW($1:$19),1))*
ROW($1:$19),0),ROW($1:$19))+1,1)*10^ROW($1:$19)/10)</f>
        <v>10</v>
      </c>
      <c r="E936">
        <f>SUMPRODUCT(MID(0&amp;feed!E935,LARGE(INDEX(ISNUMBER(--MID(feed!E935,ROW($1:$19),1))*
ROW($1:$19),0),ROW($1:$19))+1,1)*10^ROW($1:$19)/10)</f>
        <v>0</v>
      </c>
      <c r="F936" t="str">
        <f>feed!F935</f>
        <v>First World War surplus</v>
      </c>
      <c r="G936" t="str">
        <f>feed!G935</f>
        <v>Normal</v>
      </c>
      <c r="H936">
        <f>SUMPRODUCT(MID(0&amp;feed!H935,LARGE(INDEX(ISNUMBER(--MID(feed!H935,ROW($1:$1),1))*
ROW($1:$1),0),ROW($1:$1))+1,1)*10^ROW($1:$1)/10)</f>
        <v>1</v>
      </c>
      <c r="I936" t="str">
        <f>feed!I935</f>
        <v>Elite</v>
      </c>
      <c r="J936">
        <f>SUMPRODUCT(MID(0&amp;feed!J935,LARGE(INDEX(ISNUMBER(--MID(feed!J935,ROW($1:$19),1))*
ROW($1:$19),0),ROW($1:$19))+1,1)*10^ROW($1:$19)/10)</f>
        <v>0</v>
      </c>
      <c r="K936">
        <f>SUMPRODUCT(MID(0&amp;feed!K935,LARGE(INDEX(ISNUMBER(--MID(feed!K935,ROW($1:$19),1))*
ROW($1:$19),0),ROW($1:$19))+1,1)*10^ROW($1:$19)/10)</f>
        <v>6</v>
      </c>
      <c r="L936">
        <f>SUMPRODUCT(MID(0&amp;feed!L935,LARGE(INDEX(ISNUMBER(--MID(feed!L935,ROW($1:$19),1))*
ROW($1:$19),0),ROW($1:$19))+1,1)*10^ROW($1:$19)/10)</f>
        <v>2</v>
      </c>
      <c r="M936" t="str">
        <f>feed!M935</f>
        <v>Central Planning</v>
      </c>
      <c r="N936">
        <f>SUMPRODUCT(MID(0&amp;feed!N935,LARGE(INDEX(ISNUMBER(--MID(feed!N935,ROW($1:$5),1))*
ROW($1:$5),0),ROW($1:$5))+1,1)*10^ROW($1:$5)/10)</f>
        <v>369</v>
      </c>
      <c r="O936">
        <f>SUMPRODUCT(MID(0&amp;feed!O935,LARGE(INDEX(ISNUMBER(--MID(feed!O935,ROW($1:$5),1))*
ROW($1:$5),0),ROW($1:$5))+1,1)*10^ROW($1:$5)/10)</f>
        <v>283</v>
      </c>
      <c r="P936" t="str">
        <f>feed!P935</f>
        <v>Untapped</v>
      </c>
      <c r="Q936" t="str">
        <f>feed!Q935</f>
        <v>None</v>
      </c>
      <c r="R936" t="str">
        <f>feed!R935</f>
        <v>Southern Africa</v>
      </c>
      <c r="S936" t="str">
        <f>feed!S935</f>
        <v>Soviet Union</v>
      </c>
      <c r="T936" s="4">
        <f>SUMPRODUCT(MID(0&amp;feed!T935,LARGE(INDEX(ISNUMBER(--MID(feed!T935,ROW($1:$5),1))*
ROW($1:$5),0),ROW($1:$5))+1,1)*10^ROW($1:$5)/10)</f>
        <v>20000</v>
      </c>
      <c r="U936" t="str">
        <f>feed!U935</f>
        <v>http://blocgame.com/stats.php?id=64747</v>
      </c>
      <c r="V936" s="4">
        <f>SUMPRODUCT(MID(0&amp;feed!V935,LARGE(INDEX(ISNUMBER(--MID(feed!V935,ROW($1:$5),1))*
ROW($1:$5),0),ROW($1:$5))+1,1)*10^ROW($1:$5)/10)</f>
        <v>0</v>
      </c>
      <c r="W936">
        <f>feed!W935</f>
        <v>0</v>
      </c>
      <c r="X936" s="4">
        <f>T936-H936*750-K936*375-L936*375</f>
        <v>16250</v>
      </c>
      <c r="Y936" s="9">
        <f>T936/N936</f>
        <v>54.200542005420054</v>
      </c>
    </row>
    <row r="937" spans="1:25" x14ac:dyDescent="0.25">
      <c r="A937" t="str">
        <f>feed!A937</f>
        <v>Kelvenia</v>
      </c>
      <c r="B937" t="str">
        <f>feed!B937</f>
        <v>Lance Adams</v>
      </c>
      <c r="C937">
        <f>feed!C937</f>
        <v>0</v>
      </c>
      <c r="D937">
        <f>SUMPRODUCT(MID(0&amp;feed!D937,LARGE(INDEX(ISNUMBER(--MID(feed!D937,ROW($1:$19),1))*
ROW($1:$19),0),ROW($1:$19))+1,1)*10^ROW($1:$19)/10)</f>
        <v>2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Good</v>
      </c>
      <c r="H937">
        <f>SUMPRODUCT(MID(0&amp;feed!H937,LARGE(INDEX(ISNUMBER(--MID(feed!H937,ROW($1:$1),1))*
ROW($1:$1),0),ROW($1:$1))+1,1)*10^ROW($1:$1)/10)</f>
        <v>0</v>
      </c>
      <c r="I937" t="str">
        <f>feed!I937</f>
        <v>Undisciplined Rabble</v>
      </c>
      <c r="J937">
        <f>SUMPRODUCT(MID(0&amp;feed!J937,LARGE(INDEX(ISNUMBER(--MID(feed!J937,ROW($1:$19),1))*
ROW($1:$19),0),ROW($1:$19))+1,1)*10^ROW($1:$19)/10)</f>
        <v>63</v>
      </c>
      <c r="K937">
        <f>SUMPRODUCT(MID(0&amp;feed!K937,LARGE(INDEX(ISNUMBER(--MID(feed!K937,ROW($1:$19),1))*
ROW($1:$19),0),ROW($1:$19))+1,1)*10^ROW($1:$19)/10)</f>
        <v>2</v>
      </c>
      <c r="L937">
        <f>SUMPRODUCT(MID(0&amp;feed!L937,LARGE(INDEX(ISNUMBER(--MID(feed!L937,ROW($1:$19),1))*
ROW($1:$19),0),ROW($1:$19))+1,1)*10^ROW($1:$19)/10)</f>
        <v>0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368</v>
      </c>
      <c r="O937">
        <f>SUMPRODUCT(MID(0&amp;feed!O937,LARGE(INDEX(ISNUMBER(--MID(feed!O937,ROW($1:$5),1))*
ROW($1:$5),0),ROW($1:$5))+1,1)*10^ROW($1:$5)/10)</f>
        <v>0</v>
      </c>
      <c r="P937" t="str">
        <f>feed!P937</f>
        <v>Untapped</v>
      </c>
      <c r="Q937" t="str">
        <f>feed!Q937</f>
        <v>None</v>
      </c>
      <c r="R937" t="str">
        <f>feed!R937</f>
        <v>Amazonia</v>
      </c>
      <c r="S937" t="str">
        <f>feed!S937</f>
        <v>Neutral</v>
      </c>
      <c r="T937" s="4">
        <f>SUMPRODUCT(MID(0&amp;feed!T937,LARGE(INDEX(ISNUMBER(--MID(feed!T937,ROW($1:$5),1))*
ROW($1:$5),0),ROW($1:$5))+1,1)*10^ROW($1:$5)/10)</f>
        <v>16500</v>
      </c>
      <c r="U937" t="str">
        <f>feed!U937</f>
        <v>http://blocgame.com/stats.php?id=61410</v>
      </c>
      <c r="V937" s="4">
        <f>SUMPRODUCT(MID(0&amp;feed!V937,LARGE(INDEX(ISNUMBER(--MID(feed!V937,ROW($1:$5),1))*
ROW($1:$5),0),ROW($1:$5))+1,1)*10^ROW($1:$5)/10)</f>
        <v>0</v>
      </c>
      <c r="W937">
        <f>feed!W937</f>
        <v>0</v>
      </c>
      <c r="X937" s="4">
        <f>T937-H937*750-K937*375-L937*375</f>
        <v>15750</v>
      </c>
      <c r="Y937" s="9">
        <f>T937/N937</f>
        <v>44.836956521739133</v>
      </c>
    </row>
    <row r="938" spans="1:25" x14ac:dyDescent="0.25">
      <c r="A938" t="str">
        <f>feed!A938</f>
        <v>Fanboys</v>
      </c>
      <c r="B938" t="str">
        <f>feed!B938</f>
        <v>Steve Jobs</v>
      </c>
      <c r="C938" t="str">
        <f>feed!C938</f>
        <v>Comintern</v>
      </c>
      <c r="D938">
        <f>SUMPRODUCT(MID(0&amp;feed!D938,LARGE(INDEX(ISNUMBER(--MID(feed!D938,ROW($1:$19),1))*
ROW($1:$19),0),ROW($1:$19))+1,1)*10^ROW($1:$19)/10)</f>
        <v>33</v>
      </c>
      <c r="E938">
        <f>SUMPRODUCT(MID(0&amp;feed!E938,LARGE(INDEX(ISNUMBER(--MID(feed!E938,ROW($1:$19),1))*
ROW($1:$19),0),ROW($1:$19))+1,1)*10^ROW($1:$19)/10)</f>
        <v>0</v>
      </c>
      <c r="F938" t="str">
        <f>feed!F938</f>
        <v>Second World War surplus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2</v>
      </c>
      <c r="K938">
        <f>SUMPRODUCT(MID(0&amp;feed!K938,LARGE(INDEX(ISNUMBER(--MID(feed!K938,ROW($1:$19),1))*
ROW($1:$19),0),ROW($1:$19))+1,1)*10^ROW($1:$19)/10)</f>
        <v>3</v>
      </c>
      <c r="L938">
        <f>SUMPRODUCT(MID(0&amp;feed!L938,LARGE(INDEX(ISNUMBER(--MID(feed!L938,ROW($1:$19),1))*
ROW($1:$19),0),ROW($1:$19))+1,1)*10^ROW($1:$19)/10)</f>
        <v>6</v>
      </c>
      <c r="M938" t="str">
        <f>feed!M938</f>
        <v>Central Planning</v>
      </c>
      <c r="N938">
        <f>SUMPRODUCT(MID(0&amp;feed!N938,LARGE(INDEX(ISNUMBER(--MID(feed!N938,ROW($1:$5),1))*
ROW($1:$5),0),ROW($1:$5))+1,1)*10^ROW($1:$5)/10)</f>
        <v>368</v>
      </c>
      <c r="O938">
        <f>SUMPRODUCT(MID(0&amp;feed!O938,LARGE(INDEX(ISNUMBER(--MID(feed!O938,ROW($1:$5),1))*
ROW($1:$5),0),ROW($1:$5))+1,1)*10^ROW($1:$5)/10)</f>
        <v>1676</v>
      </c>
      <c r="P938" t="str">
        <f>feed!P938</f>
        <v>Near Depletion</v>
      </c>
      <c r="Q938" t="str">
        <f>feed!Q938</f>
        <v>None</v>
      </c>
      <c r="R938" t="str">
        <f>feed!R938</f>
        <v>Egypt</v>
      </c>
      <c r="S938" t="str">
        <f>feed!S938</f>
        <v>Soviet Union</v>
      </c>
      <c r="T938" s="4">
        <f>SUMPRODUCT(MID(0&amp;feed!T938,LARGE(INDEX(ISNUMBER(--MID(feed!T938,ROW($1:$5),1))*
ROW($1:$5),0),ROW($1:$5))+1,1)*10^ROW($1:$5)/10)</f>
        <v>16667</v>
      </c>
      <c r="U938" t="str">
        <f>feed!U938</f>
        <v>http://blocgame.com/stats.php?id=64178</v>
      </c>
      <c r="V938" s="4">
        <f>SUMPRODUCT(MID(0&amp;feed!V938,LARGE(INDEX(ISNUMBER(--MID(feed!V938,ROW($1:$5),1))*
ROW($1:$5),0),ROW($1:$5))+1,1)*10^ROW($1:$5)/10)</f>
        <v>0</v>
      </c>
      <c r="W938">
        <f>feed!W938</f>
        <v>0</v>
      </c>
      <c r="X938" s="4">
        <f>T938-H938*750-K938*375-L938*375</f>
        <v>13292</v>
      </c>
      <c r="Y938" s="9">
        <f>T938/N938</f>
        <v>45.290760869565219</v>
      </c>
    </row>
    <row r="939" spans="1:25" x14ac:dyDescent="0.25">
      <c r="A939" t="str">
        <f>feed!A940</f>
        <v>Titaniam</v>
      </c>
      <c r="B939" t="str">
        <f>feed!B940</f>
        <v>kierenlf</v>
      </c>
      <c r="C939">
        <f>feed!C940</f>
        <v>0</v>
      </c>
      <c r="D939">
        <f>SUMPRODUCT(MID(0&amp;feed!D940,LARGE(INDEX(ISNUMBER(--MID(feed!D940,ROW($1:$19),1))*
ROW($1:$19),0),ROW($1:$19))+1,1)*10^ROW($1:$19)/10)</f>
        <v>7</v>
      </c>
      <c r="E939">
        <f>SUMPRODUCT(MID(0&amp;feed!E940,LARGE(INDEX(ISNUMBER(--MID(feed!E940,ROW($1:$19),1))*
ROW($1:$19),0),ROW($1:$19))+1,1)*10^ROW($1:$19)/10)</f>
        <v>0</v>
      </c>
      <c r="F939" t="str">
        <f>feed!F940</f>
        <v>Finest of the 19th century</v>
      </c>
      <c r="G939" t="str">
        <f>feed!G940</f>
        <v>Gandhi-like</v>
      </c>
      <c r="H939">
        <f>SUMPRODUCT(MID(0&amp;feed!H940,LARGE(INDEX(ISNUMBER(--MID(feed!H940,ROW($1:$1),1))*
ROW($1:$1),0),ROW($1:$1))+1,1)*10^ROW($1:$1)/10)</f>
        <v>0</v>
      </c>
      <c r="I939" t="str">
        <f>feed!I940</f>
        <v>Poor</v>
      </c>
      <c r="J939">
        <f>SUMPRODUCT(MID(0&amp;feed!J940,LARGE(INDEX(ISNUMBER(--MID(feed!J940,ROW($1:$19),1))*
ROW($1:$19),0),ROW($1:$19))+1,1)*10^ROW($1:$19)/10)</f>
        <v>125</v>
      </c>
      <c r="K939">
        <f>SUMPRODUCT(MID(0&amp;feed!K940,LARGE(INDEX(ISNUMBER(--MID(feed!K940,ROW($1:$19),1))*
ROW($1:$19),0),ROW($1:$19))+1,1)*10^ROW($1:$19)/10)</f>
        <v>2</v>
      </c>
      <c r="L939">
        <f>SUMPRODUCT(MID(0&amp;feed!L940,LARGE(INDEX(ISNUMBER(--MID(feed!L940,ROW($1:$19),1))*
ROW($1:$19),0),ROW($1:$19))+1,1)*10^ROW($1:$19)/10)</f>
        <v>0</v>
      </c>
      <c r="M939" t="str">
        <f>feed!M940</f>
        <v>Free Market</v>
      </c>
      <c r="N939">
        <f>SUMPRODUCT(MID(0&amp;feed!N940,LARGE(INDEX(ISNUMBER(--MID(feed!N940,ROW($1:$5),1))*
ROW($1:$5),0),ROW($1:$5))+1,1)*10^ROW($1:$5)/10)</f>
        <v>367</v>
      </c>
      <c r="O939">
        <f>SUMPRODUCT(MID(0&amp;feed!O940,LARGE(INDEX(ISNUMBER(--MID(feed!O940,ROW($1:$5),1))*
ROW($1:$5),0),ROW($1:$5))+1,1)*10^ROW($1:$5)/10)</f>
        <v>0</v>
      </c>
      <c r="P939" t="str">
        <f>feed!P940</f>
        <v>Untapped</v>
      </c>
      <c r="Q939" t="str">
        <f>feed!Q940</f>
        <v>None</v>
      </c>
      <c r="R939" t="str">
        <f>feed!R940</f>
        <v>Pacific Rim</v>
      </c>
      <c r="S939" t="str">
        <f>feed!S940</f>
        <v>Neutral</v>
      </c>
      <c r="T939" s="4">
        <f>SUMPRODUCT(MID(0&amp;feed!T940,LARGE(INDEX(ISNUMBER(--MID(feed!T940,ROW($1:$5),1))*
ROW($1:$5),0),ROW($1:$5))+1,1)*10^ROW($1:$5)/10)</f>
        <v>16172</v>
      </c>
      <c r="U939" t="str">
        <f>feed!U940</f>
        <v>http://blocgame.com/stats.php?id=64727</v>
      </c>
      <c r="V939" s="4">
        <f>SUMPRODUCT(MID(0&amp;feed!V940,LARGE(INDEX(ISNUMBER(--MID(feed!V940,ROW($1:$5),1))*
ROW($1:$5),0),ROW($1:$5))+1,1)*10^ROW($1:$5)/10)</f>
        <v>0</v>
      </c>
      <c r="W939">
        <f>feed!W940</f>
        <v>0</v>
      </c>
      <c r="X939" s="4">
        <f>T939-H939*750-K939*375-L939*375</f>
        <v>15422</v>
      </c>
      <c r="Y939" s="9">
        <f>T939/N939</f>
        <v>44.065395095367847</v>
      </c>
    </row>
    <row r="940" spans="1:25" x14ac:dyDescent="0.25">
      <c r="A940" t="str">
        <f>feed!A939</f>
        <v>Zion</v>
      </c>
      <c r="B940" t="str">
        <f>feed!B939</f>
        <v>Zionist</v>
      </c>
      <c r="C940" t="str">
        <f>feed!C939</f>
        <v>The United Nations</v>
      </c>
      <c r="D940">
        <f>SUMPRODUCT(MID(0&amp;feed!D939,LARGE(INDEX(ISNUMBER(--MID(feed!D939,ROW($1:$19),1))*
ROW($1:$19),0),ROW($1:$19))+1,1)*10^ROW($1:$19)/10)</f>
        <v>26</v>
      </c>
      <c r="E940">
        <f>SUMPRODUCT(MID(0&amp;feed!E939,LARGE(INDEX(ISNUMBER(--MID(feed!E939,ROW($1:$19),1))*
ROW($1:$19),0),ROW($1:$19))+1,1)*10^ROW($1:$19)/10)</f>
        <v>0</v>
      </c>
      <c r="F940" t="str">
        <f>feed!F939</f>
        <v>First World War surplus</v>
      </c>
      <c r="G940" t="str">
        <f>feed!G939</f>
        <v>Normal</v>
      </c>
      <c r="H940">
        <f>SUMPRODUCT(MID(0&amp;feed!H939,LARGE(INDEX(ISNUMBER(--MID(feed!H939,ROW($1:$1),1))*
ROW($1:$1),0),ROW($1:$1))+1,1)*10^ROW($1:$1)/10)</f>
        <v>1</v>
      </c>
      <c r="I940" t="str">
        <f>feed!I939</f>
        <v>Poor</v>
      </c>
      <c r="J940">
        <f>SUMPRODUCT(MID(0&amp;feed!J939,LARGE(INDEX(ISNUMBER(--MID(feed!J939,ROW($1:$19),1))*
ROW($1:$19),0),ROW($1:$19))+1,1)*10^ROW($1:$19)/10)</f>
        <v>32</v>
      </c>
      <c r="K940">
        <f>SUMPRODUCT(MID(0&amp;feed!K939,LARGE(INDEX(ISNUMBER(--MID(feed!K939,ROW($1:$19),1))*
ROW($1:$19),0),ROW($1:$19))+1,1)*10^ROW($1:$19)/10)</f>
        <v>10</v>
      </c>
      <c r="L940">
        <f>SUMPRODUCT(MID(0&amp;feed!L939,LARGE(INDEX(ISNUMBER(--MID(feed!L939,ROW($1:$19),1))*
ROW($1:$19),0),ROW($1:$19))+1,1)*10^ROW($1:$19)/10)</f>
        <v>14</v>
      </c>
      <c r="M940" t="str">
        <f>feed!M939</f>
        <v>Mixed Economy</v>
      </c>
      <c r="N940">
        <f>SUMPRODUCT(MID(0&amp;feed!N939,LARGE(INDEX(ISNUMBER(--MID(feed!N939,ROW($1:$5),1))*
ROW($1:$5),0),ROW($1:$5))+1,1)*10^ROW($1:$5)/10)</f>
        <v>367</v>
      </c>
      <c r="O940">
        <f>SUMPRODUCT(MID(0&amp;feed!O939,LARGE(INDEX(ISNUMBER(--MID(feed!O939,ROW($1:$5),1))*
ROW($1:$5),0),ROW($1:$5))+1,1)*10^ROW($1:$5)/10)</f>
        <v>8586</v>
      </c>
      <c r="P940" t="str">
        <f>feed!P939</f>
        <v>Untapped</v>
      </c>
      <c r="Q940" t="str">
        <f>feed!Q939</f>
        <v>Small</v>
      </c>
      <c r="R940" t="str">
        <f>feed!R939</f>
        <v>Mesopotamia</v>
      </c>
      <c r="S940" t="str">
        <f>feed!S939</f>
        <v>Neutral</v>
      </c>
      <c r="T940" s="4">
        <f>SUMPRODUCT(MID(0&amp;feed!T939,LARGE(INDEX(ISNUMBER(--MID(feed!T939,ROW($1:$5),1))*
ROW($1:$5),0),ROW($1:$5))+1,1)*10^ROW($1:$5)/10)</f>
        <v>24463</v>
      </c>
      <c r="U940" t="str">
        <f>feed!U939</f>
        <v>http://blocgame.com/stats.php?id=41496</v>
      </c>
      <c r="V940" s="4">
        <f>SUMPRODUCT(MID(0&amp;feed!V939,LARGE(INDEX(ISNUMBER(--MID(feed!V939,ROW($1:$5),1))*
ROW($1:$5),0),ROW($1:$5))+1,1)*10^ROW($1:$5)/10)</f>
        <v>0</v>
      </c>
      <c r="W940">
        <f>feed!W939</f>
        <v>0</v>
      </c>
      <c r="X940" s="4">
        <f>T940-H940*750-K940*375-L940*375</f>
        <v>14713</v>
      </c>
      <c r="Y940" s="9">
        <f>T940/N940</f>
        <v>66.656675749318808</v>
      </c>
    </row>
    <row r="941" spans="1:25" x14ac:dyDescent="0.25">
      <c r="A941" t="str">
        <f>feed!A941</f>
        <v>Cavetta</v>
      </c>
      <c r="B941" t="str">
        <f>feed!B941</f>
        <v>Liamv3</v>
      </c>
      <c r="C941" t="str">
        <f>feed!C941</f>
        <v>Communist Raiders</v>
      </c>
      <c r="D941">
        <f>SUMPRODUCT(MID(0&amp;feed!D941,LARGE(INDEX(ISNUMBER(--MID(feed!D941,ROW($1:$19),1))*
ROW($1:$19),0),ROW($1:$19))+1,1)*10^ROW($1:$19)/10)</f>
        <v>23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Questionable</v>
      </c>
      <c r="H941">
        <f>SUMPRODUCT(MID(0&amp;feed!H941,LARGE(INDEX(ISNUMBER(--MID(feed!H941,ROW($1:$1),1))*
ROW($1:$1),0),ROW($1:$1))+1,1)*10^ROW($1:$1)/10)</f>
        <v>0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6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367</v>
      </c>
      <c r="O941">
        <f>SUMPRODUCT(MID(0&amp;feed!O941,LARGE(INDEX(ISNUMBER(--MID(feed!O941,ROW($1:$5),1))*
ROW($1:$5),0),ROW($1:$5))+1,1)*10^ROW($1:$5)/10)</f>
        <v>458</v>
      </c>
      <c r="P941" t="str">
        <f>feed!P941</f>
        <v>Untapped</v>
      </c>
      <c r="Q941" t="str">
        <f>feed!Q941</f>
        <v>None</v>
      </c>
      <c r="R941" t="str">
        <f>feed!R941</f>
        <v>Pacific Rim</v>
      </c>
      <c r="S941" t="str">
        <f>feed!S941</f>
        <v>Soviet Union</v>
      </c>
      <c r="T941" s="4">
        <f>SUMPRODUCT(MID(0&amp;feed!T941,LARGE(INDEX(ISNUMBER(--MID(feed!T941,ROW($1:$5),1))*
ROW($1:$5),0),ROW($1:$5))+1,1)*10^ROW($1:$5)/10)</f>
        <v>23500</v>
      </c>
      <c r="U941" t="str">
        <f>feed!U941</f>
        <v>http://blocgame.com/stats.php?id=64933</v>
      </c>
      <c r="V941" s="4">
        <f>SUMPRODUCT(MID(0&amp;feed!V941,LARGE(INDEX(ISNUMBER(--MID(feed!V941,ROW($1:$5),1))*
ROW($1:$5),0),ROW($1:$5))+1,1)*10^ROW($1:$5)/10)</f>
        <v>0</v>
      </c>
      <c r="W941">
        <f>feed!W941</f>
        <v>0</v>
      </c>
      <c r="X941" s="4">
        <f>T941-H941*750-K941*375-L941*375</f>
        <v>22750</v>
      </c>
      <c r="Y941" s="9">
        <f>T941/N941</f>
        <v>64.032697547683924</v>
      </c>
    </row>
    <row r="942" spans="1:25" x14ac:dyDescent="0.25">
      <c r="A942" t="str">
        <f>feed!A942</f>
        <v>Kateriae</v>
      </c>
      <c r="B942" t="str">
        <f>feed!B942</f>
        <v>redsky</v>
      </c>
      <c r="C942" t="str">
        <f>feed!C942</f>
        <v>The Order</v>
      </c>
      <c r="D942">
        <f>SUMPRODUCT(MID(0&amp;feed!D942,LARGE(INDEX(ISNUMBER(--MID(feed!D942,ROW($1:$19),1))*
ROW($1:$19),0),ROW($1:$19))+1,1)*10^ROW($1:$19)/10)</f>
        <v>48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0</v>
      </c>
      <c r="I942" t="str">
        <f>feed!I942</f>
        <v>Poor</v>
      </c>
      <c r="J942">
        <f>SUMPRODUCT(MID(0&amp;feed!J942,LARGE(INDEX(ISNUMBER(--MID(feed!J942,ROW($1:$19),1))*
ROW($1:$19),0),ROW($1:$19))+1,1)*10^ROW($1:$19)/10)</f>
        <v>5</v>
      </c>
      <c r="K942">
        <f>SUMPRODUCT(MID(0&amp;feed!K942,LARGE(INDEX(ISNUMBER(--MID(feed!K942,ROW($1:$19),1))*
ROW($1:$19),0),ROW($1:$19))+1,1)*10^ROW($1:$19)/10)</f>
        <v>3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366</v>
      </c>
      <c r="O942">
        <f>SUMPRODUCT(MID(0&amp;feed!O942,LARGE(INDEX(ISNUMBER(--MID(feed!O942,ROW($1:$5),1))*
ROW($1:$5),0),ROW($1:$5))+1,1)*10^ROW($1:$5)/10)</f>
        <v>488</v>
      </c>
      <c r="P942" t="str">
        <f>feed!P942</f>
        <v>Untapped</v>
      </c>
      <c r="Q942" t="str">
        <f>feed!Q942</f>
        <v>Meagre</v>
      </c>
      <c r="R942" t="str">
        <f>feed!R942</f>
        <v>Guinea</v>
      </c>
      <c r="S942" t="str">
        <f>feed!S942</f>
        <v>United States</v>
      </c>
      <c r="T942" s="4">
        <f>SUMPRODUCT(MID(0&amp;feed!T942,LARGE(INDEX(ISNUMBER(--MID(feed!T942,ROW($1:$5),1))*
ROW($1:$5),0),ROW($1:$5))+1,1)*10^ROW($1:$5)/10)</f>
        <v>22848</v>
      </c>
      <c r="U942" t="str">
        <f>feed!U942</f>
        <v>http://blocgame.com/stats.php?id=64503</v>
      </c>
      <c r="V942" s="4">
        <f>SUMPRODUCT(MID(0&amp;feed!V942,LARGE(INDEX(ISNUMBER(--MID(feed!V942,ROW($1:$5),1))*
ROW($1:$5),0),ROW($1:$5))+1,1)*10^ROW($1:$5)/10)</f>
        <v>0</v>
      </c>
      <c r="W942">
        <f>feed!W942</f>
        <v>0</v>
      </c>
      <c r="X942" s="4">
        <f>T942-H942*750-K942*375-L942*375</f>
        <v>21723</v>
      </c>
      <c r="Y942" s="9">
        <f>T942/N942</f>
        <v>62.42622950819672</v>
      </c>
    </row>
    <row r="943" spans="1:25" x14ac:dyDescent="0.25">
      <c r="A943" t="str">
        <f>feed!A945</f>
        <v>Type-Moon</v>
      </c>
      <c r="B943" t="str">
        <f>feed!B945</f>
        <v>NeroClaudius</v>
      </c>
      <c r="C943">
        <f>feed!C945</f>
        <v>0</v>
      </c>
      <c r="D943">
        <f>SUMPRODUCT(MID(0&amp;feed!D945,LARGE(INDEX(ISNUMBER(--MID(feed!D945,ROW($1:$19),1))*
ROW($1:$19),0),ROW($1:$19))+1,1)*10^ROW($1:$19)/10)</f>
        <v>8</v>
      </c>
      <c r="E943">
        <f>SUMPRODUCT(MID(0&amp;feed!E945,LARGE(INDEX(ISNUMBER(--MID(feed!E945,ROW($1:$19),1))*
ROW($1:$19),0),ROW($1:$19))+1,1)*10^ROW($1:$19)/10)</f>
        <v>0</v>
      </c>
      <c r="F943" t="str">
        <f>feed!F945</f>
        <v>Finest of the 19th century</v>
      </c>
      <c r="G943" t="str">
        <f>feed!G945</f>
        <v>Normal</v>
      </c>
      <c r="H943">
        <f>SUMPRODUCT(MID(0&amp;feed!H945,LARGE(INDEX(ISNUMBER(--MID(feed!H945,ROW($1:$1),1))*
ROW($1:$1),0),ROW($1:$1))+1,1)*10^ROW($1:$1)/10)</f>
        <v>0</v>
      </c>
      <c r="I943" t="str">
        <f>feed!I945</f>
        <v>Standard</v>
      </c>
      <c r="J943">
        <f>SUMPRODUCT(MID(0&amp;feed!J945,LARGE(INDEX(ISNUMBER(--MID(feed!J945,ROW($1:$19),1))*
ROW($1:$19),0),ROW($1:$19))+1,1)*10^ROW($1:$19)/10)</f>
        <v>18</v>
      </c>
      <c r="K943">
        <f>SUMPRODUCT(MID(0&amp;feed!K945,LARGE(INDEX(ISNUMBER(--MID(feed!K945,ROW($1:$19),1))*
ROW($1:$19),0),ROW($1:$19))+1,1)*10^ROW($1:$19)/10)</f>
        <v>2</v>
      </c>
      <c r="L943">
        <f>SUMPRODUCT(MID(0&amp;feed!L945,LARGE(INDEX(ISNUMBER(--MID(feed!L945,ROW($1:$19),1))*
ROW($1:$19),0),ROW($1:$19))+1,1)*10^ROW($1:$19)/10)</f>
        <v>0</v>
      </c>
      <c r="M943" t="str">
        <f>feed!M945</f>
        <v>Free Market</v>
      </c>
      <c r="N943">
        <f>SUMPRODUCT(MID(0&amp;feed!N945,LARGE(INDEX(ISNUMBER(--MID(feed!N945,ROW($1:$5),1))*
ROW($1:$5),0),ROW($1:$5))+1,1)*10^ROW($1:$5)/10)</f>
        <v>365</v>
      </c>
      <c r="O943">
        <f>SUMPRODUCT(MID(0&amp;feed!O945,LARGE(INDEX(ISNUMBER(--MID(feed!O945,ROW($1:$5),1))*
ROW($1:$5),0),ROW($1:$5))+1,1)*10^ROW($1:$5)/10)</f>
        <v>0</v>
      </c>
      <c r="P943" t="str">
        <f>feed!P945</f>
        <v>Untapped</v>
      </c>
      <c r="Q943" t="str">
        <f>feed!Q945</f>
        <v>None</v>
      </c>
      <c r="R943" t="str">
        <f>feed!R945</f>
        <v>The Subcontinent</v>
      </c>
      <c r="S943" t="str">
        <f>feed!S945</f>
        <v>Neutral</v>
      </c>
      <c r="T943" s="4">
        <f>SUMPRODUCT(MID(0&amp;feed!T945,LARGE(INDEX(ISNUMBER(--MID(feed!T945,ROW($1:$5),1))*
ROW($1:$5),0),ROW($1:$5))+1,1)*10^ROW($1:$5)/10)</f>
        <v>20000</v>
      </c>
      <c r="U943" t="str">
        <f>feed!U945</f>
        <v>http://blocgame.com/stats.php?id=64833</v>
      </c>
      <c r="V943" s="4">
        <f>SUMPRODUCT(MID(0&amp;feed!V945,LARGE(INDEX(ISNUMBER(--MID(feed!V945,ROW($1:$5),1))*
ROW($1:$5),0),ROW($1:$5))+1,1)*10^ROW($1:$5)/10)</f>
        <v>0</v>
      </c>
      <c r="W943">
        <f>feed!W945</f>
        <v>0</v>
      </c>
      <c r="X943" s="4">
        <f>T943-H943*750-K943*375-L943*375</f>
        <v>19250</v>
      </c>
      <c r="Y943" s="9">
        <f>T943/N943</f>
        <v>54.794520547945204</v>
      </c>
    </row>
    <row r="944" spans="1:25" x14ac:dyDescent="0.25">
      <c r="A944" t="str">
        <f>feed!A943</f>
        <v>admiral haz</v>
      </c>
      <c r="B944" t="str">
        <f>feed!B943</f>
        <v>admiral haz</v>
      </c>
      <c r="C944" t="str">
        <f>feed!C943</f>
        <v>The Order</v>
      </c>
      <c r="D944">
        <f>SUMPRODUCT(MID(0&amp;feed!D943,LARGE(INDEX(ISNUMBER(--MID(feed!D943,ROW($1:$19),1))*
ROW($1:$19),0),ROW($1:$19))+1,1)*10^ROW($1:$19)/10)</f>
        <v>171</v>
      </c>
      <c r="E944">
        <f>SUMPRODUCT(MID(0&amp;feed!E943,LARGE(INDEX(ISNUMBER(--MID(feed!E943,ROW($1:$19),1))*
ROW($1:$19),0),ROW($1:$19))+1,1)*10^ROW($1:$19)/10)</f>
        <v>0</v>
      </c>
      <c r="F944" t="str">
        <f>feed!F943</f>
        <v>Second World War surplus</v>
      </c>
      <c r="G944" t="str">
        <f>feed!G943</f>
        <v>Nice</v>
      </c>
      <c r="H944">
        <f>SUMPRODUCT(MID(0&amp;feed!H943,LARGE(INDEX(ISNUMBER(--MID(feed!H943,ROW($1:$1),1))*
ROW($1:$1),0),ROW($1:$1))+1,1)*10^ROW($1:$1)/10)</f>
        <v>1</v>
      </c>
      <c r="I944" t="str">
        <f>feed!I943</f>
        <v>Poor</v>
      </c>
      <c r="J944">
        <f>SUMPRODUCT(MID(0&amp;feed!J943,LARGE(INDEX(ISNUMBER(--MID(feed!J943,ROW($1:$19),1))*
ROW($1:$19),0),ROW($1:$19))+1,1)*10^ROW($1:$19)/10)</f>
        <v>3</v>
      </c>
      <c r="K944">
        <f>SUMPRODUCT(MID(0&amp;feed!K943,LARGE(INDEX(ISNUMBER(--MID(feed!K943,ROW($1:$19),1))*
ROW($1:$19),0),ROW($1:$19))+1,1)*10^ROW($1:$19)/10)</f>
        <v>8</v>
      </c>
      <c r="L944">
        <f>SUMPRODUCT(MID(0&amp;feed!L943,LARGE(INDEX(ISNUMBER(--MID(feed!L943,ROW($1:$19),1))*
ROW($1:$19),0),ROW($1:$19))+1,1)*10^ROW($1:$19)/10)</f>
        <v>4</v>
      </c>
      <c r="M944" t="str">
        <f>feed!M943</f>
        <v>Free Market</v>
      </c>
      <c r="N944">
        <f>SUMPRODUCT(MID(0&amp;feed!N943,LARGE(INDEX(ISNUMBER(--MID(feed!N943,ROW($1:$5),1))*
ROW($1:$5),0),ROW($1:$5))+1,1)*10^ROW($1:$5)/10)</f>
        <v>365</v>
      </c>
      <c r="O944">
        <f>SUMPRODUCT(MID(0&amp;feed!O943,LARGE(INDEX(ISNUMBER(--MID(feed!O943,ROW($1:$5),1))*
ROW($1:$5),0),ROW($1:$5))+1,1)*10^ROW($1:$5)/10)</f>
        <v>108</v>
      </c>
      <c r="P944" t="str">
        <f>feed!P943</f>
        <v>Depleted</v>
      </c>
      <c r="Q944" t="str">
        <f>feed!Q943</f>
        <v>Mediocre</v>
      </c>
      <c r="R944" t="str">
        <f>feed!R943</f>
        <v>East Indies</v>
      </c>
      <c r="S944" t="str">
        <f>feed!S943</f>
        <v>Soviet Union</v>
      </c>
      <c r="T944" s="4">
        <f>SUMPRODUCT(MID(0&amp;feed!T943,LARGE(INDEX(ISNUMBER(--MID(feed!T943,ROW($1:$5),1))*
ROW($1:$5),0),ROW($1:$5))+1,1)*10^ROW($1:$5)/10)</f>
        <v>23500</v>
      </c>
      <c r="U944" t="str">
        <f>feed!U943</f>
        <v>http://blocgame.com/stats.php?id=60473</v>
      </c>
      <c r="V944" s="4">
        <f>SUMPRODUCT(MID(0&amp;feed!V943,LARGE(INDEX(ISNUMBER(--MID(feed!V943,ROW($1:$5),1))*
ROW($1:$5),0),ROW($1:$5))+1,1)*10^ROW($1:$5)/10)</f>
        <v>0</v>
      </c>
      <c r="W944">
        <f>feed!W943</f>
        <v>0</v>
      </c>
      <c r="X944" s="4">
        <f>T944-H944*750-K944*375-L944*375</f>
        <v>18250</v>
      </c>
      <c r="Y944" s="9">
        <f>T944/N944</f>
        <v>64.38356164383562</v>
      </c>
    </row>
    <row r="945" spans="1:25" x14ac:dyDescent="0.25">
      <c r="A945" t="str">
        <f>feed!A944</f>
        <v>Formula One</v>
      </c>
      <c r="B945" t="str">
        <f>feed!B944</f>
        <v>AyrtonSenna</v>
      </c>
      <c r="C945">
        <f>feed!C944</f>
        <v>0</v>
      </c>
      <c r="D945">
        <f>SUMPRODUCT(MID(0&amp;feed!D944,LARGE(INDEX(ISNUMBER(--MID(feed!D944,ROW($1:$19),1))*
ROW($1:$19),0),ROW($1:$19))+1,1)*10^ROW($1:$19)/10)</f>
        <v>8</v>
      </c>
      <c r="E945">
        <f>SUMPRODUCT(MID(0&amp;feed!E944,LARGE(INDEX(ISNUMBER(--MID(feed!E944,ROW($1:$19),1))*
ROW($1:$19),0),ROW($1:$19))+1,1)*10^ROW($1:$19)/10)</f>
        <v>0</v>
      </c>
      <c r="F945" t="str">
        <f>feed!F944</f>
        <v>Finest of the 19th century</v>
      </c>
      <c r="G945" t="str">
        <f>feed!G944</f>
        <v>Normal</v>
      </c>
      <c r="H945">
        <f>SUMPRODUCT(MID(0&amp;feed!H944,LARGE(INDEX(ISNUMBER(--MID(feed!H944,ROW($1:$1),1))*
ROW($1:$1),0),ROW($1:$1))+1,1)*10^ROW($1:$1)/10)</f>
        <v>0</v>
      </c>
      <c r="I945" t="str">
        <f>feed!I944</f>
        <v>Standard</v>
      </c>
      <c r="J945">
        <f>SUMPRODUCT(MID(0&amp;feed!J944,LARGE(INDEX(ISNUMBER(--MID(feed!J944,ROW($1:$19),1))*
ROW($1:$19),0),ROW($1:$19))+1,1)*10^ROW($1:$19)/10)</f>
        <v>3</v>
      </c>
      <c r="K945">
        <f>SUMPRODUCT(MID(0&amp;feed!K944,LARGE(INDEX(ISNUMBER(--MID(feed!K944,ROW($1:$19),1))*
ROW($1:$19),0),ROW($1:$19))+1,1)*10^ROW($1:$19)/10)</f>
        <v>2</v>
      </c>
      <c r="L945">
        <f>SUMPRODUCT(MID(0&amp;feed!L944,LARGE(INDEX(ISNUMBER(--MID(feed!L944,ROW($1:$19),1))*
ROW($1:$19),0),ROW($1:$19))+1,1)*10^ROW($1:$19)/10)</f>
        <v>0</v>
      </c>
      <c r="M945" t="str">
        <f>feed!M944</f>
        <v>Free Market</v>
      </c>
      <c r="N945">
        <f>SUMPRODUCT(MID(0&amp;feed!N944,LARGE(INDEX(ISNUMBER(--MID(feed!N944,ROW($1:$5),1))*
ROW($1:$5),0),ROW($1:$5))+1,1)*10^ROW($1:$5)/10)</f>
        <v>365</v>
      </c>
      <c r="O945">
        <f>SUMPRODUCT(MID(0&amp;feed!O944,LARGE(INDEX(ISNUMBER(--MID(feed!O944,ROW($1:$5),1))*
ROW($1:$5),0),ROW($1:$5))+1,1)*10^ROW($1:$5)/10)</f>
        <v>0</v>
      </c>
      <c r="P945" t="str">
        <f>feed!P944</f>
        <v>Untapped</v>
      </c>
      <c r="Q945" t="str">
        <f>feed!Q944</f>
        <v>None</v>
      </c>
      <c r="R945" t="str">
        <f>feed!R944</f>
        <v>The Subcontinent</v>
      </c>
      <c r="S945" t="str">
        <f>feed!S944</f>
        <v>Neutral</v>
      </c>
      <c r="T945" s="4">
        <f>SUMPRODUCT(MID(0&amp;feed!T944,LARGE(INDEX(ISNUMBER(--MID(feed!T944,ROW($1:$5),1))*
ROW($1:$5),0),ROW($1:$5))+1,1)*10^ROW($1:$5)/10)</f>
        <v>20000</v>
      </c>
      <c r="U945" t="str">
        <f>feed!U944</f>
        <v>http://blocgame.com/stats.php?id=64832</v>
      </c>
      <c r="V945" s="4">
        <f>SUMPRODUCT(MID(0&amp;feed!V944,LARGE(INDEX(ISNUMBER(--MID(feed!V944,ROW($1:$5),1))*
ROW($1:$5),0),ROW($1:$5))+1,1)*10^ROW($1:$5)/10)</f>
        <v>0</v>
      </c>
      <c r="W945">
        <f>feed!W944</f>
        <v>0</v>
      </c>
      <c r="X945" s="4">
        <f>T945-H945*750-K945*375-L945*375</f>
        <v>19250</v>
      </c>
      <c r="Y945" s="9">
        <f>T945/N945</f>
        <v>54.794520547945204</v>
      </c>
    </row>
    <row r="946" spans="1:25" x14ac:dyDescent="0.25">
      <c r="A946" t="str">
        <f>feed!A946</f>
        <v>Mexiga</v>
      </c>
      <c r="B946" t="str">
        <f>feed!B946</f>
        <v>Zuniga</v>
      </c>
      <c r="C946">
        <f>feed!C946</f>
        <v>0</v>
      </c>
      <c r="D946">
        <f>SUMPRODUCT(MID(0&amp;feed!D946,LARGE(INDEX(ISNUMBER(--MID(feed!D946,ROW($1:$19),1))*
ROW($1:$19),0),ROW($1:$19))+1,1)*10^ROW($1:$19)/10)</f>
        <v>8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Undisciplined Rabble</v>
      </c>
      <c r="J946">
        <f>SUMPRODUCT(MID(0&amp;feed!J946,LARGE(INDEX(ISNUMBER(--MID(feed!J946,ROW($1:$19),1))*
ROW($1:$19),0),ROW($1:$19))+1,1)*10^ROW($1:$19)/10)</f>
        <v>35</v>
      </c>
      <c r="K946">
        <f>SUMPRODUCT(MID(0&amp;feed!K946,LARGE(INDEX(ISNUMBER(--MID(feed!K946,ROW($1:$19),1))*
ROW($1:$19),0),ROW($1:$19))+1,1)*10^ROW($1:$19)/10)</f>
        <v>6</v>
      </c>
      <c r="L946">
        <f>SUMPRODUCT(MID(0&amp;feed!L946,LARGE(INDEX(ISNUMBER(--MID(feed!L946,ROW($1:$19),1))*
ROW($1:$19),0),ROW($1:$19))+1,1)*10^ROW($1:$19)/10)</f>
        <v>3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364</v>
      </c>
      <c r="O946">
        <f>SUMPRODUCT(MID(0&amp;feed!O946,LARGE(INDEX(ISNUMBER(--MID(feed!O946,ROW($1:$5),1))*
ROW($1:$5),0),ROW($1:$5))+1,1)*10^ROW($1:$5)/10)</f>
        <v>74</v>
      </c>
      <c r="P946" t="str">
        <f>feed!P946</f>
        <v>Untapped</v>
      </c>
      <c r="Q946" t="str">
        <f>feed!Q946</f>
        <v>Meagre</v>
      </c>
      <c r="R946" t="str">
        <f>feed!R946</f>
        <v>Amazonia</v>
      </c>
      <c r="S946" t="str">
        <f>feed!S946</f>
        <v>United States</v>
      </c>
      <c r="T946" s="4">
        <f>SUMPRODUCT(MID(0&amp;feed!T946,LARGE(INDEX(ISNUMBER(--MID(feed!T946,ROW($1:$5),1))*
ROW($1:$5),0),ROW($1:$5))+1,1)*10^ROW($1:$5)/10)</f>
        <v>16335</v>
      </c>
      <c r="U946" t="str">
        <f>feed!U946</f>
        <v>http://blocgame.com/stats.php?id=64627</v>
      </c>
      <c r="V946" s="4">
        <f>SUMPRODUCT(MID(0&amp;feed!V946,LARGE(INDEX(ISNUMBER(--MID(feed!V946,ROW($1:$5),1))*
ROW($1:$5),0),ROW($1:$5))+1,1)*10^ROW($1:$5)/10)</f>
        <v>0</v>
      </c>
      <c r="W946">
        <f>feed!W946</f>
        <v>0</v>
      </c>
      <c r="X946" s="4">
        <f>T946-H946*750-K946*375-L946*375</f>
        <v>12960</v>
      </c>
      <c r="Y946" s="9">
        <f>T946/N946</f>
        <v>44.876373626373628</v>
      </c>
    </row>
    <row r="947" spans="1:25" x14ac:dyDescent="0.25">
      <c r="A947" t="str">
        <f>feed!A947</f>
        <v>Mazov</v>
      </c>
      <c r="B947" t="str">
        <f>feed!B947</f>
        <v>Noiver</v>
      </c>
      <c r="C947">
        <f>feed!C947</f>
        <v>0</v>
      </c>
      <c r="D947">
        <f>SUMPRODUCT(MID(0&amp;feed!D947,LARGE(INDEX(ISNUMBER(--MID(feed!D947,ROW($1:$19),1))*
ROW($1:$19),0),ROW($1:$19))+1,1)*10^ROW($1:$19)/10)</f>
        <v>8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Undisciplined Rabble</v>
      </c>
      <c r="J947">
        <f>SUMPRODUCT(MID(0&amp;feed!J947,LARGE(INDEX(ISNUMBER(--MID(feed!J947,ROW($1:$19),1))*
ROW($1:$19),0),ROW($1:$19))+1,1)*10^ROW($1:$19)/10)</f>
        <v>90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Mixed Economy</v>
      </c>
      <c r="N947">
        <f>SUMPRODUCT(MID(0&amp;feed!N947,LARGE(INDEX(ISNUMBER(--MID(feed!N947,ROW($1:$5),1))*
ROW($1:$5),0),ROW($1:$5))+1,1)*10^ROW($1:$5)/10)</f>
        <v>362</v>
      </c>
      <c r="O947">
        <f>SUMPRODUCT(MID(0&amp;feed!O947,LARGE(INDEX(ISNUMBER(--MID(feed!O947,ROW($1:$5),1))*
ROW($1:$5),0),ROW($1:$5))+1,1)*10^ROW($1:$5)/10)</f>
        <v>0</v>
      </c>
      <c r="P947" t="str">
        <f>feed!P947</f>
        <v>Untapped</v>
      </c>
      <c r="Q947" t="str">
        <f>feed!Q947</f>
        <v>None</v>
      </c>
      <c r="R947" t="str">
        <f>feed!R947</f>
        <v>Amazonia</v>
      </c>
      <c r="S947" t="str">
        <f>feed!S947</f>
        <v>Neutral</v>
      </c>
      <c r="T947" s="4">
        <f>SUMPRODUCT(MID(0&amp;feed!T947,LARGE(INDEX(ISNUMBER(--MID(feed!T947,ROW($1:$5),1))*
ROW($1:$5),0),ROW($1:$5))+1,1)*10^ROW($1:$5)/10)</f>
        <v>20000</v>
      </c>
      <c r="U947" t="str">
        <f>feed!U947</f>
        <v>http://blocgame.com/stats.php?id=64533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19250</v>
      </c>
      <c r="Y947" s="9">
        <f>T947/N947</f>
        <v>55.248618784530386</v>
      </c>
    </row>
    <row r="948" spans="1:25" x14ac:dyDescent="0.25">
      <c r="A948" t="str">
        <f>feed!A948</f>
        <v>Hidin</v>
      </c>
      <c r="B948" t="str">
        <f>feed!B948</f>
        <v>Hidin</v>
      </c>
      <c r="C948">
        <f>feed!C948</f>
        <v>0</v>
      </c>
      <c r="D948">
        <f>SUMPRODUCT(MID(0&amp;feed!D948,LARGE(INDEX(ISNUMBER(--MID(feed!D948,ROW($1:$19),1))*
ROW($1:$19),0),ROW($1:$19))+1,1)*10^ROW($1:$19)/10)</f>
        <v>5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First World War surplus</v>
      </c>
      <c r="G948" t="str">
        <f>feed!G948</f>
        <v>Normal</v>
      </c>
      <c r="H948">
        <f>SUMPRODUCT(MID(0&amp;feed!H948,LARGE(INDEX(ISNUMBER(--MID(feed!H948,ROW($1:$1),1))*
ROW($1:$1),0),ROW($1:$1))+1,1)*10^ROW($1:$1)/10)</f>
        <v>0</v>
      </c>
      <c r="I948" t="str">
        <f>feed!I948</f>
        <v>Undisciplined Rabble</v>
      </c>
      <c r="J948">
        <f>SUMPRODUCT(MID(0&amp;feed!J948,LARGE(INDEX(ISNUMBER(--MID(feed!J948,ROW($1:$19),1))*
ROW($1:$19),0),ROW($1:$19))+1,1)*10^ROW($1:$19)/10)</f>
        <v>38</v>
      </c>
      <c r="K948">
        <f>SUMPRODUCT(MID(0&amp;feed!K948,LARGE(INDEX(ISNUMBER(--MID(feed!K948,ROW($1:$19),1))*
ROW($1:$19),0),ROW($1:$19))+1,1)*10^ROW($1:$19)/10)</f>
        <v>1</v>
      </c>
      <c r="L948">
        <f>SUMPRODUCT(MID(0&amp;feed!L948,LARGE(INDEX(ISNUMBER(--MID(feed!L948,ROW($1:$19),1))*
ROW($1:$19),0),ROW($1:$19))+1,1)*10^ROW($1:$19)/10)</f>
        <v>1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361</v>
      </c>
      <c r="O948">
        <f>SUMPRODUCT(MID(0&amp;feed!O948,LARGE(INDEX(ISNUMBER(--MID(feed!O948,ROW($1:$5),1))*
ROW($1:$5),0),ROW($1:$5))+1,1)*10^ROW($1:$5)/10)</f>
        <v>138</v>
      </c>
      <c r="P948" t="str">
        <f>feed!P948</f>
        <v>Untapped</v>
      </c>
      <c r="Q948" t="str">
        <f>feed!Q948</f>
        <v>None</v>
      </c>
      <c r="R948" t="str">
        <f>feed!R948</f>
        <v>East Indies</v>
      </c>
      <c r="S948" t="str">
        <f>feed!S948</f>
        <v>Neutral</v>
      </c>
      <c r="T948" s="4">
        <f>SUMPRODUCT(MID(0&amp;feed!T948,LARGE(INDEX(ISNUMBER(--MID(feed!T948,ROW($1:$5),1))*
ROW($1:$5),0),ROW($1:$5))+1,1)*10^ROW($1:$5)/10)</f>
        <v>5640</v>
      </c>
      <c r="U948" t="str">
        <f>feed!U948</f>
        <v>http://blocgame.com/stats.php?id=64108</v>
      </c>
      <c r="V948" s="4">
        <f>SUMPRODUCT(MID(0&amp;feed!V948,LARGE(INDEX(ISNUMBER(--MID(feed!V948,ROW($1:$5),1))*
ROW($1:$5),0),ROW($1:$5))+1,1)*10^ROW($1:$5)/10)</f>
        <v>0</v>
      </c>
      <c r="W948">
        <f>feed!W948</f>
        <v>0</v>
      </c>
      <c r="X948" s="4">
        <f>T948-H948*750-K948*375-L948*375</f>
        <v>4890</v>
      </c>
      <c r="Y948" s="9">
        <f>T948/N948</f>
        <v>15.623268698060942</v>
      </c>
    </row>
    <row r="949" spans="1:25" x14ac:dyDescent="0.25">
      <c r="A949" t="str">
        <f>feed!A949</f>
        <v>Redbats</v>
      </c>
      <c r="B949" t="str">
        <f>feed!B949</f>
        <v>bous</v>
      </c>
      <c r="C949">
        <f>feed!C949</f>
        <v>0</v>
      </c>
      <c r="D949">
        <f>SUMPRODUCT(MID(0&amp;feed!D949,LARGE(INDEX(ISNUMBER(--MID(feed!D949,ROW($1:$19),1))*
ROW($1:$19),0),ROW($1:$19))+1,1)*10^ROW($1:$19)/10)</f>
        <v>20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Poor</v>
      </c>
      <c r="J949">
        <f>SUMPRODUCT(MID(0&amp;feed!J949,LARGE(INDEX(ISNUMBER(--MID(feed!J949,ROW($1:$19),1))*
ROW($1:$19),0),ROW($1:$19))+1,1)*10^ROW($1:$19)/10)</f>
        <v>152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360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 t="str">
        <f>feed!Q949</f>
        <v>None</v>
      </c>
      <c r="R949" t="str">
        <f>feed!R949</f>
        <v>Southern Africa</v>
      </c>
      <c r="S949" t="str">
        <f>feed!S949</f>
        <v>Neutral</v>
      </c>
      <c r="T949" s="4">
        <f>SUMPRODUCT(MID(0&amp;feed!T949,LARGE(INDEX(ISNUMBER(--MID(feed!T949,ROW($1:$5),1))*
ROW($1:$5),0),ROW($1:$5))+1,1)*10^ROW($1:$5)/10)</f>
        <v>20000</v>
      </c>
      <c r="U949" t="str">
        <f>feed!U949</f>
        <v>http://blocgame.com/stats.php?id=64676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19250</v>
      </c>
      <c r="Y949" s="9">
        <f>T949/N949</f>
        <v>55.555555555555557</v>
      </c>
    </row>
    <row r="950" spans="1:25" x14ac:dyDescent="0.25">
      <c r="A950" t="str">
        <f>feed!A950</f>
        <v>Katroo</v>
      </c>
      <c r="B950" t="str">
        <f>feed!B950</f>
        <v>Blaise Tryce</v>
      </c>
      <c r="C950">
        <f>feed!C950</f>
        <v>0</v>
      </c>
      <c r="D950">
        <f>SUMPRODUCT(MID(0&amp;feed!D950,LARGE(INDEX(ISNUMBER(--MID(feed!D950,ROW($1:$19),1))*
ROW($1:$19),0),ROW($1:$19))+1,1)*10^ROW($1:$19)/10)</f>
        <v>20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Finest of the 19th century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Poor</v>
      </c>
      <c r="J950">
        <f>SUMPRODUCT(MID(0&amp;feed!J950,LARGE(INDEX(ISNUMBER(--MID(feed!J950,ROW($1:$19),1))*
ROW($1:$19),0),ROW($1:$19))+1,1)*10^ROW($1:$19)/10)</f>
        <v>151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360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 t="str">
        <f>feed!Q950</f>
        <v>None</v>
      </c>
      <c r="R950" t="str">
        <f>feed!R950</f>
        <v>China</v>
      </c>
      <c r="S950" t="str">
        <f>feed!S950</f>
        <v>Neutral</v>
      </c>
      <c r="T950" s="4">
        <f>SUMPRODUCT(MID(0&amp;feed!T950,LARGE(INDEX(ISNUMBER(--MID(feed!T950,ROW($1:$5),1))*
ROW($1:$5),0),ROW($1:$5))+1,1)*10^ROW($1:$5)/10)</f>
        <v>20000</v>
      </c>
      <c r="U950" t="str">
        <f>feed!U950</f>
        <v>http://blocgame.com/stats.php?id=64679</v>
      </c>
      <c r="V950" s="4">
        <f>SUMPRODUCT(MID(0&amp;feed!V950,LARGE(INDEX(ISNUMBER(--MID(feed!V950,ROW($1:$5),1))*
ROW($1:$5),0),ROW($1:$5))+1,1)*10^ROW($1:$5)/10)</f>
        <v>0</v>
      </c>
      <c r="W950">
        <f>feed!W950</f>
        <v>0</v>
      </c>
      <c r="X950" s="4">
        <f>T950-H950*750-K950*375-L950*375</f>
        <v>19250</v>
      </c>
      <c r="Y950" s="9">
        <f>T950/N950</f>
        <v>55.555555555555557</v>
      </c>
    </row>
    <row r="951" spans="1:25" x14ac:dyDescent="0.25">
      <c r="A951" t="str">
        <f>feed!A951</f>
        <v>Zix</v>
      </c>
      <c r="B951" t="str">
        <f>feed!B951</f>
        <v>Zixances</v>
      </c>
      <c r="C951">
        <f>feed!C951</f>
        <v>0</v>
      </c>
      <c r="D951">
        <f>SUMPRODUCT(MID(0&amp;feed!D951,LARGE(INDEX(ISNUMBER(--MID(feed!D951,ROW($1:$19),1))*
ROW($1:$19),0),ROW($1:$19))+1,1)*10^ROW($1:$19)/10)</f>
        <v>25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Angelic</v>
      </c>
      <c r="H951">
        <f>SUMPRODUCT(MID(0&amp;feed!H951,LARGE(INDEX(ISNUMBER(--MID(feed!H951,ROW($1:$1),1))*
ROW($1:$1),0),ROW($1:$1))+1,1)*10^ROW($1:$1)/10)</f>
        <v>0</v>
      </c>
      <c r="I951" t="str">
        <f>feed!I951</f>
        <v>Elite</v>
      </c>
      <c r="J951">
        <f>SUMPRODUCT(MID(0&amp;feed!J951,LARGE(INDEX(ISNUMBER(--MID(feed!J951,ROW($1:$19),1))*
ROW($1:$19),0),ROW($1:$19))+1,1)*10^ROW($1:$19)/10)</f>
        <v>109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360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 t="str">
        <f>feed!Q951</f>
        <v>None</v>
      </c>
      <c r="R951" t="str">
        <f>feed!R951</f>
        <v>Mesopotamia</v>
      </c>
      <c r="S951" t="str">
        <f>feed!S951</f>
        <v>Neutral</v>
      </c>
      <c r="T951" s="4">
        <f>SUMPRODUCT(MID(0&amp;feed!T951,LARGE(INDEX(ISNUMBER(--MID(feed!T951,ROW($1:$5),1))*
ROW($1:$5),0),ROW($1:$5))+1,1)*10^ROW($1:$5)/10)</f>
        <v>20000</v>
      </c>
      <c r="U951" t="str">
        <f>feed!U951</f>
        <v>http://blocgame.com/stats.php?id=64744</v>
      </c>
      <c r="V951" s="4">
        <f>SUMPRODUCT(MID(0&amp;feed!V951,LARGE(INDEX(ISNUMBER(--MID(feed!V951,ROW($1:$5),1))*
ROW($1:$5),0),ROW($1:$5))+1,1)*10^ROW($1:$5)/10)</f>
        <v>0</v>
      </c>
      <c r="W951">
        <f>feed!W951</f>
        <v>0</v>
      </c>
      <c r="X951" s="4">
        <f>T951-H951*750-K951*375-L951*375</f>
        <v>19250</v>
      </c>
      <c r="Y951" s="9">
        <f>T951/N951</f>
        <v>55.555555555555557</v>
      </c>
    </row>
    <row r="952" spans="1:25" x14ac:dyDescent="0.25">
      <c r="A952" t="str">
        <f>feed!A952</f>
        <v>Apolosia</v>
      </c>
      <c r="B952" t="str">
        <f>feed!B952</f>
        <v>Myterius</v>
      </c>
      <c r="C952" t="str">
        <f>feed!C952</f>
        <v>The Order</v>
      </c>
      <c r="D952">
        <f>SUMPRODUCT(MID(0&amp;feed!D952,LARGE(INDEX(ISNUMBER(--MID(feed!D952,ROW($1:$19),1))*
ROW($1:$19),0),ROW($1:$19))+1,1)*10^ROW($1:$19)/10)</f>
        <v>33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Normal</v>
      </c>
      <c r="H952">
        <f>SUMPRODUCT(MID(0&amp;feed!H952,LARGE(INDEX(ISNUMBER(--MID(feed!H952,ROW($1:$1),1))*
ROW($1:$1),0),ROW($1:$1))+1,1)*10^ROW($1:$1)/10)</f>
        <v>0</v>
      </c>
      <c r="I952" t="str">
        <f>feed!I952</f>
        <v>Good</v>
      </c>
      <c r="J952">
        <f>SUMPRODUCT(MID(0&amp;feed!J952,LARGE(INDEX(ISNUMBER(--MID(feed!J952,ROW($1:$19),1))*
ROW($1:$19),0),ROW($1:$19))+1,1)*10^ROW($1:$19)/10)</f>
        <v>6</v>
      </c>
      <c r="K952">
        <f>SUMPRODUCT(MID(0&amp;feed!K952,LARGE(INDEX(ISNUMBER(--MID(feed!K952,ROW($1:$19),1))*
ROW($1:$19),0),ROW($1:$19))+1,1)*10^ROW($1:$19)/10)</f>
        <v>3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360</v>
      </c>
      <c r="O952">
        <f>SUMPRODUCT(MID(0&amp;feed!O952,LARGE(INDEX(ISNUMBER(--MID(feed!O952,ROW($1:$5),1))*
ROW($1:$5),0),ROW($1:$5))+1,1)*10^ROW($1:$5)/10)</f>
        <v>163</v>
      </c>
      <c r="P952" t="str">
        <f>feed!P952</f>
        <v>Untapped</v>
      </c>
      <c r="Q952" t="str">
        <f>feed!Q952</f>
        <v>Meagre</v>
      </c>
      <c r="R952" t="str">
        <f>feed!R952</f>
        <v>East Indies</v>
      </c>
      <c r="S952" t="str">
        <f>feed!S952</f>
        <v>United States</v>
      </c>
      <c r="T952" s="4">
        <f>SUMPRODUCT(MID(0&amp;feed!T952,LARGE(INDEX(ISNUMBER(--MID(feed!T952,ROW($1:$5),1))*
ROW($1:$5),0),ROW($1:$5))+1,1)*10^ROW($1:$5)/10)</f>
        <v>22490</v>
      </c>
      <c r="U952" t="str">
        <f>feed!U952</f>
        <v>http://blocgame.com/stats.php?id=64900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21365</v>
      </c>
      <c r="Y952" s="9">
        <f>T952/N952</f>
        <v>62.472222222222221</v>
      </c>
    </row>
    <row r="953" spans="1:25" x14ac:dyDescent="0.25">
      <c r="A953" t="str">
        <f>feed!A954</f>
        <v>fuckmejerry</v>
      </c>
      <c r="B953" t="str">
        <f>feed!B954</f>
        <v>basher6643</v>
      </c>
      <c r="C953" t="str">
        <f>feed!C954</f>
        <v>The Order</v>
      </c>
      <c r="D953">
        <f>SUMPRODUCT(MID(0&amp;feed!D954,LARGE(INDEX(ISNUMBER(--MID(feed!D954,ROW($1:$19),1))*
ROW($1:$19),0),ROW($1:$19))+1,1)*10^ROW($1:$19)/10)</f>
        <v>31</v>
      </c>
      <c r="E953">
        <f>SUMPRODUCT(MID(0&amp;feed!E954,LARGE(INDEX(ISNUMBER(--MID(feed!E954,ROW($1:$19),1))*
ROW($1:$19),0),ROW($1:$19))+1,1)*10^ROW($1:$19)/10)</f>
        <v>0</v>
      </c>
      <c r="F953" t="str">
        <f>feed!F954</f>
        <v>First World War surplus</v>
      </c>
      <c r="G953" t="str">
        <f>feed!G954</f>
        <v>Gandhi-like</v>
      </c>
      <c r="H953">
        <f>SUMPRODUCT(MID(0&amp;feed!H954,LARGE(INDEX(ISNUMBER(--MID(feed!H954,ROW($1:$1),1))*
ROW($1:$1),0),ROW($1:$1))+1,1)*10^ROW($1:$1)/10)</f>
        <v>0</v>
      </c>
      <c r="I953" t="str">
        <f>feed!I954</f>
        <v>Standard</v>
      </c>
      <c r="J953">
        <f>SUMPRODUCT(MID(0&amp;feed!J954,LARGE(INDEX(ISNUMBER(--MID(feed!J954,ROW($1:$19),1))*
ROW($1:$19),0),ROW($1:$19))+1,1)*10^ROW($1:$19)/10)</f>
        <v>9</v>
      </c>
      <c r="K953">
        <f>SUMPRODUCT(MID(0&amp;feed!K954,LARGE(INDEX(ISNUMBER(--MID(feed!K954,ROW($1:$19),1))*
ROW($1:$19),0),ROW($1:$19))+1,1)*10^ROW($1:$19)/10)</f>
        <v>3</v>
      </c>
      <c r="L953">
        <f>SUMPRODUCT(MID(0&amp;feed!L954,LARGE(INDEX(ISNUMBER(--MID(feed!L954,ROW($1:$19),1))*
ROW($1:$19),0),ROW($1:$19))+1,1)*10^ROW($1:$19)/10)</f>
        <v>1</v>
      </c>
      <c r="M953" t="str">
        <f>feed!M954</f>
        <v>Central Planning</v>
      </c>
      <c r="N953">
        <f>SUMPRODUCT(MID(0&amp;feed!N954,LARGE(INDEX(ISNUMBER(--MID(feed!N954,ROW($1:$5),1))*
ROW($1:$5),0),ROW($1:$5))+1,1)*10^ROW($1:$5)/10)</f>
        <v>359</v>
      </c>
      <c r="O953">
        <f>SUMPRODUCT(MID(0&amp;feed!O954,LARGE(INDEX(ISNUMBER(--MID(feed!O954,ROW($1:$5),1))*
ROW($1:$5),0),ROW($1:$5))+1,1)*10^ROW($1:$5)/10)</f>
        <v>2427</v>
      </c>
      <c r="P953" t="str">
        <f>feed!P954</f>
        <v>Untapped</v>
      </c>
      <c r="Q953" t="str">
        <f>feed!Q954</f>
        <v>None</v>
      </c>
      <c r="R953" t="str">
        <f>feed!R954</f>
        <v>Egypt</v>
      </c>
      <c r="S953" t="str">
        <f>feed!S954</f>
        <v>Neutral</v>
      </c>
      <c r="T953" s="4">
        <f>SUMPRODUCT(MID(0&amp;feed!T954,LARGE(INDEX(ISNUMBER(--MID(feed!T954,ROW($1:$5),1))*
ROW($1:$5),0),ROW($1:$5))+1,1)*10^ROW($1:$5)/10)</f>
        <v>20002</v>
      </c>
      <c r="U953" t="str">
        <f>feed!U954</f>
        <v>http://blocgame.com/stats.php?id=64451</v>
      </c>
      <c r="V953" s="4">
        <f>SUMPRODUCT(MID(0&amp;feed!V954,LARGE(INDEX(ISNUMBER(--MID(feed!V954,ROW($1:$5),1))*
ROW($1:$5),0),ROW($1:$5))+1,1)*10^ROW($1:$5)/10)</f>
        <v>0</v>
      </c>
      <c r="W953">
        <f>feed!W954</f>
        <v>0</v>
      </c>
      <c r="X953" s="4">
        <f>T953-H953*750-K953*375-L953*375</f>
        <v>18502</v>
      </c>
      <c r="Y953" s="9">
        <f>T953/N953</f>
        <v>55.715877437325908</v>
      </c>
    </row>
    <row r="954" spans="1:25" x14ac:dyDescent="0.25">
      <c r="A954" t="str">
        <f>feed!A953</f>
        <v>Puddle of Mudd</v>
      </c>
      <c r="B954" t="str">
        <f>feed!B953</f>
        <v>Mr. Bossman</v>
      </c>
      <c r="C954" t="str">
        <f>feed!C953</f>
        <v>Brotherhood of Nod</v>
      </c>
      <c r="D954">
        <f>SUMPRODUCT(MID(0&amp;feed!D953,LARGE(INDEX(ISNUMBER(--MID(feed!D953,ROW($1:$19),1))*
ROW($1:$19),0),ROW($1:$19))+1,1)*10^ROW($1:$19)/10)</f>
        <v>37</v>
      </c>
      <c r="E954">
        <f>SUMPRODUCT(MID(0&amp;feed!E953,LARGE(INDEX(ISNUMBER(--MID(feed!E953,ROW($1:$19),1))*
ROW($1:$19),0),ROW($1:$19))+1,1)*10^ROW($1:$19)/10)</f>
        <v>0</v>
      </c>
      <c r="F954" t="str">
        <f>feed!F953</f>
        <v>First World War surplus</v>
      </c>
      <c r="G954" t="str">
        <f>feed!G953</f>
        <v>Gandhi-like</v>
      </c>
      <c r="H954">
        <f>SUMPRODUCT(MID(0&amp;feed!H953,LARGE(INDEX(ISNUMBER(--MID(feed!H953,ROW($1:$1),1))*
ROW($1:$1),0),ROW($1:$1))+1,1)*10^ROW($1:$1)/10)</f>
        <v>0</v>
      </c>
      <c r="I954" t="str">
        <f>feed!I953</f>
        <v>Undisciplined Rabble</v>
      </c>
      <c r="J954">
        <f>SUMPRODUCT(MID(0&amp;feed!J953,LARGE(INDEX(ISNUMBER(--MID(feed!J953,ROW($1:$19),1))*
ROW($1:$19),0),ROW($1:$19))+1,1)*10^ROW($1:$19)/10)</f>
        <v>1</v>
      </c>
      <c r="K954">
        <f>SUMPRODUCT(MID(0&amp;feed!K953,LARGE(INDEX(ISNUMBER(--MID(feed!K953,ROW($1:$19),1))*
ROW($1:$19),0),ROW($1:$19))+1,1)*10^ROW($1:$19)/10)</f>
        <v>7</v>
      </c>
      <c r="L954">
        <f>SUMPRODUCT(MID(0&amp;feed!L953,LARGE(INDEX(ISNUMBER(--MID(feed!L953,ROW($1:$19),1))*
ROW($1:$19),0),ROW($1:$19))+1,1)*10^ROW($1:$19)/10)</f>
        <v>0</v>
      </c>
      <c r="M954" t="str">
        <f>feed!M953</f>
        <v>Free Market</v>
      </c>
      <c r="N954">
        <f>SUMPRODUCT(MID(0&amp;feed!N953,LARGE(INDEX(ISNUMBER(--MID(feed!N953,ROW($1:$5),1))*
ROW($1:$5),0),ROW($1:$5))+1,1)*10^ROW($1:$5)/10)</f>
        <v>359</v>
      </c>
      <c r="O954">
        <f>SUMPRODUCT(MID(0&amp;feed!O953,LARGE(INDEX(ISNUMBER(--MID(feed!O953,ROW($1:$5),1))*
ROW($1:$5),0),ROW($1:$5))+1,1)*10^ROW($1:$5)/10)</f>
        <v>214</v>
      </c>
      <c r="P954" t="str">
        <f>feed!P953</f>
        <v>Untapped</v>
      </c>
      <c r="Q954" t="str">
        <f>feed!Q953</f>
        <v>Large</v>
      </c>
      <c r="R954" t="str">
        <f>feed!R953</f>
        <v>Arabia</v>
      </c>
      <c r="S954" t="str">
        <f>feed!S953</f>
        <v>Soviet Union</v>
      </c>
      <c r="T954" s="4">
        <f>SUMPRODUCT(MID(0&amp;feed!T953,LARGE(INDEX(ISNUMBER(--MID(feed!T953,ROW($1:$5),1))*
ROW($1:$5),0),ROW($1:$5))+1,1)*10^ROW($1:$5)/10)</f>
        <v>23508</v>
      </c>
      <c r="U954" t="str">
        <f>feed!U953</f>
        <v>http://blocgame.com/stats.php?id=64311</v>
      </c>
      <c r="V954" s="4">
        <f>SUMPRODUCT(MID(0&amp;feed!V953,LARGE(INDEX(ISNUMBER(--MID(feed!V953,ROW($1:$5),1))*
ROW($1:$5),0),ROW($1:$5))+1,1)*10^ROW($1:$5)/10)</f>
        <v>0</v>
      </c>
      <c r="W954">
        <f>feed!W953</f>
        <v>0</v>
      </c>
      <c r="X954" s="4">
        <f>T954-H954*750-K954*375-L954*375</f>
        <v>20883</v>
      </c>
      <c r="Y954" s="9">
        <f>T954/N954</f>
        <v>65.48189415041783</v>
      </c>
    </row>
    <row r="955" spans="1:25" x14ac:dyDescent="0.25">
      <c r="A955" t="str">
        <f>feed!A955</f>
        <v>Nigerian Scams</v>
      </c>
      <c r="B955" t="str">
        <f>feed!B955</f>
        <v>Alyusi Islassis</v>
      </c>
      <c r="C955">
        <f>feed!C955</f>
        <v>0</v>
      </c>
      <c r="D955">
        <f>SUMPRODUCT(MID(0&amp;feed!D955,LARGE(INDEX(ISNUMBER(--MID(feed!D955,ROW($1:$19),1))*
ROW($1:$19),0),ROW($1:$19))+1,1)*10^ROW($1:$19)/10)</f>
        <v>13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0</v>
      </c>
      <c r="I955" t="str">
        <f>feed!I955</f>
        <v>Undisciplined Rabble</v>
      </c>
      <c r="J955">
        <f>SUMPRODUCT(MID(0&amp;feed!J955,LARGE(INDEX(ISNUMBER(--MID(feed!J955,ROW($1:$19),1))*
ROW($1:$19),0),ROW($1:$19))+1,1)*10^ROW($1:$19)/10)</f>
        <v>174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356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 t="str">
        <f>feed!Q955</f>
        <v>None</v>
      </c>
      <c r="R955" t="str">
        <f>feed!R955</f>
        <v>West Africa</v>
      </c>
      <c r="S955" t="str">
        <f>feed!S955</f>
        <v>Neutral</v>
      </c>
      <c r="T955" s="4">
        <f>SUMPRODUCT(MID(0&amp;feed!T955,LARGE(INDEX(ISNUMBER(--MID(feed!T955,ROW($1:$5),1))*
ROW($1:$5),0),ROW($1:$5))+1,1)*10^ROW($1:$5)/10)</f>
        <v>19800</v>
      </c>
      <c r="U955" t="str">
        <f>feed!U955</f>
        <v>http://blocgame.com/stats.php?id=62857</v>
      </c>
      <c r="V955" s="4">
        <f>SUMPRODUCT(MID(0&amp;feed!V955,LARGE(INDEX(ISNUMBER(--MID(feed!V955,ROW($1:$5),1))*
ROW($1:$5),0),ROW($1:$5))+1,1)*10^ROW($1:$5)/10)</f>
        <v>0</v>
      </c>
      <c r="W955">
        <f>feed!W955</f>
        <v>0</v>
      </c>
      <c r="X955" s="4">
        <f>T955-H955*750-K955*375-L955*375</f>
        <v>19050</v>
      </c>
      <c r="Y955" s="9">
        <f>T955/N955</f>
        <v>55.617977528089888</v>
      </c>
    </row>
    <row r="956" spans="1:25" x14ac:dyDescent="0.25">
      <c r="A956" t="str">
        <f>feed!A957</f>
        <v>Reichtoria</v>
      </c>
      <c r="B956" t="str">
        <f>feed!B957</f>
        <v>Saint Raphael</v>
      </c>
      <c r="C956">
        <f>feed!C957</f>
        <v>0</v>
      </c>
      <c r="D956">
        <f>SUMPRODUCT(MID(0&amp;feed!D957,LARGE(INDEX(ISNUMBER(--MID(feed!D957,ROW($1:$19),1))*
ROW($1:$19),0),ROW($1:$19))+1,1)*10^ROW($1:$19)/10)</f>
        <v>10</v>
      </c>
      <c r="E956">
        <f>SUMPRODUCT(MID(0&amp;feed!E957,LARGE(INDEX(ISNUMBER(--MID(feed!E957,ROW($1:$19),1))*
ROW($1:$19),0),ROW($1:$19))+1,1)*10^ROW($1:$19)/10)</f>
        <v>0</v>
      </c>
      <c r="F956" t="str">
        <f>feed!F957</f>
        <v>Finest of the 19th century</v>
      </c>
      <c r="G956" t="str">
        <f>feed!G957</f>
        <v>Gandhi-like</v>
      </c>
      <c r="H956">
        <f>SUMPRODUCT(MID(0&amp;feed!H957,LARGE(INDEX(ISNUMBER(--MID(feed!H957,ROW($1:$1),1))*
ROW($1:$1),0),ROW($1:$1))+1,1)*10^ROW($1:$1)/10)</f>
        <v>0</v>
      </c>
      <c r="I956" t="str">
        <f>feed!I957</f>
        <v>Poor</v>
      </c>
      <c r="J956">
        <f>SUMPRODUCT(MID(0&amp;feed!J957,LARGE(INDEX(ISNUMBER(--MID(feed!J957,ROW($1:$19),1))*
ROW($1:$19),0),ROW($1:$19))+1,1)*10^ROW($1:$19)/10)</f>
        <v>130</v>
      </c>
      <c r="K956">
        <f>SUMPRODUCT(MID(0&amp;feed!K957,LARGE(INDEX(ISNUMBER(--MID(feed!K957,ROW($1:$19),1))*
ROW($1:$19),0),ROW($1:$19))+1,1)*10^ROW($1:$19)/10)</f>
        <v>2</v>
      </c>
      <c r="L956">
        <f>SUMPRODUCT(MID(0&amp;feed!L957,LARGE(INDEX(ISNUMBER(--MID(feed!L957,ROW($1:$19),1))*
ROW($1:$19),0),ROW($1:$19))+1,1)*10^ROW($1:$19)/10)</f>
        <v>0</v>
      </c>
      <c r="M956" t="str">
        <f>feed!M957</f>
        <v>Central Planning</v>
      </c>
      <c r="N956">
        <f>SUMPRODUCT(MID(0&amp;feed!N957,LARGE(INDEX(ISNUMBER(--MID(feed!N957,ROW($1:$5),1))*
ROW($1:$5),0),ROW($1:$5))+1,1)*10^ROW($1:$5)/10)</f>
        <v>356</v>
      </c>
      <c r="O956">
        <f>SUMPRODUCT(MID(0&amp;feed!O957,LARGE(INDEX(ISNUMBER(--MID(feed!O957,ROW($1:$5),1))*
ROW($1:$5),0),ROW($1:$5))+1,1)*10^ROW($1:$5)/10)</f>
        <v>0</v>
      </c>
      <c r="P956" t="str">
        <f>feed!P957</f>
        <v>Untapped</v>
      </c>
      <c r="Q956" t="str">
        <f>feed!Q957</f>
        <v>None</v>
      </c>
      <c r="R956" t="str">
        <f>feed!R957</f>
        <v>China</v>
      </c>
      <c r="S956" t="str">
        <f>feed!S957</f>
        <v>Neutral</v>
      </c>
      <c r="T956" s="4">
        <f>SUMPRODUCT(MID(0&amp;feed!T957,LARGE(INDEX(ISNUMBER(--MID(feed!T957,ROW($1:$5),1))*
ROW($1:$5),0),ROW($1:$5))+1,1)*10^ROW($1:$5)/10)</f>
        <v>16335</v>
      </c>
      <c r="U956" t="str">
        <f>feed!U957</f>
        <v>http://blocgame.com/stats.php?id=64700</v>
      </c>
      <c r="V956" s="4">
        <f>SUMPRODUCT(MID(0&amp;feed!V957,LARGE(INDEX(ISNUMBER(--MID(feed!V957,ROW($1:$5),1))*
ROW($1:$5),0),ROW($1:$5))+1,1)*10^ROW($1:$5)/10)</f>
        <v>0</v>
      </c>
      <c r="W956">
        <f>feed!W957</f>
        <v>0</v>
      </c>
      <c r="X956" s="4">
        <f>T956-H956*750-K956*375-L956*375</f>
        <v>15585</v>
      </c>
      <c r="Y956" s="9">
        <f>T956/N956</f>
        <v>45.884831460674157</v>
      </c>
    </row>
    <row r="957" spans="1:25" x14ac:dyDescent="0.25">
      <c r="A957" t="str">
        <f>feed!A958</f>
        <v>Milania</v>
      </c>
      <c r="B957" t="str">
        <f>feed!B958</f>
        <v>BlueLeader</v>
      </c>
      <c r="C957">
        <f>feed!C958</f>
        <v>0</v>
      </c>
      <c r="D957">
        <f>SUMPRODUCT(MID(0&amp;feed!D958,LARGE(INDEX(ISNUMBER(--MID(feed!D958,ROW($1:$19),1))*
ROW($1:$19),0),ROW($1:$19))+1,1)*10^ROW($1:$19)/10)</f>
        <v>20</v>
      </c>
      <c r="E957">
        <f>SUMPRODUCT(MID(0&amp;feed!E958,LARGE(INDEX(ISNUMBER(--MID(feed!E958,ROW($1:$19),1))*
ROW($1:$19),0),ROW($1:$19))+1,1)*10^ROW($1:$19)/10)</f>
        <v>0</v>
      </c>
      <c r="F957" t="str">
        <f>feed!F958</f>
        <v>Finest of the 19th century</v>
      </c>
      <c r="G957" t="str">
        <f>feed!G958</f>
        <v>Angelic</v>
      </c>
      <c r="H957">
        <f>SUMPRODUCT(MID(0&amp;feed!H958,LARGE(INDEX(ISNUMBER(--MID(feed!H958,ROW($1:$1),1))*
ROW($1:$1),0),ROW($1:$1))+1,1)*10^ROW($1:$1)/10)</f>
        <v>0</v>
      </c>
      <c r="I957" t="str">
        <f>feed!I958</f>
        <v>Standard</v>
      </c>
      <c r="J957">
        <f>SUMPRODUCT(MID(0&amp;feed!J958,LARGE(INDEX(ISNUMBER(--MID(feed!J958,ROW($1:$19),1))*
ROW($1:$19),0),ROW($1:$19))+1,1)*10^ROW($1:$19)/10)</f>
        <v>91</v>
      </c>
      <c r="K957">
        <f>SUMPRODUCT(MID(0&amp;feed!K958,LARGE(INDEX(ISNUMBER(--MID(feed!K958,ROW($1:$19),1))*
ROW($1:$19),0),ROW($1:$19))+1,1)*10^ROW($1:$19)/10)</f>
        <v>2</v>
      </c>
      <c r="L957">
        <f>SUMPRODUCT(MID(0&amp;feed!L958,LARGE(INDEX(ISNUMBER(--MID(feed!L958,ROW($1:$19),1))*
ROW($1:$19),0),ROW($1:$19))+1,1)*10^ROW($1:$19)/10)</f>
        <v>0</v>
      </c>
      <c r="M957" t="str">
        <f>feed!M958</f>
        <v>Mixed Economy</v>
      </c>
      <c r="N957">
        <f>SUMPRODUCT(MID(0&amp;feed!N958,LARGE(INDEX(ISNUMBER(--MID(feed!N958,ROW($1:$5),1))*
ROW($1:$5),0),ROW($1:$5))+1,1)*10^ROW($1:$5)/10)</f>
        <v>356</v>
      </c>
      <c r="O957">
        <f>SUMPRODUCT(MID(0&amp;feed!O958,LARGE(INDEX(ISNUMBER(--MID(feed!O958,ROW($1:$5),1))*
ROW($1:$5),0),ROW($1:$5))+1,1)*10^ROW($1:$5)/10)</f>
        <v>0</v>
      </c>
      <c r="P957" t="str">
        <f>feed!P958</f>
        <v>Untapped</v>
      </c>
      <c r="Q957" t="str">
        <f>feed!Q958</f>
        <v>None</v>
      </c>
      <c r="R957" t="str">
        <f>feed!R958</f>
        <v>Atlas</v>
      </c>
      <c r="S957" t="str">
        <f>feed!S958</f>
        <v>Neutral</v>
      </c>
      <c r="T957" s="4">
        <f>SUMPRODUCT(MID(0&amp;feed!T958,LARGE(INDEX(ISNUMBER(--MID(feed!T958,ROW($1:$5),1))*
ROW($1:$5),0),ROW($1:$5))+1,1)*10^ROW($1:$5)/10)</f>
        <v>20000</v>
      </c>
      <c r="U957" t="str">
        <f>feed!U958</f>
        <v>http://blocgame.com/stats.php?id=64773</v>
      </c>
      <c r="V957" s="4">
        <f>SUMPRODUCT(MID(0&amp;feed!V958,LARGE(INDEX(ISNUMBER(--MID(feed!V958,ROW($1:$5),1))*
ROW($1:$5),0),ROW($1:$5))+1,1)*10^ROW($1:$5)/10)</f>
        <v>0</v>
      </c>
      <c r="W957">
        <f>feed!W958</f>
        <v>0</v>
      </c>
      <c r="X957" s="4">
        <f>T957-H957*750-K957*375-L957*375</f>
        <v>19250</v>
      </c>
      <c r="Y957" s="9">
        <f>T957/N957</f>
        <v>56.179775280898873</v>
      </c>
    </row>
    <row r="958" spans="1:25" x14ac:dyDescent="0.25">
      <c r="A958" t="str">
        <f>feed!A956</f>
        <v>bombingsymy</v>
      </c>
      <c r="B958" t="str">
        <f>feed!B956</f>
        <v>Tahla6969</v>
      </c>
      <c r="C958">
        <f>feed!C956</f>
        <v>0</v>
      </c>
      <c r="D958">
        <f>SUMPRODUCT(MID(0&amp;feed!D956,LARGE(INDEX(ISNUMBER(--MID(feed!D956,ROW($1:$19),1))*
ROW($1:$19),0),ROW($1:$19))+1,1)*10^ROW($1:$19)/10)</f>
        <v>7</v>
      </c>
      <c r="E958">
        <f>SUMPRODUCT(MID(0&amp;feed!E956,LARGE(INDEX(ISNUMBER(--MID(feed!E956,ROW($1:$19),1))*
ROW($1:$19),0),ROW($1:$19))+1,1)*10^ROW($1:$19)/10)</f>
        <v>0</v>
      </c>
      <c r="F958" t="str">
        <f>feed!F956</f>
        <v>First World War surplus</v>
      </c>
      <c r="G958" t="str">
        <f>feed!G956</f>
        <v>Normal</v>
      </c>
      <c r="H958">
        <f>SUMPRODUCT(MID(0&amp;feed!H956,LARGE(INDEX(ISNUMBER(--MID(feed!H956,ROW($1:$1),1))*
ROW($1:$1),0),ROW($1:$1))+1,1)*10^ROW($1:$1)/10)</f>
        <v>0</v>
      </c>
      <c r="I958" t="str">
        <f>feed!I956</f>
        <v>Undisciplined Rabble</v>
      </c>
      <c r="J958">
        <f>SUMPRODUCT(MID(0&amp;feed!J956,LARGE(INDEX(ISNUMBER(--MID(feed!J956,ROW($1:$19),1))*
ROW($1:$19),0),ROW($1:$19))+1,1)*10^ROW($1:$19)/10)</f>
        <v>9</v>
      </c>
      <c r="K958">
        <f>SUMPRODUCT(MID(0&amp;feed!K956,LARGE(INDEX(ISNUMBER(--MID(feed!K956,ROW($1:$19),1))*
ROW($1:$19),0),ROW($1:$19))+1,1)*10^ROW($1:$19)/10)</f>
        <v>3</v>
      </c>
      <c r="L958">
        <f>SUMPRODUCT(MID(0&amp;feed!L956,LARGE(INDEX(ISNUMBER(--MID(feed!L956,ROW($1:$19),1))*
ROW($1:$19),0),ROW($1:$19))+1,1)*10^ROW($1:$19)/10)</f>
        <v>1</v>
      </c>
      <c r="M958" t="str">
        <f>feed!M956</f>
        <v>Central Planning</v>
      </c>
      <c r="N958">
        <f>SUMPRODUCT(MID(0&amp;feed!N956,LARGE(INDEX(ISNUMBER(--MID(feed!N956,ROW($1:$5),1))*
ROW($1:$5),0),ROW($1:$5))+1,1)*10^ROW($1:$5)/10)</f>
        <v>356</v>
      </c>
      <c r="O958">
        <f>SUMPRODUCT(MID(0&amp;feed!O956,LARGE(INDEX(ISNUMBER(--MID(feed!O956,ROW($1:$5),1))*
ROW($1:$5),0),ROW($1:$5))+1,1)*10^ROW($1:$5)/10)</f>
        <v>316</v>
      </c>
      <c r="P958">
        <f>feed!P956</f>
        <v>0</v>
      </c>
      <c r="Q958" t="str">
        <f>feed!Q956</f>
        <v>None</v>
      </c>
      <c r="R958" t="str">
        <f>feed!R956</f>
        <v>Pacific Rim</v>
      </c>
      <c r="S958" t="str">
        <f>feed!S956</f>
        <v>Neutral</v>
      </c>
      <c r="T958" s="4">
        <f>SUMPRODUCT(MID(0&amp;feed!T956,LARGE(INDEX(ISNUMBER(--MID(feed!T956,ROW($1:$5),1))*
ROW($1:$5),0),ROW($1:$5))+1,1)*10^ROW($1:$5)/10)</f>
        <v>12556</v>
      </c>
      <c r="U958" t="str">
        <f>feed!U956</f>
        <v>http://blocgame.com/stats.php?id=64477</v>
      </c>
      <c r="V958" s="4">
        <f>SUMPRODUCT(MID(0&amp;feed!V956,LARGE(INDEX(ISNUMBER(--MID(feed!V956,ROW($1:$5),1))*
ROW($1:$5),0),ROW($1:$5))+1,1)*10^ROW($1:$5)/10)</f>
        <v>0</v>
      </c>
      <c r="W958">
        <f>feed!W956</f>
        <v>0</v>
      </c>
      <c r="X958" s="4">
        <f>T958-H958*750-K958*375-L958*375</f>
        <v>11056</v>
      </c>
      <c r="Y958" s="9">
        <f>T958/N958</f>
        <v>35.269662921348313</v>
      </c>
    </row>
    <row r="959" spans="1:25" x14ac:dyDescent="0.25">
      <c r="A959" t="str">
        <f>feed!A959</f>
        <v>Elyun Khemet</v>
      </c>
      <c r="B959" t="str">
        <f>feed!B959</f>
        <v>God Rajaiel</v>
      </c>
      <c r="C959">
        <f>feed!C959</f>
        <v>0</v>
      </c>
      <c r="D959">
        <f>SUMPRODUCT(MID(0&amp;feed!D959,LARGE(INDEX(ISNUMBER(--MID(feed!D959,ROW($1:$19),1))*
ROW($1:$19),0),ROW($1:$19))+1,1)*10^ROW($1:$19)/10)</f>
        <v>20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140</v>
      </c>
      <c r="K959">
        <f>SUMPRODUCT(MID(0&amp;feed!K959,LARGE(INDEX(ISNUMBER(--MID(feed!K959,ROW($1:$19),1))*
ROW($1:$19),0),ROW($1:$19))+1,1)*10^ROW($1:$19)/10)</f>
        <v>3</v>
      </c>
      <c r="L959">
        <f>SUMPRODUCT(MID(0&amp;feed!L959,LARGE(INDEX(ISNUMBER(--MID(feed!L959,ROW($1:$19),1))*
ROW($1:$19),0),ROW($1:$19))+1,1)*10^ROW($1:$19)/10)</f>
        <v>1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355</v>
      </c>
      <c r="O959">
        <f>SUMPRODUCT(MID(0&amp;feed!O959,LARGE(INDEX(ISNUMBER(--MID(feed!O959,ROW($1:$5),1))*
ROW($1:$5),0),ROW($1:$5))+1,1)*10^ROW($1:$5)/10)</f>
        <v>2962</v>
      </c>
      <c r="P959" t="str">
        <f>feed!P959</f>
        <v>Untapped</v>
      </c>
      <c r="Q959" t="str">
        <f>feed!Q959</f>
        <v>None</v>
      </c>
      <c r="R959" t="str">
        <f>feed!R959</f>
        <v>Egypt</v>
      </c>
      <c r="S959" t="str">
        <f>feed!S959</f>
        <v>Neutral</v>
      </c>
      <c r="T959" s="4">
        <f>SUMPRODUCT(MID(0&amp;feed!T959,LARGE(INDEX(ISNUMBER(--MID(feed!T959,ROW($1:$5),1))*
ROW($1:$5),0),ROW($1:$5))+1,1)*10^ROW($1:$5)/10)</f>
        <v>20000</v>
      </c>
      <c r="U959" t="str">
        <f>feed!U959</f>
        <v>http://blocgame.com/stats.php?id=64694</v>
      </c>
      <c r="V959" s="4">
        <f>SUMPRODUCT(MID(0&amp;feed!V959,LARGE(INDEX(ISNUMBER(--MID(feed!V959,ROW($1:$5),1))*
ROW($1:$5),0),ROW($1:$5))+1,1)*10^ROW($1:$5)/10)</f>
        <v>0</v>
      </c>
      <c r="W959">
        <f>feed!W959</f>
        <v>0</v>
      </c>
      <c r="X959" s="4">
        <f>T959-H959*750-K959*375-L959*375</f>
        <v>18500</v>
      </c>
      <c r="Y959" s="9">
        <f>T959/N959</f>
        <v>56.338028169014088</v>
      </c>
    </row>
    <row r="960" spans="1:25" x14ac:dyDescent="0.25">
      <c r="A960" t="str">
        <f>feed!A960</f>
        <v>Steins;Gate</v>
      </c>
      <c r="B960" t="str">
        <f>feed!B960</f>
        <v>Amane Suzuha</v>
      </c>
      <c r="C960">
        <f>feed!C960</f>
        <v>0</v>
      </c>
      <c r="D960">
        <f>SUMPRODUCT(MID(0&amp;feed!D960,LARGE(INDEX(ISNUMBER(--MID(feed!D960,ROW($1:$19),1))*
ROW($1:$19),0),ROW($1:$19))+1,1)*10^ROW($1:$19)/10)</f>
        <v>9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Normal</v>
      </c>
      <c r="H960">
        <f>SUMPRODUCT(MID(0&amp;feed!H960,LARGE(INDEX(ISNUMBER(--MID(feed!H960,ROW($1:$1),1))*
ROW($1:$1),0),ROW($1:$1))+1,1)*10^ROW($1:$1)/10)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18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Free Market</v>
      </c>
      <c r="N960">
        <f>SUMPRODUCT(MID(0&amp;feed!N960,LARGE(INDEX(ISNUMBER(--MID(feed!N960,ROW($1:$5),1))*
ROW($1:$5),0),ROW($1:$5))+1,1)*10^ROW($1:$5)/10)</f>
        <v>355</v>
      </c>
      <c r="O960">
        <f>SUMPRODUCT(MID(0&amp;feed!O960,LARGE(INDEX(ISNUMBER(--MID(feed!O960,ROW($1:$5),1))*
ROW($1:$5),0),ROW($1:$5))+1,1)*10^ROW($1:$5)/10)</f>
        <v>119</v>
      </c>
      <c r="P960" t="str">
        <f>feed!P960</f>
        <v>Untapped</v>
      </c>
      <c r="Q960" t="str">
        <f>feed!Q960</f>
        <v>None</v>
      </c>
      <c r="R960" t="str">
        <f>feed!R960</f>
        <v>China</v>
      </c>
      <c r="S960" t="str">
        <f>feed!S960</f>
        <v>United States</v>
      </c>
      <c r="T960" s="4">
        <f>SUMPRODUCT(MID(0&amp;feed!T960,LARGE(INDEX(ISNUMBER(--MID(feed!T960,ROW($1:$5),1))*
ROW($1:$5),0),ROW($1:$5))+1,1)*10^ROW($1:$5)/10)</f>
        <v>16667</v>
      </c>
      <c r="U960" t="str">
        <f>feed!U960</f>
        <v>http://blocgame.com/stats.php?id=64828</v>
      </c>
      <c r="V960" s="4">
        <f>SUMPRODUCT(MID(0&amp;feed!V960,LARGE(INDEX(ISNUMBER(--MID(feed!V960,ROW($1:$5),1))*
ROW($1:$5),0),ROW($1:$5))+1,1)*10^ROW($1:$5)/10)</f>
        <v>0</v>
      </c>
      <c r="W960">
        <f>feed!W960</f>
        <v>0</v>
      </c>
      <c r="X960" s="4">
        <f>T960-H960*750-K960*375-L960*375</f>
        <v>15917</v>
      </c>
      <c r="Y960" s="9">
        <f>T960/N960</f>
        <v>46.949295774647887</v>
      </c>
    </row>
    <row r="961" spans="1:25" x14ac:dyDescent="0.25">
      <c r="A961" t="str">
        <f>feed!A963</f>
        <v>sexophones</v>
      </c>
      <c r="B961" t="str">
        <f>feed!B963</f>
        <v>whoitusedtobe</v>
      </c>
      <c r="C961" t="str">
        <f>feed!C963</f>
        <v>The United Nations</v>
      </c>
      <c r="D961">
        <f>SUMPRODUCT(MID(0&amp;feed!D963,LARGE(INDEX(ISNUMBER(--MID(feed!D963,ROW($1:$19),1))*
ROW($1:$19),0),ROW($1:$19))+1,1)*10^ROW($1:$19)/10)</f>
        <v>18</v>
      </c>
      <c r="E961">
        <f>SUMPRODUCT(MID(0&amp;feed!E963,LARGE(INDEX(ISNUMBER(--MID(feed!E963,ROW($1:$19),1))*
ROW($1:$19),0),ROW($1:$19))+1,1)*10^ROW($1:$19)/10)</f>
        <v>0</v>
      </c>
      <c r="F961" t="str">
        <f>feed!F963</f>
        <v>Finest of the 19th century</v>
      </c>
      <c r="G961" t="str">
        <f>feed!G963</f>
        <v>Gandhi-like</v>
      </c>
      <c r="H961">
        <f>SUMPRODUCT(MID(0&amp;feed!H963,LARGE(INDEX(ISNUMBER(--MID(feed!H963,ROW($1:$1),1))*
ROW($1:$1),0),ROW($1:$1))+1,1)*10^ROW($1:$1)/10)</f>
        <v>0</v>
      </c>
      <c r="I961" t="str">
        <f>feed!I963</f>
        <v>Undisciplined Rabble</v>
      </c>
      <c r="J961">
        <f>SUMPRODUCT(MID(0&amp;feed!J963,LARGE(INDEX(ISNUMBER(--MID(feed!J963,ROW($1:$19),1))*
ROW($1:$19),0),ROW($1:$19))+1,1)*10^ROW($1:$19)/10)</f>
        <v>132</v>
      </c>
      <c r="K961">
        <f>SUMPRODUCT(MID(0&amp;feed!K963,LARGE(INDEX(ISNUMBER(--MID(feed!K963,ROW($1:$19),1))*
ROW($1:$19),0),ROW($1:$19))+1,1)*10^ROW($1:$19)/10)</f>
        <v>5</v>
      </c>
      <c r="L961">
        <f>SUMPRODUCT(MID(0&amp;feed!L963,LARGE(INDEX(ISNUMBER(--MID(feed!L963,ROW($1:$19),1))*
ROW($1:$19),0),ROW($1:$19))+1,1)*10^ROW($1:$19)/10)</f>
        <v>0</v>
      </c>
      <c r="M961" t="str">
        <f>feed!M963</f>
        <v>Mixed Economy</v>
      </c>
      <c r="N961">
        <f>SUMPRODUCT(MID(0&amp;feed!N963,LARGE(INDEX(ISNUMBER(--MID(feed!N963,ROW($1:$5),1))*
ROW($1:$5),0),ROW($1:$5))+1,1)*10^ROW($1:$5)/10)</f>
        <v>353</v>
      </c>
      <c r="O961">
        <f>SUMPRODUCT(MID(0&amp;feed!O963,LARGE(INDEX(ISNUMBER(--MID(feed!O963,ROW($1:$5),1))*
ROW($1:$5),0),ROW($1:$5))+1,1)*10^ROW($1:$5)/10)</f>
        <v>0</v>
      </c>
      <c r="P961" t="str">
        <f>feed!P963</f>
        <v>Untapped</v>
      </c>
      <c r="Q961" t="str">
        <f>feed!Q963</f>
        <v>None</v>
      </c>
      <c r="R961" t="str">
        <f>feed!R963</f>
        <v>West Africa</v>
      </c>
      <c r="S961" t="str">
        <f>feed!S963</f>
        <v>Neutral</v>
      </c>
      <c r="T961" s="4">
        <f>SUMPRODUCT(MID(0&amp;feed!T963,LARGE(INDEX(ISNUMBER(--MID(feed!T963,ROW($1:$5),1))*
ROW($1:$5),0),ROW($1:$5))+1,1)*10^ROW($1:$5)/10)</f>
        <v>20000</v>
      </c>
      <c r="U961" t="str">
        <f>feed!U963</f>
        <v>http://blocgame.com/stats.php?id=64660</v>
      </c>
      <c r="V961" s="4">
        <f>SUMPRODUCT(MID(0&amp;feed!V963,LARGE(INDEX(ISNUMBER(--MID(feed!V963,ROW($1:$5),1))*
ROW($1:$5),0),ROW($1:$5))+1,1)*10^ROW($1:$5)/10)</f>
        <v>0</v>
      </c>
      <c r="W961">
        <f>feed!W963</f>
        <v>0</v>
      </c>
      <c r="X961" s="4">
        <f>T961-H961*750-K961*375-L961*375</f>
        <v>18125</v>
      </c>
      <c r="Y961" s="9">
        <f>T961/N961</f>
        <v>56.657223796033996</v>
      </c>
    </row>
    <row r="962" spans="1:25" x14ac:dyDescent="0.25">
      <c r="A962" t="str">
        <f>feed!A962</f>
        <v>TheTrueAsia</v>
      </c>
      <c r="B962" t="str">
        <f>feed!B962</f>
        <v>Vinney420</v>
      </c>
      <c r="C962" t="str">
        <f>feed!C962</f>
        <v>The Order</v>
      </c>
      <c r="D962">
        <f>SUMPRODUCT(MID(0&amp;feed!D962,LARGE(INDEX(ISNUMBER(--MID(feed!D962,ROW($1:$19),1))*
ROW($1:$19),0),ROW($1:$19))+1,1)*10^ROW($1:$19)/10)</f>
        <v>4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Isolated</v>
      </c>
      <c r="H962">
        <f>SUMPRODUCT(MID(0&amp;feed!H962,LARGE(INDEX(ISNUMBER(--MID(feed!H962,ROW($1:$1),1))*
ROW($1:$1),0),ROW($1:$1))+1,1)*10^ROW($1:$1)/10)</f>
        <v>1</v>
      </c>
      <c r="I962" t="str">
        <f>feed!I962</f>
        <v>Undisciplined Rabble</v>
      </c>
      <c r="J962">
        <f>SUMPRODUCT(MID(0&amp;feed!J962,LARGE(INDEX(ISNUMBER(--MID(feed!J962,ROW($1:$19),1))*
ROW($1:$19),0),ROW($1:$19))+1,1)*10^ROW($1:$19)/10)</f>
        <v>9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1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353</v>
      </c>
      <c r="O962">
        <f>SUMPRODUCT(MID(0&amp;feed!O962,LARGE(INDEX(ISNUMBER(--MID(feed!O962,ROW($1:$5),1))*
ROW($1:$5),0),ROW($1:$5))+1,1)*10^ROW($1:$5)/10)</f>
        <v>55</v>
      </c>
      <c r="P962" t="str">
        <f>feed!P962</f>
        <v>Untapped</v>
      </c>
      <c r="Q962" t="str">
        <f>feed!Q962</f>
        <v>None</v>
      </c>
      <c r="R962" t="str">
        <f>feed!R962</f>
        <v>Pacific Rim</v>
      </c>
      <c r="S962" t="str">
        <f>feed!S962</f>
        <v>Neutral</v>
      </c>
      <c r="T962" s="4">
        <f>SUMPRODUCT(MID(0&amp;feed!T962,LARGE(INDEX(ISNUMBER(--MID(feed!T962,ROW($1:$5),1))*
ROW($1:$5),0),ROW($1:$5))+1,1)*10^ROW($1:$5)/10)</f>
        <v>10519</v>
      </c>
      <c r="U962" t="str">
        <f>feed!U962</f>
        <v>http://blocgame.com/stats.php?id=64516</v>
      </c>
      <c r="V962" s="4">
        <f>SUMPRODUCT(MID(0&amp;feed!V962,LARGE(INDEX(ISNUMBER(--MID(feed!V962,ROW($1:$5),1))*
ROW($1:$5),0),ROW($1:$5))+1,1)*10^ROW($1:$5)/10)</f>
        <v>0</v>
      </c>
      <c r="W962">
        <f>feed!W962</f>
        <v>0</v>
      </c>
      <c r="X962" s="4">
        <f>T962-H962*750-K962*375-L962*375</f>
        <v>8644</v>
      </c>
      <c r="Y962" s="9">
        <f>T962/N962</f>
        <v>29.798866855524079</v>
      </c>
    </row>
    <row r="963" spans="1:25" x14ac:dyDescent="0.25">
      <c r="A963" t="str">
        <f>feed!A961</f>
        <v>theonehundred</v>
      </c>
      <c r="B963" t="str">
        <f>feed!B961</f>
        <v>theonehundred</v>
      </c>
      <c r="C963">
        <f>feed!C961</f>
        <v>0</v>
      </c>
      <c r="D963">
        <f>SUMPRODUCT(MID(0&amp;feed!D961,LARGE(INDEX(ISNUMBER(--MID(feed!D961,ROW($1:$19),1))*
ROW($1:$19),0),ROW($1:$19))+1,1)*10^ROW($1:$19)/10)</f>
        <v>18</v>
      </c>
      <c r="E963">
        <f>SUMPRODUCT(MID(0&amp;feed!E961,LARGE(INDEX(ISNUMBER(--MID(feed!E961,ROW($1:$19),1))*
ROW($1:$19),0),ROW($1:$19))+1,1)*10^ROW($1:$19)/10)</f>
        <v>0</v>
      </c>
      <c r="F963" t="str">
        <f>feed!F961</f>
        <v>Finest of the 19th century</v>
      </c>
      <c r="G963" t="str">
        <f>feed!G961</f>
        <v>Gandhi-like</v>
      </c>
      <c r="H963">
        <f>SUMPRODUCT(MID(0&amp;feed!H961,LARGE(INDEX(ISNUMBER(--MID(feed!H961,ROW($1:$1),1))*
ROW($1:$1),0),ROW($1:$1))+1,1)*10^ROW($1:$1)/10)</f>
        <v>0</v>
      </c>
      <c r="I963" t="str">
        <f>feed!I961</f>
        <v>Undisciplined Rabble</v>
      </c>
      <c r="J963">
        <f>SUMPRODUCT(MID(0&amp;feed!J961,LARGE(INDEX(ISNUMBER(--MID(feed!J961,ROW($1:$19),1))*
ROW($1:$19),0),ROW($1:$19))+1,1)*10^ROW($1:$19)/10)</f>
        <v>4</v>
      </c>
      <c r="K963">
        <f>SUMPRODUCT(MID(0&amp;feed!K961,LARGE(INDEX(ISNUMBER(--MID(feed!K961,ROW($1:$19),1))*
ROW($1:$19),0),ROW($1:$19))+1,1)*10^ROW($1:$19)/10)</f>
        <v>2</v>
      </c>
      <c r="L963">
        <f>SUMPRODUCT(MID(0&amp;feed!L961,LARGE(INDEX(ISNUMBER(--MID(feed!L961,ROW($1:$19),1))*
ROW($1:$19),0),ROW($1:$19))+1,1)*10^ROW($1:$19)/10)</f>
        <v>2</v>
      </c>
      <c r="M963" t="str">
        <f>feed!M961</f>
        <v>Free Market</v>
      </c>
      <c r="N963">
        <f>SUMPRODUCT(MID(0&amp;feed!N961,LARGE(INDEX(ISNUMBER(--MID(feed!N961,ROW($1:$5),1))*
ROW($1:$5),0),ROW($1:$5))+1,1)*10^ROW($1:$5)/10)</f>
        <v>353</v>
      </c>
      <c r="O963">
        <f>SUMPRODUCT(MID(0&amp;feed!O961,LARGE(INDEX(ISNUMBER(--MID(feed!O961,ROW($1:$5),1))*
ROW($1:$5),0),ROW($1:$5))+1,1)*10^ROW($1:$5)/10)</f>
        <v>3035</v>
      </c>
      <c r="P963" t="str">
        <f>feed!P961</f>
        <v>Untapped</v>
      </c>
      <c r="Q963" t="str">
        <f>feed!Q961</f>
        <v>None</v>
      </c>
      <c r="R963" t="str">
        <f>feed!R961</f>
        <v>Atlas</v>
      </c>
      <c r="S963" t="str">
        <f>feed!S961</f>
        <v>United States</v>
      </c>
      <c r="T963" s="4">
        <f>SUMPRODUCT(MID(0&amp;feed!T961,LARGE(INDEX(ISNUMBER(--MID(feed!T961,ROW($1:$5),1))*
ROW($1:$5),0),ROW($1:$5))+1,1)*10^ROW($1:$5)/10)</f>
        <v>20000</v>
      </c>
      <c r="U963" t="str">
        <f>feed!U961</f>
        <v>http://blocgame.com/stats.php?id=64336</v>
      </c>
      <c r="V963" s="4">
        <f>SUMPRODUCT(MID(0&amp;feed!V961,LARGE(INDEX(ISNUMBER(--MID(feed!V961,ROW($1:$5),1))*
ROW($1:$5),0),ROW($1:$5))+1,1)*10^ROW($1:$5)/10)</f>
        <v>0</v>
      </c>
      <c r="W963">
        <f>feed!W961</f>
        <v>0</v>
      </c>
      <c r="X963" s="4">
        <f>T963-H963*750-K963*375-L963*375</f>
        <v>18500</v>
      </c>
      <c r="Y963" s="9">
        <f>T963/N963</f>
        <v>56.657223796033996</v>
      </c>
    </row>
    <row r="964" spans="1:25" x14ac:dyDescent="0.25">
      <c r="A964" t="str">
        <f>feed!A964</f>
        <v>Duplicity</v>
      </c>
      <c r="B964" t="str">
        <f>feed!B964</f>
        <v>Mammothballs</v>
      </c>
      <c r="C964">
        <f>feed!C964</f>
        <v>0</v>
      </c>
      <c r="D964">
        <f>SUMPRODUCT(MID(0&amp;feed!D964,LARGE(INDEX(ISNUMBER(--MID(feed!D964,ROW($1:$19),1))*
ROW($1:$19),0),ROW($1:$19))+1,1)*10^ROW($1:$19)/10)</f>
        <v>20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Nice</v>
      </c>
      <c r="H964">
        <f>SUMPRODUCT(MID(0&amp;feed!H964,LARGE(INDEX(ISNUMBER(--MID(feed!H964,ROW($1:$1),1))*
ROW($1:$1),0),ROW($1:$1))+1,1)*10^ROW($1:$1)/10)</f>
        <v>0</v>
      </c>
      <c r="I964" t="str">
        <f>feed!I964</f>
        <v>Poor</v>
      </c>
      <c r="J964">
        <f>SUMPRODUCT(MID(0&amp;feed!J964,LARGE(INDEX(ISNUMBER(--MID(feed!J964,ROW($1:$19),1))*
ROW($1:$19),0),ROW($1:$19))+1,1)*10^ROW($1:$19)/10)</f>
        <v>161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1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352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 t="str">
        <f>feed!Q964</f>
        <v>None</v>
      </c>
      <c r="R964" t="str">
        <f>feed!R964</f>
        <v>Caribbean</v>
      </c>
      <c r="S964" t="str">
        <f>feed!S964</f>
        <v>Neutral</v>
      </c>
      <c r="T964" s="4">
        <f>SUMPRODUCT(MID(0&amp;feed!T964,LARGE(INDEX(ISNUMBER(--MID(feed!T964,ROW($1:$5),1))*
ROW($1:$5),0),ROW($1:$5))+1,1)*10^ROW($1:$5)/10)</f>
        <v>20000</v>
      </c>
      <c r="U964" t="str">
        <f>feed!U964</f>
        <v>http://blocgame.com/stats.php?id=45772</v>
      </c>
      <c r="V964" s="4">
        <f>SUMPRODUCT(MID(0&amp;feed!V964,LARGE(INDEX(ISNUMBER(--MID(feed!V964,ROW($1:$5),1))*
ROW($1:$5),0),ROW($1:$5))+1,1)*10^ROW($1:$5)/10)</f>
        <v>0</v>
      </c>
      <c r="W964">
        <f>feed!W964</f>
        <v>0</v>
      </c>
      <c r="X964" s="4">
        <f>T964-H964*750-K964*375-L964*375</f>
        <v>18875</v>
      </c>
      <c r="Y964" s="9">
        <f>T964/N964</f>
        <v>56.81818181818182</v>
      </c>
    </row>
    <row r="965" spans="1:25" x14ac:dyDescent="0.25">
      <c r="A965" t="str">
        <f>feed!A965</f>
        <v>Tsimshianland</v>
      </c>
      <c r="B965" t="str">
        <f>feed!B965</f>
        <v>Cole Anderson</v>
      </c>
      <c r="C965">
        <f>feed!C965</f>
        <v>0</v>
      </c>
      <c r="D965">
        <f>SUMPRODUCT(MID(0&amp;feed!D965,LARGE(INDEX(ISNUMBER(--MID(feed!D965,ROW($1:$19),1))*
ROW($1:$19),0),ROW($1:$19))+1,1)*10^ROW($1:$19)/10)</f>
        <v>16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Mad Dog</v>
      </c>
      <c r="H965">
        <f>SUMPRODUCT(MID(0&amp;feed!H965,LARGE(INDEX(ISNUMBER(--MID(feed!H965,ROW($1:$1),1))*
ROW($1:$1),0),ROW($1:$1))+1,1)*10^ROW($1:$1)/10)</f>
        <v>1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3</v>
      </c>
      <c r="K965">
        <f>SUMPRODUCT(MID(0&amp;feed!K965,LARGE(INDEX(ISNUMBER(--MID(feed!K965,ROW($1:$19),1))*
ROW($1:$19),0),ROW($1:$19))+1,1)*10^ROW($1:$19)/10)</f>
        <v>0</v>
      </c>
      <c r="L965">
        <f>SUMPRODUCT(MID(0&amp;feed!L965,LARGE(INDEX(ISNUMBER(--MID(feed!L965,ROW($1:$19),1))*
ROW($1:$19),0),ROW($1:$19))+1,1)*10^ROW($1:$19)/10)</f>
        <v>2</v>
      </c>
      <c r="M965" t="str">
        <f>feed!M965</f>
        <v>Free Market</v>
      </c>
      <c r="N965">
        <f>SUMPRODUCT(MID(0&amp;feed!N965,LARGE(INDEX(ISNUMBER(--MID(feed!N965,ROW($1:$5),1))*
ROW($1:$5),0),ROW($1:$5))+1,1)*10^ROW($1:$5)/10)</f>
        <v>352</v>
      </c>
      <c r="O965">
        <f>SUMPRODUCT(MID(0&amp;feed!O965,LARGE(INDEX(ISNUMBER(--MID(feed!O965,ROW($1:$5),1))*
ROW($1:$5),0),ROW($1:$5))+1,1)*10^ROW($1:$5)/10)</f>
        <v>304</v>
      </c>
      <c r="P965" t="str">
        <f>feed!P965</f>
        <v>Untapped</v>
      </c>
      <c r="Q965" t="str">
        <f>feed!Q965</f>
        <v>Meagre</v>
      </c>
      <c r="R965" t="str">
        <f>feed!R965</f>
        <v>Indochina</v>
      </c>
      <c r="S965" t="str">
        <f>feed!S965</f>
        <v>Soviet Union</v>
      </c>
      <c r="T965" s="4">
        <f>SUMPRODUCT(MID(0&amp;feed!T965,LARGE(INDEX(ISNUMBER(--MID(feed!T965,ROW($1:$5),1))*
ROW($1:$5),0),ROW($1:$5))+1,1)*10^ROW($1:$5)/10)</f>
        <v>16667</v>
      </c>
      <c r="U965" t="str">
        <f>feed!U965</f>
        <v>http://blocgame.com/stats.php?id=62854</v>
      </c>
      <c r="V965" s="4">
        <f>SUMPRODUCT(MID(0&amp;feed!V965,LARGE(INDEX(ISNUMBER(--MID(feed!V965,ROW($1:$5),1))*
ROW($1:$5),0),ROW($1:$5))+1,1)*10^ROW($1:$5)/10)</f>
        <v>0</v>
      </c>
      <c r="W965">
        <f>feed!W965</f>
        <v>0</v>
      </c>
      <c r="X965" s="4">
        <f>T965-H965*750-K965*375-L965*375</f>
        <v>15167</v>
      </c>
      <c r="Y965" s="9">
        <f>T965/N965</f>
        <v>47.34943181818182</v>
      </c>
    </row>
    <row r="966" spans="1:25" x14ac:dyDescent="0.25">
      <c r="A966" t="str">
        <f>feed!A968</f>
        <v>Great Meme</v>
      </c>
      <c r="B966" t="str">
        <f>feed!B968</f>
        <v>Meme Man</v>
      </c>
      <c r="C966">
        <f>feed!C968</f>
        <v>0</v>
      </c>
      <c r="D966">
        <f>SUMPRODUCT(MID(0&amp;feed!D968,LARGE(INDEX(ISNUMBER(--MID(feed!D968,ROW($1:$19),1))*
ROW($1:$19),0),ROW($1:$19))+1,1)*10^ROW($1:$19)/10)</f>
        <v>7</v>
      </c>
      <c r="E966">
        <f>SUMPRODUCT(MID(0&amp;feed!E968,LARGE(INDEX(ISNUMBER(--MID(feed!E968,ROW($1:$19),1))*
ROW($1:$19),0),ROW($1:$19))+1,1)*10^ROW($1:$19)/10)</f>
        <v>0</v>
      </c>
      <c r="F966" t="str">
        <f>feed!F968</f>
        <v>Finest of the 19th century</v>
      </c>
      <c r="G966" t="str">
        <f>feed!G968</f>
        <v>Gandhi-like</v>
      </c>
      <c r="H966">
        <f>SUMPRODUCT(MID(0&amp;feed!H968,LARGE(INDEX(ISNUMBER(--MID(feed!H968,ROW($1:$1),1))*
ROW($1:$1),0),ROW($1:$1))+1,1)*10^ROW($1:$1)/10)</f>
        <v>0</v>
      </c>
      <c r="I966" t="str">
        <f>feed!I968</f>
        <v>Poor</v>
      </c>
      <c r="J966">
        <f>SUMPRODUCT(MID(0&amp;feed!J968,LARGE(INDEX(ISNUMBER(--MID(feed!J968,ROW($1:$19),1))*
ROW($1:$19),0),ROW($1:$19))+1,1)*10^ROW($1:$19)/10)</f>
        <v>128</v>
      </c>
      <c r="K966">
        <f>SUMPRODUCT(MID(0&amp;feed!K968,LARGE(INDEX(ISNUMBER(--MID(feed!K968,ROW($1:$19),1))*
ROW($1:$19),0),ROW($1:$19))+1,1)*10^ROW($1:$19)/10)</f>
        <v>3</v>
      </c>
      <c r="L966">
        <f>SUMPRODUCT(MID(0&amp;feed!L968,LARGE(INDEX(ISNUMBER(--MID(feed!L968,ROW($1:$19),1))*
ROW($1:$19),0),ROW($1:$19))+1,1)*10^ROW($1:$19)/10)</f>
        <v>1</v>
      </c>
      <c r="M966" t="str">
        <f>feed!M968</f>
        <v>Mixed Economy</v>
      </c>
      <c r="N966">
        <f>SUMPRODUCT(MID(0&amp;feed!N968,LARGE(INDEX(ISNUMBER(--MID(feed!N968,ROW($1:$5),1))*
ROW($1:$5),0),ROW($1:$5))+1,1)*10^ROW($1:$5)/10)</f>
        <v>351</v>
      </c>
      <c r="O966">
        <f>SUMPRODUCT(MID(0&amp;feed!O968,LARGE(INDEX(ISNUMBER(--MID(feed!O968,ROW($1:$5),1))*
ROW($1:$5),0),ROW($1:$5))+1,1)*10^ROW($1:$5)/10)</f>
        <v>1</v>
      </c>
      <c r="P966" t="str">
        <f>feed!P968</f>
        <v>Untapped</v>
      </c>
      <c r="Q966" t="str">
        <f>feed!Q968</f>
        <v>None</v>
      </c>
      <c r="R966" t="str">
        <f>feed!R968</f>
        <v>East Indies</v>
      </c>
      <c r="S966" t="str">
        <f>feed!S968</f>
        <v>Neutral</v>
      </c>
      <c r="T966" s="4">
        <f>SUMPRODUCT(MID(0&amp;feed!T968,LARGE(INDEX(ISNUMBER(--MID(feed!T968,ROW($1:$5),1))*
ROW($1:$5),0),ROW($1:$5))+1,1)*10^ROW($1:$5)/10)</f>
        <v>16335</v>
      </c>
      <c r="U966" t="str">
        <f>feed!U968</f>
        <v>http://blocgame.com/stats.php?id=64712</v>
      </c>
      <c r="V966" s="4">
        <f>SUMPRODUCT(MID(0&amp;feed!V968,LARGE(INDEX(ISNUMBER(--MID(feed!V968,ROW($1:$5),1))*
ROW($1:$5),0),ROW($1:$5))+1,1)*10^ROW($1:$5)/10)</f>
        <v>0</v>
      </c>
      <c r="W966">
        <f>feed!W968</f>
        <v>0</v>
      </c>
      <c r="X966" s="4">
        <f>T966-H966*750-K966*375-L966*375</f>
        <v>14835</v>
      </c>
      <c r="Y966" s="9">
        <f>T966/N966</f>
        <v>46.53846153846154</v>
      </c>
    </row>
    <row r="967" spans="1:25" x14ac:dyDescent="0.25">
      <c r="A967" t="str">
        <f>feed!A966</f>
        <v>Porter</v>
      </c>
      <c r="B967" t="str">
        <f>feed!B966</f>
        <v>Porter</v>
      </c>
      <c r="C967" t="str">
        <f>feed!C966</f>
        <v>SPQR</v>
      </c>
      <c r="D967">
        <f>SUMPRODUCT(MID(0&amp;feed!D966,LARGE(INDEX(ISNUMBER(--MID(feed!D966,ROW($1:$19),1))*
ROW($1:$19),0),ROW($1:$19))+1,1)*10^ROW($1:$19)/10)</f>
        <v>24</v>
      </c>
      <c r="E967">
        <f>SUMPRODUCT(MID(0&amp;feed!E966,LARGE(INDEX(ISNUMBER(--MID(feed!E966,ROW($1:$19),1))*
ROW($1:$19),0),ROW($1:$19))+1,1)*10^ROW($1:$19)/10)</f>
        <v>0</v>
      </c>
      <c r="F967" t="str">
        <f>feed!F966</f>
        <v>Finest of the 19th century</v>
      </c>
      <c r="G967" t="str">
        <f>feed!G966</f>
        <v>Nice</v>
      </c>
      <c r="H967">
        <f>SUMPRODUCT(MID(0&amp;feed!H966,LARGE(INDEX(ISNUMBER(--MID(feed!H966,ROW($1:$1),1))*
ROW($1:$1),0),ROW($1:$1))+1,1)*10^ROW($1:$1)/10)</f>
        <v>1</v>
      </c>
      <c r="I967" t="str">
        <f>feed!I966</f>
        <v>Standard</v>
      </c>
      <c r="J967">
        <f>SUMPRODUCT(MID(0&amp;feed!J966,LARGE(INDEX(ISNUMBER(--MID(feed!J966,ROW($1:$19),1))*
ROW($1:$19),0),ROW($1:$19))+1,1)*10^ROW($1:$19)/10)</f>
        <v>24</v>
      </c>
      <c r="K967">
        <f>SUMPRODUCT(MID(0&amp;feed!K966,LARGE(INDEX(ISNUMBER(--MID(feed!K966,ROW($1:$19),1))*
ROW($1:$19),0),ROW($1:$19))+1,1)*10^ROW($1:$19)/10)</f>
        <v>5</v>
      </c>
      <c r="L967">
        <f>SUMPRODUCT(MID(0&amp;feed!L966,LARGE(INDEX(ISNUMBER(--MID(feed!L966,ROW($1:$19),1))*
ROW($1:$19),0),ROW($1:$19))+1,1)*10^ROW($1:$19)/10)</f>
        <v>4</v>
      </c>
      <c r="M967" t="str">
        <f>feed!M966</f>
        <v>Mixed Economy</v>
      </c>
      <c r="N967">
        <f>SUMPRODUCT(MID(0&amp;feed!N966,LARGE(INDEX(ISNUMBER(--MID(feed!N966,ROW($1:$5),1))*
ROW($1:$5),0),ROW($1:$5))+1,1)*10^ROW($1:$5)/10)</f>
        <v>351</v>
      </c>
      <c r="O967">
        <f>SUMPRODUCT(MID(0&amp;feed!O966,LARGE(INDEX(ISNUMBER(--MID(feed!O966,ROW($1:$5),1))*
ROW($1:$5),0),ROW($1:$5))+1,1)*10^ROW($1:$5)/10)</f>
        <v>3722</v>
      </c>
      <c r="P967" t="str">
        <f>feed!P966</f>
        <v>Untapped</v>
      </c>
      <c r="Q967" t="str">
        <f>feed!Q966</f>
        <v>None</v>
      </c>
      <c r="R967" t="str">
        <f>feed!R966</f>
        <v>Persia</v>
      </c>
      <c r="S967" t="str">
        <f>feed!S966</f>
        <v>Neutral</v>
      </c>
      <c r="T967" s="4">
        <f>SUMPRODUCT(MID(0&amp;feed!T966,LARGE(INDEX(ISNUMBER(--MID(feed!T966,ROW($1:$5),1))*
ROW($1:$5),0),ROW($1:$5))+1,1)*10^ROW($1:$5)/10)</f>
        <v>20000</v>
      </c>
      <c r="U967" t="str">
        <f>feed!U966</f>
        <v>http://blocgame.com/stats.php?id=45939</v>
      </c>
      <c r="V967" s="4">
        <f>SUMPRODUCT(MID(0&amp;feed!V966,LARGE(INDEX(ISNUMBER(--MID(feed!V966,ROW($1:$5),1))*
ROW($1:$5),0),ROW($1:$5))+1,1)*10^ROW($1:$5)/10)</f>
        <v>0</v>
      </c>
      <c r="W967">
        <f>feed!W966</f>
        <v>0</v>
      </c>
      <c r="X967" s="4">
        <f>T967-H967*750-K967*375-L967*375</f>
        <v>15875</v>
      </c>
      <c r="Y967" s="9">
        <f>T967/N967</f>
        <v>56.980056980056979</v>
      </c>
    </row>
    <row r="968" spans="1:25" x14ac:dyDescent="0.25">
      <c r="A968" t="str">
        <f>feed!A967</f>
        <v>JapaneseMeme</v>
      </c>
      <c r="B968" t="str">
        <f>feed!B967</f>
        <v>Leonardotse</v>
      </c>
      <c r="C968">
        <f>feed!C967</f>
        <v>0</v>
      </c>
      <c r="D968">
        <f>SUMPRODUCT(MID(0&amp;feed!D967,LARGE(INDEX(ISNUMBER(--MID(feed!D967,ROW($1:$19),1))*
ROW($1:$19),0),ROW($1:$19))+1,1)*10^ROW($1:$19)/10)</f>
        <v>9</v>
      </c>
      <c r="E968">
        <f>SUMPRODUCT(MID(0&amp;feed!E967,LARGE(INDEX(ISNUMBER(--MID(feed!E967,ROW($1:$19),1))*
ROW($1:$19),0),ROW($1:$19))+1,1)*10^ROW($1:$19)/10)</f>
        <v>0</v>
      </c>
      <c r="F968" t="str">
        <f>feed!F967</f>
        <v>Finest of the 19th century</v>
      </c>
      <c r="G968" t="str">
        <f>feed!G967</f>
        <v>Gandhi-like</v>
      </c>
      <c r="H968">
        <f>SUMPRODUCT(MID(0&amp;feed!H967,LARGE(INDEX(ISNUMBER(--MID(feed!H967,ROW($1:$1),1))*
ROW($1:$1),0),ROW($1:$1))+1,1)*10^ROW($1:$1)/10)</f>
        <v>0</v>
      </c>
      <c r="I968" t="str">
        <f>feed!I967</f>
        <v>Poor</v>
      </c>
      <c r="J968">
        <f>SUMPRODUCT(MID(0&amp;feed!J967,LARGE(INDEX(ISNUMBER(--MID(feed!J967,ROW($1:$19),1))*
ROW($1:$19),0),ROW($1:$19))+1,1)*10^ROW($1:$19)/10)</f>
        <v>9</v>
      </c>
      <c r="K968">
        <f>SUMPRODUCT(MID(0&amp;feed!K967,LARGE(INDEX(ISNUMBER(--MID(feed!K967,ROW($1:$19),1))*
ROW($1:$19),0),ROW($1:$19))+1,1)*10^ROW($1:$19)/10)</f>
        <v>4</v>
      </c>
      <c r="L968">
        <f>SUMPRODUCT(MID(0&amp;feed!L967,LARGE(INDEX(ISNUMBER(--MID(feed!L967,ROW($1:$19),1))*
ROW($1:$19),0),ROW($1:$19))+1,1)*10^ROW($1:$19)/10)</f>
        <v>1</v>
      </c>
      <c r="M968" t="str">
        <f>feed!M967</f>
        <v>Mixed Economy</v>
      </c>
      <c r="N968">
        <f>SUMPRODUCT(MID(0&amp;feed!N967,LARGE(INDEX(ISNUMBER(--MID(feed!N967,ROW($1:$5),1))*
ROW($1:$5),0),ROW($1:$5))+1,1)*10^ROW($1:$5)/10)</f>
        <v>351</v>
      </c>
      <c r="O968">
        <f>SUMPRODUCT(MID(0&amp;feed!O967,LARGE(INDEX(ISNUMBER(--MID(feed!O967,ROW($1:$5),1))*
ROW($1:$5),0),ROW($1:$5))+1,1)*10^ROW($1:$5)/10)</f>
        <v>66</v>
      </c>
      <c r="P968" t="str">
        <f>feed!P967</f>
        <v>Plentiful</v>
      </c>
      <c r="Q968" t="str">
        <f>feed!Q967</f>
        <v>None</v>
      </c>
      <c r="R968" t="str">
        <f>feed!R967</f>
        <v>Pacific Rim</v>
      </c>
      <c r="S968" t="str">
        <f>feed!S967</f>
        <v>Neutral</v>
      </c>
      <c r="T968" s="4">
        <f>SUMPRODUCT(MID(0&amp;feed!T967,LARGE(INDEX(ISNUMBER(--MID(feed!T967,ROW($1:$5),1))*
ROW($1:$5),0),ROW($1:$5))+1,1)*10^ROW($1:$5)/10)</f>
        <v>13473</v>
      </c>
      <c r="U968" t="str">
        <f>feed!U967</f>
        <v>http://blocgame.com/stats.php?id=64540</v>
      </c>
      <c r="V968" s="4">
        <f>SUMPRODUCT(MID(0&amp;feed!V967,LARGE(INDEX(ISNUMBER(--MID(feed!V967,ROW($1:$5),1))*
ROW($1:$5),0),ROW($1:$5))+1,1)*10^ROW($1:$5)/10)</f>
        <v>0</v>
      </c>
      <c r="W968">
        <f>feed!W967</f>
        <v>0</v>
      </c>
      <c r="X968" s="4">
        <f>T968-H968*750-K968*375-L968*375</f>
        <v>11598</v>
      </c>
      <c r="Y968" s="9">
        <f>T968/N968</f>
        <v>38.384615384615387</v>
      </c>
    </row>
    <row r="969" spans="1:25" x14ac:dyDescent="0.25">
      <c r="A969" t="str">
        <f>feed!A970</f>
        <v>Australia Minor</v>
      </c>
      <c r="B969" t="str">
        <f>feed!B970</f>
        <v>[TACTIC]MasterBel2</v>
      </c>
      <c r="C969" t="str">
        <f>feed!C970</f>
        <v>USAS</v>
      </c>
      <c r="D969">
        <f>SUMPRODUCT(MID(0&amp;feed!D970,LARGE(INDEX(ISNUMBER(--MID(feed!D970,ROW($1:$19),1))*
ROW($1:$19),0),ROW($1:$19))+1,1)*10^ROW($1:$19)/10)</f>
        <v>18</v>
      </c>
      <c r="E969">
        <f>SUMPRODUCT(MID(0&amp;feed!E970,LARGE(INDEX(ISNUMBER(--MID(feed!E970,ROW($1:$19),1))*
ROW($1:$19),0),ROW($1:$19))+1,1)*10^ROW($1:$19)/10)</f>
        <v>0</v>
      </c>
      <c r="F969" t="str">
        <f>feed!F970</f>
        <v>Finest of the 19th century</v>
      </c>
      <c r="G969" t="str">
        <f>feed!G970</f>
        <v>Nice</v>
      </c>
      <c r="H969">
        <f>SUMPRODUCT(MID(0&amp;feed!H970,LARGE(INDEX(ISNUMBER(--MID(feed!H970,ROW($1:$1),1))*
ROW($1:$1),0),ROW($1:$1))+1,1)*10^ROW($1:$1)/10)</f>
        <v>0</v>
      </c>
      <c r="I969" t="str">
        <f>feed!I970</f>
        <v>Poor</v>
      </c>
      <c r="J969">
        <f>SUMPRODUCT(MID(0&amp;feed!J970,LARGE(INDEX(ISNUMBER(--MID(feed!J970,ROW($1:$19),1))*
ROW($1:$19),0),ROW($1:$19))+1,1)*10^ROW($1:$19)/10)</f>
        <v>2</v>
      </c>
      <c r="K969">
        <f>SUMPRODUCT(MID(0&amp;feed!K970,LARGE(INDEX(ISNUMBER(--MID(feed!K970,ROW($1:$19),1))*
ROW($1:$19),0),ROW($1:$19))+1,1)*10^ROW($1:$19)/10)</f>
        <v>6</v>
      </c>
      <c r="L969">
        <f>SUMPRODUCT(MID(0&amp;feed!L970,LARGE(INDEX(ISNUMBER(--MID(feed!L970,ROW($1:$19),1))*
ROW($1:$19),0),ROW($1:$19))+1,1)*10^ROW($1:$19)/10)</f>
        <v>1</v>
      </c>
      <c r="M969" t="str">
        <f>feed!M970</f>
        <v>Central Planning</v>
      </c>
      <c r="N969">
        <f>SUMPRODUCT(MID(0&amp;feed!N970,LARGE(INDEX(ISNUMBER(--MID(feed!N970,ROW($1:$5),1))*
ROW($1:$5),0),ROW($1:$5))+1,1)*10^ROW($1:$5)/10)</f>
        <v>351</v>
      </c>
      <c r="O969">
        <f>SUMPRODUCT(MID(0&amp;feed!O970,LARGE(INDEX(ISNUMBER(--MID(feed!O970,ROW($1:$5),1))*
ROW($1:$5),0),ROW($1:$5))+1,1)*10^ROW($1:$5)/10)</f>
        <v>163</v>
      </c>
      <c r="P969" t="str">
        <f>feed!P970</f>
        <v>Untapped</v>
      </c>
      <c r="Q969" t="str">
        <f>feed!Q970</f>
        <v>Meagre</v>
      </c>
      <c r="R969" t="str">
        <f>feed!R970</f>
        <v>Southern Cone</v>
      </c>
      <c r="S969" t="str">
        <f>feed!S970</f>
        <v>Neutral</v>
      </c>
      <c r="T969" s="4">
        <f>SUMPRODUCT(MID(0&amp;feed!T970,LARGE(INDEX(ISNUMBER(--MID(feed!T970,ROW($1:$5),1))*
ROW($1:$5),0),ROW($1:$5))+1,1)*10^ROW($1:$5)/10)</f>
        <v>20000</v>
      </c>
      <c r="U969" t="str">
        <f>feed!U970</f>
        <v>http://blocgame.com/stats.php?id=64843</v>
      </c>
      <c r="V969" s="4">
        <f>SUMPRODUCT(MID(0&amp;feed!V970,LARGE(INDEX(ISNUMBER(--MID(feed!V970,ROW($1:$5),1))*
ROW($1:$5),0),ROW($1:$5))+1,1)*10^ROW($1:$5)/10)</f>
        <v>0</v>
      </c>
      <c r="W969">
        <f>feed!W970</f>
        <v>0</v>
      </c>
      <c r="X969" s="4">
        <f>T969-H969*750-K969*375-L969*375</f>
        <v>17375</v>
      </c>
      <c r="Y969" s="9">
        <f>T969/N969</f>
        <v>56.980056980056979</v>
      </c>
    </row>
    <row r="970" spans="1:25" x14ac:dyDescent="0.25">
      <c r="A970" t="str">
        <f>feed!A969</f>
        <v>shoza</v>
      </c>
      <c r="B970" t="str">
        <f>feed!B969</f>
        <v>afi fateh</v>
      </c>
      <c r="C970">
        <f>feed!C969</f>
        <v>0</v>
      </c>
      <c r="D970">
        <f>SUMPRODUCT(MID(0&amp;feed!D969,LARGE(INDEX(ISNUMBER(--MID(feed!D969,ROW($1:$19),1))*
ROW($1:$19),0),ROW($1:$19))+1,1)*10^ROW($1:$19)/10)</f>
        <v>6</v>
      </c>
      <c r="E970">
        <f>SUMPRODUCT(MID(0&amp;feed!E969,LARGE(INDEX(ISNUMBER(--MID(feed!E969,ROW($1:$19),1))*
ROW($1:$19),0),ROW($1:$19))+1,1)*10^ROW($1:$19)/10)</f>
        <v>0</v>
      </c>
      <c r="F970" t="str">
        <f>feed!F969</f>
        <v>First World War surplus</v>
      </c>
      <c r="G970" t="str">
        <f>feed!G969</f>
        <v>Normal</v>
      </c>
      <c r="H970">
        <f>SUMPRODUCT(MID(0&amp;feed!H969,LARGE(INDEX(ISNUMBER(--MID(feed!H969,ROW($1:$1),1))*
ROW($1:$1),0),ROW($1:$1))+1,1)*10^ROW($1:$1)/10)</f>
        <v>1</v>
      </c>
      <c r="I970" t="str">
        <f>feed!I969</f>
        <v>Undisciplined Rabble</v>
      </c>
      <c r="J970">
        <f>SUMPRODUCT(MID(0&amp;feed!J969,LARGE(INDEX(ISNUMBER(--MID(feed!J969,ROW($1:$19),1))*
ROW($1:$19),0),ROW($1:$19))+1,1)*10^ROW($1:$19)/10)</f>
        <v>1</v>
      </c>
      <c r="K970">
        <f>SUMPRODUCT(MID(0&amp;feed!K969,LARGE(INDEX(ISNUMBER(--MID(feed!K969,ROW($1:$19),1))*
ROW($1:$19),0),ROW($1:$19))+1,1)*10^ROW($1:$19)/10)</f>
        <v>3</v>
      </c>
      <c r="L970">
        <f>SUMPRODUCT(MID(0&amp;feed!L969,LARGE(INDEX(ISNUMBER(--MID(feed!L969,ROW($1:$19),1))*
ROW($1:$19),0),ROW($1:$19))+1,1)*10^ROW($1:$19)/10)</f>
        <v>1</v>
      </c>
      <c r="M970" t="str">
        <f>feed!M969</f>
        <v>Central Planning</v>
      </c>
      <c r="N970">
        <f>SUMPRODUCT(MID(0&amp;feed!N969,LARGE(INDEX(ISNUMBER(--MID(feed!N969,ROW($1:$5),1))*
ROW($1:$5),0),ROW($1:$5))+1,1)*10^ROW($1:$5)/10)</f>
        <v>351</v>
      </c>
      <c r="O970">
        <f>SUMPRODUCT(MID(0&amp;feed!O969,LARGE(INDEX(ISNUMBER(--MID(feed!O969,ROW($1:$5),1))*
ROW($1:$5),0),ROW($1:$5))+1,1)*10^ROW($1:$5)/10)</f>
        <v>0</v>
      </c>
      <c r="P970" t="str">
        <f>feed!P969</f>
        <v>Depleted</v>
      </c>
      <c r="Q970" t="str">
        <f>feed!Q969</f>
        <v>Meagre</v>
      </c>
      <c r="R970" t="str">
        <f>feed!R969</f>
        <v>East Indies</v>
      </c>
      <c r="S970" t="str">
        <f>feed!S969</f>
        <v>Soviet Union</v>
      </c>
      <c r="T970" s="4">
        <f>SUMPRODUCT(MID(0&amp;feed!T969,LARGE(INDEX(ISNUMBER(--MID(feed!T969,ROW($1:$5),1))*
ROW($1:$5),0),ROW($1:$5))+1,1)*10^ROW($1:$5)/10)</f>
        <v>19406</v>
      </c>
      <c r="U970" t="str">
        <f>feed!U969</f>
        <v>http://blocgame.com/stats.php?id=64797</v>
      </c>
      <c r="V970" s="4">
        <f>SUMPRODUCT(MID(0&amp;feed!V969,LARGE(INDEX(ISNUMBER(--MID(feed!V969,ROW($1:$5),1))*
ROW($1:$5),0),ROW($1:$5))+1,1)*10^ROW($1:$5)/10)</f>
        <v>0</v>
      </c>
      <c r="W970">
        <f>feed!W969</f>
        <v>0</v>
      </c>
      <c r="X970" s="4">
        <f>T970-H970*750-K970*375-L970*375</f>
        <v>17156</v>
      </c>
      <c r="Y970" s="9">
        <f>T970/N970</f>
        <v>55.287749287749286</v>
      </c>
    </row>
    <row r="971" spans="1:25" x14ac:dyDescent="0.25">
      <c r="A971" t="str">
        <f>feed!A972</f>
        <v>Recktopia</v>
      </c>
      <c r="B971" t="str">
        <f>feed!B972</f>
        <v>reckonerX</v>
      </c>
      <c r="C971">
        <f>feed!C972</f>
        <v>0</v>
      </c>
      <c r="D971">
        <f>SUMPRODUCT(MID(0&amp;feed!D972,LARGE(INDEX(ISNUMBER(--MID(feed!D972,ROW($1:$19),1))*
ROW($1:$19),0),ROW($1:$19))+1,1)*10^ROW($1:$19)/10)</f>
        <v>20</v>
      </c>
      <c r="E971">
        <f>SUMPRODUCT(MID(0&amp;feed!E972,LARGE(INDEX(ISNUMBER(--MID(feed!E972,ROW($1:$19),1))*
ROW($1:$19),0),ROW($1:$19))+1,1)*10^ROW($1:$19)/10)</f>
        <v>0</v>
      </c>
      <c r="F971" t="str">
        <f>feed!F972</f>
        <v>Finest of the 19th century</v>
      </c>
      <c r="G971" t="str">
        <f>feed!G972</f>
        <v>Gandhi-like</v>
      </c>
      <c r="H971">
        <f>SUMPRODUCT(MID(0&amp;feed!H972,LARGE(INDEX(ISNUMBER(--MID(feed!H972,ROW($1:$1),1))*
ROW($1:$1),0),ROW($1:$1))+1,1)*10^ROW($1:$1)/10)</f>
        <v>0</v>
      </c>
      <c r="I971" t="str">
        <f>feed!I972</f>
        <v>Poor</v>
      </c>
      <c r="J971">
        <f>SUMPRODUCT(MID(0&amp;feed!J972,LARGE(INDEX(ISNUMBER(--MID(feed!J972,ROW($1:$19),1))*
ROW($1:$19),0),ROW($1:$19))+1,1)*10^ROW($1:$19)/10)</f>
        <v>129</v>
      </c>
      <c r="K971">
        <f>SUMPRODUCT(MID(0&amp;feed!K972,LARGE(INDEX(ISNUMBER(--MID(feed!K972,ROW($1:$19),1))*
ROW($1:$19),0),ROW($1:$19))+1,1)*10^ROW($1:$19)/10)</f>
        <v>2</v>
      </c>
      <c r="L971">
        <f>SUMPRODUCT(MID(0&amp;feed!L972,LARGE(INDEX(ISNUMBER(--MID(feed!L972,ROW($1:$19),1))*
ROW($1:$19),0),ROW($1:$19))+1,1)*10^ROW($1:$19)/10)</f>
        <v>0</v>
      </c>
      <c r="M971" t="str">
        <f>feed!M972</f>
        <v>Mixed Economy</v>
      </c>
      <c r="N971">
        <f>SUMPRODUCT(MID(0&amp;feed!N972,LARGE(INDEX(ISNUMBER(--MID(feed!N972,ROW($1:$5),1))*
ROW($1:$5),0),ROW($1:$5))+1,1)*10^ROW($1:$5)/10)</f>
        <v>350</v>
      </c>
      <c r="O971">
        <f>SUMPRODUCT(MID(0&amp;feed!O972,LARGE(INDEX(ISNUMBER(--MID(feed!O972,ROW($1:$5),1))*
ROW($1:$5),0),ROW($1:$5))+1,1)*10^ROW($1:$5)/10)</f>
        <v>0</v>
      </c>
      <c r="P971" t="str">
        <f>feed!P972</f>
        <v>Untapped</v>
      </c>
      <c r="Q971" t="str">
        <f>feed!Q972</f>
        <v>None</v>
      </c>
      <c r="R971" t="str">
        <f>feed!R972</f>
        <v>Egypt</v>
      </c>
      <c r="S971" t="str">
        <f>feed!S972</f>
        <v>Neutral</v>
      </c>
      <c r="T971" s="4">
        <f>SUMPRODUCT(MID(0&amp;feed!T972,LARGE(INDEX(ISNUMBER(--MID(feed!T972,ROW($1:$5),1))*
ROW($1:$5),0),ROW($1:$5))+1,1)*10^ROW($1:$5)/10)</f>
        <v>20000</v>
      </c>
      <c r="U971" t="str">
        <f>feed!U972</f>
        <v>http://blocgame.com/stats.php?id=64702</v>
      </c>
      <c r="V971" s="4">
        <f>SUMPRODUCT(MID(0&amp;feed!V972,LARGE(INDEX(ISNUMBER(--MID(feed!V972,ROW($1:$5),1))*
ROW($1:$5),0),ROW($1:$5))+1,1)*10^ROW($1:$5)/10)</f>
        <v>0</v>
      </c>
      <c r="W971">
        <f>feed!W972</f>
        <v>0</v>
      </c>
      <c r="X971" s="4">
        <f>T971-H971*750-K971*375-L971*375</f>
        <v>19250</v>
      </c>
      <c r="Y971" s="9">
        <f>T971/N971</f>
        <v>57.142857142857146</v>
      </c>
    </row>
    <row r="972" spans="1:25" x14ac:dyDescent="0.25">
      <c r="A972" t="str">
        <f>feed!A973</f>
        <v>Arellia</v>
      </c>
      <c r="B972" t="str">
        <f>feed!B973</f>
        <v>CosmoZombie</v>
      </c>
      <c r="C972">
        <f>feed!C973</f>
        <v>0</v>
      </c>
      <c r="D972">
        <f>SUMPRODUCT(MID(0&amp;feed!D973,LARGE(INDEX(ISNUMBER(--MID(feed!D973,ROW($1:$19),1))*
ROW($1:$19),0),ROW($1:$19))+1,1)*10^ROW($1:$19)/10)</f>
        <v>20</v>
      </c>
      <c r="E972">
        <f>SUMPRODUCT(MID(0&amp;feed!E973,LARGE(INDEX(ISNUMBER(--MID(feed!E973,ROW($1:$19),1))*
ROW($1:$19),0),ROW($1:$19))+1,1)*10^ROW($1:$19)/10)</f>
        <v>0</v>
      </c>
      <c r="F972" t="str">
        <f>feed!F973</f>
        <v>Finest of the 19th century</v>
      </c>
      <c r="G972" t="str">
        <f>feed!G973</f>
        <v>Gandhi-like</v>
      </c>
      <c r="H972">
        <f>SUMPRODUCT(MID(0&amp;feed!H973,LARGE(INDEX(ISNUMBER(--MID(feed!H973,ROW($1:$1),1))*
ROW($1:$1),0),ROW($1:$1))+1,1)*10^ROW($1:$1)/10)</f>
        <v>0</v>
      </c>
      <c r="I972" t="str">
        <f>feed!I973</f>
        <v>Poor</v>
      </c>
      <c r="J972">
        <f>SUMPRODUCT(MID(0&amp;feed!J973,LARGE(INDEX(ISNUMBER(--MID(feed!J973,ROW($1:$19),1))*
ROW($1:$19),0),ROW($1:$19))+1,1)*10^ROW($1:$19)/10)</f>
        <v>125</v>
      </c>
      <c r="K972">
        <f>SUMPRODUCT(MID(0&amp;feed!K973,LARGE(INDEX(ISNUMBER(--MID(feed!K973,ROW($1:$19),1))*
ROW($1:$19),0),ROW($1:$19))+1,1)*10^ROW($1:$19)/10)</f>
        <v>2</v>
      </c>
      <c r="L972">
        <f>SUMPRODUCT(MID(0&amp;feed!L973,LARGE(INDEX(ISNUMBER(--MID(feed!L973,ROW($1:$19),1))*
ROW($1:$19),0),ROW($1:$19))+1,1)*10^ROW($1:$19)/10)</f>
        <v>0</v>
      </c>
      <c r="M972" t="str">
        <f>feed!M973</f>
        <v>Mixed Economy</v>
      </c>
      <c r="N972">
        <f>SUMPRODUCT(MID(0&amp;feed!N973,LARGE(INDEX(ISNUMBER(--MID(feed!N973,ROW($1:$5),1))*
ROW($1:$5),0),ROW($1:$5))+1,1)*10^ROW($1:$5)/10)</f>
        <v>350</v>
      </c>
      <c r="O972">
        <f>SUMPRODUCT(MID(0&amp;feed!O973,LARGE(INDEX(ISNUMBER(--MID(feed!O973,ROW($1:$5),1))*
ROW($1:$5),0),ROW($1:$5))+1,1)*10^ROW($1:$5)/10)</f>
        <v>0</v>
      </c>
      <c r="P972" t="str">
        <f>feed!P973</f>
        <v>Untapped</v>
      </c>
      <c r="Q972" t="str">
        <f>feed!Q973</f>
        <v>None</v>
      </c>
      <c r="R972" t="str">
        <f>feed!R973</f>
        <v>Arabia</v>
      </c>
      <c r="S972" t="str">
        <f>feed!S973</f>
        <v>Neutral</v>
      </c>
      <c r="T972" s="4">
        <f>SUMPRODUCT(MID(0&amp;feed!T973,LARGE(INDEX(ISNUMBER(--MID(feed!T973,ROW($1:$5),1))*
ROW($1:$5),0),ROW($1:$5))+1,1)*10^ROW($1:$5)/10)</f>
        <v>20000</v>
      </c>
      <c r="U972" t="str">
        <f>feed!U973</f>
        <v>http://blocgame.com/stats.php?id=64728</v>
      </c>
      <c r="V972" s="4">
        <f>SUMPRODUCT(MID(0&amp;feed!V973,LARGE(INDEX(ISNUMBER(--MID(feed!V973,ROW($1:$5),1))*
ROW($1:$5),0),ROW($1:$5))+1,1)*10^ROW($1:$5)/10)</f>
        <v>0</v>
      </c>
      <c r="W972">
        <f>feed!W973</f>
        <v>0</v>
      </c>
      <c r="X972" s="4">
        <f>T972-H972*750-K972*375-L972*375</f>
        <v>19250</v>
      </c>
      <c r="Y972" s="9">
        <f>T972/N972</f>
        <v>57.142857142857146</v>
      </c>
    </row>
    <row r="973" spans="1:25" x14ac:dyDescent="0.25">
      <c r="A973" t="str">
        <f>feed!A974</f>
        <v>Boer</v>
      </c>
      <c r="B973" t="str">
        <f>feed!B974</f>
        <v>vinmaias</v>
      </c>
      <c r="C973">
        <f>feed!C974</f>
        <v>0</v>
      </c>
      <c r="D973">
        <f>SUMPRODUCT(MID(0&amp;feed!D974,LARGE(INDEX(ISNUMBER(--MID(feed!D974,ROW($1:$19),1))*
ROW($1:$19),0),ROW($1:$19))+1,1)*10^ROW($1:$19)/10)</f>
        <v>20</v>
      </c>
      <c r="E973">
        <f>SUMPRODUCT(MID(0&amp;feed!E974,LARGE(INDEX(ISNUMBER(--MID(feed!E974,ROW($1:$19),1))*
ROW($1:$19),0),ROW($1:$19))+1,1)*10^ROW($1:$19)/10)</f>
        <v>0</v>
      </c>
      <c r="F973" t="str">
        <f>feed!F974</f>
        <v>Finest of the 19th century</v>
      </c>
      <c r="G973" t="str">
        <f>feed!G974</f>
        <v>Gandhi-like</v>
      </c>
      <c r="H973">
        <f>SUMPRODUCT(MID(0&amp;feed!H974,LARGE(INDEX(ISNUMBER(--MID(feed!H974,ROW($1:$1),1))*
ROW($1:$1),0),ROW($1:$1))+1,1)*10^ROW($1:$1)/10)</f>
        <v>0</v>
      </c>
      <c r="I973" t="str">
        <f>feed!I974</f>
        <v>Poor</v>
      </c>
      <c r="J973">
        <f>SUMPRODUCT(MID(0&amp;feed!J974,LARGE(INDEX(ISNUMBER(--MID(feed!J974,ROW($1:$19),1))*
ROW($1:$19),0),ROW($1:$19))+1,1)*10^ROW($1:$19)/10)</f>
        <v>120</v>
      </c>
      <c r="K973">
        <f>SUMPRODUCT(MID(0&amp;feed!K974,LARGE(INDEX(ISNUMBER(--MID(feed!K974,ROW($1:$19),1))*
ROW($1:$19),0),ROW($1:$19))+1,1)*10^ROW($1:$19)/10)</f>
        <v>2</v>
      </c>
      <c r="L973">
        <f>SUMPRODUCT(MID(0&amp;feed!L974,LARGE(INDEX(ISNUMBER(--MID(feed!L974,ROW($1:$19),1))*
ROW($1:$19),0),ROW($1:$19))+1,1)*10^ROW($1:$19)/10)</f>
        <v>0</v>
      </c>
      <c r="M973" t="str">
        <f>feed!M974</f>
        <v>Free Market</v>
      </c>
      <c r="N973">
        <f>SUMPRODUCT(MID(0&amp;feed!N974,LARGE(INDEX(ISNUMBER(--MID(feed!N974,ROW($1:$5),1))*
ROW($1:$5),0),ROW($1:$5))+1,1)*10^ROW($1:$5)/10)</f>
        <v>350</v>
      </c>
      <c r="O973">
        <f>SUMPRODUCT(MID(0&amp;feed!O974,LARGE(INDEX(ISNUMBER(--MID(feed!O974,ROW($1:$5),1))*
ROW($1:$5),0),ROW($1:$5))+1,1)*10^ROW($1:$5)/10)</f>
        <v>0</v>
      </c>
      <c r="P973" t="str">
        <f>feed!P974</f>
        <v>Untapped</v>
      </c>
      <c r="Q973" t="str">
        <f>feed!Q974</f>
        <v>None</v>
      </c>
      <c r="R973" t="str">
        <f>feed!R974</f>
        <v>Southern Africa</v>
      </c>
      <c r="S973" t="str">
        <f>feed!S974</f>
        <v>Neutral</v>
      </c>
      <c r="T973" s="4">
        <f>SUMPRODUCT(MID(0&amp;feed!T974,LARGE(INDEX(ISNUMBER(--MID(feed!T974,ROW($1:$5),1))*
ROW($1:$5),0),ROW($1:$5))+1,1)*10^ROW($1:$5)/10)</f>
        <v>20000</v>
      </c>
      <c r="U973" t="str">
        <f>feed!U974</f>
        <v>http://blocgame.com/stats.php?id=64738</v>
      </c>
      <c r="V973" s="4">
        <f>SUMPRODUCT(MID(0&amp;feed!V974,LARGE(INDEX(ISNUMBER(--MID(feed!V974,ROW($1:$5),1))*
ROW($1:$5),0),ROW($1:$5))+1,1)*10^ROW($1:$5)/10)</f>
        <v>0</v>
      </c>
      <c r="W973">
        <f>feed!W974</f>
        <v>0</v>
      </c>
      <c r="X973" s="4">
        <f>T973-H973*750-K973*375-L973*375</f>
        <v>19250</v>
      </c>
      <c r="Y973" s="9">
        <f>T973/N973</f>
        <v>57.142857142857146</v>
      </c>
    </row>
    <row r="974" spans="1:25" x14ac:dyDescent="0.25">
      <c r="A974" t="str">
        <f>feed!A971</f>
        <v>New Gloryhole</v>
      </c>
      <c r="B974" t="str">
        <f>feed!B971</f>
        <v>Doctor Feng</v>
      </c>
      <c r="C974">
        <f>feed!C971</f>
        <v>0</v>
      </c>
      <c r="D974">
        <f>SUMPRODUCT(MID(0&amp;feed!D971,LARGE(INDEX(ISNUMBER(--MID(feed!D971,ROW($1:$19),1))*
ROW($1:$19),0),ROW($1:$19))+1,1)*10^ROW($1:$19)/10)</f>
        <v>7</v>
      </c>
      <c r="E974">
        <f>SUMPRODUCT(MID(0&amp;feed!E971,LARGE(INDEX(ISNUMBER(--MID(feed!E971,ROW($1:$19),1))*
ROW($1:$19),0),ROW($1:$19))+1,1)*10^ROW($1:$19)/10)</f>
        <v>0</v>
      </c>
      <c r="F974" t="str">
        <f>feed!F971</f>
        <v>Finest of the 19th century</v>
      </c>
      <c r="G974" t="str">
        <f>feed!G971</f>
        <v>Mad Dog</v>
      </c>
      <c r="H974">
        <f>SUMPRODUCT(MID(0&amp;feed!H971,LARGE(INDEX(ISNUMBER(--MID(feed!H971,ROW($1:$1),1))*
ROW($1:$1),0),ROW($1:$1))+1,1)*10^ROW($1:$1)/10)</f>
        <v>0</v>
      </c>
      <c r="I974" t="str">
        <f>feed!I971</f>
        <v>Undisciplined Rabble</v>
      </c>
      <c r="J974">
        <f>SUMPRODUCT(MID(0&amp;feed!J971,LARGE(INDEX(ISNUMBER(--MID(feed!J971,ROW($1:$19),1))*
ROW($1:$19),0),ROW($1:$19))+1,1)*10^ROW($1:$19)/10)</f>
        <v>7</v>
      </c>
      <c r="K974">
        <f>SUMPRODUCT(MID(0&amp;feed!K971,LARGE(INDEX(ISNUMBER(--MID(feed!K971,ROW($1:$19),1))*
ROW($1:$19),0),ROW($1:$19))+1,1)*10^ROW($1:$19)/10)</f>
        <v>8</v>
      </c>
      <c r="L974">
        <f>SUMPRODUCT(MID(0&amp;feed!L971,LARGE(INDEX(ISNUMBER(--MID(feed!L971,ROW($1:$19),1))*
ROW($1:$19),0),ROW($1:$19))+1,1)*10^ROW($1:$19)/10)</f>
        <v>2</v>
      </c>
      <c r="M974" t="str">
        <f>feed!M971</f>
        <v>Central Planning</v>
      </c>
      <c r="N974">
        <f>SUMPRODUCT(MID(0&amp;feed!N971,LARGE(INDEX(ISNUMBER(--MID(feed!N971,ROW($1:$5),1))*
ROW($1:$5),0),ROW($1:$5))+1,1)*10^ROW($1:$5)/10)</f>
        <v>350</v>
      </c>
      <c r="O974">
        <f>SUMPRODUCT(MID(0&amp;feed!O971,LARGE(INDEX(ISNUMBER(--MID(feed!O971,ROW($1:$5),1))*
ROW($1:$5),0),ROW($1:$5))+1,1)*10^ROW($1:$5)/10)</f>
        <v>7</v>
      </c>
      <c r="P974" t="str">
        <f>feed!P971</f>
        <v>Plentiful</v>
      </c>
      <c r="Q974" t="str">
        <f>feed!Q971</f>
        <v>Meagre</v>
      </c>
      <c r="R974" t="str">
        <f>feed!R971</f>
        <v>East Africa</v>
      </c>
      <c r="S974" t="str">
        <f>feed!S971</f>
        <v>Soviet Union</v>
      </c>
      <c r="T974" s="4">
        <f>SUMPRODUCT(MID(0&amp;feed!T971,LARGE(INDEX(ISNUMBER(--MID(feed!T971,ROW($1:$5),1))*
ROW($1:$5),0),ROW($1:$5))+1,1)*10^ROW($1:$5)/10)</f>
        <v>26611</v>
      </c>
      <c r="U974" t="str">
        <f>feed!U971</f>
        <v>http://blocgame.com/stats.php?id=64578</v>
      </c>
      <c r="V974" s="4">
        <f>SUMPRODUCT(MID(0&amp;feed!V971,LARGE(INDEX(ISNUMBER(--MID(feed!V971,ROW($1:$5),1))*
ROW($1:$5),0),ROW($1:$5))+1,1)*10^ROW($1:$5)/10)</f>
        <v>0</v>
      </c>
      <c r="W974">
        <f>feed!W971</f>
        <v>0</v>
      </c>
      <c r="X974" s="4">
        <f>T974-H974*750-K974*375-L974*375</f>
        <v>22861</v>
      </c>
      <c r="Y974" s="9">
        <f>T974/N974</f>
        <v>76.031428571428577</v>
      </c>
    </row>
    <row r="975" spans="1:25" x14ac:dyDescent="0.25">
      <c r="A975" t="str">
        <f>feed!A975</f>
        <v>galapagos1</v>
      </c>
      <c r="B975" t="str">
        <f>feed!B975</f>
        <v>galapagos1</v>
      </c>
      <c r="C975">
        <f>feed!C975</f>
        <v>0</v>
      </c>
      <c r="D975">
        <f>SUMPRODUCT(MID(0&amp;feed!D975,LARGE(INDEX(ISNUMBER(--MID(feed!D975,ROW($1:$19),1))*
ROW($1:$19),0),ROW($1:$19))+1,1)*10^ROW($1:$19)/10)</f>
        <v>8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Finest of the 19th century</v>
      </c>
      <c r="G975" t="str">
        <f>feed!G975</f>
        <v>Good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3</v>
      </c>
      <c r="K975">
        <f>SUMPRODUCT(MID(0&amp;feed!K975,LARGE(INDEX(ISNUMBER(--MID(feed!K975,ROW($1:$19),1))*
ROW($1:$19),0),ROW($1:$19))+1,1)*10^ROW($1:$19)/10)</f>
        <v>2</v>
      </c>
      <c r="L975">
        <f>SUMPRODUCT(MID(0&amp;feed!L975,LARGE(INDEX(ISNUMBER(--MID(feed!L975,ROW($1:$19),1))*
ROW($1:$19),0),ROW($1:$19))+1,1)*10^ROW($1:$19)/10)</f>
        <v>2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349</v>
      </c>
      <c r="O975">
        <f>SUMPRODUCT(MID(0&amp;feed!O975,LARGE(INDEX(ISNUMBER(--MID(feed!O975,ROW($1:$5),1))*
ROW($1:$5),0),ROW($1:$5))+1,1)*10^ROW($1:$5)/10)</f>
        <v>1554</v>
      </c>
      <c r="P975" t="str">
        <f>feed!P975</f>
        <v>Untapped</v>
      </c>
      <c r="Q975" t="str">
        <f>feed!Q975</f>
        <v>None</v>
      </c>
      <c r="R975" t="str">
        <f>feed!R975</f>
        <v>Atlas</v>
      </c>
      <c r="S975" t="str">
        <f>feed!S975</f>
        <v>Neutral</v>
      </c>
      <c r="T975" s="4">
        <f>SUMPRODUCT(MID(0&amp;feed!T975,LARGE(INDEX(ISNUMBER(--MID(feed!T975,ROW($1:$5),1))*
ROW($1:$5),0),ROW($1:$5))+1,1)*10^ROW($1:$5)/10)</f>
        <v>16335</v>
      </c>
      <c r="U975" t="str">
        <f>feed!U975</f>
        <v>http://blocgame.com/stats.php?id=64361</v>
      </c>
      <c r="V975" s="4">
        <f>SUMPRODUCT(MID(0&amp;feed!V975,LARGE(INDEX(ISNUMBER(--MID(feed!V975,ROW($1:$5),1))*
ROW($1:$5),0),ROW($1:$5))+1,1)*10^ROW($1:$5)/10)</f>
        <v>0</v>
      </c>
      <c r="W975">
        <f>feed!W975</f>
        <v>0</v>
      </c>
      <c r="X975" s="4">
        <f>T975-H975*750-K975*375-L975*375</f>
        <v>14835</v>
      </c>
      <c r="Y975" s="9">
        <f>T975/N975</f>
        <v>46.805157593123212</v>
      </c>
    </row>
    <row r="976" spans="1:25" x14ac:dyDescent="0.25">
      <c r="A976" t="str">
        <f>feed!A976</f>
        <v>Chinkostan</v>
      </c>
      <c r="B976" t="str">
        <f>feed!B976</f>
        <v>jimmy_jungaz</v>
      </c>
      <c r="C976" t="str">
        <f>feed!C976</f>
        <v>The Order</v>
      </c>
      <c r="D976">
        <f>SUMPRODUCT(MID(0&amp;feed!D976,LARGE(INDEX(ISNUMBER(--MID(feed!D976,ROW($1:$19),1))*
ROW($1:$19),0),ROW($1:$19))+1,1)*10^ROW($1:$19)/10)</f>
        <v>51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First World War surplus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1</v>
      </c>
      <c r="I976" t="str">
        <f>feed!I976</f>
        <v>Elite</v>
      </c>
      <c r="J976">
        <f>SUMPRODUCT(MID(0&amp;feed!J976,LARGE(INDEX(ISNUMBER(--MID(feed!J976,ROW($1:$19),1))*
ROW($1:$19),0),ROW($1:$19))+1,1)*10^ROW($1:$19)/10)</f>
        <v>2</v>
      </c>
      <c r="K976">
        <f>SUMPRODUCT(MID(0&amp;feed!K976,LARGE(INDEX(ISNUMBER(--MID(feed!K976,ROW($1:$19),1))*
ROW($1:$19),0),ROW($1:$19))+1,1)*10^ROW($1:$19)/10)</f>
        <v>16</v>
      </c>
      <c r="L976">
        <f>SUMPRODUCT(MID(0&amp;feed!L976,LARGE(INDEX(ISNUMBER(--MID(feed!L976,ROW($1:$19),1))*
ROW($1:$19),0),ROW($1:$19))+1,1)*10^ROW($1:$19)/10)</f>
        <v>5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349</v>
      </c>
      <c r="O976">
        <f>SUMPRODUCT(MID(0&amp;feed!O976,LARGE(INDEX(ISNUMBER(--MID(feed!O976,ROW($1:$5),1))*
ROW($1:$5),0),ROW($1:$5))+1,1)*10^ROW($1:$5)/10)</f>
        <v>361</v>
      </c>
      <c r="P976" t="str">
        <f>feed!P976</f>
        <v>Untapped</v>
      </c>
      <c r="Q976" t="str">
        <f>feed!Q976</f>
        <v>Mediocre</v>
      </c>
      <c r="R976" t="str">
        <f>feed!R976</f>
        <v>Indochina</v>
      </c>
      <c r="S976" t="str">
        <f>feed!S976</f>
        <v>United States</v>
      </c>
      <c r="T976" s="4">
        <f>SUMPRODUCT(MID(0&amp;feed!T976,LARGE(INDEX(ISNUMBER(--MID(feed!T976,ROW($1:$5),1))*
ROW($1:$5),0),ROW($1:$5))+1,1)*10^ROW($1:$5)/10)</f>
        <v>20000</v>
      </c>
      <c r="U976" t="str">
        <f>feed!U976</f>
        <v>http://blocgame.com/stats.php?id=64521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11375</v>
      </c>
      <c r="Y976" s="9">
        <f>T976/N976</f>
        <v>57.306590257879655</v>
      </c>
    </row>
    <row r="977" spans="1:25" x14ac:dyDescent="0.25">
      <c r="A977" t="str">
        <f>feed!A978</f>
        <v>Crossmaglen</v>
      </c>
      <c r="B977" t="str">
        <f>feed!B978</f>
        <v>Caolan</v>
      </c>
      <c r="C977">
        <f>feed!C978</f>
        <v>0</v>
      </c>
      <c r="D977">
        <f>SUMPRODUCT(MID(0&amp;feed!D978,LARGE(INDEX(ISNUMBER(--MID(feed!D978,ROW($1:$19),1))*
ROW($1:$19),0),ROW($1:$19))+1,1)*10^ROW($1:$19)/10)</f>
        <v>20</v>
      </c>
      <c r="E977">
        <f>SUMPRODUCT(MID(0&amp;feed!E978,LARGE(INDEX(ISNUMBER(--MID(feed!E978,ROW($1:$19),1))*
ROW($1:$19),0),ROW($1:$19))+1,1)*10^ROW($1:$19)/10)</f>
        <v>0</v>
      </c>
      <c r="F977" t="str">
        <f>feed!F978</f>
        <v>Finest of the 19th century</v>
      </c>
      <c r="G977" t="str">
        <f>feed!G978</f>
        <v>Angelic</v>
      </c>
      <c r="H977">
        <f>SUMPRODUCT(MID(0&amp;feed!H978,LARGE(INDEX(ISNUMBER(--MID(feed!H978,ROW($1:$1),1))*
ROW($1:$1),0),ROW($1:$1))+1,1)*10^ROW($1:$1)/10)</f>
        <v>0</v>
      </c>
      <c r="I977" t="str">
        <f>feed!I978</f>
        <v>Standard</v>
      </c>
      <c r="J977">
        <f>SUMPRODUCT(MID(0&amp;feed!J978,LARGE(INDEX(ISNUMBER(--MID(feed!J978,ROW($1:$19),1))*
ROW($1:$19),0),ROW($1:$19))+1,1)*10^ROW($1:$19)/10)</f>
        <v>103</v>
      </c>
      <c r="K977">
        <f>SUMPRODUCT(MID(0&amp;feed!K978,LARGE(INDEX(ISNUMBER(--MID(feed!K978,ROW($1:$19),1))*
ROW($1:$19),0),ROW($1:$19))+1,1)*10^ROW($1:$19)/10)</f>
        <v>3</v>
      </c>
      <c r="L977">
        <f>SUMPRODUCT(MID(0&amp;feed!L978,LARGE(INDEX(ISNUMBER(--MID(feed!L978,ROW($1:$19),1))*
ROW($1:$19),0),ROW($1:$19))+1,1)*10^ROW($1:$19)/10)</f>
        <v>0</v>
      </c>
      <c r="M977" t="str">
        <f>feed!M978</f>
        <v>Free Market</v>
      </c>
      <c r="N977">
        <f>SUMPRODUCT(MID(0&amp;feed!N978,LARGE(INDEX(ISNUMBER(--MID(feed!N978,ROW($1:$5),1))*
ROW($1:$5),0),ROW($1:$5))+1,1)*10^ROW($1:$5)/10)</f>
        <v>348</v>
      </c>
      <c r="O977">
        <f>SUMPRODUCT(MID(0&amp;feed!O978,LARGE(INDEX(ISNUMBER(--MID(feed!O978,ROW($1:$5),1))*
ROW($1:$5),0),ROW($1:$5))+1,1)*10^ROW($1:$5)/10)</f>
        <v>323</v>
      </c>
      <c r="P977" t="str">
        <f>feed!P978</f>
        <v>Untapped</v>
      </c>
      <c r="Q977" t="str">
        <f>feed!Q978</f>
        <v>None</v>
      </c>
      <c r="R977" t="str">
        <f>feed!R978</f>
        <v>The Subcontinent</v>
      </c>
      <c r="S977" t="str">
        <f>feed!S978</f>
        <v>Neutral</v>
      </c>
      <c r="T977" s="4">
        <f>SUMPRODUCT(MID(0&amp;feed!T978,LARGE(INDEX(ISNUMBER(--MID(feed!T978,ROW($1:$5),1))*
ROW($1:$5),0),ROW($1:$5))+1,1)*10^ROW($1:$5)/10)</f>
        <v>20000</v>
      </c>
      <c r="U977" t="str">
        <f>feed!U978</f>
        <v>http://blocgame.com/stats.php?id=64759</v>
      </c>
      <c r="V977" s="4">
        <f>SUMPRODUCT(MID(0&amp;feed!V978,LARGE(INDEX(ISNUMBER(--MID(feed!V978,ROW($1:$5),1))*
ROW($1:$5),0),ROW($1:$5))+1,1)*10^ROW($1:$5)/10)</f>
        <v>0</v>
      </c>
      <c r="W977">
        <f>feed!W978</f>
        <v>0</v>
      </c>
      <c r="X977" s="4">
        <f>T977-H977*750-K977*375-L977*375</f>
        <v>18875</v>
      </c>
      <c r="Y977" s="9">
        <f>T977/N977</f>
        <v>57.47126436781609</v>
      </c>
    </row>
    <row r="978" spans="1:25" x14ac:dyDescent="0.25">
      <c r="A978" t="str">
        <f>feed!A977</f>
        <v>Snusers</v>
      </c>
      <c r="B978" t="str">
        <f>feed!B977</f>
        <v>Snuupy</v>
      </c>
      <c r="C978" t="str">
        <f>feed!C977</f>
        <v>The Order</v>
      </c>
      <c r="D978">
        <f>SUMPRODUCT(MID(0&amp;feed!D977,LARGE(INDEX(ISNUMBER(--MID(feed!D977,ROW($1:$19),1))*
ROW($1:$19),0),ROW($1:$19))+1,1)*10^ROW($1:$19)/10)</f>
        <v>175</v>
      </c>
      <c r="E978">
        <f>SUMPRODUCT(MID(0&amp;feed!E977,LARGE(INDEX(ISNUMBER(--MID(feed!E977,ROW($1:$19),1))*
ROW($1:$19),0),ROW($1:$19))+1,1)*10^ROW($1:$19)/10)</f>
        <v>13</v>
      </c>
      <c r="F978" t="str">
        <f>feed!F977</f>
        <v>Korean War surplus</v>
      </c>
      <c r="G978" t="str">
        <f>feed!G977</f>
        <v>Gandhi-like</v>
      </c>
      <c r="H978">
        <f>SUMPRODUCT(MID(0&amp;feed!H977,LARGE(INDEX(ISNUMBER(--MID(feed!H977,ROW($1:$1),1))*
ROW($1:$1),0),ROW($1:$1))+1,1)*10^ROW($1:$1)/10)</f>
        <v>6</v>
      </c>
      <c r="I978" t="str">
        <f>feed!I977</f>
        <v>Elite</v>
      </c>
      <c r="J978">
        <f>SUMPRODUCT(MID(0&amp;feed!J977,LARGE(INDEX(ISNUMBER(--MID(feed!J977,ROW($1:$19),1))*
ROW($1:$19),0),ROW($1:$19))+1,1)*10^ROW($1:$19)/10)</f>
        <v>0</v>
      </c>
      <c r="K978">
        <f>SUMPRODUCT(MID(0&amp;feed!K977,LARGE(INDEX(ISNUMBER(--MID(feed!K977,ROW($1:$19),1))*
ROW($1:$19),0),ROW($1:$19))+1,1)*10^ROW($1:$19)/10)</f>
        <v>100</v>
      </c>
      <c r="L978">
        <f>SUMPRODUCT(MID(0&amp;feed!L977,LARGE(INDEX(ISNUMBER(--MID(feed!L977,ROW($1:$19),1))*
ROW($1:$19),0),ROW($1:$19))+1,1)*10^ROW($1:$19)/10)</f>
        <v>0</v>
      </c>
      <c r="M978" t="str">
        <f>feed!M977</f>
        <v>Mixed Economy</v>
      </c>
      <c r="N978">
        <f>SUMPRODUCT(MID(0&amp;feed!N977,LARGE(INDEX(ISNUMBER(--MID(feed!N977,ROW($1:$5),1))*
ROW($1:$5),0),ROW($1:$5))+1,1)*10^ROW($1:$5)/10)</f>
        <v>348</v>
      </c>
      <c r="O978">
        <f>SUMPRODUCT(MID(0&amp;feed!O977,LARGE(INDEX(ISNUMBER(--MID(feed!O977,ROW($1:$5),1))*
ROW($1:$5),0),ROW($1:$5))+1,1)*10^ROW($1:$5)/10)</f>
        <v>5217</v>
      </c>
      <c r="P978">
        <f>feed!P977</f>
        <v>0</v>
      </c>
      <c r="Q978" t="str">
        <f>feed!Q977</f>
        <v>Very Powerful</v>
      </c>
      <c r="R978" t="str">
        <f>feed!R977</f>
        <v>The Subcontinent</v>
      </c>
      <c r="S978" t="str">
        <f>feed!S977</f>
        <v>United States</v>
      </c>
      <c r="T978" s="4">
        <f>SUMPRODUCT(MID(0&amp;feed!T977,LARGE(INDEX(ISNUMBER(--MID(feed!T977,ROW($1:$5),1))*
ROW($1:$5),0),ROW($1:$5))+1,1)*10^ROW($1:$5)/10)</f>
        <v>95630</v>
      </c>
      <c r="U978" t="str">
        <f>feed!U977</f>
        <v>http://blocgame.com/stats.php?id=58336</v>
      </c>
      <c r="V978" s="4">
        <f>SUMPRODUCT(MID(0&amp;feed!V977,LARGE(INDEX(ISNUMBER(--MID(feed!V977,ROW($1:$5),1))*
ROW($1:$5),0),ROW($1:$5))+1,1)*10^ROW($1:$5)/10)</f>
        <v>0</v>
      </c>
      <c r="W978">
        <f>feed!W977</f>
        <v>0</v>
      </c>
      <c r="X978" s="4">
        <f>T978-H978*750-K978*375-L978*375</f>
        <v>53630</v>
      </c>
      <c r="Y978" s="9">
        <f>T978/N978</f>
        <v>274.79885057471262</v>
      </c>
    </row>
    <row r="979" spans="1:25" x14ac:dyDescent="0.25">
      <c r="A979" t="str">
        <f>feed!A979</f>
        <v>Glorious Power</v>
      </c>
      <c r="B979" t="str">
        <f>feed!B979</f>
        <v>The Supreme Ruler</v>
      </c>
      <c r="C979">
        <f>feed!C979</f>
        <v>0</v>
      </c>
      <c r="D979">
        <f>SUMPRODUCT(MID(0&amp;feed!D979,LARGE(INDEX(ISNUMBER(--MID(feed!D979,ROW($1:$19),1))*
ROW($1:$19),0),ROW($1:$19))+1,1)*10^ROW($1:$19)/10)</f>
        <v>12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Angelic</v>
      </c>
      <c r="H979">
        <f>SUMPRODUCT(MID(0&amp;feed!H979,LARGE(INDEX(ISNUMBER(--MID(feed!H979,ROW($1:$1),1))*
ROW($1:$1),0),ROW($1:$1))+1,1)*10^ROW($1:$1)/10)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103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346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 t="str">
        <f>feed!Q979</f>
        <v>None</v>
      </c>
      <c r="R979" t="str">
        <f>feed!R979</f>
        <v>Mesopotamia</v>
      </c>
      <c r="S979" t="str">
        <f>feed!S979</f>
        <v>Soviet Union</v>
      </c>
      <c r="T979" s="4">
        <f>SUMPRODUCT(MID(0&amp;feed!T979,LARGE(INDEX(ISNUMBER(--MID(feed!T979,ROW($1:$5),1))*
ROW($1:$5),0),ROW($1:$5))+1,1)*10^ROW($1:$5)/10)</f>
        <v>20000</v>
      </c>
      <c r="U979" t="str">
        <f>feed!U979</f>
        <v>http://blocgame.com/stats.php?id=64765</v>
      </c>
      <c r="V979" s="4">
        <f>SUMPRODUCT(MID(0&amp;feed!V979,LARGE(INDEX(ISNUMBER(--MID(feed!V979,ROW($1:$5),1))*
ROW($1:$5),0),ROW($1:$5))+1,1)*10^ROW($1:$5)/10)</f>
        <v>0</v>
      </c>
      <c r="W979">
        <f>feed!W979</f>
        <v>0</v>
      </c>
      <c r="X979" s="4">
        <f>T979-H979*750-K979*375-L979*375</f>
        <v>19250</v>
      </c>
      <c r="Y979" s="9">
        <f>T979/N979</f>
        <v>57.803468208092482</v>
      </c>
    </row>
    <row r="980" spans="1:25" x14ac:dyDescent="0.25">
      <c r="A980" t="str">
        <f>feed!A982</f>
        <v>\\\'Muricca</v>
      </c>
      <c r="B980" t="str">
        <f>feed!B982</f>
        <v>bobbytux</v>
      </c>
      <c r="C980">
        <f>feed!C982</f>
        <v>0</v>
      </c>
      <c r="D980">
        <f>SUMPRODUCT(MID(0&amp;feed!D982,LARGE(INDEX(ISNUMBER(--MID(feed!D982,ROW($1:$19),1))*
ROW($1:$19),0),ROW($1:$19))+1,1)*10^ROW($1:$19)/10)</f>
        <v>20</v>
      </c>
      <c r="E980">
        <f>SUMPRODUCT(MID(0&amp;feed!E982,LARGE(INDEX(ISNUMBER(--MID(feed!E982,ROW($1:$19),1))*
ROW($1:$19),0),ROW($1:$19))+1,1)*10^ROW($1:$19)/10)</f>
        <v>0</v>
      </c>
      <c r="F980" t="str">
        <f>feed!F982</f>
        <v>Finest of the 19th century</v>
      </c>
      <c r="G980" t="str">
        <f>feed!G982</f>
        <v>Angelic</v>
      </c>
      <c r="H980">
        <f>SUMPRODUCT(MID(0&amp;feed!H982,LARGE(INDEX(ISNUMBER(--MID(feed!H982,ROW($1:$1),1))*
ROW($1:$1),0),ROW($1:$1))+1,1)*10^ROW($1:$1)/10)</f>
        <v>0</v>
      </c>
      <c r="I980" t="str">
        <f>feed!I982</f>
        <v>Standard</v>
      </c>
      <c r="J980">
        <f>SUMPRODUCT(MID(0&amp;feed!J982,LARGE(INDEX(ISNUMBER(--MID(feed!J982,ROW($1:$19),1))*
ROW($1:$19),0),ROW($1:$19))+1,1)*10^ROW($1:$19)/10)</f>
        <v>106</v>
      </c>
      <c r="K980">
        <f>SUMPRODUCT(MID(0&amp;feed!K982,LARGE(INDEX(ISNUMBER(--MID(feed!K982,ROW($1:$19),1))*
ROW($1:$19),0),ROW($1:$19))+1,1)*10^ROW($1:$19)/10)</f>
        <v>3</v>
      </c>
      <c r="L980">
        <f>SUMPRODUCT(MID(0&amp;feed!L982,LARGE(INDEX(ISNUMBER(--MID(feed!L982,ROW($1:$19),1))*
ROW($1:$19),0),ROW($1:$19))+1,1)*10^ROW($1:$19)/10)</f>
        <v>1</v>
      </c>
      <c r="M980" t="str">
        <f>feed!M982</f>
        <v>Free Market</v>
      </c>
      <c r="N980">
        <f>SUMPRODUCT(MID(0&amp;feed!N982,LARGE(INDEX(ISNUMBER(--MID(feed!N982,ROW($1:$5),1))*
ROW($1:$5),0),ROW($1:$5))+1,1)*10^ROW($1:$5)/10)</f>
        <v>345</v>
      </c>
      <c r="O980">
        <f>SUMPRODUCT(MID(0&amp;feed!O982,LARGE(INDEX(ISNUMBER(--MID(feed!O982,ROW($1:$5),1))*
ROW($1:$5),0),ROW($1:$5))+1,1)*10^ROW($1:$5)/10)</f>
        <v>1</v>
      </c>
      <c r="P980" t="str">
        <f>feed!P982</f>
        <v>Untapped</v>
      </c>
      <c r="Q980" t="str">
        <f>feed!Q982</f>
        <v>None</v>
      </c>
      <c r="R980" t="str">
        <f>feed!R982</f>
        <v>China</v>
      </c>
      <c r="S980" t="str">
        <f>feed!S982</f>
        <v>Neutral</v>
      </c>
      <c r="T980" s="4">
        <f>SUMPRODUCT(MID(0&amp;feed!T982,LARGE(INDEX(ISNUMBER(--MID(feed!T982,ROW($1:$5),1))*
ROW($1:$5),0),ROW($1:$5))+1,1)*10^ROW($1:$5)/10)</f>
        <v>20000</v>
      </c>
      <c r="U980" t="str">
        <f>feed!U982</f>
        <v>http://blocgame.com/stats.php?id=64753</v>
      </c>
      <c r="V980" s="4">
        <f>SUMPRODUCT(MID(0&amp;feed!V982,LARGE(INDEX(ISNUMBER(--MID(feed!V982,ROW($1:$5),1))*
ROW($1:$5),0),ROW($1:$5))+1,1)*10^ROW($1:$5)/10)</f>
        <v>0</v>
      </c>
      <c r="W980">
        <f>feed!W982</f>
        <v>0</v>
      </c>
      <c r="X980" s="4">
        <f>T980-H980*750-K980*375-L980*375</f>
        <v>18500</v>
      </c>
      <c r="Y980" s="9">
        <f>T980/N980</f>
        <v>57.971014492753625</v>
      </c>
    </row>
    <row r="981" spans="1:25" x14ac:dyDescent="0.25">
      <c r="A981" t="str">
        <f>feed!A980</f>
        <v>Perez</v>
      </c>
      <c r="B981" t="str">
        <f>feed!B980</f>
        <v>Niola</v>
      </c>
      <c r="C981">
        <f>feed!C980</f>
        <v>0</v>
      </c>
      <c r="D981">
        <f>SUMPRODUCT(MID(0&amp;feed!D980,LARGE(INDEX(ISNUMBER(--MID(feed!D980,ROW($1:$19),1))*
ROW($1:$19),0),ROW($1:$19))+1,1)*10^ROW($1:$19)/10)</f>
        <v>6</v>
      </c>
      <c r="E981">
        <f>SUMPRODUCT(MID(0&amp;feed!E980,LARGE(INDEX(ISNUMBER(--MID(feed!E980,ROW($1:$19),1))*
ROW($1:$19),0),ROW($1:$19))+1,1)*10^ROW($1:$19)/10)</f>
        <v>0</v>
      </c>
      <c r="F981" t="str">
        <f>feed!F980</f>
        <v>Finest of the 19th century</v>
      </c>
      <c r="G981" t="str">
        <f>feed!G980</f>
        <v>Good</v>
      </c>
      <c r="H981">
        <f>SUMPRODUCT(MID(0&amp;feed!H980,LARGE(INDEX(ISNUMBER(--MID(feed!H980,ROW($1:$1),1))*
ROW($1:$1),0),ROW($1:$1))+1,1)*10^ROW($1:$1)/10)</f>
        <v>0</v>
      </c>
      <c r="I981" t="str">
        <f>feed!I980</f>
        <v>Undisciplined Rabble</v>
      </c>
      <c r="J981">
        <f>SUMPRODUCT(MID(0&amp;feed!J980,LARGE(INDEX(ISNUMBER(--MID(feed!J980,ROW($1:$19),1))*
ROW($1:$19),0),ROW($1:$19))+1,1)*10^ROW($1:$19)/10)</f>
        <v>90</v>
      </c>
      <c r="K981">
        <f>SUMPRODUCT(MID(0&amp;feed!K980,LARGE(INDEX(ISNUMBER(--MID(feed!K980,ROW($1:$19),1))*
ROW($1:$19),0),ROW($1:$19))+1,1)*10^ROW($1:$19)/10)</f>
        <v>2</v>
      </c>
      <c r="L981">
        <f>SUMPRODUCT(MID(0&amp;feed!L980,LARGE(INDEX(ISNUMBER(--MID(feed!L980,ROW($1:$19),1))*
ROW($1:$19),0),ROW($1:$19))+1,1)*10^ROW($1:$19)/10)</f>
        <v>0</v>
      </c>
      <c r="M981" t="str">
        <f>feed!M980</f>
        <v>Mixed Economy</v>
      </c>
      <c r="N981">
        <f>SUMPRODUCT(MID(0&amp;feed!N980,LARGE(INDEX(ISNUMBER(--MID(feed!N980,ROW($1:$5),1))*
ROW($1:$5),0),ROW($1:$5))+1,1)*10^ROW($1:$5)/10)</f>
        <v>345</v>
      </c>
      <c r="O981">
        <f>SUMPRODUCT(MID(0&amp;feed!O980,LARGE(INDEX(ISNUMBER(--MID(feed!O980,ROW($1:$5),1))*
ROW($1:$5),0),ROW($1:$5))+1,1)*10^ROW($1:$5)/10)</f>
        <v>0</v>
      </c>
      <c r="P981" t="str">
        <f>feed!P980</f>
        <v>Untapped</v>
      </c>
      <c r="Q981" t="str">
        <f>feed!Q980</f>
        <v>None</v>
      </c>
      <c r="R981" t="str">
        <f>feed!R980</f>
        <v>Caribbean</v>
      </c>
      <c r="S981" t="str">
        <f>feed!S980</f>
        <v>Neutral</v>
      </c>
      <c r="T981" s="4">
        <f>SUMPRODUCT(MID(0&amp;feed!T980,LARGE(INDEX(ISNUMBER(--MID(feed!T980,ROW($1:$5),1))*
ROW($1:$5),0),ROW($1:$5))+1,1)*10^ROW($1:$5)/10)</f>
        <v>16253</v>
      </c>
      <c r="U981" t="str">
        <f>feed!U980</f>
        <v>http://blocgame.com/stats.php?id=64527</v>
      </c>
      <c r="V981" s="4">
        <f>SUMPRODUCT(MID(0&amp;feed!V980,LARGE(INDEX(ISNUMBER(--MID(feed!V980,ROW($1:$5),1))*
ROW($1:$5),0),ROW($1:$5))+1,1)*10^ROW($1:$5)/10)</f>
        <v>0</v>
      </c>
      <c r="W981">
        <f>feed!W980</f>
        <v>0</v>
      </c>
      <c r="X981" s="4">
        <f>T981-H981*750-K981*375-L981*375</f>
        <v>15503</v>
      </c>
      <c r="Y981" s="9">
        <f>T981/N981</f>
        <v>47.110144927536233</v>
      </c>
    </row>
    <row r="982" spans="1:25" x14ac:dyDescent="0.25">
      <c r="A982" t="str">
        <f>feed!A981</f>
        <v>DaSanese</v>
      </c>
      <c r="B982" t="str">
        <f>feed!B981</f>
        <v>DaSa</v>
      </c>
      <c r="C982" t="str">
        <f>feed!C981</f>
        <v>The Order</v>
      </c>
      <c r="D982">
        <f>SUMPRODUCT(MID(0&amp;feed!D981,LARGE(INDEX(ISNUMBER(--MID(feed!D981,ROW($1:$19),1))*
ROW($1:$19),0),ROW($1:$19))+1,1)*10^ROW($1:$19)/10)</f>
        <v>43</v>
      </c>
      <c r="E982">
        <f>SUMPRODUCT(MID(0&amp;feed!E981,LARGE(INDEX(ISNUMBER(--MID(feed!E981,ROW($1:$19),1))*
ROW($1:$19),0),ROW($1:$19))+1,1)*10^ROW($1:$19)/10)</f>
        <v>0</v>
      </c>
      <c r="F982" t="str">
        <f>feed!F981</f>
        <v>First World War surplus</v>
      </c>
      <c r="G982" t="str">
        <f>feed!G981</f>
        <v>Isolated</v>
      </c>
      <c r="H982">
        <f>SUMPRODUCT(MID(0&amp;feed!H981,LARGE(INDEX(ISNUMBER(--MID(feed!H981,ROW($1:$1),1))*
ROW($1:$1),0),ROW($1:$1))+1,1)*10^ROW($1:$1)/10)</f>
        <v>1</v>
      </c>
      <c r="I982" t="str">
        <f>feed!I981</f>
        <v>Standard</v>
      </c>
      <c r="J982">
        <f>SUMPRODUCT(MID(0&amp;feed!J981,LARGE(INDEX(ISNUMBER(--MID(feed!J981,ROW($1:$19),1))*
ROW($1:$19),0),ROW($1:$19))+1,1)*10^ROW($1:$19)/10)</f>
        <v>6</v>
      </c>
      <c r="K982">
        <f>SUMPRODUCT(MID(0&amp;feed!K981,LARGE(INDEX(ISNUMBER(--MID(feed!K981,ROW($1:$19),1))*
ROW($1:$19),0),ROW($1:$19))+1,1)*10^ROW($1:$19)/10)</f>
        <v>6</v>
      </c>
      <c r="L982">
        <f>SUMPRODUCT(MID(0&amp;feed!L981,LARGE(INDEX(ISNUMBER(--MID(feed!L981,ROW($1:$19),1))*
ROW($1:$19),0),ROW($1:$19))+1,1)*10^ROW($1:$19)/10)</f>
        <v>1</v>
      </c>
      <c r="M982" t="str">
        <f>feed!M981</f>
        <v>Central Planning</v>
      </c>
      <c r="N982">
        <f>SUMPRODUCT(MID(0&amp;feed!N981,LARGE(INDEX(ISNUMBER(--MID(feed!N981,ROW($1:$5),1))*
ROW($1:$5),0),ROW($1:$5))+1,1)*10^ROW($1:$5)/10)</f>
        <v>345</v>
      </c>
      <c r="O982">
        <f>SUMPRODUCT(MID(0&amp;feed!O981,LARGE(INDEX(ISNUMBER(--MID(feed!O981,ROW($1:$5),1))*
ROW($1:$5),0),ROW($1:$5))+1,1)*10^ROW($1:$5)/10)</f>
        <v>424</v>
      </c>
      <c r="P982" t="str">
        <f>feed!P981</f>
        <v>Untapped</v>
      </c>
      <c r="Q982" t="str">
        <f>feed!Q981</f>
        <v>Mediocre</v>
      </c>
      <c r="R982" t="str">
        <f>feed!R981</f>
        <v>Amazonia</v>
      </c>
      <c r="S982" t="str">
        <f>feed!S981</f>
        <v>Soviet Union</v>
      </c>
      <c r="T982" s="4">
        <f>SUMPRODUCT(MID(0&amp;feed!T981,LARGE(INDEX(ISNUMBER(--MID(feed!T981,ROW($1:$5),1))*
ROW($1:$5),0),ROW($1:$5))+1,1)*10^ROW($1:$5)/10)</f>
        <v>20000</v>
      </c>
      <c r="U982" t="str">
        <f>feed!U981</f>
        <v>http://blocgame.com/stats.php?id=64610</v>
      </c>
      <c r="V982" s="4">
        <f>SUMPRODUCT(MID(0&amp;feed!V981,LARGE(INDEX(ISNUMBER(--MID(feed!V981,ROW($1:$5),1))*
ROW($1:$5),0),ROW($1:$5))+1,1)*10^ROW($1:$5)/10)</f>
        <v>0</v>
      </c>
      <c r="W982">
        <f>feed!W981</f>
        <v>0</v>
      </c>
      <c r="X982" s="4">
        <f>T982-H982*750-K982*375-L982*375</f>
        <v>16625</v>
      </c>
      <c r="Y982" s="9">
        <f>T982/N982</f>
        <v>57.971014492753625</v>
      </c>
    </row>
    <row r="983" spans="1:25" x14ac:dyDescent="0.25">
      <c r="A983" t="str">
        <f>feed!A983</f>
        <v>charlesxavier</v>
      </c>
      <c r="B983" t="str">
        <f>feed!B983</f>
        <v>charlesxavier</v>
      </c>
      <c r="C983">
        <f>feed!C983</f>
        <v>0</v>
      </c>
      <c r="D983">
        <f>SUMPRODUCT(MID(0&amp;feed!D983,LARGE(INDEX(ISNUMBER(--MID(feed!D983,ROW($1:$19),1))*
ROW($1:$19),0),ROW($1:$19))+1,1)*10^ROW($1:$19)/10)</f>
        <v>9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Undisciplined Rabble</v>
      </c>
      <c r="J983">
        <f>SUMPRODUCT(MID(0&amp;feed!J983,LARGE(INDEX(ISNUMBER(--MID(feed!J983,ROW($1:$19),1))*
ROW($1:$19),0),ROW($1:$19))+1,1)*10^ROW($1:$19)/10)</f>
        <v>4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2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344</v>
      </c>
      <c r="O983">
        <f>SUMPRODUCT(MID(0&amp;feed!O983,LARGE(INDEX(ISNUMBER(--MID(feed!O983,ROW($1:$5),1))*
ROW($1:$5),0),ROW($1:$5))+1,1)*10^ROW($1:$5)/10)</f>
        <v>1145</v>
      </c>
      <c r="P983" t="str">
        <f>feed!P983</f>
        <v>Untapped</v>
      </c>
      <c r="Q983" t="str">
        <f>feed!Q983</f>
        <v>None</v>
      </c>
      <c r="R983" t="str">
        <f>feed!R983</f>
        <v>Atlas</v>
      </c>
      <c r="S983" t="str">
        <f>feed!S983</f>
        <v>United States</v>
      </c>
      <c r="T983" s="4">
        <f>SUMPRODUCT(MID(0&amp;feed!T983,LARGE(INDEX(ISNUMBER(--MID(feed!T983,ROW($1:$5),1))*
ROW($1:$5),0),ROW($1:$5))+1,1)*10^ROW($1:$5)/10)</f>
        <v>16500</v>
      </c>
      <c r="U983" t="str">
        <f>feed!U983</f>
        <v>http://blocgame.com/stats.php?id=64355</v>
      </c>
      <c r="V983" s="4">
        <f>SUMPRODUCT(MID(0&amp;feed!V983,LARGE(INDEX(ISNUMBER(--MID(feed!V983,ROW($1:$5),1))*
ROW($1:$5),0),ROW($1:$5))+1,1)*10^ROW($1:$5)/10)</f>
        <v>0</v>
      </c>
      <c r="W983">
        <f>feed!W983</f>
        <v>0</v>
      </c>
      <c r="X983" s="4">
        <f>T983-H983*750-K983*375-L983*375</f>
        <v>15000</v>
      </c>
      <c r="Y983" s="9">
        <f>T983/N983</f>
        <v>47.965116279069768</v>
      </c>
    </row>
    <row r="984" spans="1:25" x14ac:dyDescent="0.25">
      <c r="A984" t="str">
        <f>feed!A985</f>
        <v>Switzerstan</v>
      </c>
      <c r="B984" t="str">
        <f>feed!B985</f>
        <v>zlazer</v>
      </c>
      <c r="C984">
        <f>feed!C985</f>
        <v>0</v>
      </c>
      <c r="D984">
        <f>SUMPRODUCT(MID(0&amp;feed!D985,LARGE(INDEX(ISNUMBER(--MID(feed!D985,ROW($1:$19),1))*
ROW($1:$19),0),ROW($1:$19))+1,1)*10^ROW($1:$19)/10)</f>
        <v>20</v>
      </c>
      <c r="E984">
        <f>SUMPRODUCT(MID(0&amp;feed!E985,LARGE(INDEX(ISNUMBER(--MID(feed!E985,ROW($1:$19),1))*
ROW($1:$19),0),ROW($1:$19))+1,1)*10^ROW($1:$19)/10)</f>
        <v>0</v>
      </c>
      <c r="F984" t="str">
        <f>feed!F985</f>
        <v>Finest of the 19th century</v>
      </c>
      <c r="G984" t="str">
        <f>feed!G985</f>
        <v>Gandhi-like</v>
      </c>
      <c r="H984">
        <f>SUMPRODUCT(MID(0&amp;feed!H985,LARGE(INDEX(ISNUMBER(--MID(feed!H985,ROW($1:$1),1))*
ROW($1:$1),0),ROW($1:$1))+1,1)*10^ROW($1:$1)/10)</f>
        <v>0</v>
      </c>
      <c r="I984" t="str">
        <f>feed!I985</f>
        <v>Poor</v>
      </c>
      <c r="J984">
        <f>SUMPRODUCT(MID(0&amp;feed!J985,LARGE(INDEX(ISNUMBER(--MID(feed!J985,ROW($1:$19),1))*
ROW($1:$19),0),ROW($1:$19))+1,1)*10^ROW($1:$19)/10)</f>
        <v>122</v>
      </c>
      <c r="K984">
        <f>SUMPRODUCT(MID(0&amp;feed!K985,LARGE(INDEX(ISNUMBER(--MID(feed!K985,ROW($1:$19),1))*
ROW($1:$19),0),ROW($1:$19))+1,1)*10^ROW($1:$19)/10)</f>
        <v>3</v>
      </c>
      <c r="L984">
        <f>SUMPRODUCT(MID(0&amp;feed!L985,LARGE(INDEX(ISNUMBER(--MID(feed!L985,ROW($1:$19),1))*
ROW($1:$19),0),ROW($1:$19))+1,1)*10^ROW($1:$19)/10)</f>
        <v>2</v>
      </c>
      <c r="M984" t="str">
        <f>feed!M985</f>
        <v>Free Market</v>
      </c>
      <c r="N984">
        <f>SUMPRODUCT(MID(0&amp;feed!N985,LARGE(INDEX(ISNUMBER(--MID(feed!N985,ROW($1:$5),1))*
ROW($1:$5),0),ROW($1:$5))+1,1)*10^ROW($1:$5)/10)</f>
        <v>342</v>
      </c>
      <c r="O984">
        <f>SUMPRODUCT(MID(0&amp;feed!O985,LARGE(INDEX(ISNUMBER(--MID(feed!O985,ROW($1:$5),1))*
ROW($1:$5),0),ROW($1:$5))+1,1)*10^ROW($1:$5)/10)</f>
        <v>1157</v>
      </c>
      <c r="P984" t="str">
        <f>feed!P985</f>
        <v>Untapped</v>
      </c>
      <c r="Q984" t="str">
        <f>feed!Q985</f>
        <v>None</v>
      </c>
      <c r="R984" t="str">
        <f>feed!R985</f>
        <v>Mesopotamia</v>
      </c>
      <c r="S984" t="str">
        <f>feed!S985</f>
        <v>Neutral</v>
      </c>
      <c r="T984" s="4">
        <f>SUMPRODUCT(MID(0&amp;feed!T985,LARGE(INDEX(ISNUMBER(--MID(feed!T985,ROW($1:$5),1))*
ROW($1:$5),0),ROW($1:$5))+1,1)*10^ROW($1:$5)/10)</f>
        <v>20000</v>
      </c>
      <c r="U984" t="str">
        <f>feed!U985</f>
        <v>http://blocgame.com/stats.php?id=64693</v>
      </c>
      <c r="V984" s="4">
        <f>SUMPRODUCT(MID(0&amp;feed!V985,LARGE(INDEX(ISNUMBER(--MID(feed!V985,ROW($1:$5),1))*
ROW($1:$5),0),ROW($1:$5))+1,1)*10^ROW($1:$5)/10)</f>
        <v>0</v>
      </c>
      <c r="W984">
        <f>feed!W985</f>
        <v>0</v>
      </c>
      <c r="X984" s="4">
        <f>T984-H984*750-K984*375-L984*375</f>
        <v>18125</v>
      </c>
      <c r="Y984" s="9">
        <f>T984/N984</f>
        <v>58.479532163742689</v>
      </c>
    </row>
    <row r="985" spans="1:25" x14ac:dyDescent="0.25">
      <c r="A985" t="str">
        <f>feed!A986</f>
        <v>Hong Macau</v>
      </c>
      <c r="B985" t="str">
        <f>feed!B986</f>
        <v>Cloud</v>
      </c>
      <c r="C985">
        <f>feed!C986</f>
        <v>0</v>
      </c>
      <c r="D985">
        <f>SUMPRODUCT(MID(0&amp;feed!D986,LARGE(INDEX(ISNUMBER(--MID(feed!D986,ROW($1:$19),1))*
ROW($1:$19),0),ROW($1:$19))+1,1)*10^ROW($1:$19)/10)</f>
        <v>25</v>
      </c>
      <c r="E985">
        <f>SUMPRODUCT(MID(0&amp;feed!E986,LARGE(INDEX(ISNUMBER(--MID(feed!E986,ROW($1:$19),1))*
ROW($1:$19),0),ROW($1:$19))+1,1)*10^ROW($1:$19)/10)</f>
        <v>0</v>
      </c>
      <c r="F985" t="str">
        <f>feed!F986</f>
        <v>First World War surplus</v>
      </c>
      <c r="G985" t="str">
        <f>feed!G986</f>
        <v>Gandhi-like</v>
      </c>
      <c r="H985">
        <f>SUMPRODUCT(MID(0&amp;feed!H986,LARGE(INDEX(ISNUMBER(--MID(feed!H986,ROW($1:$1),1))*
ROW($1:$1),0),ROW($1:$1))+1,1)*10^ROW($1:$1)/10)</f>
        <v>1</v>
      </c>
      <c r="I985" t="str">
        <f>feed!I986</f>
        <v>Elite</v>
      </c>
      <c r="J985">
        <f>SUMPRODUCT(MID(0&amp;feed!J986,LARGE(INDEX(ISNUMBER(--MID(feed!J986,ROW($1:$19),1))*
ROW($1:$19),0),ROW($1:$19))+1,1)*10^ROW($1:$19)/10)</f>
        <v>6</v>
      </c>
      <c r="K985">
        <f>SUMPRODUCT(MID(0&amp;feed!K986,LARGE(INDEX(ISNUMBER(--MID(feed!K986,ROW($1:$19),1))*
ROW($1:$19),0),ROW($1:$19))+1,1)*10^ROW($1:$19)/10)</f>
        <v>3</v>
      </c>
      <c r="L985">
        <f>SUMPRODUCT(MID(0&amp;feed!L986,LARGE(INDEX(ISNUMBER(--MID(feed!L986,ROW($1:$19),1))*
ROW($1:$19),0),ROW($1:$19))+1,1)*10^ROW($1:$19)/10)</f>
        <v>2</v>
      </c>
      <c r="M985" t="str">
        <f>feed!M986</f>
        <v>Mixed Economy</v>
      </c>
      <c r="N985">
        <f>SUMPRODUCT(MID(0&amp;feed!N986,LARGE(INDEX(ISNUMBER(--MID(feed!N986,ROW($1:$5),1))*
ROW($1:$5),0),ROW($1:$5))+1,1)*10^ROW($1:$5)/10)</f>
        <v>342</v>
      </c>
      <c r="O985">
        <f>SUMPRODUCT(MID(0&amp;feed!O986,LARGE(INDEX(ISNUMBER(--MID(feed!O986,ROW($1:$5),1))*
ROW($1:$5),0),ROW($1:$5))+1,1)*10^ROW($1:$5)/10)</f>
        <v>0</v>
      </c>
      <c r="P985" t="str">
        <f>feed!P986</f>
        <v>Untapped</v>
      </c>
      <c r="Q985" t="str">
        <f>feed!Q986</f>
        <v>Meagre</v>
      </c>
      <c r="R985" t="str">
        <f>feed!R986</f>
        <v>China</v>
      </c>
      <c r="S985" t="str">
        <f>feed!S986</f>
        <v>Neutral</v>
      </c>
      <c r="T985" s="4">
        <f>SUMPRODUCT(MID(0&amp;feed!T986,LARGE(INDEX(ISNUMBER(--MID(feed!T986,ROW($1:$5),1))*
ROW($1:$5),0),ROW($1:$5))+1,1)*10^ROW($1:$5)/10)</f>
        <v>20000</v>
      </c>
      <c r="U985" t="str">
        <f>feed!U986</f>
        <v>http://blocgame.com/stats.php?id=64729</v>
      </c>
      <c r="V985" s="4">
        <f>SUMPRODUCT(MID(0&amp;feed!V986,LARGE(INDEX(ISNUMBER(--MID(feed!V986,ROW($1:$5),1))*
ROW($1:$5),0),ROW($1:$5))+1,1)*10^ROW($1:$5)/10)</f>
        <v>0</v>
      </c>
      <c r="W985">
        <f>feed!W986</f>
        <v>0</v>
      </c>
      <c r="X985" s="4">
        <f>T985-H985*750-K985*375-L985*375</f>
        <v>17375</v>
      </c>
      <c r="Y985" s="9">
        <f>T985/N985</f>
        <v>58.479532163742689</v>
      </c>
    </row>
    <row r="986" spans="1:25" x14ac:dyDescent="0.25">
      <c r="A986" t="str">
        <f>feed!A984</f>
        <v>Levinthia</v>
      </c>
      <c r="B986" t="str">
        <f>feed!B984</f>
        <v>Morpheus</v>
      </c>
      <c r="C986">
        <f>feed!C984</f>
        <v>0</v>
      </c>
      <c r="D986">
        <f>SUMPRODUCT(MID(0&amp;feed!D984,LARGE(INDEX(ISNUMBER(--MID(feed!D984,ROW($1:$19),1))*
ROW($1:$19),0),ROW($1:$19))+1,1)*10^ROW($1:$19)/10)</f>
        <v>9</v>
      </c>
      <c r="E986">
        <f>SUMPRODUCT(MID(0&amp;feed!E984,LARGE(INDEX(ISNUMBER(--MID(feed!E984,ROW($1:$19),1))*
ROW($1:$19),0),ROW($1:$19))+1,1)*10^ROW($1:$19)/10)</f>
        <v>0</v>
      </c>
      <c r="F986" t="str">
        <f>feed!F984</f>
        <v>Finest of the 19th century</v>
      </c>
      <c r="G986" t="str">
        <f>feed!G984</f>
        <v>Gandhi-like</v>
      </c>
      <c r="H986">
        <f>SUMPRODUCT(MID(0&amp;feed!H984,LARGE(INDEX(ISNUMBER(--MID(feed!H984,ROW($1:$1),1))*
ROW($1:$1),0),ROW($1:$1))+1,1)*10^ROW($1:$1)/10)</f>
        <v>0</v>
      </c>
      <c r="I986" t="str">
        <f>feed!I984</f>
        <v>Poor</v>
      </c>
      <c r="J986">
        <f>SUMPRODUCT(MID(0&amp;feed!J984,LARGE(INDEX(ISNUMBER(--MID(feed!J984,ROW($1:$19),1))*
ROW($1:$19),0),ROW($1:$19))+1,1)*10^ROW($1:$19)/10)</f>
        <v>1</v>
      </c>
      <c r="K986">
        <f>SUMPRODUCT(MID(0&amp;feed!K984,LARGE(INDEX(ISNUMBER(--MID(feed!K984,ROW($1:$19),1))*
ROW($1:$19),0),ROW($1:$19))+1,1)*10^ROW($1:$19)/10)</f>
        <v>2</v>
      </c>
      <c r="L986">
        <f>SUMPRODUCT(MID(0&amp;feed!L984,LARGE(INDEX(ISNUMBER(--MID(feed!L984,ROW($1:$19),1))*
ROW($1:$19),0),ROW($1:$19))+1,1)*10^ROW($1:$19)/10)</f>
        <v>0</v>
      </c>
      <c r="M986" t="str">
        <f>feed!M984</f>
        <v>Central Planning</v>
      </c>
      <c r="N986">
        <f>SUMPRODUCT(MID(0&amp;feed!N984,LARGE(INDEX(ISNUMBER(--MID(feed!N984,ROW($1:$5),1))*
ROW($1:$5),0),ROW($1:$5))+1,1)*10^ROW($1:$5)/10)</f>
        <v>342</v>
      </c>
      <c r="O986">
        <f>SUMPRODUCT(MID(0&amp;feed!O984,LARGE(INDEX(ISNUMBER(--MID(feed!O984,ROW($1:$5),1))*
ROW($1:$5),0),ROW($1:$5))+1,1)*10^ROW($1:$5)/10)</f>
        <v>0</v>
      </c>
      <c r="P986" t="str">
        <f>feed!P984</f>
        <v>Untapped</v>
      </c>
      <c r="Q986" t="str">
        <f>feed!Q984</f>
        <v>None</v>
      </c>
      <c r="R986" t="str">
        <f>feed!R984</f>
        <v>Mesoamerica</v>
      </c>
      <c r="S986" t="str">
        <f>feed!S984</f>
        <v>Neutral</v>
      </c>
      <c r="T986" s="4">
        <f>SUMPRODUCT(MID(0&amp;feed!T984,LARGE(INDEX(ISNUMBER(--MID(feed!T984,ROW($1:$5),1))*
ROW($1:$5),0),ROW($1:$5))+1,1)*10^ROW($1:$5)/10)</f>
        <v>16335</v>
      </c>
      <c r="U986" t="str">
        <f>feed!U984</f>
        <v>http://blocgame.com/stats.php?id=60720</v>
      </c>
      <c r="V986" s="4">
        <f>SUMPRODUCT(MID(0&amp;feed!V984,LARGE(INDEX(ISNUMBER(--MID(feed!V984,ROW($1:$5),1))*
ROW($1:$5),0),ROW($1:$5))+1,1)*10^ROW($1:$5)/10)</f>
        <v>0</v>
      </c>
      <c r="W986">
        <f>feed!W984</f>
        <v>0</v>
      </c>
      <c r="X986" s="4">
        <f>T986-H986*750-K986*375-L986*375</f>
        <v>15585</v>
      </c>
      <c r="Y986" s="9">
        <f>T986/N986</f>
        <v>47.763157894736842</v>
      </c>
    </row>
    <row r="987" spans="1:25" x14ac:dyDescent="0.25">
      <c r="A987" t="str">
        <f>feed!A987</f>
        <v>Portland</v>
      </c>
      <c r="B987" t="str">
        <f>feed!B987</f>
        <v>Ellio98</v>
      </c>
      <c r="C987">
        <f>feed!C987</f>
        <v>0</v>
      </c>
      <c r="D987">
        <f>SUMPRODUCT(MID(0&amp;feed!D987,LARGE(INDEX(ISNUMBER(--MID(feed!D987,ROW($1:$19),1))*
ROW($1:$19),0),ROW($1:$19))+1,1)*10^ROW($1:$19)/10)</f>
        <v>31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Nice</v>
      </c>
      <c r="H987">
        <f>SUMPRODUCT(MID(0&amp;feed!H987,LARGE(INDEX(ISNUMBER(--MID(feed!H987,ROW($1:$1),1))*
ROW($1:$1),0),ROW($1:$1))+1,1)*10^ROW($1:$1)/10)</f>
        <v>1</v>
      </c>
      <c r="I987" t="str">
        <f>feed!I987</f>
        <v>Good</v>
      </c>
      <c r="J987">
        <f>SUMPRODUCT(MID(0&amp;feed!J987,LARGE(INDEX(ISNUMBER(--MID(feed!J987,ROW($1:$19),1))*
ROW($1:$19),0),ROW($1:$19))+1,1)*10^ROW($1:$19)/10)</f>
        <v>5</v>
      </c>
      <c r="K987">
        <f>SUMPRODUCT(MID(0&amp;feed!K987,LARGE(INDEX(ISNUMBER(--MID(feed!K987,ROW($1:$19),1))*
ROW($1:$19),0),ROW($1:$19))+1,1)*10^ROW($1:$19)/10)</f>
        <v>5</v>
      </c>
      <c r="L987">
        <f>SUMPRODUCT(MID(0&amp;feed!L987,LARGE(INDEX(ISNUMBER(--MID(feed!L987,ROW($1:$19),1))*
ROW($1:$19),0),ROW($1:$19))+1,1)*10^ROW($1:$19)/10)</f>
        <v>1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341</v>
      </c>
      <c r="O987">
        <f>SUMPRODUCT(MID(0&amp;feed!O987,LARGE(INDEX(ISNUMBER(--MID(feed!O987,ROW($1:$5),1))*
ROW($1:$5),0),ROW($1:$5))+1,1)*10^ROW($1:$5)/10)</f>
        <v>417</v>
      </c>
      <c r="P987">
        <f>feed!P987</f>
        <v>0</v>
      </c>
      <c r="Q987" t="str">
        <f>feed!Q987</f>
        <v>None</v>
      </c>
      <c r="R987" t="str">
        <f>feed!R987</f>
        <v>Pacific Rim</v>
      </c>
      <c r="S987" t="str">
        <f>feed!S987</f>
        <v>United States</v>
      </c>
      <c r="T987" s="4">
        <f>SUMPRODUCT(MID(0&amp;feed!T987,LARGE(INDEX(ISNUMBER(--MID(feed!T987,ROW($1:$5),1))*
ROW($1:$5),0),ROW($1:$5))+1,1)*10^ROW($1:$5)/10)</f>
        <v>19602</v>
      </c>
      <c r="U987" t="str">
        <f>feed!U987</f>
        <v>http://blocgame.com/stats.php?id=51583</v>
      </c>
      <c r="V987" s="4">
        <f>SUMPRODUCT(MID(0&amp;feed!V987,LARGE(INDEX(ISNUMBER(--MID(feed!V987,ROW($1:$5),1))*
ROW($1:$5),0),ROW($1:$5))+1,1)*10^ROW($1:$5)/10)</f>
        <v>0</v>
      </c>
      <c r="W987">
        <f>feed!W987</f>
        <v>0</v>
      </c>
      <c r="X987" s="4">
        <f>T987-H987*750-K987*375-L987*375</f>
        <v>16602</v>
      </c>
      <c r="Y987" s="9">
        <f>T987/N987</f>
        <v>57.483870967741936</v>
      </c>
    </row>
    <row r="988" spans="1:25" x14ac:dyDescent="0.25">
      <c r="A988" t="str">
        <f>feed!A988</f>
        <v>laclippers</v>
      </c>
      <c r="B988" t="str">
        <f>feed!B988</f>
        <v>laclippers</v>
      </c>
      <c r="C988">
        <f>feed!C988</f>
        <v>0</v>
      </c>
      <c r="D988">
        <f>SUMPRODUCT(MID(0&amp;feed!D988,LARGE(INDEX(ISNUMBER(--MID(feed!D988,ROW($1:$19),1))*
ROW($1:$19),0),ROW($1:$19))+1,1)*10^ROW($1:$19)/10)</f>
        <v>18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Gandhi-like</v>
      </c>
      <c r="H988">
        <f>SUMPRODUCT(MID(0&amp;feed!H988,LARGE(INDEX(ISNUMBER(--MID(feed!H988,ROW($1:$1),1))*
ROW($1:$1),0),ROW($1:$1))+1,1)*10^ROW($1:$1)/10)</f>
        <v>0</v>
      </c>
      <c r="I988" t="str">
        <f>feed!I988</f>
        <v>Poor</v>
      </c>
      <c r="J988">
        <f>SUMPRODUCT(MID(0&amp;feed!J988,LARGE(INDEX(ISNUMBER(--MID(feed!J988,ROW($1:$19),1))*
ROW($1:$19),0),ROW($1:$19))+1,1)*10^ROW($1:$19)/10)</f>
        <v>3</v>
      </c>
      <c r="K988">
        <f>SUMPRODUCT(MID(0&amp;feed!K988,LARGE(INDEX(ISNUMBER(--MID(feed!K988,ROW($1:$19),1))*
ROW($1:$19),0),ROW($1:$19))+1,1)*10^ROW($1:$19)/10)</f>
        <v>2</v>
      </c>
      <c r="L988">
        <f>SUMPRODUCT(MID(0&amp;feed!L988,LARGE(INDEX(ISNUMBER(--MID(feed!L988,ROW($1:$19),1))*
ROW($1:$19),0),ROW($1:$19))+1,1)*10^ROW($1:$19)/10)</f>
        <v>2</v>
      </c>
      <c r="M988" t="str">
        <f>feed!M988</f>
        <v>Free Market</v>
      </c>
      <c r="N988">
        <f>SUMPRODUCT(MID(0&amp;feed!N988,LARGE(INDEX(ISNUMBER(--MID(feed!N988,ROW($1:$5),1))*
ROW($1:$5),0),ROW($1:$5))+1,1)*10^ROW($1:$5)/10)</f>
        <v>341</v>
      </c>
      <c r="O988">
        <f>SUMPRODUCT(MID(0&amp;feed!O988,LARGE(INDEX(ISNUMBER(--MID(feed!O988,ROW($1:$5),1))*
ROW($1:$5),0),ROW($1:$5))+1,1)*10^ROW($1:$5)/10)</f>
        <v>2650</v>
      </c>
      <c r="P988" t="str">
        <f>feed!P988</f>
        <v>Untapped</v>
      </c>
      <c r="Q988" t="str">
        <f>feed!Q988</f>
        <v>None</v>
      </c>
      <c r="R988" t="str">
        <f>feed!R988</f>
        <v>Atlas</v>
      </c>
      <c r="S988" t="str">
        <f>feed!S988</f>
        <v>United States</v>
      </c>
      <c r="T988" s="4">
        <f>SUMPRODUCT(MID(0&amp;feed!T988,LARGE(INDEX(ISNUMBER(--MID(feed!T988,ROW($1:$5),1))*
ROW($1:$5),0),ROW($1:$5))+1,1)*10^ROW($1:$5)/10)</f>
        <v>20000</v>
      </c>
      <c r="U988" t="str">
        <f>feed!U988</f>
        <v>http://blocgame.com/stats.php?id=64706</v>
      </c>
      <c r="V988" s="4">
        <f>SUMPRODUCT(MID(0&amp;feed!V988,LARGE(INDEX(ISNUMBER(--MID(feed!V988,ROW($1:$5),1))*
ROW($1:$5),0),ROW($1:$5))+1,1)*10^ROW($1:$5)/10)</f>
        <v>0</v>
      </c>
      <c r="W988">
        <f>feed!W988</f>
        <v>0</v>
      </c>
      <c r="X988" s="4">
        <f>T988-H988*750-K988*375-L988*375</f>
        <v>18500</v>
      </c>
      <c r="Y988" s="9">
        <f>T988/N988</f>
        <v>58.651026392961874</v>
      </c>
    </row>
    <row r="989" spans="1:25" x14ac:dyDescent="0.25">
      <c r="A989" t="str">
        <f>feed!A989</f>
        <v>outplayed</v>
      </c>
      <c r="B989" t="str">
        <f>feed!B989</f>
        <v>outplayed</v>
      </c>
      <c r="C989">
        <f>feed!C989</f>
        <v>0</v>
      </c>
      <c r="D989">
        <f>SUMPRODUCT(MID(0&amp;feed!D989,LARGE(INDEX(ISNUMBER(--MID(feed!D989,ROW($1:$19),1))*
ROW($1:$19),0),ROW($1:$19))+1,1)*10^ROW($1:$19)/10)</f>
        <v>18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Good</v>
      </c>
      <c r="H989">
        <f>SUMPRODUCT(MID(0&amp;feed!H989,LARGE(INDEX(ISNUMBER(--MID(feed!H989,ROW($1:$1),1))*
ROW($1:$1),0),ROW($1:$1))+1,1)*10^ROW($1:$1)/10)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3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2</v>
      </c>
      <c r="M989" t="str">
        <f>feed!M989</f>
        <v>Free Market</v>
      </c>
      <c r="N989">
        <f>SUMPRODUCT(MID(0&amp;feed!N989,LARGE(INDEX(ISNUMBER(--MID(feed!N989,ROW($1:$5),1))*
ROW($1:$5),0),ROW($1:$5))+1,1)*10^ROW($1:$5)/10)</f>
        <v>341</v>
      </c>
      <c r="O989">
        <f>SUMPRODUCT(MID(0&amp;feed!O989,LARGE(INDEX(ISNUMBER(--MID(feed!O989,ROW($1:$5),1))*
ROW($1:$5),0),ROW($1:$5))+1,1)*10^ROW($1:$5)/10)</f>
        <v>2612</v>
      </c>
      <c r="P989" t="str">
        <f>feed!P989</f>
        <v>Untapped</v>
      </c>
      <c r="Q989" t="str">
        <f>feed!Q989</f>
        <v>None</v>
      </c>
      <c r="R989" t="str">
        <f>feed!R989</f>
        <v>Atlas</v>
      </c>
      <c r="S989" t="str">
        <f>feed!S989</f>
        <v>United States</v>
      </c>
      <c r="T989" s="4">
        <f>SUMPRODUCT(MID(0&amp;feed!T989,LARGE(INDEX(ISNUMBER(--MID(feed!T989,ROW($1:$5),1))*
ROW($1:$5),0),ROW($1:$5))+1,1)*10^ROW($1:$5)/10)</f>
        <v>20000</v>
      </c>
      <c r="U989" t="str">
        <f>feed!U989</f>
        <v>http://blocgame.com/stats.php?id=64714</v>
      </c>
      <c r="V989" s="4">
        <f>SUMPRODUCT(MID(0&amp;feed!V989,LARGE(INDEX(ISNUMBER(--MID(feed!V989,ROW($1:$5),1))*
ROW($1:$5),0),ROW($1:$5))+1,1)*10^ROW($1:$5)/10)</f>
        <v>0</v>
      </c>
      <c r="W989">
        <f>feed!W989</f>
        <v>0</v>
      </c>
      <c r="X989" s="4">
        <f>T989-H989*750-K989*375-L989*375</f>
        <v>18500</v>
      </c>
      <c r="Y989" s="9">
        <f>T989/N989</f>
        <v>58.651026392961874</v>
      </c>
    </row>
    <row r="990" spans="1:25" x14ac:dyDescent="0.25">
      <c r="A990" t="str">
        <f>feed!A990</f>
        <v>supplyblock</v>
      </c>
      <c r="B990" t="str">
        <f>feed!B990</f>
        <v>supplyblock</v>
      </c>
      <c r="C990">
        <f>feed!C990</f>
        <v>0</v>
      </c>
      <c r="D990">
        <f>SUMPRODUCT(MID(0&amp;feed!D990,LARGE(INDEX(ISNUMBER(--MID(feed!D990,ROW($1:$19),1))*
ROW($1:$19),0),ROW($1:$19))+1,1)*10^ROW($1:$19)/10)</f>
        <v>18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3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2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341</v>
      </c>
      <c r="O990">
        <f>SUMPRODUCT(MID(0&amp;feed!O990,LARGE(INDEX(ISNUMBER(--MID(feed!O990,ROW($1:$5),1))*
ROW($1:$5),0),ROW($1:$5))+1,1)*10^ROW($1:$5)/10)</f>
        <v>3401</v>
      </c>
      <c r="P990" t="str">
        <f>feed!P990</f>
        <v>Untapped</v>
      </c>
      <c r="Q990" t="str">
        <f>feed!Q990</f>
        <v>None</v>
      </c>
      <c r="R990" t="str">
        <f>feed!R990</f>
        <v>Atlas</v>
      </c>
      <c r="S990" t="str">
        <f>feed!S990</f>
        <v>United States</v>
      </c>
      <c r="T990" s="4">
        <f>SUMPRODUCT(MID(0&amp;feed!T990,LARGE(INDEX(ISNUMBER(--MID(feed!T990,ROW($1:$5),1))*
ROW($1:$5),0),ROW($1:$5))+1,1)*10^ROW($1:$5)/10)</f>
        <v>20000</v>
      </c>
      <c r="U990" t="str">
        <f>feed!U990</f>
        <v>http://blocgame.com/stats.php?id=64715</v>
      </c>
      <c r="V990" s="4">
        <f>SUMPRODUCT(MID(0&amp;feed!V990,LARGE(INDEX(ISNUMBER(--MID(feed!V990,ROW($1:$5),1))*
ROW($1:$5),0),ROW($1:$5))+1,1)*10^ROW($1:$5)/10)</f>
        <v>0</v>
      </c>
      <c r="W990">
        <f>feed!W990</f>
        <v>0</v>
      </c>
      <c r="X990" s="4">
        <f>T990-H990*750-K990*375-L990*375</f>
        <v>18500</v>
      </c>
      <c r="Y990" s="9">
        <f>T990/N990</f>
        <v>58.651026392961874</v>
      </c>
    </row>
    <row r="991" spans="1:25" x14ac:dyDescent="0.25">
      <c r="A991" t="str">
        <f>feed!A991</f>
        <v>ninjasinpyjamas</v>
      </c>
      <c r="B991" t="str">
        <f>feed!B991</f>
        <v>ninjasinpyjamas</v>
      </c>
      <c r="C991">
        <f>feed!C991</f>
        <v>0</v>
      </c>
      <c r="D991">
        <f>SUMPRODUCT(MID(0&amp;feed!D991,LARGE(INDEX(ISNUMBER(--MID(feed!D991,ROW($1:$19),1))*
ROW($1:$19),0),ROW($1:$19))+1,1)*10^ROW($1:$19)/10)</f>
        <v>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3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2</v>
      </c>
      <c r="M991" t="str">
        <f>feed!M991</f>
        <v>Free Market</v>
      </c>
      <c r="N991">
        <f>SUMPRODUCT(MID(0&amp;feed!N991,LARGE(INDEX(ISNUMBER(--MID(feed!N991,ROW($1:$5),1))*
ROW($1:$5),0),ROW($1:$5))+1,1)*10^ROW($1:$5)/10)</f>
        <v>341</v>
      </c>
      <c r="O991">
        <f>SUMPRODUCT(MID(0&amp;feed!O991,LARGE(INDEX(ISNUMBER(--MID(feed!O991,ROW($1:$5),1))*
ROW($1:$5),0),ROW($1:$5))+1,1)*10^ROW($1:$5)/10)</f>
        <v>3327</v>
      </c>
      <c r="P991" t="str">
        <f>feed!P991</f>
        <v>Untapped</v>
      </c>
      <c r="Q991" t="str">
        <f>feed!Q991</f>
        <v>None</v>
      </c>
      <c r="R991" t="str">
        <f>feed!R991</f>
        <v>Atlas</v>
      </c>
      <c r="S991" t="str">
        <f>feed!S991</f>
        <v>United States</v>
      </c>
      <c r="T991" s="4">
        <f>SUMPRODUCT(MID(0&amp;feed!T991,LARGE(INDEX(ISNUMBER(--MID(feed!T991,ROW($1:$5),1))*
ROW($1:$5),0),ROW($1:$5))+1,1)*10^ROW($1:$5)/10)</f>
        <v>20000</v>
      </c>
      <c r="U991" t="str">
        <f>feed!U991</f>
        <v>http://blocgame.com/stats.php?id=64730</v>
      </c>
      <c r="V991" s="4">
        <f>SUMPRODUCT(MID(0&amp;feed!V991,LARGE(INDEX(ISNUMBER(--MID(feed!V991,ROW($1:$5),1))*
ROW($1:$5),0),ROW($1:$5))+1,1)*10^ROW($1:$5)/10)</f>
        <v>0</v>
      </c>
      <c r="W991">
        <f>feed!W991</f>
        <v>0</v>
      </c>
      <c r="X991" s="4">
        <f>T991-H991*750-K991*375-L991*375</f>
        <v>18500</v>
      </c>
      <c r="Y991" s="9">
        <f>T991/N991</f>
        <v>58.651026392961874</v>
      </c>
    </row>
    <row r="992" spans="1:25" x14ac:dyDescent="0.25">
      <c r="A992" t="str">
        <f>feed!A992</f>
        <v>ktrolster</v>
      </c>
      <c r="B992" t="str">
        <f>feed!B992</f>
        <v>ktrolster</v>
      </c>
      <c r="C992">
        <f>feed!C992</f>
        <v>0</v>
      </c>
      <c r="D992">
        <f>SUMPRODUCT(MID(0&amp;feed!D992,LARGE(INDEX(ISNUMBER(--MID(feed!D992,ROW($1:$19),1))*
ROW($1:$19),0),ROW($1:$19))+1,1)*10^ROW($1:$19)/10)</f>
        <v>8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Finest of the 19th century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0</v>
      </c>
      <c r="I992" t="str">
        <f>feed!I992</f>
        <v>Poor</v>
      </c>
      <c r="J992">
        <f>SUMPRODUCT(MID(0&amp;feed!J992,LARGE(INDEX(ISNUMBER(--MID(feed!J992,ROW($1:$19),1))*
ROW($1:$19),0),ROW($1:$19))+1,1)*10^ROW($1:$19)/10)</f>
        <v>3</v>
      </c>
      <c r="K992">
        <f>SUMPRODUCT(MID(0&amp;feed!K992,LARGE(INDEX(ISNUMBER(--MID(feed!K992,ROW($1:$19),1))*
ROW($1:$19),0),ROW($1:$19))+1,1)*10^ROW($1:$19)/10)</f>
        <v>2</v>
      </c>
      <c r="L992">
        <f>SUMPRODUCT(MID(0&amp;feed!L992,LARGE(INDEX(ISNUMBER(--MID(feed!L992,ROW($1:$19),1))*
ROW($1:$19),0),ROW($1:$19))+1,1)*10^ROW($1:$19)/10)</f>
        <v>2</v>
      </c>
      <c r="M992" t="str">
        <f>feed!M992</f>
        <v>Free Market</v>
      </c>
      <c r="N992">
        <f>SUMPRODUCT(MID(0&amp;feed!N992,LARGE(INDEX(ISNUMBER(--MID(feed!N992,ROW($1:$5),1))*
ROW($1:$5),0),ROW($1:$5))+1,1)*10^ROW($1:$5)/10)</f>
        <v>341</v>
      </c>
      <c r="O992">
        <f>SUMPRODUCT(MID(0&amp;feed!O992,LARGE(INDEX(ISNUMBER(--MID(feed!O992,ROW($1:$5),1))*
ROW($1:$5),0),ROW($1:$5))+1,1)*10^ROW($1:$5)/10)</f>
        <v>3986</v>
      </c>
      <c r="P992" t="str">
        <f>feed!P992</f>
        <v>Untapped</v>
      </c>
      <c r="Q992" t="str">
        <f>feed!Q992</f>
        <v>None</v>
      </c>
      <c r="R992" t="str">
        <f>feed!R992</f>
        <v>Atlas</v>
      </c>
      <c r="S992" t="str">
        <f>feed!S992</f>
        <v>United States</v>
      </c>
      <c r="T992" s="4">
        <f>SUMPRODUCT(MID(0&amp;feed!T992,LARGE(INDEX(ISNUMBER(--MID(feed!T992,ROW($1:$5),1))*
ROW($1:$5),0),ROW($1:$5))+1,1)*10^ROW($1:$5)/10)</f>
        <v>20000</v>
      </c>
      <c r="U992" t="str">
        <f>feed!U992</f>
        <v>http://blocgame.com/stats.php?id=64733</v>
      </c>
      <c r="V992" s="4">
        <f>SUMPRODUCT(MID(0&amp;feed!V992,LARGE(INDEX(ISNUMBER(--MID(feed!V992,ROW($1:$5),1))*
ROW($1:$5),0),ROW($1:$5))+1,1)*10^ROW($1:$5)/10)</f>
        <v>0</v>
      </c>
      <c r="W992">
        <f>feed!W992</f>
        <v>0</v>
      </c>
      <c r="X992" s="4">
        <f>T992-H992*750-K992*375-L992*375</f>
        <v>18500</v>
      </c>
      <c r="Y992" s="9">
        <f>T992/N992</f>
        <v>58.651026392961874</v>
      </c>
    </row>
    <row r="993" spans="1:25" x14ac:dyDescent="0.25">
      <c r="A993" t="str">
        <f>feed!A993</f>
        <v>cjentus</v>
      </c>
      <c r="B993" t="str">
        <f>feed!B993</f>
        <v>cjentus</v>
      </c>
      <c r="C993">
        <f>feed!C993</f>
        <v>0</v>
      </c>
      <c r="D993">
        <f>SUMPRODUCT(MID(0&amp;feed!D993,LARGE(INDEX(ISNUMBER(--MID(feed!D993,ROW($1:$19),1))*
ROW($1:$19),0),ROW($1:$19))+1,1)*10^ROW($1:$19)/10)</f>
        <v>8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Gandhi-like</v>
      </c>
      <c r="H993">
        <f>SUMPRODUCT(MID(0&amp;feed!H993,LARGE(INDEX(ISNUMBER(--MID(feed!H993,ROW($1:$1),1))*
ROW($1:$1),0),ROW($1:$1))+1,1)*10^ROW($1:$1)/10)</f>
        <v>0</v>
      </c>
      <c r="I993" t="str">
        <f>feed!I993</f>
        <v>Poor</v>
      </c>
      <c r="J993">
        <f>SUMPRODUCT(MID(0&amp;feed!J993,LARGE(INDEX(ISNUMBER(--MID(feed!J993,ROW($1:$19),1))*
ROW($1:$19),0),ROW($1:$19))+1,1)*10^ROW($1:$19)/10)</f>
        <v>3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2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341</v>
      </c>
      <c r="O993">
        <f>SUMPRODUCT(MID(0&amp;feed!O993,LARGE(INDEX(ISNUMBER(--MID(feed!O993,ROW($1:$5),1))*
ROW($1:$5),0),ROW($1:$5))+1,1)*10^ROW($1:$5)/10)</f>
        <v>3302</v>
      </c>
      <c r="P993" t="str">
        <f>feed!P993</f>
        <v>Untapped</v>
      </c>
      <c r="Q993" t="str">
        <f>feed!Q993</f>
        <v>None</v>
      </c>
      <c r="R993" t="str">
        <f>feed!R993</f>
        <v>Atlas</v>
      </c>
      <c r="S993" t="str">
        <f>feed!S993</f>
        <v>United States</v>
      </c>
      <c r="T993" s="4">
        <f>SUMPRODUCT(MID(0&amp;feed!T993,LARGE(INDEX(ISNUMBER(--MID(feed!T993,ROW($1:$5),1))*
ROW($1:$5),0),ROW($1:$5))+1,1)*10^ROW($1:$5)/10)</f>
        <v>20000</v>
      </c>
      <c r="U993" t="str">
        <f>feed!U993</f>
        <v>http://blocgame.com/stats.php?id=64735</v>
      </c>
      <c r="V993" s="4">
        <f>SUMPRODUCT(MID(0&amp;feed!V993,LARGE(INDEX(ISNUMBER(--MID(feed!V993,ROW($1:$5),1))*
ROW($1:$5),0),ROW($1:$5))+1,1)*10^ROW($1:$5)/10)</f>
        <v>0</v>
      </c>
      <c r="W993">
        <f>feed!W993</f>
        <v>0</v>
      </c>
      <c r="X993" s="4">
        <f>T993-H993*750-K993*375-L993*375</f>
        <v>18500</v>
      </c>
      <c r="Y993" s="9">
        <f>T993/N993</f>
        <v>58.651026392961874</v>
      </c>
    </row>
    <row r="994" spans="1:25" x14ac:dyDescent="0.25">
      <c r="A994" t="str">
        <f>feed!A996</f>
        <v>Obaslavia</v>
      </c>
      <c r="B994" t="str">
        <f>feed!B996</f>
        <v>Zi Xuan Lee</v>
      </c>
      <c r="C994">
        <f>feed!C996</f>
        <v>0</v>
      </c>
      <c r="D994">
        <f>SUMPRODUCT(MID(0&amp;feed!D996,LARGE(INDEX(ISNUMBER(--MID(feed!D996,ROW($1:$19),1))*
ROW($1:$19),0),ROW($1:$19))+1,1)*10^ROW($1:$19)/10)</f>
        <v>7</v>
      </c>
      <c r="E994">
        <f>SUMPRODUCT(MID(0&amp;feed!E996,LARGE(INDEX(ISNUMBER(--MID(feed!E996,ROW($1:$19),1))*
ROW($1:$19),0),ROW($1:$19))+1,1)*10^ROW($1:$19)/10)</f>
        <v>0</v>
      </c>
      <c r="F994" t="str">
        <f>feed!F996</f>
        <v>Finest of the 19th century</v>
      </c>
      <c r="G994" t="str">
        <f>feed!G996</f>
        <v>Gandhi-like</v>
      </c>
      <c r="H994">
        <f>SUMPRODUCT(MID(0&amp;feed!H996,LARGE(INDEX(ISNUMBER(--MID(feed!H996,ROW($1:$1),1))*
ROW($1:$1),0),ROW($1:$1))+1,1)*10^ROW($1:$1)/10)</f>
        <v>0</v>
      </c>
      <c r="I994" t="str">
        <f>feed!I996</f>
        <v>Poor</v>
      </c>
      <c r="J994">
        <f>SUMPRODUCT(MID(0&amp;feed!J996,LARGE(INDEX(ISNUMBER(--MID(feed!J996,ROW($1:$19),1))*
ROW($1:$19),0),ROW($1:$19))+1,1)*10^ROW($1:$19)/10)</f>
        <v>121</v>
      </c>
      <c r="K994">
        <f>SUMPRODUCT(MID(0&amp;feed!K996,LARGE(INDEX(ISNUMBER(--MID(feed!K996,ROW($1:$19),1))*
ROW($1:$19),0),ROW($1:$19))+1,1)*10^ROW($1:$19)/10)</f>
        <v>2</v>
      </c>
      <c r="L994">
        <f>SUMPRODUCT(MID(0&amp;feed!L996,LARGE(INDEX(ISNUMBER(--MID(feed!L996,ROW($1:$19),1))*
ROW($1:$19),0),ROW($1:$19))+1,1)*10^ROW($1:$19)/10)</f>
        <v>0</v>
      </c>
      <c r="M994" t="str">
        <f>feed!M996</f>
        <v>Central Planning</v>
      </c>
      <c r="N994">
        <f>SUMPRODUCT(MID(0&amp;feed!N996,LARGE(INDEX(ISNUMBER(--MID(feed!N996,ROW($1:$5),1))*
ROW($1:$5),0),ROW($1:$5))+1,1)*10^ROW($1:$5)/10)</f>
        <v>340</v>
      </c>
      <c r="O994">
        <f>SUMPRODUCT(MID(0&amp;feed!O996,LARGE(INDEX(ISNUMBER(--MID(feed!O996,ROW($1:$5),1))*
ROW($1:$5),0),ROW($1:$5))+1,1)*10^ROW($1:$5)/10)</f>
        <v>93</v>
      </c>
      <c r="P994" t="str">
        <f>feed!P996</f>
        <v>Untapped</v>
      </c>
      <c r="Q994" t="str">
        <f>feed!Q996</f>
        <v>None</v>
      </c>
      <c r="R994" t="str">
        <f>feed!R996</f>
        <v>Indochina</v>
      </c>
      <c r="S994" t="str">
        <f>feed!S996</f>
        <v>Neutral</v>
      </c>
      <c r="T994" s="4">
        <f>SUMPRODUCT(MID(0&amp;feed!T996,LARGE(INDEX(ISNUMBER(--MID(feed!T996,ROW($1:$5),1))*
ROW($1:$5),0),ROW($1:$5))+1,1)*10^ROW($1:$5)/10)</f>
        <v>16335</v>
      </c>
      <c r="U994" t="str">
        <f>feed!U996</f>
        <v>http://blocgame.com/stats.php?id=64594</v>
      </c>
      <c r="V994" s="4">
        <f>SUMPRODUCT(MID(0&amp;feed!V996,LARGE(INDEX(ISNUMBER(--MID(feed!V996,ROW($1:$5),1))*
ROW($1:$5),0),ROW($1:$5))+1,1)*10^ROW($1:$5)/10)</f>
        <v>0</v>
      </c>
      <c r="W994">
        <f>feed!W996</f>
        <v>0</v>
      </c>
      <c r="X994" s="4">
        <f>T994-H994*750-K994*375-L994*375</f>
        <v>15585</v>
      </c>
      <c r="Y994" s="9">
        <f>T994/N994</f>
        <v>48.044117647058826</v>
      </c>
    </row>
    <row r="995" spans="1:25" x14ac:dyDescent="0.25">
      <c r="A995" t="str">
        <f>feed!A997</f>
        <v>Candylandville</v>
      </c>
      <c r="B995" t="str">
        <f>feed!B997</f>
        <v>nikoamii</v>
      </c>
      <c r="C995">
        <f>feed!C997</f>
        <v>0</v>
      </c>
      <c r="D995">
        <f>SUMPRODUCT(MID(0&amp;feed!D997,LARGE(INDEX(ISNUMBER(--MID(feed!D997,ROW($1:$19),1))*
ROW($1:$19),0),ROW($1:$19))+1,1)*10^ROW($1:$19)/10)</f>
        <v>25</v>
      </c>
      <c r="E995">
        <f>SUMPRODUCT(MID(0&amp;feed!E997,LARGE(INDEX(ISNUMBER(--MID(feed!E997,ROW($1:$19),1))*
ROW($1:$19),0),ROW($1:$19))+1,1)*10^ROW($1:$19)/10)</f>
        <v>0</v>
      </c>
      <c r="F995" t="str">
        <f>feed!F997</f>
        <v>First World War surplus</v>
      </c>
      <c r="G995" t="str">
        <f>feed!G997</f>
        <v>Nice</v>
      </c>
      <c r="H995">
        <f>SUMPRODUCT(MID(0&amp;feed!H997,LARGE(INDEX(ISNUMBER(--MID(feed!H997,ROW($1:$1),1))*
ROW($1:$1),0),ROW($1:$1))+1,1)*10^ROW($1:$1)/10)</f>
        <v>0</v>
      </c>
      <c r="I995" t="str">
        <f>feed!I997</f>
        <v>Elite</v>
      </c>
      <c r="J995">
        <f>SUMPRODUCT(MID(0&amp;feed!J997,LARGE(INDEX(ISNUMBER(--MID(feed!J997,ROW($1:$19),1))*
ROW($1:$19),0),ROW($1:$19))+1,1)*10^ROW($1:$19)/10)</f>
        <v>104</v>
      </c>
      <c r="K995">
        <f>SUMPRODUCT(MID(0&amp;feed!K997,LARGE(INDEX(ISNUMBER(--MID(feed!K997,ROW($1:$19),1))*
ROW($1:$19),0),ROW($1:$19))+1,1)*10^ROW($1:$19)/10)</f>
        <v>2</v>
      </c>
      <c r="L995">
        <f>SUMPRODUCT(MID(0&amp;feed!L997,LARGE(INDEX(ISNUMBER(--MID(feed!L997,ROW($1:$19),1))*
ROW($1:$19),0),ROW($1:$19))+1,1)*10^ROW($1:$19)/10)</f>
        <v>0</v>
      </c>
      <c r="M995" t="str">
        <f>feed!M997</f>
        <v>Mixed Economy</v>
      </c>
      <c r="N995">
        <f>SUMPRODUCT(MID(0&amp;feed!N997,LARGE(INDEX(ISNUMBER(--MID(feed!N997,ROW($1:$5),1))*
ROW($1:$5),0),ROW($1:$5))+1,1)*10^ROW($1:$5)/10)</f>
        <v>340</v>
      </c>
      <c r="O995">
        <f>SUMPRODUCT(MID(0&amp;feed!O997,LARGE(INDEX(ISNUMBER(--MID(feed!O997,ROW($1:$5),1))*
ROW($1:$5),0),ROW($1:$5))+1,1)*10^ROW($1:$5)/10)</f>
        <v>0</v>
      </c>
      <c r="P995" t="str">
        <f>feed!P997</f>
        <v>Untapped</v>
      </c>
      <c r="Q995" t="str">
        <f>feed!Q997</f>
        <v>None</v>
      </c>
      <c r="R995" t="str">
        <f>feed!R997</f>
        <v>Pacific Rim</v>
      </c>
      <c r="S995" t="str">
        <f>feed!S997</f>
        <v>Neutral</v>
      </c>
      <c r="T995" s="4">
        <f>SUMPRODUCT(MID(0&amp;feed!T997,LARGE(INDEX(ISNUMBER(--MID(feed!T997,ROW($1:$5),1))*
ROW($1:$5),0),ROW($1:$5))+1,1)*10^ROW($1:$5)/10)</f>
        <v>20000</v>
      </c>
      <c r="U995" t="str">
        <f>feed!U997</f>
        <v>http://blocgame.com/stats.php?id=64757</v>
      </c>
      <c r="V995" s="4">
        <f>SUMPRODUCT(MID(0&amp;feed!V997,LARGE(INDEX(ISNUMBER(--MID(feed!V997,ROW($1:$5),1))*
ROW($1:$5),0),ROW($1:$5))+1,1)*10^ROW($1:$5)/10)</f>
        <v>0</v>
      </c>
      <c r="W995">
        <f>feed!W997</f>
        <v>0</v>
      </c>
      <c r="X995" s="4">
        <f>T995-H995*750-K995*375-L995*375</f>
        <v>19250</v>
      </c>
      <c r="Y995" s="9">
        <f>T995/N995</f>
        <v>58.823529411764703</v>
      </c>
    </row>
    <row r="996" spans="1:25" x14ac:dyDescent="0.25">
      <c r="A996" t="str">
        <f>feed!A994</f>
        <v>Adventus</v>
      </c>
      <c r="B996" t="str">
        <f>feed!B994</f>
        <v>Grantzu</v>
      </c>
      <c r="C996">
        <f>feed!C994</f>
        <v>0</v>
      </c>
      <c r="D996">
        <f>SUMPRODUCT(MID(0&amp;feed!D994,LARGE(INDEX(ISNUMBER(--MID(feed!D994,ROW($1:$19),1))*
ROW($1:$19),0),ROW($1:$19))+1,1)*10^ROW($1:$19)/10)</f>
        <v>10</v>
      </c>
      <c r="E996">
        <f>SUMPRODUCT(MID(0&amp;feed!E994,LARGE(INDEX(ISNUMBER(--MID(feed!E994,ROW($1:$19),1))*
ROW($1:$19),0),ROW($1:$19))+1,1)*10^ROW($1:$19)/10)</f>
        <v>0</v>
      </c>
      <c r="F996" t="str">
        <f>feed!F994</f>
        <v>Finest of the 19th century</v>
      </c>
      <c r="G996" t="str">
        <f>feed!G994</f>
        <v>Angelic</v>
      </c>
      <c r="H996">
        <f>SUMPRODUCT(MID(0&amp;feed!H994,LARGE(INDEX(ISNUMBER(--MID(feed!H994,ROW($1:$1),1))*
ROW($1:$1),0),ROW($1:$1))+1,1)*10^ROW($1:$1)/10)</f>
        <v>0</v>
      </c>
      <c r="I996" t="str">
        <f>feed!I994</f>
        <v>Standard</v>
      </c>
      <c r="J996">
        <f>SUMPRODUCT(MID(0&amp;feed!J994,LARGE(INDEX(ISNUMBER(--MID(feed!J994,ROW($1:$19),1))*
ROW($1:$19),0),ROW($1:$19))+1,1)*10^ROW($1:$19)/10)</f>
        <v>102</v>
      </c>
      <c r="K996">
        <f>SUMPRODUCT(MID(0&amp;feed!K994,LARGE(INDEX(ISNUMBER(--MID(feed!K994,ROW($1:$19),1))*
ROW($1:$19),0),ROW($1:$19))+1,1)*10^ROW($1:$19)/10)</f>
        <v>2</v>
      </c>
      <c r="L996">
        <f>SUMPRODUCT(MID(0&amp;feed!L994,LARGE(INDEX(ISNUMBER(--MID(feed!L994,ROW($1:$19),1))*
ROW($1:$19),0),ROW($1:$19))+1,1)*10^ROW($1:$19)/10)</f>
        <v>0</v>
      </c>
      <c r="M996" t="str">
        <f>feed!M994</f>
        <v>Mixed Economy</v>
      </c>
      <c r="N996">
        <f>SUMPRODUCT(MID(0&amp;feed!N994,LARGE(INDEX(ISNUMBER(--MID(feed!N994,ROW($1:$5),1))*
ROW($1:$5),0),ROW($1:$5))+1,1)*10^ROW($1:$5)/10)</f>
        <v>340</v>
      </c>
      <c r="O996">
        <f>SUMPRODUCT(MID(0&amp;feed!O994,LARGE(INDEX(ISNUMBER(--MID(feed!O994,ROW($1:$5),1))*
ROW($1:$5),0),ROW($1:$5))+1,1)*10^ROW($1:$5)/10)</f>
        <v>0</v>
      </c>
      <c r="P996" t="str">
        <f>feed!P994</f>
        <v>Untapped</v>
      </c>
      <c r="Q996" t="str">
        <f>feed!Q994</f>
        <v>None</v>
      </c>
      <c r="R996" t="str">
        <f>feed!R994</f>
        <v>Caribbean</v>
      </c>
      <c r="S996" t="str">
        <f>feed!S994</f>
        <v>Neutral</v>
      </c>
      <c r="T996" s="4">
        <f>SUMPRODUCT(MID(0&amp;feed!T994,LARGE(INDEX(ISNUMBER(--MID(feed!T994,ROW($1:$5),1))*
ROW($1:$5),0),ROW($1:$5))+1,1)*10^ROW($1:$5)/10)</f>
        <v>20000</v>
      </c>
      <c r="U996" t="str">
        <f>feed!U994</f>
        <v>http://blocgame.com/stats.php?id=47979</v>
      </c>
      <c r="V996" s="4">
        <f>SUMPRODUCT(MID(0&amp;feed!V994,LARGE(INDEX(ISNUMBER(--MID(feed!V994,ROW($1:$5),1))*
ROW($1:$5),0),ROW($1:$5))+1,1)*10^ROW($1:$5)/10)</f>
        <v>0</v>
      </c>
      <c r="W996">
        <f>feed!W994</f>
        <v>0</v>
      </c>
      <c r="X996" s="4">
        <f>T996-H996*750-K996*375-L996*375</f>
        <v>19250</v>
      </c>
      <c r="Y996" s="9">
        <f>T996/N996</f>
        <v>58.823529411764703</v>
      </c>
    </row>
    <row r="997" spans="1:25" x14ac:dyDescent="0.25">
      <c r="A997" t="str">
        <f>feed!A998</f>
        <v>Canson</v>
      </c>
      <c r="B997" t="str">
        <f>feed!B998</f>
        <v>Mart Konan</v>
      </c>
      <c r="C997">
        <f>feed!C998</f>
        <v>0</v>
      </c>
      <c r="D997">
        <f>SUMPRODUCT(MID(0&amp;feed!D998,LARGE(INDEX(ISNUMBER(--MID(feed!D998,ROW($1:$19),1))*
ROW($1:$19),0),ROW($1:$19))+1,1)*10^ROW($1:$19)/10)</f>
        <v>25</v>
      </c>
      <c r="E997">
        <f>SUMPRODUCT(MID(0&amp;feed!E998,LARGE(INDEX(ISNUMBER(--MID(feed!E998,ROW($1:$19),1))*
ROW($1:$19),0),ROW($1:$19))+1,1)*10^ROW($1:$19)/10)</f>
        <v>0</v>
      </c>
      <c r="F997" t="str">
        <f>feed!F998</f>
        <v>First World War surplus</v>
      </c>
      <c r="G997" t="str">
        <f>feed!G998</f>
        <v>Angelic</v>
      </c>
      <c r="H997">
        <f>SUMPRODUCT(MID(0&amp;feed!H998,LARGE(INDEX(ISNUMBER(--MID(feed!H998,ROW($1:$1),1))*
ROW($1:$1),0),ROW($1:$1))+1,1)*10^ROW($1:$1)/10)</f>
        <v>0</v>
      </c>
      <c r="I997" t="str">
        <f>feed!I998</f>
        <v>Elite</v>
      </c>
      <c r="J997">
        <f>SUMPRODUCT(MID(0&amp;feed!J998,LARGE(INDEX(ISNUMBER(--MID(feed!J998,ROW($1:$19),1))*
ROW($1:$19),0),ROW($1:$19))+1,1)*10^ROW($1:$19)/10)</f>
        <v>101</v>
      </c>
      <c r="K997">
        <f>SUMPRODUCT(MID(0&amp;feed!K998,LARGE(INDEX(ISNUMBER(--MID(feed!K998,ROW($1:$19),1))*
ROW($1:$19),0),ROW($1:$19))+1,1)*10^ROW($1:$19)/10)</f>
        <v>3</v>
      </c>
      <c r="L997">
        <f>SUMPRODUCT(MID(0&amp;feed!L998,LARGE(INDEX(ISNUMBER(--MID(feed!L998,ROW($1:$19),1))*
ROW($1:$19),0),ROW($1:$19))+1,1)*10^ROW($1:$19)/10)</f>
        <v>0</v>
      </c>
      <c r="M997" t="str">
        <f>feed!M998</f>
        <v>Mixed Economy</v>
      </c>
      <c r="N997">
        <f>SUMPRODUCT(MID(0&amp;feed!N998,LARGE(INDEX(ISNUMBER(--MID(feed!N998,ROW($1:$5),1))*
ROW($1:$5),0),ROW($1:$5))+1,1)*10^ROW($1:$5)/10)</f>
        <v>340</v>
      </c>
      <c r="O997">
        <f>SUMPRODUCT(MID(0&amp;feed!O998,LARGE(INDEX(ISNUMBER(--MID(feed!O998,ROW($1:$5),1))*
ROW($1:$5),0),ROW($1:$5))+1,1)*10^ROW($1:$5)/10)</f>
        <v>0</v>
      </c>
      <c r="P997" t="str">
        <f>feed!P998</f>
        <v>Untapped</v>
      </c>
      <c r="Q997" t="str">
        <f>feed!Q998</f>
        <v>None</v>
      </c>
      <c r="R997" t="str">
        <f>feed!R998</f>
        <v>East Indies</v>
      </c>
      <c r="S997" t="str">
        <f>feed!S998</f>
        <v>Neutral</v>
      </c>
      <c r="T997" s="4">
        <f>SUMPRODUCT(MID(0&amp;feed!T998,LARGE(INDEX(ISNUMBER(--MID(feed!T998,ROW($1:$5),1))*
ROW($1:$5),0),ROW($1:$5))+1,1)*10^ROW($1:$5)/10)</f>
        <v>20000</v>
      </c>
      <c r="U997" t="str">
        <f>feed!U998</f>
        <v>http://blocgame.com/stats.php?id=64772</v>
      </c>
      <c r="V997" s="4">
        <f>SUMPRODUCT(MID(0&amp;feed!V998,LARGE(INDEX(ISNUMBER(--MID(feed!V998,ROW($1:$5),1))*
ROW($1:$5),0),ROW($1:$5))+1,1)*10^ROW($1:$5)/10)</f>
        <v>0</v>
      </c>
      <c r="W997">
        <f>feed!W998</f>
        <v>0</v>
      </c>
      <c r="X997" s="4">
        <f>T997-H997*750-K997*375-L997*375</f>
        <v>18875</v>
      </c>
      <c r="Y997" s="9">
        <f>T997/N997</f>
        <v>58.823529411764703</v>
      </c>
    </row>
    <row r="998" spans="1:25" x14ac:dyDescent="0.25">
      <c r="A998" t="str">
        <f>feed!A999</f>
        <v>Conkordia</v>
      </c>
      <c r="B998" t="str">
        <f>feed!B999</f>
        <v>Tjbulldog11</v>
      </c>
      <c r="C998">
        <f>feed!C999</f>
        <v>0</v>
      </c>
      <c r="D998">
        <f>SUMPRODUCT(MID(0&amp;feed!D999,LARGE(INDEX(ISNUMBER(--MID(feed!D999,ROW($1:$19),1))*
ROW($1:$19),0),ROW($1:$19))+1,1)*10^ROW($1:$19)/10)</f>
        <v>20</v>
      </c>
      <c r="E998">
        <f>SUMPRODUCT(MID(0&amp;feed!E999,LARGE(INDEX(ISNUMBER(--MID(feed!E999,ROW($1:$19),1))*
ROW($1:$19),0),ROW($1:$19))+1,1)*10^ROW($1:$19)/10)</f>
        <v>0</v>
      </c>
      <c r="F998" t="str">
        <f>feed!F999</f>
        <v>Finest of the 19th century</v>
      </c>
      <c r="G998" t="str">
        <f>feed!G999</f>
        <v>Angelic</v>
      </c>
      <c r="H998">
        <f>SUMPRODUCT(MID(0&amp;feed!H999,LARGE(INDEX(ISNUMBER(--MID(feed!H999,ROW($1:$1),1))*
ROW($1:$1),0),ROW($1:$1))+1,1)*10^ROW($1:$1)/10)</f>
        <v>0</v>
      </c>
      <c r="I998" t="str">
        <f>feed!I999</f>
        <v>Standard</v>
      </c>
      <c r="J998">
        <f>SUMPRODUCT(MID(0&amp;feed!J999,LARGE(INDEX(ISNUMBER(--MID(feed!J999,ROW($1:$19),1))*
ROW($1:$19),0),ROW($1:$19))+1,1)*10^ROW($1:$19)/10)</f>
        <v>100</v>
      </c>
      <c r="K998">
        <f>SUMPRODUCT(MID(0&amp;feed!K999,LARGE(INDEX(ISNUMBER(--MID(feed!K999,ROW($1:$19),1))*
ROW($1:$19),0),ROW($1:$19))+1,1)*10^ROW($1:$19)/10)</f>
        <v>2</v>
      </c>
      <c r="L998">
        <f>SUMPRODUCT(MID(0&amp;feed!L999,LARGE(INDEX(ISNUMBER(--MID(feed!L999,ROW($1:$19),1))*
ROW($1:$19),0),ROW($1:$19))+1,1)*10^ROW($1:$19)/10)</f>
        <v>0</v>
      </c>
      <c r="M998" t="str">
        <f>feed!M999</f>
        <v>Free Market</v>
      </c>
      <c r="N998">
        <f>SUMPRODUCT(MID(0&amp;feed!N999,LARGE(INDEX(ISNUMBER(--MID(feed!N999,ROW($1:$5),1))*
ROW($1:$5),0),ROW($1:$5))+1,1)*10^ROW($1:$5)/10)</f>
        <v>340</v>
      </c>
      <c r="O998">
        <f>SUMPRODUCT(MID(0&amp;feed!O999,LARGE(INDEX(ISNUMBER(--MID(feed!O999,ROW($1:$5),1))*
ROW($1:$5),0),ROW($1:$5))+1,1)*10^ROW($1:$5)/10)</f>
        <v>0</v>
      </c>
      <c r="P998" t="str">
        <f>feed!P999</f>
        <v>Untapped</v>
      </c>
      <c r="Q998" t="str">
        <f>feed!Q999</f>
        <v>None</v>
      </c>
      <c r="R998" t="str">
        <f>feed!R999</f>
        <v>Indochina</v>
      </c>
      <c r="S998" t="str">
        <f>feed!S999</f>
        <v>Neutral</v>
      </c>
      <c r="T998" s="4">
        <f>SUMPRODUCT(MID(0&amp;feed!T999,LARGE(INDEX(ISNUMBER(--MID(feed!T999,ROW($1:$5),1))*
ROW($1:$5),0),ROW($1:$5))+1,1)*10^ROW($1:$5)/10)</f>
        <v>20000</v>
      </c>
      <c r="U998" t="str">
        <f>feed!U999</f>
        <v>http://blocgame.com/stats.php?id=64777</v>
      </c>
      <c r="V998" s="4">
        <f>SUMPRODUCT(MID(0&amp;feed!V999,LARGE(INDEX(ISNUMBER(--MID(feed!V999,ROW($1:$5),1))*
ROW($1:$5),0),ROW($1:$5))+1,1)*10^ROW($1:$5)/10)</f>
        <v>0</v>
      </c>
      <c r="W998">
        <f>feed!W999</f>
        <v>0</v>
      </c>
      <c r="X998" s="4">
        <f>T998-H998*750-K998*375-L998*375</f>
        <v>19250</v>
      </c>
      <c r="Y998" s="9">
        <f>T998/N998</f>
        <v>58.823529411764703</v>
      </c>
    </row>
    <row r="999" spans="1:25" x14ac:dyDescent="0.25">
      <c r="A999" t="str">
        <f>feed!A995</f>
        <v>davidandgoliath</v>
      </c>
      <c r="B999" t="str">
        <f>feed!B995</f>
        <v>davidandgoliath</v>
      </c>
      <c r="C999">
        <f>feed!C995</f>
        <v>0</v>
      </c>
      <c r="D999">
        <f>SUMPRODUCT(MID(0&amp;feed!D995,LARGE(INDEX(ISNUMBER(--MID(feed!D995,ROW($1:$19),1))*
ROW($1:$19),0),ROW($1:$19))+1,1)*10^ROW($1:$19)/10)</f>
        <v>9</v>
      </c>
      <c r="E999">
        <f>SUMPRODUCT(MID(0&amp;feed!E995,LARGE(INDEX(ISNUMBER(--MID(feed!E995,ROW($1:$19),1))*
ROW($1:$19),0),ROW($1:$19))+1,1)*10^ROW($1:$19)/10)</f>
        <v>0</v>
      </c>
      <c r="F999" t="str">
        <f>feed!F995</f>
        <v>First World War surplus</v>
      </c>
      <c r="G999" t="str">
        <f>feed!G995</f>
        <v>Angelic</v>
      </c>
      <c r="H999">
        <f>SUMPRODUCT(MID(0&amp;feed!H995,LARGE(INDEX(ISNUMBER(--MID(feed!H995,ROW($1:$1),1))*
ROW($1:$1),0),ROW($1:$1))+1,1)*10^ROW($1:$1)/10)</f>
        <v>0</v>
      </c>
      <c r="I999" t="str">
        <f>feed!I995</f>
        <v>Elite</v>
      </c>
      <c r="J999">
        <f>SUMPRODUCT(MID(0&amp;feed!J995,LARGE(INDEX(ISNUMBER(--MID(feed!J995,ROW($1:$19),1))*
ROW($1:$19),0),ROW($1:$19))+1,1)*10^ROW($1:$19)/10)</f>
        <v>30</v>
      </c>
      <c r="K999">
        <f>SUMPRODUCT(MID(0&amp;feed!K995,LARGE(INDEX(ISNUMBER(--MID(feed!K995,ROW($1:$19),1))*
ROW($1:$19),0),ROW($1:$19))+1,1)*10^ROW($1:$19)/10)</f>
        <v>2</v>
      </c>
      <c r="L999">
        <f>SUMPRODUCT(MID(0&amp;feed!L995,LARGE(INDEX(ISNUMBER(--MID(feed!L995,ROW($1:$19),1))*
ROW($1:$19),0),ROW($1:$19))+1,1)*10^ROW($1:$19)/10)</f>
        <v>0</v>
      </c>
      <c r="M999" t="str">
        <f>feed!M995</f>
        <v>Central Planning</v>
      </c>
      <c r="N999">
        <f>SUMPRODUCT(MID(0&amp;feed!N995,LARGE(INDEX(ISNUMBER(--MID(feed!N995,ROW($1:$5),1))*
ROW($1:$5),0),ROW($1:$5))+1,1)*10^ROW($1:$5)/10)</f>
        <v>340</v>
      </c>
      <c r="O999">
        <f>SUMPRODUCT(MID(0&amp;feed!O995,LARGE(INDEX(ISNUMBER(--MID(feed!O995,ROW($1:$5),1))*
ROW($1:$5),0),ROW($1:$5))+1,1)*10^ROW($1:$5)/10)</f>
        <v>0</v>
      </c>
      <c r="P999" t="str">
        <f>feed!P995</f>
        <v>Untapped</v>
      </c>
      <c r="Q999" t="str">
        <f>feed!Q995</f>
        <v>None</v>
      </c>
      <c r="R999" t="str">
        <f>feed!R995</f>
        <v>China</v>
      </c>
      <c r="S999" t="str">
        <f>feed!S995</f>
        <v>Soviet Union</v>
      </c>
      <c r="T999" s="4">
        <f>SUMPRODUCT(MID(0&amp;feed!T995,LARGE(INDEX(ISNUMBER(--MID(feed!T995,ROW($1:$5),1))*
ROW($1:$5),0),ROW($1:$5))+1,1)*10^ROW($1:$5)/10)</f>
        <v>16500</v>
      </c>
      <c r="U999" t="str">
        <f>feed!U995</f>
        <v>http://blocgame.com/stats.php?id=64292</v>
      </c>
      <c r="V999" s="4">
        <f>SUMPRODUCT(MID(0&amp;feed!V995,LARGE(INDEX(ISNUMBER(--MID(feed!V995,ROW($1:$5),1))*
ROW($1:$5),0),ROW($1:$5))+1,1)*10^ROW($1:$5)/10)</f>
        <v>0</v>
      </c>
      <c r="W999">
        <f>feed!W995</f>
        <v>0</v>
      </c>
      <c r="X999" s="4">
        <f>T999-H999*750-K999*375-L999*375</f>
        <v>15750</v>
      </c>
      <c r="Y999" s="9">
        <f>T999/N999</f>
        <v>48.529411764705884</v>
      </c>
    </row>
    <row r="1000" spans="1:25" x14ac:dyDescent="0.25">
      <c r="A1000" t="str">
        <f>feed!A1000</f>
        <v>xoxo123</v>
      </c>
      <c r="B1000" t="str">
        <f>feed!B1000</f>
        <v>LeanOn</v>
      </c>
      <c r="C1000">
        <f>feed!C1000</f>
        <v>0</v>
      </c>
      <c r="D1000">
        <f>SUMPRODUCT(MID(0&amp;feed!D1000,LARGE(INDEX(ISNUMBER(--MID(feed!D1000,ROW($1:$19),1))*
ROW($1:$19),0),ROW($1:$19))+1,1)*10^ROW($1:$19)/10)</f>
        <v>18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Undisciplined Rabble</v>
      </c>
      <c r="J1000">
        <f>SUMPRODUCT(MID(0&amp;feed!J1000,LARGE(INDEX(ISNUMBER(--MID(feed!J1000,ROW($1:$19),1))*
ROW($1:$19),0),ROW($1:$19))+1,1)*10^ROW($1:$19)/10)</f>
        <v>132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Free Market</v>
      </c>
      <c r="N1000">
        <f>SUMPRODUCT(MID(0&amp;feed!N1000,LARGE(INDEX(ISNUMBER(--MID(feed!N1000,ROW($1:$5),1))*
ROW($1:$5),0),ROW($1:$5))+1,1)*10^ROW($1:$5)/10)</f>
        <v>339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 t="str">
        <f>feed!Q1000</f>
        <v>None</v>
      </c>
      <c r="R1000" t="str">
        <f>feed!R1000</f>
        <v>Southern Cone</v>
      </c>
      <c r="S1000" t="str">
        <f>feed!S1000</f>
        <v>Neutral</v>
      </c>
      <c r="T1000" s="4">
        <f>SUMPRODUCT(MID(0&amp;feed!T1000,LARGE(INDEX(ISNUMBER(--MID(feed!T1000,ROW($1:$5),1))*
ROW($1:$5),0),ROW($1:$5))+1,1)*10^ROW($1:$5)/10)</f>
        <v>20000</v>
      </c>
      <c r="U1000" t="str">
        <f>feed!U1000</f>
        <v>http://blocgame.com/stats.php?id=64658</v>
      </c>
      <c r="V1000" s="4">
        <f>SUMPRODUCT(MID(0&amp;feed!V1000,LARGE(INDEX(ISNUMBER(--MID(feed!V1000,ROW($1:$5),1))*
ROW($1:$5),0),ROW($1:$5))+1,1)*10^ROW($1:$5)/10)</f>
        <v>0</v>
      </c>
      <c r="W1000">
        <f>feed!W1000</f>
        <v>0</v>
      </c>
      <c r="X1000" s="4">
        <f>T1000-H1000*750-K1000*375-L1000*375</f>
        <v>18500</v>
      </c>
      <c r="Y1000" s="9">
        <f>T1000/N1000</f>
        <v>58.997050147492622</v>
      </c>
    </row>
    <row r="1001" spans="1:25" x14ac:dyDescent="0.25">
      <c r="A1001" t="str">
        <f>feed!A1002</f>
        <v>Nazi Empire</v>
      </c>
      <c r="B1001" t="str">
        <f>feed!B1002</f>
        <v>Fuhrer Stafford</v>
      </c>
      <c r="C1001">
        <f>feed!C1002</f>
        <v>0</v>
      </c>
      <c r="D1001">
        <f>SUMPRODUCT(MID(0&amp;feed!D1002,LARGE(INDEX(ISNUMBER(--MID(feed!D1002,ROW($1:$19),1))*
ROW($1:$19),0),ROW($1:$19))+1,1)*10^ROW($1:$19)/10)</f>
        <v>29</v>
      </c>
      <c r="E1001">
        <f>SUMPRODUCT(MID(0&amp;feed!E1002,LARGE(INDEX(ISNUMBER(--MID(feed!E1002,ROW($1:$19),1))*
ROW($1:$19),0),ROW($1:$19))+1,1)*10^ROW($1:$19)/10)</f>
        <v>0</v>
      </c>
      <c r="F1001" t="str">
        <f>feed!F1002</f>
        <v>First World War surplus</v>
      </c>
      <c r="G1001" t="str">
        <f>feed!G1002</f>
        <v>Pariah</v>
      </c>
      <c r="H1001">
        <f>SUMPRODUCT(MID(0&amp;feed!H1002,LARGE(INDEX(ISNUMBER(--MID(feed!H1002,ROW($1:$1),1))*
ROW($1:$1),0),ROW($1:$1))+1,1)*10^ROW($1:$1)/10)</f>
        <v>0</v>
      </c>
      <c r="I1001" t="str">
        <f>feed!I1002</f>
        <v>Elite</v>
      </c>
      <c r="J1001">
        <f>SUMPRODUCT(MID(0&amp;feed!J1002,LARGE(INDEX(ISNUMBER(--MID(feed!J1002,ROW($1:$19),1))*
ROW($1:$19),0),ROW($1:$19))+1,1)*10^ROW($1:$19)/10)</f>
        <v>9</v>
      </c>
      <c r="K1001">
        <f>SUMPRODUCT(MID(0&amp;feed!K1002,LARGE(INDEX(ISNUMBER(--MID(feed!K1002,ROW($1:$19),1))*
ROW($1:$19),0),ROW($1:$19))+1,1)*10^ROW($1:$19)/10)</f>
        <v>3</v>
      </c>
      <c r="L1001">
        <f>SUMPRODUCT(MID(0&amp;feed!L1002,LARGE(INDEX(ISNUMBER(--MID(feed!L1002,ROW($1:$19),1))*
ROW($1:$19),0),ROW($1:$19))+1,1)*10^ROW($1:$19)/10)</f>
        <v>1</v>
      </c>
      <c r="M1001" t="str">
        <f>feed!M1002</f>
        <v>Mixed Economy</v>
      </c>
      <c r="N1001">
        <f>SUMPRODUCT(MID(0&amp;feed!N1002,LARGE(INDEX(ISNUMBER(--MID(feed!N1002,ROW($1:$5),1))*
ROW($1:$5),0),ROW($1:$5))+1,1)*10^ROW($1:$5)/10)</f>
        <v>338</v>
      </c>
      <c r="O1001">
        <f>SUMPRODUCT(MID(0&amp;feed!O1002,LARGE(INDEX(ISNUMBER(--MID(feed!O1002,ROW($1:$5),1))*
ROW($1:$5),0),ROW($1:$5))+1,1)*10^ROW($1:$5)/10)</f>
        <v>326</v>
      </c>
      <c r="P1001" t="str">
        <f>feed!P1002</f>
        <v>Untapped</v>
      </c>
      <c r="Q1001" t="str">
        <f>feed!Q1002</f>
        <v>Small</v>
      </c>
      <c r="R1001" t="str">
        <f>feed!R1002</f>
        <v>Caribbean</v>
      </c>
      <c r="S1001" t="str">
        <f>feed!S1002</f>
        <v>Neutral</v>
      </c>
      <c r="T1001" s="4">
        <f>SUMPRODUCT(MID(0&amp;feed!T1002,LARGE(INDEX(ISNUMBER(--MID(feed!T1002,ROW($1:$5),1))*
ROW($1:$5),0),ROW($1:$5))+1,1)*10^ROW($1:$5)/10)</f>
        <v>20000</v>
      </c>
      <c r="U1001" t="str">
        <f>feed!U1002</f>
        <v>http://blocgame.com/stats.php?id=64819</v>
      </c>
      <c r="V1001" s="4">
        <f>SUMPRODUCT(MID(0&amp;feed!V1002,LARGE(INDEX(ISNUMBER(--MID(feed!V1002,ROW($1:$5),1))*
ROW($1:$5),0),ROW($1:$5))+1,1)*10^ROW($1:$5)/10)</f>
        <v>0</v>
      </c>
      <c r="W1001">
        <f>feed!W1002</f>
        <v>0</v>
      </c>
      <c r="X1001" s="4">
        <f>T1001-H1001*750-K1001*375-L1001*375</f>
        <v>18500</v>
      </c>
      <c r="Y1001" s="9">
        <f>T1001/N1001</f>
        <v>59.171597633136095</v>
      </c>
    </row>
    <row r="1002" spans="1:25" x14ac:dyDescent="0.25">
      <c r="A1002" t="str">
        <f>feed!A1001</f>
        <v>Chaldea</v>
      </c>
      <c r="B1002" t="str">
        <f>feed!B1001</f>
        <v>Protector</v>
      </c>
      <c r="C1002">
        <f>feed!C1001</f>
        <v>0</v>
      </c>
      <c r="D1002">
        <f>SUMPRODUCT(MID(0&amp;feed!D1001,LARGE(INDEX(ISNUMBER(--MID(feed!D1001,ROW($1:$19),1))*
ROW($1:$19),0),ROW($1:$19))+1,1)*10^ROW($1:$19)/10)</f>
        <v>20</v>
      </c>
      <c r="E1002">
        <f>SUMPRODUCT(MID(0&amp;feed!E1001,LARGE(INDEX(ISNUMBER(--MID(feed!E1001,ROW($1:$19),1))*
ROW($1:$19),0),ROW($1:$19))+1,1)*10^ROW($1:$19)/10)</f>
        <v>0</v>
      </c>
      <c r="F1002" t="str">
        <f>feed!F1001</f>
        <v>First World War surplus</v>
      </c>
      <c r="G1002" t="str">
        <f>feed!G1001</f>
        <v>Angelic</v>
      </c>
      <c r="H1002">
        <f>SUMPRODUCT(MID(0&amp;feed!H1001,LARGE(INDEX(ISNUMBER(--MID(feed!H1001,ROW($1:$1),1))*
ROW($1:$1),0),ROW($1:$1))+1,1)*10^ROW($1:$1)/10)</f>
        <v>0</v>
      </c>
      <c r="I1002" t="str">
        <f>feed!I1001</f>
        <v>Standard</v>
      </c>
      <c r="J1002">
        <f>SUMPRODUCT(MID(0&amp;feed!J1001,LARGE(INDEX(ISNUMBER(--MID(feed!J1001,ROW($1:$19),1))*
ROW($1:$19),0),ROW($1:$19))+1,1)*10^ROW($1:$19)/10)</f>
        <v>5</v>
      </c>
      <c r="K1002">
        <f>SUMPRODUCT(MID(0&amp;feed!K1001,LARGE(INDEX(ISNUMBER(--MID(feed!K1001,ROW($1:$19),1))*
ROW($1:$19),0),ROW($1:$19))+1,1)*10^ROW($1:$19)/10)</f>
        <v>4</v>
      </c>
      <c r="L1002">
        <f>SUMPRODUCT(MID(0&amp;feed!L1001,LARGE(INDEX(ISNUMBER(--MID(feed!L1001,ROW($1:$19),1))*
ROW($1:$19),0),ROW($1:$19))+1,1)*10^ROW($1:$19)/10)</f>
        <v>1</v>
      </c>
      <c r="M1002" t="str">
        <f>feed!M1001</f>
        <v>Free Market</v>
      </c>
      <c r="N1002">
        <f>SUMPRODUCT(MID(0&amp;feed!N1001,LARGE(INDEX(ISNUMBER(--MID(feed!N1001,ROW($1:$5),1))*
ROW($1:$5),0),ROW($1:$5))+1,1)*10^ROW($1:$5)/10)</f>
        <v>338</v>
      </c>
      <c r="O1002">
        <f>SUMPRODUCT(MID(0&amp;feed!O1001,LARGE(INDEX(ISNUMBER(--MID(feed!O1001,ROW($1:$5),1))*
ROW($1:$5),0),ROW($1:$5))+1,1)*10^ROW($1:$5)/10)</f>
        <v>4818</v>
      </c>
      <c r="P1002" t="str">
        <f>feed!P1001</f>
        <v>Untapped</v>
      </c>
      <c r="Q1002" t="str">
        <f>feed!Q1001</f>
        <v>None</v>
      </c>
      <c r="R1002" t="str">
        <f>feed!R1001</f>
        <v>Mesopotamia</v>
      </c>
      <c r="S1002" t="str">
        <f>feed!S1001</f>
        <v>United States</v>
      </c>
      <c r="T1002" s="4">
        <f>SUMPRODUCT(MID(0&amp;feed!T1001,LARGE(INDEX(ISNUMBER(--MID(feed!T1001,ROW($1:$5),1))*
ROW($1:$5),0),ROW($1:$5))+1,1)*10^ROW($1:$5)/10)</f>
        <v>20000</v>
      </c>
      <c r="U1002" t="str">
        <f>feed!U1001</f>
        <v>http://blocgame.com/stats.php?id=64774</v>
      </c>
      <c r="V1002" s="4">
        <f>SUMPRODUCT(MID(0&amp;feed!V1001,LARGE(INDEX(ISNUMBER(--MID(feed!V1001,ROW($1:$5),1))*
ROW($1:$5),0),ROW($1:$5))+1,1)*10^ROW($1:$5)/10)</f>
        <v>0</v>
      </c>
      <c r="W1002">
        <f>feed!W1001</f>
        <v>0</v>
      </c>
      <c r="X1002" s="4">
        <f>T1002-H1002*750-K1002*375-L1002*375</f>
        <v>18125</v>
      </c>
      <c r="Y1002" s="9">
        <f>T1002/N1002</f>
        <v>59.171597633136095</v>
      </c>
    </row>
    <row r="1003" spans="1:25" x14ac:dyDescent="0.25">
      <c r="A1003" t="str">
        <f>feed!A1006</f>
        <v>deicide</v>
      </c>
      <c r="B1003" t="str">
        <f>feed!B1006</f>
        <v>THE AVENGER213</v>
      </c>
      <c r="C1003">
        <f>feed!C1006</f>
        <v>0</v>
      </c>
      <c r="D1003">
        <f>SUMPRODUCT(MID(0&amp;feed!D1006,LARGE(INDEX(ISNUMBER(--MID(feed!D1006,ROW($1:$19),1))*
ROW($1:$19),0),ROW($1:$19))+1,1)*10^ROW($1:$19)/10)</f>
        <v>15</v>
      </c>
      <c r="E1003">
        <f>SUMPRODUCT(MID(0&amp;feed!E1006,LARGE(INDEX(ISNUMBER(--MID(feed!E1006,ROW($1:$19),1))*
ROW($1:$19),0),ROW($1:$19))+1,1)*10^ROW($1:$19)/10)</f>
        <v>0</v>
      </c>
      <c r="F1003" t="str">
        <f>feed!F1006</f>
        <v>First World War surplus</v>
      </c>
      <c r="G1003" t="str">
        <f>feed!G1006</f>
        <v>Nice</v>
      </c>
      <c r="H1003">
        <f>SUMPRODUCT(MID(0&amp;feed!H1006,LARGE(INDEX(ISNUMBER(--MID(feed!H1006,ROW($1:$1),1))*
ROW($1:$1),0),ROW($1:$1))+1,1)*10^ROW($1:$1)/10)</f>
        <v>0</v>
      </c>
      <c r="I1003" t="str">
        <f>feed!I1006</f>
        <v>Standard</v>
      </c>
      <c r="J1003">
        <f>SUMPRODUCT(MID(0&amp;feed!J1006,LARGE(INDEX(ISNUMBER(--MID(feed!J1006,ROW($1:$19),1))*
ROW($1:$19),0),ROW($1:$19))+1,1)*10^ROW($1:$19)/10)</f>
        <v>54</v>
      </c>
      <c r="K1003">
        <f>SUMPRODUCT(MID(0&amp;feed!K1006,LARGE(INDEX(ISNUMBER(--MID(feed!K1006,ROW($1:$19),1))*
ROW($1:$19),0),ROW($1:$19))+1,1)*10^ROW($1:$19)/10)</f>
        <v>2</v>
      </c>
      <c r="L1003">
        <f>SUMPRODUCT(MID(0&amp;feed!L1006,LARGE(INDEX(ISNUMBER(--MID(feed!L1006,ROW($1:$19),1))*
ROW($1:$19),0),ROW($1:$19))+1,1)*10^ROW($1:$19)/10)</f>
        <v>2</v>
      </c>
      <c r="M1003" t="str">
        <f>feed!M1006</f>
        <v>Central Planning</v>
      </c>
      <c r="N1003">
        <f>SUMPRODUCT(MID(0&amp;feed!N1006,LARGE(INDEX(ISNUMBER(--MID(feed!N1006,ROW($1:$5),1))*
ROW($1:$5),0),ROW($1:$5))+1,1)*10^ROW($1:$5)/10)</f>
        <v>337</v>
      </c>
      <c r="O1003">
        <f>SUMPRODUCT(MID(0&amp;feed!O1006,LARGE(INDEX(ISNUMBER(--MID(feed!O1006,ROW($1:$5),1))*
ROW($1:$5),0),ROW($1:$5))+1,1)*10^ROW($1:$5)/10)</f>
        <v>1966</v>
      </c>
      <c r="P1003" t="str">
        <f>feed!P1006</f>
        <v>Untapped</v>
      </c>
      <c r="Q1003" t="str">
        <f>feed!Q1006</f>
        <v>None</v>
      </c>
      <c r="R1003" t="str">
        <f>feed!R1006</f>
        <v>Persia</v>
      </c>
      <c r="S1003" t="str">
        <f>feed!S1006</f>
        <v>Soviet Union</v>
      </c>
      <c r="T1003" s="4">
        <f>SUMPRODUCT(MID(0&amp;feed!T1006,LARGE(INDEX(ISNUMBER(--MID(feed!T1006,ROW($1:$5),1))*
ROW($1:$5),0),ROW($1:$5))+1,1)*10^ROW($1:$5)/10)</f>
        <v>19800</v>
      </c>
      <c r="U1003" t="str">
        <f>feed!U1006</f>
        <v>http://blocgame.com/stats.php?id=64818</v>
      </c>
      <c r="V1003" s="4">
        <f>SUMPRODUCT(MID(0&amp;feed!V1006,LARGE(INDEX(ISNUMBER(--MID(feed!V1006,ROW($1:$5),1))*
ROW($1:$5),0),ROW($1:$5))+1,1)*10^ROW($1:$5)/10)</f>
        <v>0</v>
      </c>
      <c r="W1003">
        <f>feed!W1006</f>
        <v>0</v>
      </c>
      <c r="X1003" s="4">
        <f>T1003-H1003*750-K1003*375-L1003*375</f>
        <v>18300</v>
      </c>
      <c r="Y1003" s="9">
        <f>T1003/N1003</f>
        <v>58.753709198813056</v>
      </c>
    </row>
    <row r="1004" spans="1:25" x14ac:dyDescent="0.25">
      <c r="A1004" t="str">
        <f>feed!A1004</f>
        <v>lolwuts</v>
      </c>
      <c r="B1004" t="str">
        <f>feed!B1004</f>
        <v>mpetersen2</v>
      </c>
      <c r="C1004">
        <f>feed!C1004</f>
        <v>0</v>
      </c>
      <c r="D1004">
        <f>SUMPRODUCT(MID(0&amp;feed!D1004,LARGE(INDEX(ISNUMBER(--MID(feed!D1004,ROW($1:$19),1))*
ROW($1:$19),0),ROW($1:$19))+1,1)*10^ROW($1:$19)/10)</f>
        <v>3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Normal</v>
      </c>
      <c r="H1004">
        <f>SUMPRODUCT(MID(0&amp;feed!H1004,LARGE(INDEX(ISNUMBER(--MID(feed!H1004,ROW($1:$1),1))*
ROW($1:$1),0),ROW($1:$1))+1,1)*10^ROW($1:$1)/10)</f>
        <v>0</v>
      </c>
      <c r="I1004" t="str">
        <f>feed!I1004</f>
        <v>Poor</v>
      </c>
      <c r="J1004">
        <f>SUMPRODUCT(MID(0&amp;feed!J1004,LARGE(INDEX(ISNUMBER(--MID(feed!J1004,ROW($1:$19),1))*
ROW($1:$19),0),ROW($1:$19))+1,1)*10^ROW($1:$19)/10)</f>
        <v>29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337</v>
      </c>
      <c r="O1004">
        <f>SUMPRODUCT(MID(0&amp;feed!O1004,LARGE(INDEX(ISNUMBER(--MID(feed!O1004,ROW($1:$5),1))*
ROW($1:$5),0),ROW($1:$5))+1,1)*10^ROW($1:$5)/10)</f>
        <v>35</v>
      </c>
      <c r="P1004" t="str">
        <f>feed!P1004</f>
        <v>Untapped</v>
      </c>
      <c r="Q1004" t="str">
        <f>feed!Q1004</f>
        <v>None</v>
      </c>
      <c r="R1004" t="str">
        <f>feed!R1004</f>
        <v>Southern Africa</v>
      </c>
      <c r="S1004" t="str">
        <f>feed!S1004</f>
        <v>Neutral</v>
      </c>
      <c r="T1004" s="4">
        <f>SUMPRODUCT(MID(0&amp;feed!T1004,LARGE(INDEX(ISNUMBER(--MID(feed!T1004,ROW($1:$5),1))*
ROW($1:$5),0),ROW($1:$5))+1,1)*10^ROW($1:$5)/10)</f>
        <v>18253</v>
      </c>
      <c r="U1004" t="str">
        <f>feed!U1004</f>
        <v>http://blocgame.com/stats.php?id=64704</v>
      </c>
      <c r="V1004" s="4">
        <f>SUMPRODUCT(MID(0&amp;feed!V1004,LARGE(INDEX(ISNUMBER(--MID(feed!V1004,ROW($1:$5),1))*
ROW($1:$5),0),ROW($1:$5))+1,1)*10^ROW($1:$5)/10)</f>
        <v>0</v>
      </c>
      <c r="W1004">
        <f>feed!W1004</f>
        <v>0</v>
      </c>
      <c r="X1004" s="4">
        <f>T1004-H1004*750-K1004*375-L1004*375</f>
        <v>17503</v>
      </c>
      <c r="Y1004" s="9">
        <f>T1004/N1004</f>
        <v>54.163204747774479</v>
      </c>
    </row>
    <row r="1005" spans="1:25" x14ac:dyDescent="0.25">
      <c r="A1005" t="str">
        <f>feed!A1003</f>
        <v>Dumbdumb</v>
      </c>
      <c r="B1005" t="str">
        <f>feed!B1003</f>
        <v>Dumbdumb</v>
      </c>
      <c r="C1005">
        <f>feed!C1003</f>
        <v>0</v>
      </c>
      <c r="D1005">
        <f>SUMPRODUCT(MID(0&amp;feed!D1003,LARGE(INDEX(ISNUMBER(--MID(feed!D1003,ROW($1:$19),1))*
ROW($1:$19),0),ROW($1:$19))+1,1)*10^ROW($1:$19)/10)</f>
        <v>9</v>
      </c>
      <c r="E1005">
        <f>SUMPRODUCT(MID(0&amp;feed!E1003,LARGE(INDEX(ISNUMBER(--MID(feed!E1003,ROW($1:$19),1))*
ROW($1:$19),0),ROW($1:$19))+1,1)*10^ROW($1:$19)/10)</f>
        <v>0</v>
      </c>
      <c r="F1005" t="str">
        <f>feed!F1003</f>
        <v>First World War surplus</v>
      </c>
      <c r="G1005" t="str">
        <f>feed!G1003</f>
        <v>Good</v>
      </c>
      <c r="H1005">
        <f>SUMPRODUCT(MID(0&amp;feed!H1003,LARGE(INDEX(ISNUMBER(--MID(feed!H1003,ROW($1:$1),1))*
ROW($1:$1),0),ROW($1:$1))+1,1)*10^ROW($1:$1)/10)</f>
        <v>0</v>
      </c>
      <c r="I1005" t="str">
        <f>feed!I1003</f>
        <v>Undisciplined Rabble</v>
      </c>
      <c r="J1005">
        <f>SUMPRODUCT(MID(0&amp;feed!J1003,LARGE(INDEX(ISNUMBER(--MID(feed!J1003,ROW($1:$19),1))*
ROW($1:$19),0),ROW($1:$19))+1,1)*10^ROW($1:$19)/10)</f>
        <v>7</v>
      </c>
      <c r="K1005">
        <f>SUMPRODUCT(MID(0&amp;feed!K1003,LARGE(INDEX(ISNUMBER(--MID(feed!K1003,ROW($1:$19),1))*
ROW($1:$19),0),ROW($1:$19))+1,1)*10^ROW($1:$19)/10)</f>
        <v>2</v>
      </c>
      <c r="L1005">
        <f>SUMPRODUCT(MID(0&amp;feed!L1003,LARGE(INDEX(ISNUMBER(--MID(feed!L1003,ROW($1:$19),1))*
ROW($1:$19),0),ROW($1:$19))+1,1)*10^ROW($1:$19)/10)</f>
        <v>0</v>
      </c>
      <c r="M1005" t="str">
        <f>feed!M1003</f>
        <v>Mixed Economy</v>
      </c>
      <c r="N1005">
        <f>SUMPRODUCT(MID(0&amp;feed!N1003,LARGE(INDEX(ISNUMBER(--MID(feed!N1003,ROW($1:$5),1))*
ROW($1:$5),0),ROW($1:$5))+1,1)*10^ROW($1:$5)/10)</f>
        <v>337</v>
      </c>
      <c r="O1005">
        <f>SUMPRODUCT(MID(0&amp;feed!O1003,LARGE(INDEX(ISNUMBER(--MID(feed!O1003,ROW($1:$5),1))*
ROW($1:$5),0),ROW($1:$5))+1,1)*10^ROW($1:$5)/10)</f>
        <v>0</v>
      </c>
      <c r="P1005" t="str">
        <f>feed!P1003</f>
        <v>Untapped</v>
      </c>
      <c r="Q1005" t="str">
        <f>feed!Q1003</f>
        <v>None</v>
      </c>
      <c r="R1005" t="str">
        <f>feed!R1003</f>
        <v>Indochina</v>
      </c>
      <c r="S1005" t="str">
        <f>feed!S1003</f>
        <v>Neutral</v>
      </c>
      <c r="T1005" s="4">
        <f>SUMPRODUCT(MID(0&amp;feed!T1003,LARGE(INDEX(ISNUMBER(--MID(feed!T1003,ROW($1:$5),1))*
ROW($1:$5),0),ROW($1:$5))+1,1)*10^ROW($1:$5)/10)</f>
        <v>12645</v>
      </c>
      <c r="U1005" t="str">
        <f>feed!U1003</f>
        <v>http://blocgame.com/stats.php?id=63201</v>
      </c>
      <c r="V1005" s="4">
        <f>SUMPRODUCT(MID(0&amp;feed!V1003,LARGE(INDEX(ISNUMBER(--MID(feed!V1003,ROW($1:$5),1))*
ROW($1:$5),0),ROW($1:$5))+1,1)*10^ROW($1:$5)/10)</f>
        <v>0</v>
      </c>
      <c r="W1005">
        <f>feed!W1003</f>
        <v>0</v>
      </c>
      <c r="X1005" s="4">
        <f>T1005-H1005*750-K1005*375-L1005*375</f>
        <v>11895</v>
      </c>
      <c r="Y1005" s="9">
        <f>T1005/N1005</f>
        <v>37.52225519287834</v>
      </c>
    </row>
    <row r="1006" spans="1:25" x14ac:dyDescent="0.25">
      <c r="A1006" t="str">
        <f>feed!A1005</f>
        <v>Priuze</v>
      </c>
      <c r="B1006" t="str">
        <f>feed!B1005</f>
        <v>Mattholai Fischev</v>
      </c>
      <c r="C1006" t="str">
        <f>feed!C1005</f>
        <v>Red Rising</v>
      </c>
      <c r="D1006">
        <f>SUMPRODUCT(MID(0&amp;feed!D1005,LARGE(INDEX(ISNUMBER(--MID(feed!D1005,ROW($1:$19),1))*
ROW($1:$19),0),ROW($1:$19))+1,1)*10^ROW($1:$19)/10)</f>
        <v>18</v>
      </c>
      <c r="E1006">
        <f>SUMPRODUCT(MID(0&amp;feed!E1005,LARGE(INDEX(ISNUMBER(--MID(feed!E1005,ROW($1:$19),1))*
ROW($1:$19),0),ROW($1:$19))+1,1)*10^ROW($1:$19)/10)</f>
        <v>0</v>
      </c>
      <c r="F1006" t="str">
        <f>feed!F1005</f>
        <v>First World War surplus</v>
      </c>
      <c r="G1006" t="str">
        <f>feed!G1005</f>
        <v>Good</v>
      </c>
      <c r="H1006">
        <f>SUMPRODUCT(MID(0&amp;feed!H1005,LARGE(INDEX(ISNUMBER(--MID(feed!H1005,ROW($1:$1),1))*
ROW($1:$1),0),ROW($1:$1))+1,1)*10^ROW($1:$1)/10)</f>
        <v>0</v>
      </c>
      <c r="I1006" t="str">
        <f>feed!I1005</f>
        <v>Good</v>
      </c>
      <c r="J1006">
        <f>SUMPRODUCT(MID(0&amp;feed!J1005,LARGE(INDEX(ISNUMBER(--MID(feed!J1005,ROW($1:$19),1))*
ROW($1:$19),0),ROW($1:$19))+1,1)*10^ROW($1:$19)/10)</f>
        <v>4</v>
      </c>
      <c r="K1006">
        <f>SUMPRODUCT(MID(0&amp;feed!K1005,LARGE(INDEX(ISNUMBER(--MID(feed!K1005,ROW($1:$19),1))*
ROW($1:$19),0),ROW($1:$19))+1,1)*10^ROW($1:$19)/10)</f>
        <v>4</v>
      </c>
      <c r="L1006">
        <f>SUMPRODUCT(MID(0&amp;feed!L1005,LARGE(INDEX(ISNUMBER(--MID(feed!L1005,ROW($1:$19),1))*
ROW($1:$19),0),ROW($1:$19))+1,1)*10^ROW($1:$19)/10)</f>
        <v>1</v>
      </c>
      <c r="M1006" t="str">
        <f>feed!M1005</f>
        <v>Central Planning</v>
      </c>
      <c r="N1006">
        <f>SUMPRODUCT(MID(0&amp;feed!N1005,LARGE(INDEX(ISNUMBER(--MID(feed!N1005,ROW($1:$5),1))*
ROW($1:$5),0),ROW($1:$5))+1,1)*10^ROW($1:$5)/10)</f>
        <v>337</v>
      </c>
      <c r="O1006">
        <f>SUMPRODUCT(MID(0&amp;feed!O1005,LARGE(INDEX(ISNUMBER(--MID(feed!O1005,ROW($1:$5),1))*
ROW($1:$5),0),ROW($1:$5))+1,1)*10^ROW($1:$5)/10)</f>
        <v>1</v>
      </c>
      <c r="P1006" t="str">
        <f>feed!P1005</f>
        <v>Untapped</v>
      </c>
      <c r="Q1006" t="str">
        <f>feed!Q1005</f>
        <v>Meagre</v>
      </c>
      <c r="R1006" t="str">
        <f>feed!R1005</f>
        <v>Mesopotamia</v>
      </c>
      <c r="S1006" t="str">
        <f>feed!S1005</f>
        <v>Soviet Union</v>
      </c>
      <c r="T1006" s="4">
        <f>SUMPRODUCT(MID(0&amp;feed!T1005,LARGE(INDEX(ISNUMBER(--MID(feed!T1005,ROW($1:$5),1))*
ROW($1:$5),0),ROW($1:$5))+1,1)*10^ROW($1:$5)/10)</f>
        <v>20000</v>
      </c>
      <c r="U1006" t="str">
        <f>feed!U1005</f>
        <v>http://blocgame.com/stats.php?id=64742</v>
      </c>
      <c r="V1006" s="4">
        <f>SUMPRODUCT(MID(0&amp;feed!V1005,LARGE(INDEX(ISNUMBER(--MID(feed!V1005,ROW($1:$5),1))*
ROW($1:$5),0),ROW($1:$5))+1,1)*10^ROW($1:$5)/10)</f>
        <v>0</v>
      </c>
      <c r="W1006">
        <f>feed!W1005</f>
        <v>0</v>
      </c>
      <c r="X1006" s="4">
        <f>T1006-H1006*750-K1006*375-L1006*375</f>
        <v>18125</v>
      </c>
      <c r="Y1006" s="9">
        <f>T1006/N1006</f>
        <v>59.347181008902076</v>
      </c>
    </row>
    <row r="1007" spans="1:25" x14ac:dyDescent="0.25">
      <c r="A1007" t="str">
        <f>feed!A1007</f>
        <v>Ichorka</v>
      </c>
      <c r="B1007" t="str">
        <f>feed!B1007</f>
        <v>bleb3</v>
      </c>
      <c r="C1007">
        <f>feed!C1007</f>
        <v>0</v>
      </c>
      <c r="D1007">
        <f>SUMPRODUCT(MID(0&amp;feed!D1007,LARGE(INDEX(ISNUMBER(--MID(feed!D1007,ROW($1:$19),1))*
ROW($1:$19),0),ROW($1:$19))+1,1)*10^ROW($1:$19)/10)</f>
        <v>8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Poor</v>
      </c>
      <c r="J1007">
        <f>SUMPRODUCT(MID(0&amp;feed!J1007,LARGE(INDEX(ISNUMBER(--MID(feed!J1007,ROW($1:$19),1))*
ROW($1:$19),0),ROW($1:$19))+1,1)*10^ROW($1:$19)/10)</f>
        <v>174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Central Planning</v>
      </c>
      <c r="N1007">
        <f>SUMPRODUCT(MID(0&amp;feed!N1007,LARGE(INDEX(ISNUMBER(--MID(feed!N1007,ROW($1:$5),1))*
ROW($1:$5),0),ROW($1:$5))+1,1)*10^ROW($1:$5)/10)</f>
        <v>336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 t="str">
        <f>feed!Q1007</f>
        <v>None</v>
      </c>
      <c r="R1007" t="str">
        <f>feed!R1007</f>
        <v>Indochina</v>
      </c>
      <c r="S1007" t="str">
        <f>feed!S1007</f>
        <v>Neutral</v>
      </c>
      <c r="T1007" s="4">
        <f>SUMPRODUCT(MID(0&amp;feed!T1007,LARGE(INDEX(ISNUMBER(--MID(feed!T1007,ROW($1:$5),1))*
ROW($1:$5),0),ROW($1:$5))+1,1)*10^ROW($1:$5)/10)</f>
        <v>16335</v>
      </c>
      <c r="U1007" t="str">
        <f>feed!U1007</f>
        <v>http://blocgame.com/stats.php?id=64653</v>
      </c>
      <c r="V1007" s="4">
        <f>SUMPRODUCT(MID(0&amp;feed!V1007,LARGE(INDEX(ISNUMBER(--MID(feed!V1007,ROW($1:$5),1))*
ROW($1:$5),0),ROW($1:$5))+1,1)*10^ROW($1:$5)/10)</f>
        <v>0</v>
      </c>
      <c r="W1007">
        <f>feed!W1007</f>
        <v>0</v>
      </c>
      <c r="X1007" s="4">
        <f>T1007-H1007*750-K1007*375-L1007*375</f>
        <v>15585</v>
      </c>
      <c r="Y1007" s="9">
        <f>T1007/N1007</f>
        <v>48.616071428571431</v>
      </c>
    </row>
    <row r="1008" spans="1:25" x14ac:dyDescent="0.25">
      <c r="A1008" t="str">
        <f>feed!A1008</f>
        <v>Puerto Cagï¿½n</v>
      </c>
      <c r="B1008" t="str">
        <f>feed!B1008</f>
        <v>gabrielsn</v>
      </c>
      <c r="C1008">
        <f>feed!C1008</f>
        <v>0</v>
      </c>
      <c r="D1008">
        <f>SUMPRODUCT(MID(0&amp;feed!D1008,LARGE(INDEX(ISNUMBER(--MID(feed!D1008,ROW($1:$19),1))*
ROW($1:$19),0),ROW($1:$19))+1,1)*10^ROW($1:$19)/10)</f>
        <v>25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131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336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 t="str">
        <f>feed!Q1008</f>
        <v>None</v>
      </c>
      <c r="R1008" t="str">
        <f>feed!R1008</f>
        <v>Caribbean</v>
      </c>
      <c r="S1008" t="str">
        <f>feed!S1008</f>
        <v>Neutral</v>
      </c>
      <c r="T1008" s="4">
        <f>SUMPRODUCT(MID(0&amp;feed!T1008,LARGE(INDEX(ISNUMBER(--MID(feed!T1008,ROW($1:$5),1))*
ROW($1:$5),0),ROW($1:$5))+1,1)*10^ROW($1:$5)/10)</f>
        <v>20000</v>
      </c>
      <c r="U1008" t="str">
        <f>feed!U1008</f>
        <v>http://blocgame.com/stats.php?id=64698</v>
      </c>
      <c r="V1008" s="4">
        <f>SUMPRODUCT(MID(0&amp;feed!V1008,LARGE(INDEX(ISNUMBER(--MID(feed!V1008,ROW($1:$5),1))*
ROW($1:$5),0),ROW($1:$5))+1,1)*10^ROW($1:$5)/10)</f>
        <v>0</v>
      </c>
      <c r="W1008">
        <f>feed!W1008</f>
        <v>0</v>
      </c>
      <c r="X1008" s="4">
        <f>T1008-H1008*750-K1008*375-L1008*375</f>
        <v>19250</v>
      </c>
      <c r="Y1008" s="9">
        <f>T1008/N1008</f>
        <v>59.523809523809526</v>
      </c>
    </row>
    <row r="1009" spans="1:25" x14ac:dyDescent="0.25">
      <c r="A1009" t="str">
        <f>feed!A1009</f>
        <v>Tech-Land</v>
      </c>
      <c r="B1009" t="str">
        <f>feed!B1009</f>
        <v>Ry4nw2014</v>
      </c>
      <c r="C1009">
        <f>feed!C1009</f>
        <v>0</v>
      </c>
      <c r="D1009">
        <f>SUMPRODUCT(MID(0&amp;feed!D1009,LARGE(INDEX(ISNUMBER(--MID(feed!D1009,ROW($1:$19),1))*
ROW($1:$19),0),ROW($1:$19))+1,1)*10^ROW($1:$19)/10)</f>
        <v>20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Finest of the 19th century</v>
      </c>
      <c r="G1009" t="str">
        <f>feed!G1009</f>
        <v>Nice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Standard</v>
      </c>
      <c r="J1009">
        <f>SUMPRODUCT(MID(0&amp;feed!J1009,LARGE(INDEX(ISNUMBER(--MID(feed!J1009,ROW($1:$19),1))*
ROW($1:$19),0),ROW($1:$19))+1,1)*10^ROW($1:$19)/10)</f>
        <v>88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Mixed Economy</v>
      </c>
      <c r="N1009">
        <f>SUMPRODUCT(MID(0&amp;feed!N1009,LARGE(INDEX(ISNUMBER(--MID(feed!N1009,ROW($1:$5),1))*
ROW($1:$5),0),ROW($1:$5))+1,1)*10^ROW($1:$5)/10)</f>
        <v>335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 t="str">
        <f>feed!Q1009</f>
        <v>None</v>
      </c>
      <c r="R1009" t="str">
        <f>feed!R1009</f>
        <v>Caribbean</v>
      </c>
      <c r="S1009" t="str">
        <f>feed!S1009</f>
        <v>Neutral</v>
      </c>
      <c r="T1009" s="4">
        <f>SUMPRODUCT(MID(0&amp;feed!T1009,LARGE(INDEX(ISNUMBER(--MID(feed!T1009,ROW($1:$5),1))*
ROW($1:$5),0),ROW($1:$5))+1,1)*10^ROW($1:$5)/10)</f>
        <v>20000</v>
      </c>
      <c r="U1009" t="str">
        <f>feed!U1009</f>
        <v>http://blocgame.com/stats.php?id=64799</v>
      </c>
      <c r="V1009" s="4">
        <f>SUMPRODUCT(MID(0&amp;feed!V1009,LARGE(INDEX(ISNUMBER(--MID(feed!V1009,ROW($1:$5),1))*
ROW($1:$5),0),ROW($1:$5))+1,1)*10^ROW($1:$5)/10)</f>
        <v>0</v>
      </c>
      <c r="W1009">
        <f>feed!W1009</f>
        <v>0</v>
      </c>
      <c r="X1009" s="4">
        <f>T1009-H1009*750-K1009*375-L1009*375</f>
        <v>19250</v>
      </c>
      <c r="Y1009" s="9">
        <f>T1009/N1009</f>
        <v>59.701492537313435</v>
      </c>
    </row>
    <row r="1010" spans="1:25" x14ac:dyDescent="0.25">
      <c r="A1010" t="str">
        <f>feed!A1010</f>
        <v>Ambra</v>
      </c>
      <c r="B1010" t="str">
        <f>feed!B1010</f>
        <v>Alfonso</v>
      </c>
      <c r="C1010">
        <f>feed!C1010</f>
        <v>0</v>
      </c>
      <c r="D1010">
        <f>SUMPRODUCT(MID(0&amp;feed!D1010,LARGE(INDEX(ISNUMBER(--MID(feed!D1010,ROW($1:$19),1))*
ROW($1:$19),0),ROW($1:$19))+1,1)*10^ROW($1:$19)/10)</f>
        <v>20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118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334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 t="str">
        <f>feed!Q1010</f>
        <v>None</v>
      </c>
      <c r="R1010" t="str">
        <f>feed!R1010</f>
        <v>Amazonia</v>
      </c>
      <c r="S1010" t="str">
        <f>feed!S1010</f>
        <v>Neutral</v>
      </c>
      <c r="T1010" s="4">
        <f>SUMPRODUCT(MID(0&amp;feed!T1010,LARGE(INDEX(ISNUMBER(--MID(feed!T1010,ROW($1:$5),1))*
ROW($1:$5),0),ROW($1:$5))+1,1)*10^ROW($1:$5)/10)</f>
        <v>20000</v>
      </c>
      <c r="U1010" t="str">
        <f>feed!U1010</f>
        <v>http://blocgame.com/stats.php?id=46355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19250</v>
      </c>
      <c r="Y1010" s="9">
        <f>T1010/N1010</f>
        <v>59.880239520958085</v>
      </c>
    </row>
    <row r="1011" spans="1:25" x14ac:dyDescent="0.25">
      <c r="A1011" t="str">
        <f>feed!A1011</f>
        <v>Kung Fu Man</v>
      </c>
      <c r="B1011" t="str">
        <f>feed!B1011</f>
        <v>Kung Fu Man</v>
      </c>
      <c r="C1011">
        <f>feed!C1011</f>
        <v>0</v>
      </c>
      <c r="D1011">
        <f>SUMPRODUCT(MID(0&amp;feed!D1011,LARGE(INDEX(ISNUMBER(--MID(feed!D1011,ROW($1:$19),1))*
ROW($1:$19),0),ROW($1:$19))+1,1)*10^ROW($1:$19)/10)</f>
        <v>25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Angelic</v>
      </c>
      <c r="H1011">
        <f>SUMPRODUCT(MID(0&amp;feed!H1011,LARGE(INDEX(ISNUMBER(--MID(feed!H1011,ROW($1:$1),1))*
ROW($1:$1),0),ROW($1:$1))+1,1)*10^ROW($1:$1)/10)</f>
        <v>0</v>
      </c>
      <c r="I1011" t="str">
        <f>feed!I1011</f>
        <v>Elite</v>
      </c>
      <c r="J1011">
        <f>SUMPRODUCT(MID(0&amp;feed!J1011,LARGE(INDEX(ISNUMBER(--MID(feed!J1011,ROW($1:$19),1))*
ROW($1:$19),0),ROW($1:$19))+1,1)*10^ROW($1:$19)/10)</f>
        <v>105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0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334</v>
      </c>
      <c r="O1011">
        <f>SUMPRODUCT(MID(0&amp;feed!O1011,LARGE(INDEX(ISNUMBER(--MID(feed!O1011,ROW($1:$5),1))*
ROW($1:$5),0),ROW($1:$5))+1,1)*10^ROW($1:$5)/10)</f>
        <v>0</v>
      </c>
      <c r="P1011" t="str">
        <f>feed!P1011</f>
        <v>Untapped</v>
      </c>
      <c r="Q1011" t="str">
        <f>feed!Q1011</f>
        <v>None</v>
      </c>
      <c r="R1011" t="str">
        <f>feed!R1011</f>
        <v>China</v>
      </c>
      <c r="S1011" t="str">
        <f>feed!S1011</f>
        <v>Neutral</v>
      </c>
      <c r="T1011" s="4">
        <f>SUMPRODUCT(MID(0&amp;feed!T1011,LARGE(INDEX(ISNUMBER(--MID(feed!T1011,ROW($1:$5),1))*
ROW($1:$5),0),ROW($1:$5))+1,1)*10^ROW($1:$5)/10)</f>
        <v>20000</v>
      </c>
      <c r="U1011" t="str">
        <f>feed!U1011</f>
        <v>http://blocgame.com/stats.php?id=53585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19250</v>
      </c>
      <c r="Y1011" s="9">
        <f>T1011/N1011</f>
        <v>59.880239520958085</v>
      </c>
    </row>
    <row r="1012" spans="1:25" x14ac:dyDescent="0.25">
      <c r="A1012" t="str">
        <f>feed!A1014</f>
        <v>Mardavia</v>
      </c>
      <c r="B1012" t="str">
        <f>feed!B1014</f>
        <v>Overlord Oskar</v>
      </c>
      <c r="C1012">
        <f>feed!C1014</f>
        <v>0</v>
      </c>
      <c r="D1012">
        <f>SUMPRODUCT(MID(0&amp;feed!D1014,LARGE(INDEX(ISNUMBER(--MID(feed!D1014,ROW($1:$19),1))*
ROW($1:$19),0),ROW($1:$19))+1,1)*10^ROW($1:$19)/10)</f>
        <v>20</v>
      </c>
      <c r="E1012">
        <f>SUMPRODUCT(MID(0&amp;feed!E1014,LARGE(INDEX(ISNUMBER(--MID(feed!E1014,ROW($1:$19),1))*
ROW($1:$19),0),ROW($1:$19))+1,1)*10^ROW($1:$19)/10)</f>
        <v>0</v>
      </c>
      <c r="F1012" t="str">
        <f>feed!F1014</f>
        <v>Finest of the 19th century</v>
      </c>
      <c r="G1012" t="str">
        <f>feed!G1014</f>
        <v>Angelic</v>
      </c>
      <c r="H1012">
        <f>SUMPRODUCT(MID(0&amp;feed!H1014,LARGE(INDEX(ISNUMBER(--MID(feed!H1014,ROW($1:$1),1))*
ROW($1:$1),0),ROW($1:$1))+1,1)*10^ROW($1:$1)/10)</f>
        <v>0</v>
      </c>
      <c r="I1012" t="str">
        <f>feed!I1014</f>
        <v>Standard</v>
      </c>
      <c r="J1012">
        <f>SUMPRODUCT(MID(0&amp;feed!J1014,LARGE(INDEX(ISNUMBER(--MID(feed!J1014,ROW($1:$19),1))*
ROW($1:$19),0),ROW($1:$19))+1,1)*10^ROW($1:$19)/10)</f>
        <v>102</v>
      </c>
      <c r="K1012">
        <f>SUMPRODUCT(MID(0&amp;feed!K1014,LARGE(INDEX(ISNUMBER(--MID(feed!K1014,ROW($1:$19),1))*
ROW($1:$19),0),ROW($1:$19))+1,1)*10^ROW($1:$19)/10)</f>
        <v>2</v>
      </c>
      <c r="L1012">
        <f>SUMPRODUCT(MID(0&amp;feed!L1014,LARGE(INDEX(ISNUMBER(--MID(feed!L1014,ROW($1:$19),1))*
ROW($1:$19),0),ROW($1:$19))+1,1)*10^ROW($1:$19)/10)</f>
        <v>0</v>
      </c>
      <c r="M1012" t="str">
        <f>feed!M1014</f>
        <v>Central Planning</v>
      </c>
      <c r="N1012">
        <f>SUMPRODUCT(MID(0&amp;feed!N1014,LARGE(INDEX(ISNUMBER(--MID(feed!N1014,ROW($1:$5),1))*
ROW($1:$5),0),ROW($1:$5))+1,1)*10^ROW($1:$5)/10)</f>
        <v>334</v>
      </c>
      <c r="O1012">
        <f>SUMPRODUCT(MID(0&amp;feed!O1014,LARGE(INDEX(ISNUMBER(--MID(feed!O1014,ROW($1:$5),1))*
ROW($1:$5),0),ROW($1:$5))+1,1)*10^ROW($1:$5)/10)</f>
        <v>0</v>
      </c>
      <c r="P1012" t="str">
        <f>feed!P1014</f>
        <v>Untapped</v>
      </c>
      <c r="Q1012" t="str">
        <f>feed!Q1014</f>
        <v>None</v>
      </c>
      <c r="R1012" t="str">
        <f>feed!R1014</f>
        <v>China</v>
      </c>
      <c r="S1012" t="str">
        <f>feed!S1014</f>
        <v>Neutral</v>
      </c>
      <c r="T1012" s="4">
        <f>SUMPRODUCT(MID(0&amp;feed!T1014,LARGE(INDEX(ISNUMBER(--MID(feed!T1014,ROW($1:$5),1))*
ROW($1:$5),0),ROW($1:$5))+1,1)*10^ROW($1:$5)/10)</f>
        <v>20000</v>
      </c>
      <c r="U1012" t="str">
        <f>feed!U1014</f>
        <v>http://blocgame.com/stats.php?id=64770</v>
      </c>
      <c r="V1012" s="4">
        <f>SUMPRODUCT(MID(0&amp;feed!V1014,LARGE(INDEX(ISNUMBER(--MID(feed!V1014,ROW($1:$5),1))*
ROW($1:$5),0),ROW($1:$5))+1,1)*10^ROW($1:$5)/10)</f>
        <v>0</v>
      </c>
      <c r="W1012">
        <f>feed!W1014</f>
        <v>0</v>
      </c>
      <c r="X1012" s="4">
        <f>T1012-H1012*750-K1012*375-L1012*375</f>
        <v>19250</v>
      </c>
      <c r="Y1012" s="9">
        <f>T1012/N1012</f>
        <v>59.880239520958085</v>
      </c>
    </row>
    <row r="1013" spans="1:25" x14ac:dyDescent="0.25">
      <c r="A1013" t="str">
        <f>feed!A1015</f>
        <v>Orcrinon</v>
      </c>
      <c r="B1013" t="str">
        <f>feed!B1015</f>
        <v>Michael McEachran</v>
      </c>
      <c r="C1013">
        <f>feed!C1015</f>
        <v>0</v>
      </c>
      <c r="D1013">
        <f>SUMPRODUCT(MID(0&amp;feed!D1015,LARGE(INDEX(ISNUMBER(--MID(feed!D1015,ROW($1:$19),1))*
ROW($1:$19),0),ROW($1:$19))+1,1)*10^ROW($1:$19)/10)</f>
        <v>25</v>
      </c>
      <c r="E1013">
        <f>SUMPRODUCT(MID(0&amp;feed!E1015,LARGE(INDEX(ISNUMBER(--MID(feed!E1015,ROW($1:$19),1))*
ROW($1:$19),0),ROW($1:$19))+1,1)*10^ROW($1:$19)/10)</f>
        <v>0</v>
      </c>
      <c r="F1013" t="str">
        <f>feed!F1015</f>
        <v>First World War surplus</v>
      </c>
      <c r="G1013" t="str">
        <f>feed!G1015</f>
        <v>Angelic</v>
      </c>
      <c r="H1013">
        <f>SUMPRODUCT(MID(0&amp;feed!H1015,LARGE(INDEX(ISNUMBER(--MID(feed!H1015,ROW($1:$1),1))*
ROW($1:$1),0),ROW($1:$1))+1,1)*10^ROW($1:$1)/10)</f>
        <v>0</v>
      </c>
      <c r="I1013" t="str">
        <f>feed!I1015</f>
        <v>Elite</v>
      </c>
      <c r="J1013">
        <f>SUMPRODUCT(MID(0&amp;feed!J1015,LARGE(INDEX(ISNUMBER(--MID(feed!J1015,ROW($1:$19),1))*
ROW($1:$19),0),ROW($1:$19))+1,1)*10^ROW($1:$19)/10)</f>
        <v>98</v>
      </c>
      <c r="K1013">
        <f>SUMPRODUCT(MID(0&amp;feed!K1015,LARGE(INDEX(ISNUMBER(--MID(feed!K1015,ROW($1:$19),1))*
ROW($1:$19),0),ROW($1:$19))+1,1)*10^ROW($1:$19)/10)</f>
        <v>2</v>
      </c>
      <c r="L1013">
        <f>SUMPRODUCT(MID(0&amp;feed!L1015,LARGE(INDEX(ISNUMBER(--MID(feed!L1015,ROW($1:$19),1))*
ROW($1:$19),0),ROW($1:$19))+1,1)*10^ROW($1:$19)/10)</f>
        <v>0</v>
      </c>
      <c r="M1013" t="str">
        <f>feed!M1015</f>
        <v>Central Planning</v>
      </c>
      <c r="N1013">
        <f>SUMPRODUCT(MID(0&amp;feed!N1015,LARGE(INDEX(ISNUMBER(--MID(feed!N1015,ROW($1:$5),1))*
ROW($1:$5),0),ROW($1:$5))+1,1)*10^ROW($1:$5)/10)</f>
        <v>334</v>
      </c>
      <c r="O1013">
        <f>SUMPRODUCT(MID(0&amp;feed!O1015,LARGE(INDEX(ISNUMBER(--MID(feed!O1015,ROW($1:$5),1))*
ROW($1:$5),0),ROW($1:$5))+1,1)*10^ROW($1:$5)/10)</f>
        <v>0</v>
      </c>
      <c r="P1013" t="str">
        <f>feed!P1015</f>
        <v>Untapped</v>
      </c>
      <c r="Q1013" t="str">
        <f>feed!Q1015</f>
        <v>None</v>
      </c>
      <c r="R1013" t="str">
        <f>feed!R1015</f>
        <v>Persia</v>
      </c>
      <c r="S1013" t="str">
        <f>feed!S1015</f>
        <v>Neutral</v>
      </c>
      <c r="T1013" s="4">
        <f>SUMPRODUCT(MID(0&amp;feed!T1015,LARGE(INDEX(ISNUMBER(--MID(feed!T1015,ROW($1:$5),1))*
ROW($1:$5),0),ROW($1:$5))+1,1)*10^ROW($1:$5)/10)</f>
        <v>20000</v>
      </c>
      <c r="U1013" t="str">
        <f>feed!U1015</f>
        <v>http://blocgame.com/stats.php?id=64783</v>
      </c>
      <c r="V1013" s="4">
        <f>SUMPRODUCT(MID(0&amp;feed!V1015,LARGE(INDEX(ISNUMBER(--MID(feed!V1015,ROW($1:$5),1))*
ROW($1:$5),0),ROW($1:$5))+1,1)*10^ROW($1:$5)/10)</f>
        <v>0</v>
      </c>
      <c r="W1013">
        <f>feed!W1015</f>
        <v>0</v>
      </c>
      <c r="X1013" s="4">
        <f>T1013-H1013*750-K1013*375-L1013*375</f>
        <v>19250</v>
      </c>
      <c r="Y1013" s="9">
        <f>T1013/N1013</f>
        <v>59.880239520958085</v>
      </c>
    </row>
    <row r="1014" spans="1:25" x14ac:dyDescent="0.25">
      <c r="A1014" t="str">
        <f>feed!A1016</f>
        <v>Ganthiger</v>
      </c>
      <c r="B1014" t="str">
        <f>feed!B1016</f>
        <v>Ganthiger</v>
      </c>
      <c r="C1014">
        <f>feed!C1016</f>
        <v>0</v>
      </c>
      <c r="D1014">
        <f>SUMPRODUCT(MID(0&amp;feed!D1016,LARGE(INDEX(ISNUMBER(--MID(feed!D1016,ROW($1:$19),1))*
ROW($1:$19),0),ROW($1:$19))+1,1)*10^ROW($1:$19)/10)</f>
        <v>20</v>
      </c>
      <c r="E1014">
        <f>SUMPRODUCT(MID(0&amp;feed!E1016,LARGE(INDEX(ISNUMBER(--MID(feed!E1016,ROW($1:$19),1))*
ROW($1:$19),0),ROW($1:$19))+1,1)*10^ROW($1:$19)/10)</f>
        <v>0</v>
      </c>
      <c r="F1014" t="str">
        <f>feed!F1016</f>
        <v>Finest of the 19th century</v>
      </c>
      <c r="G1014" t="str">
        <f>feed!G1016</f>
        <v>Angelic</v>
      </c>
      <c r="H1014">
        <f>SUMPRODUCT(MID(0&amp;feed!H1016,LARGE(INDEX(ISNUMBER(--MID(feed!H1016,ROW($1:$1),1))*
ROW($1:$1),0),ROW($1:$1))+1,1)*10^ROW($1:$1)/10)</f>
        <v>0</v>
      </c>
      <c r="I1014" t="str">
        <f>feed!I1016</f>
        <v>Standard</v>
      </c>
      <c r="J1014">
        <f>SUMPRODUCT(MID(0&amp;feed!J1016,LARGE(INDEX(ISNUMBER(--MID(feed!J1016,ROW($1:$19),1))*
ROW($1:$19),0),ROW($1:$19))+1,1)*10^ROW($1:$19)/10)</f>
        <v>98</v>
      </c>
      <c r="K1014">
        <f>SUMPRODUCT(MID(0&amp;feed!K1016,LARGE(INDEX(ISNUMBER(--MID(feed!K1016,ROW($1:$19),1))*
ROW($1:$19),0),ROW($1:$19))+1,1)*10^ROW($1:$19)/10)</f>
        <v>2</v>
      </c>
      <c r="L1014">
        <f>SUMPRODUCT(MID(0&amp;feed!L1016,LARGE(INDEX(ISNUMBER(--MID(feed!L1016,ROW($1:$19),1))*
ROW($1:$19),0),ROW($1:$19))+1,1)*10^ROW($1:$19)/10)</f>
        <v>0</v>
      </c>
      <c r="M1014" t="str">
        <f>feed!M1016</f>
        <v>Mixed Economy</v>
      </c>
      <c r="N1014">
        <f>SUMPRODUCT(MID(0&amp;feed!N1016,LARGE(INDEX(ISNUMBER(--MID(feed!N1016,ROW($1:$5),1))*
ROW($1:$5),0),ROW($1:$5))+1,1)*10^ROW($1:$5)/10)</f>
        <v>334</v>
      </c>
      <c r="O1014">
        <f>SUMPRODUCT(MID(0&amp;feed!O1016,LARGE(INDEX(ISNUMBER(--MID(feed!O1016,ROW($1:$5),1))*
ROW($1:$5),0),ROW($1:$5))+1,1)*10^ROW($1:$5)/10)</f>
        <v>0</v>
      </c>
      <c r="P1014" t="str">
        <f>feed!P1016</f>
        <v>Untapped</v>
      </c>
      <c r="Q1014" t="str">
        <f>feed!Q1016</f>
        <v>None</v>
      </c>
      <c r="R1014" t="str">
        <f>feed!R1016</f>
        <v>Mesoamerica</v>
      </c>
      <c r="S1014" t="str">
        <f>feed!S1016</f>
        <v>Neutral</v>
      </c>
      <c r="T1014" s="4">
        <f>SUMPRODUCT(MID(0&amp;feed!T1016,LARGE(INDEX(ISNUMBER(--MID(feed!T1016,ROW($1:$5),1))*
ROW($1:$5),0),ROW($1:$5))+1,1)*10^ROW($1:$5)/10)</f>
        <v>20000</v>
      </c>
      <c r="U1014" t="str">
        <f>feed!U1016</f>
        <v>http://blocgame.com/stats.php?id=64784</v>
      </c>
      <c r="V1014" s="4">
        <f>SUMPRODUCT(MID(0&amp;feed!V1016,LARGE(INDEX(ISNUMBER(--MID(feed!V1016,ROW($1:$5),1))*
ROW($1:$5),0),ROW($1:$5))+1,1)*10^ROW($1:$5)/10)</f>
        <v>0</v>
      </c>
      <c r="W1014">
        <f>feed!W1016</f>
        <v>0</v>
      </c>
      <c r="X1014" s="4">
        <f>T1014-H1014*750-K1014*375-L1014*375</f>
        <v>19250</v>
      </c>
      <c r="Y1014" s="9">
        <f>T1014/N1014</f>
        <v>59.880239520958085</v>
      </c>
    </row>
    <row r="1015" spans="1:25" x14ac:dyDescent="0.25">
      <c r="A1015" t="str">
        <f>feed!A1017</f>
        <v>TheWlo0orld</v>
      </c>
      <c r="B1015" t="str">
        <f>feed!B1017</f>
        <v>Celo0ol</v>
      </c>
      <c r="C1015" t="str">
        <f>feed!C1017</f>
        <v>Dark Ones</v>
      </c>
      <c r="D1015">
        <f>SUMPRODUCT(MID(0&amp;feed!D1017,LARGE(INDEX(ISNUMBER(--MID(feed!D1017,ROW($1:$19),1))*
ROW($1:$19),0),ROW($1:$19))+1,1)*10^ROW($1:$19)/10)</f>
        <v>20</v>
      </c>
      <c r="E1015">
        <f>SUMPRODUCT(MID(0&amp;feed!E1017,LARGE(INDEX(ISNUMBER(--MID(feed!E1017,ROW($1:$19),1))*
ROW($1:$19),0),ROW($1:$19))+1,1)*10^ROW($1:$19)/10)</f>
        <v>0</v>
      </c>
      <c r="F1015" t="str">
        <f>feed!F1017</f>
        <v>Finest of the 19th century</v>
      </c>
      <c r="G1015" t="str">
        <f>feed!G1017</f>
        <v>Angelic</v>
      </c>
      <c r="H1015">
        <f>SUMPRODUCT(MID(0&amp;feed!H1017,LARGE(INDEX(ISNUMBER(--MID(feed!H1017,ROW($1:$1),1))*
ROW($1:$1),0),ROW($1:$1))+1,1)*10^ROW($1:$1)/10)</f>
        <v>0</v>
      </c>
      <c r="I1015" t="str">
        <f>feed!I1017</f>
        <v>Standard</v>
      </c>
      <c r="J1015">
        <f>SUMPRODUCT(MID(0&amp;feed!J1017,LARGE(INDEX(ISNUMBER(--MID(feed!J1017,ROW($1:$19),1))*
ROW($1:$19),0),ROW($1:$19))+1,1)*10^ROW($1:$19)/10)</f>
        <v>97</v>
      </c>
      <c r="K1015">
        <f>SUMPRODUCT(MID(0&amp;feed!K1017,LARGE(INDEX(ISNUMBER(--MID(feed!K1017,ROW($1:$19),1))*
ROW($1:$19),0),ROW($1:$19))+1,1)*10^ROW($1:$19)/10)</f>
        <v>2</v>
      </c>
      <c r="L1015">
        <f>SUMPRODUCT(MID(0&amp;feed!L1017,LARGE(INDEX(ISNUMBER(--MID(feed!L1017,ROW($1:$19),1))*
ROW($1:$19),0),ROW($1:$19))+1,1)*10^ROW($1:$19)/10)</f>
        <v>0</v>
      </c>
      <c r="M1015" t="str">
        <f>feed!M1017</f>
        <v>Mixed Economy</v>
      </c>
      <c r="N1015">
        <f>SUMPRODUCT(MID(0&amp;feed!N1017,LARGE(INDEX(ISNUMBER(--MID(feed!N1017,ROW($1:$5),1))*
ROW($1:$5),0),ROW($1:$5))+1,1)*10^ROW($1:$5)/10)</f>
        <v>334</v>
      </c>
      <c r="O1015">
        <f>SUMPRODUCT(MID(0&amp;feed!O1017,LARGE(INDEX(ISNUMBER(--MID(feed!O1017,ROW($1:$5),1))*
ROW($1:$5),0),ROW($1:$5))+1,1)*10^ROW($1:$5)/10)</f>
        <v>0</v>
      </c>
      <c r="P1015" t="str">
        <f>feed!P1017</f>
        <v>Untapped</v>
      </c>
      <c r="Q1015" t="str">
        <f>feed!Q1017</f>
        <v>None</v>
      </c>
      <c r="R1015" t="str">
        <f>feed!R1017</f>
        <v>Mesoamerica</v>
      </c>
      <c r="S1015" t="str">
        <f>feed!S1017</f>
        <v>Neutral</v>
      </c>
      <c r="T1015" s="4">
        <f>SUMPRODUCT(MID(0&amp;feed!T1017,LARGE(INDEX(ISNUMBER(--MID(feed!T1017,ROW($1:$5),1))*
ROW($1:$5),0),ROW($1:$5))+1,1)*10^ROW($1:$5)/10)</f>
        <v>20000</v>
      </c>
      <c r="U1015" t="str">
        <f>feed!U1017</f>
        <v>http://blocgame.com/stats.php?id=64787</v>
      </c>
      <c r="V1015" s="4">
        <f>SUMPRODUCT(MID(0&amp;feed!V1017,LARGE(INDEX(ISNUMBER(--MID(feed!V1017,ROW($1:$5),1))*
ROW($1:$5),0),ROW($1:$5))+1,1)*10^ROW($1:$5)/10)</f>
        <v>0</v>
      </c>
      <c r="W1015">
        <f>feed!W1017</f>
        <v>0</v>
      </c>
      <c r="X1015" s="4">
        <f>T1015-H1015*750-K1015*375-L1015*375</f>
        <v>19250</v>
      </c>
      <c r="Y1015" s="9">
        <f>T1015/N1015</f>
        <v>59.880239520958085</v>
      </c>
    </row>
    <row r="1016" spans="1:25" x14ac:dyDescent="0.25">
      <c r="A1016" t="str">
        <f>feed!A1018</f>
        <v>pimbalandia</v>
      </c>
      <c r="B1016" t="str">
        <f>feed!B1018</f>
        <v>pimbamaster</v>
      </c>
      <c r="C1016">
        <f>feed!C1018</f>
        <v>0</v>
      </c>
      <c r="D1016">
        <f>SUMPRODUCT(MID(0&amp;feed!D1018,LARGE(INDEX(ISNUMBER(--MID(feed!D1018,ROW($1:$19),1))*
ROW($1:$19),0),ROW($1:$19))+1,1)*10^ROW($1:$19)/10)</f>
        <v>20</v>
      </c>
      <c r="E1016">
        <f>SUMPRODUCT(MID(0&amp;feed!E1018,LARGE(INDEX(ISNUMBER(--MID(feed!E1018,ROW($1:$19),1))*
ROW($1:$19),0),ROW($1:$19))+1,1)*10^ROW($1:$19)/10)</f>
        <v>0</v>
      </c>
      <c r="F1016" t="str">
        <f>feed!F1018</f>
        <v>Finest of the 19th century</v>
      </c>
      <c r="G1016" t="str">
        <f>feed!G1018</f>
        <v>Angelic</v>
      </c>
      <c r="H1016">
        <f>SUMPRODUCT(MID(0&amp;feed!H1018,LARGE(INDEX(ISNUMBER(--MID(feed!H1018,ROW($1:$1),1))*
ROW($1:$1),0),ROW($1:$1))+1,1)*10^ROW($1:$1)/10)</f>
        <v>0</v>
      </c>
      <c r="I1016" t="str">
        <f>feed!I1018</f>
        <v>Standard</v>
      </c>
      <c r="J1016">
        <f>SUMPRODUCT(MID(0&amp;feed!J1018,LARGE(INDEX(ISNUMBER(--MID(feed!J1018,ROW($1:$19),1))*
ROW($1:$19),0),ROW($1:$19))+1,1)*10^ROW($1:$19)/10)</f>
        <v>96</v>
      </c>
      <c r="K1016">
        <f>SUMPRODUCT(MID(0&amp;feed!K1018,LARGE(INDEX(ISNUMBER(--MID(feed!K1018,ROW($1:$19),1))*
ROW($1:$19),0),ROW($1:$19))+1,1)*10^ROW($1:$19)/10)</f>
        <v>2</v>
      </c>
      <c r="L1016">
        <f>SUMPRODUCT(MID(0&amp;feed!L1018,LARGE(INDEX(ISNUMBER(--MID(feed!L1018,ROW($1:$19),1))*
ROW($1:$19),0),ROW($1:$19))+1,1)*10^ROW($1:$19)/10)</f>
        <v>0</v>
      </c>
      <c r="M1016" t="str">
        <f>feed!M1018</f>
        <v>Central Planning</v>
      </c>
      <c r="N1016">
        <f>SUMPRODUCT(MID(0&amp;feed!N1018,LARGE(INDEX(ISNUMBER(--MID(feed!N1018,ROW($1:$5),1))*
ROW($1:$5),0),ROW($1:$5))+1,1)*10^ROW($1:$5)/10)</f>
        <v>334</v>
      </c>
      <c r="O1016">
        <f>SUMPRODUCT(MID(0&amp;feed!O1018,LARGE(INDEX(ISNUMBER(--MID(feed!O1018,ROW($1:$5),1))*
ROW($1:$5),0),ROW($1:$5))+1,1)*10^ROW($1:$5)/10)</f>
        <v>0</v>
      </c>
      <c r="P1016" t="str">
        <f>feed!P1018</f>
        <v>Untapped</v>
      </c>
      <c r="Q1016" t="str">
        <f>feed!Q1018</f>
        <v>None</v>
      </c>
      <c r="R1016" t="str">
        <f>feed!R1018</f>
        <v>Amazonia</v>
      </c>
      <c r="S1016" t="str">
        <f>feed!S1018</f>
        <v>Neutral</v>
      </c>
      <c r="T1016" s="4">
        <f>SUMPRODUCT(MID(0&amp;feed!T1018,LARGE(INDEX(ISNUMBER(--MID(feed!T1018,ROW($1:$5),1))*
ROW($1:$5),0),ROW($1:$5))+1,1)*10^ROW($1:$5)/10)</f>
        <v>20000</v>
      </c>
      <c r="U1016" t="str">
        <f>feed!U1018</f>
        <v>http://blocgame.com/stats.php?id=64789</v>
      </c>
      <c r="V1016" s="4">
        <f>SUMPRODUCT(MID(0&amp;feed!V1018,LARGE(INDEX(ISNUMBER(--MID(feed!V1018,ROW($1:$5),1))*
ROW($1:$5),0),ROW($1:$5))+1,1)*10^ROW($1:$5)/10)</f>
        <v>0</v>
      </c>
      <c r="W1016">
        <f>feed!W1018</f>
        <v>0</v>
      </c>
      <c r="X1016" s="4">
        <f>T1016-H1016*750-K1016*375-L1016*375</f>
        <v>19250</v>
      </c>
      <c r="Y1016" s="9">
        <f>T1016/N1016</f>
        <v>59.880239520958085</v>
      </c>
    </row>
    <row r="1017" spans="1:25" x14ac:dyDescent="0.25">
      <c r="A1017" t="str">
        <f>feed!A1019</f>
        <v>Anglo-Hansa</v>
      </c>
      <c r="B1017" t="str">
        <f>feed!B1019</f>
        <v>Ritos</v>
      </c>
      <c r="C1017">
        <f>feed!C1019</f>
        <v>0</v>
      </c>
      <c r="D1017">
        <f>SUMPRODUCT(MID(0&amp;feed!D1019,LARGE(INDEX(ISNUMBER(--MID(feed!D1019,ROW($1:$19),1))*
ROW($1:$19),0),ROW($1:$19))+1,1)*10^ROW($1:$19)/10)</f>
        <v>20</v>
      </c>
      <c r="E1017">
        <f>SUMPRODUCT(MID(0&amp;feed!E1019,LARGE(INDEX(ISNUMBER(--MID(feed!E1019,ROW($1:$19),1))*
ROW($1:$19),0),ROW($1:$19))+1,1)*10^ROW($1:$19)/10)</f>
        <v>0</v>
      </c>
      <c r="F1017" t="str">
        <f>feed!F1019</f>
        <v>Finest of the 19th century</v>
      </c>
      <c r="G1017" t="str">
        <f>feed!G1019</f>
        <v>Angelic</v>
      </c>
      <c r="H1017">
        <f>SUMPRODUCT(MID(0&amp;feed!H1019,LARGE(INDEX(ISNUMBER(--MID(feed!H1019,ROW($1:$1),1))*
ROW($1:$1),0),ROW($1:$1))+1,1)*10^ROW($1:$1)/10)</f>
        <v>0</v>
      </c>
      <c r="I1017" t="str">
        <f>feed!I1019</f>
        <v>Standard</v>
      </c>
      <c r="J1017">
        <f>SUMPRODUCT(MID(0&amp;feed!J1019,LARGE(INDEX(ISNUMBER(--MID(feed!J1019,ROW($1:$19),1))*
ROW($1:$19),0),ROW($1:$19))+1,1)*10^ROW($1:$19)/10)</f>
        <v>94</v>
      </c>
      <c r="K1017">
        <f>SUMPRODUCT(MID(0&amp;feed!K1019,LARGE(INDEX(ISNUMBER(--MID(feed!K1019,ROW($1:$19),1))*
ROW($1:$19),0),ROW($1:$19))+1,1)*10^ROW($1:$19)/10)</f>
        <v>2</v>
      </c>
      <c r="L1017">
        <f>SUMPRODUCT(MID(0&amp;feed!L1019,LARGE(INDEX(ISNUMBER(--MID(feed!L1019,ROW($1:$19),1))*
ROW($1:$19),0),ROW($1:$19))+1,1)*10^ROW($1:$19)/10)</f>
        <v>0</v>
      </c>
      <c r="M1017" t="str">
        <f>feed!M1019</f>
        <v>Mixed Economy</v>
      </c>
      <c r="N1017">
        <f>SUMPRODUCT(MID(0&amp;feed!N1019,LARGE(INDEX(ISNUMBER(--MID(feed!N1019,ROW($1:$5),1))*
ROW($1:$5),0),ROW($1:$5))+1,1)*10^ROW($1:$5)/10)</f>
        <v>334</v>
      </c>
      <c r="O1017">
        <f>SUMPRODUCT(MID(0&amp;feed!O1019,LARGE(INDEX(ISNUMBER(--MID(feed!O1019,ROW($1:$5),1))*
ROW($1:$5),0),ROW($1:$5))+1,1)*10^ROW($1:$5)/10)</f>
        <v>0</v>
      </c>
      <c r="P1017" t="str">
        <f>feed!P1019</f>
        <v>Untapped</v>
      </c>
      <c r="Q1017" t="str">
        <f>feed!Q1019</f>
        <v>None</v>
      </c>
      <c r="R1017" t="str">
        <f>feed!R1019</f>
        <v>West Africa</v>
      </c>
      <c r="S1017" t="str">
        <f>feed!S1019</f>
        <v>Neutral</v>
      </c>
      <c r="T1017" s="4">
        <f>SUMPRODUCT(MID(0&amp;feed!T1019,LARGE(INDEX(ISNUMBER(--MID(feed!T1019,ROW($1:$5),1))*
ROW($1:$5),0),ROW($1:$5))+1,1)*10^ROW($1:$5)/10)</f>
        <v>20000</v>
      </c>
      <c r="U1017" t="str">
        <f>feed!U1019</f>
        <v>http://blocgame.com/stats.php?id=64791</v>
      </c>
      <c r="V1017" s="4">
        <f>SUMPRODUCT(MID(0&amp;feed!V1019,LARGE(INDEX(ISNUMBER(--MID(feed!V1019,ROW($1:$5),1))*
ROW($1:$5),0),ROW($1:$5))+1,1)*10^ROW($1:$5)/10)</f>
        <v>0</v>
      </c>
      <c r="W1017">
        <f>feed!W1019</f>
        <v>0</v>
      </c>
      <c r="X1017" s="4">
        <f>T1017-H1017*750-K1017*375-L1017*375</f>
        <v>19250</v>
      </c>
      <c r="Y1017" s="9">
        <f>T1017/N1017</f>
        <v>59.880239520958085</v>
      </c>
    </row>
    <row r="1018" spans="1:25" x14ac:dyDescent="0.25">
      <c r="A1018" t="str">
        <f>feed!A1013</f>
        <v>Niggermania</v>
      </c>
      <c r="B1018" t="str">
        <f>feed!B1013</f>
        <v>Tom Shelly</v>
      </c>
      <c r="C1018">
        <f>feed!C1013</f>
        <v>0</v>
      </c>
      <c r="D1018">
        <f>SUMPRODUCT(MID(0&amp;feed!D1013,LARGE(INDEX(ISNUMBER(--MID(feed!D1013,ROW($1:$19),1))*
ROW($1:$19),0),ROW($1:$19))+1,1)*10^ROW($1:$19)/10)</f>
        <v>6</v>
      </c>
      <c r="E1018">
        <f>SUMPRODUCT(MID(0&amp;feed!E1013,LARGE(INDEX(ISNUMBER(--MID(feed!E1013,ROW($1:$19),1))*
ROW($1:$19),0),ROW($1:$19))+1,1)*10^ROW($1:$19)/10)</f>
        <v>0</v>
      </c>
      <c r="F1018" t="str">
        <f>feed!F1013</f>
        <v>First World War surplus</v>
      </c>
      <c r="G1018" t="str">
        <f>feed!G1013</f>
        <v>Nice</v>
      </c>
      <c r="H1018">
        <f>SUMPRODUCT(MID(0&amp;feed!H1013,LARGE(INDEX(ISNUMBER(--MID(feed!H1013,ROW($1:$1),1))*
ROW($1:$1),0),ROW($1:$1))+1,1)*10^ROW($1:$1)/10)</f>
        <v>0</v>
      </c>
      <c r="I1018" t="str">
        <f>feed!I1013</f>
        <v>Standard</v>
      </c>
      <c r="J1018">
        <f>SUMPRODUCT(MID(0&amp;feed!J1013,LARGE(INDEX(ISNUMBER(--MID(feed!J1013,ROW($1:$19),1))*
ROW($1:$19),0),ROW($1:$19))+1,1)*10^ROW($1:$19)/10)</f>
        <v>75</v>
      </c>
      <c r="K1018">
        <f>SUMPRODUCT(MID(0&amp;feed!K1013,LARGE(INDEX(ISNUMBER(--MID(feed!K1013,ROW($1:$19),1))*
ROW($1:$19),0),ROW($1:$19))+1,1)*10^ROW($1:$19)/10)</f>
        <v>3</v>
      </c>
      <c r="L1018">
        <f>SUMPRODUCT(MID(0&amp;feed!L1013,LARGE(INDEX(ISNUMBER(--MID(feed!L1013,ROW($1:$19),1))*
ROW($1:$19),0),ROW($1:$19))+1,1)*10^ROW($1:$19)/10)</f>
        <v>2</v>
      </c>
      <c r="M1018" t="str">
        <f>feed!M1013</f>
        <v>Free Market</v>
      </c>
      <c r="N1018">
        <f>SUMPRODUCT(MID(0&amp;feed!N1013,LARGE(INDEX(ISNUMBER(--MID(feed!N1013,ROW($1:$5),1))*
ROW($1:$5),0),ROW($1:$5))+1,1)*10^ROW($1:$5)/10)</f>
        <v>334</v>
      </c>
      <c r="O1018">
        <f>SUMPRODUCT(MID(0&amp;feed!O1013,LARGE(INDEX(ISNUMBER(--MID(feed!O1013,ROW($1:$5),1))*
ROW($1:$5),0),ROW($1:$5))+1,1)*10^ROW($1:$5)/10)</f>
        <v>3351</v>
      </c>
      <c r="P1018" t="str">
        <f>feed!P1013</f>
        <v>Untapped</v>
      </c>
      <c r="Q1018" t="str">
        <f>feed!Q1013</f>
        <v>Meagre</v>
      </c>
      <c r="R1018" t="str">
        <f>feed!R1013</f>
        <v>Egypt</v>
      </c>
      <c r="S1018" t="str">
        <f>feed!S1013</f>
        <v>United States</v>
      </c>
      <c r="T1018" s="4">
        <f>SUMPRODUCT(MID(0&amp;feed!T1013,LARGE(INDEX(ISNUMBER(--MID(feed!T1013,ROW($1:$5),1))*
ROW($1:$5),0),ROW($1:$5))+1,1)*10^ROW($1:$5)/10)</f>
        <v>16500</v>
      </c>
      <c r="U1018" t="str">
        <f>feed!U1013</f>
        <v>http://blocgame.com/stats.php?id=64748</v>
      </c>
      <c r="V1018" s="4">
        <f>SUMPRODUCT(MID(0&amp;feed!V1013,LARGE(INDEX(ISNUMBER(--MID(feed!V1013,ROW($1:$5),1))*
ROW($1:$5),0),ROW($1:$5))+1,1)*10^ROW($1:$5)/10)</f>
        <v>0</v>
      </c>
      <c r="W1018">
        <f>feed!W1013</f>
        <v>0</v>
      </c>
      <c r="X1018" s="4">
        <f>T1018-H1018*750-K1018*375-L1018*375</f>
        <v>14625</v>
      </c>
      <c r="Y1018" s="9">
        <f>T1018/N1018</f>
        <v>49.401197604790418</v>
      </c>
    </row>
    <row r="1019" spans="1:25" x14ac:dyDescent="0.25">
      <c r="A1019" t="str">
        <f>feed!A1012</f>
        <v>lmaokai</v>
      </c>
      <c r="B1019" t="str">
        <f>feed!B1012</f>
        <v>Rairiku</v>
      </c>
      <c r="C1019">
        <f>feed!C1012</f>
        <v>0</v>
      </c>
      <c r="D1019">
        <f>SUMPRODUCT(MID(0&amp;feed!D1012,LARGE(INDEX(ISNUMBER(--MID(feed!D1012,ROW($1:$19),1))*
ROW($1:$19),0),ROW($1:$19))+1,1)*10^ROW($1:$19)/10)</f>
        <v>25</v>
      </c>
      <c r="E1019">
        <f>SUMPRODUCT(MID(0&amp;feed!E1012,LARGE(INDEX(ISNUMBER(--MID(feed!E1012,ROW($1:$19),1))*
ROW($1:$19),0),ROW($1:$19))+1,1)*10^ROW($1:$19)/10)</f>
        <v>0</v>
      </c>
      <c r="F1019" t="str">
        <f>feed!F1012</f>
        <v>First World War surplus</v>
      </c>
      <c r="G1019" t="str">
        <f>feed!G1012</f>
        <v>Angelic</v>
      </c>
      <c r="H1019">
        <f>SUMPRODUCT(MID(0&amp;feed!H1012,LARGE(INDEX(ISNUMBER(--MID(feed!H1012,ROW($1:$1),1))*
ROW($1:$1),0),ROW($1:$1))+1,1)*10^ROW($1:$1)/10)</f>
        <v>0</v>
      </c>
      <c r="I1019" t="str">
        <f>feed!I1012</f>
        <v>Good</v>
      </c>
      <c r="J1019">
        <f>SUMPRODUCT(MID(0&amp;feed!J1012,LARGE(INDEX(ISNUMBER(--MID(feed!J1012,ROW($1:$19),1))*
ROW($1:$19),0),ROW($1:$19))+1,1)*10^ROW($1:$19)/10)</f>
        <v>53</v>
      </c>
      <c r="K1019">
        <f>SUMPRODUCT(MID(0&amp;feed!K1012,LARGE(INDEX(ISNUMBER(--MID(feed!K1012,ROW($1:$19),1))*
ROW($1:$19),0),ROW($1:$19))+1,1)*10^ROW($1:$19)/10)</f>
        <v>3</v>
      </c>
      <c r="L1019">
        <f>SUMPRODUCT(MID(0&amp;feed!L1012,LARGE(INDEX(ISNUMBER(--MID(feed!L1012,ROW($1:$19),1))*
ROW($1:$19),0),ROW($1:$19))+1,1)*10^ROW($1:$19)/10)</f>
        <v>0</v>
      </c>
      <c r="M1019" t="str">
        <f>feed!M1012</f>
        <v>Central Planning</v>
      </c>
      <c r="N1019">
        <f>SUMPRODUCT(MID(0&amp;feed!N1012,LARGE(INDEX(ISNUMBER(--MID(feed!N1012,ROW($1:$5),1))*
ROW($1:$5),0),ROW($1:$5))+1,1)*10^ROW($1:$5)/10)</f>
        <v>334</v>
      </c>
      <c r="O1019">
        <f>SUMPRODUCT(MID(0&amp;feed!O1012,LARGE(INDEX(ISNUMBER(--MID(feed!O1012,ROW($1:$5),1))*
ROW($1:$5),0),ROW($1:$5))+1,1)*10^ROW($1:$5)/10)</f>
        <v>0</v>
      </c>
      <c r="P1019" t="str">
        <f>feed!P1012</f>
        <v>Untapped</v>
      </c>
      <c r="Q1019" t="str">
        <f>feed!Q1012</f>
        <v>None</v>
      </c>
      <c r="R1019" t="str">
        <f>feed!R1012</f>
        <v>West Africa</v>
      </c>
      <c r="S1019" t="str">
        <f>feed!S1012</f>
        <v>Soviet Union</v>
      </c>
      <c r="T1019" s="4">
        <f>SUMPRODUCT(MID(0&amp;feed!T1012,LARGE(INDEX(ISNUMBER(--MID(feed!T1012,ROW($1:$5),1))*
ROW($1:$5),0),ROW($1:$5))+1,1)*10^ROW($1:$5)/10)</f>
        <v>20000</v>
      </c>
      <c r="U1019" t="str">
        <f>feed!U1012</f>
        <v>http://blocgame.com/stats.php?id=64701</v>
      </c>
      <c r="V1019" s="4">
        <f>SUMPRODUCT(MID(0&amp;feed!V1012,LARGE(INDEX(ISNUMBER(--MID(feed!V1012,ROW($1:$5),1))*
ROW($1:$5),0),ROW($1:$5))+1,1)*10^ROW($1:$5)/10)</f>
        <v>0</v>
      </c>
      <c r="W1019">
        <f>feed!W1012</f>
        <v>0</v>
      </c>
      <c r="X1019" s="4">
        <f>T1019-H1019*750-K1019*375-L1019*375</f>
        <v>18875</v>
      </c>
      <c r="Y1019" s="9">
        <f>T1019/N1019</f>
        <v>59.880239520958085</v>
      </c>
    </row>
    <row r="1020" spans="1:25" x14ac:dyDescent="0.25">
      <c r="A1020" t="str">
        <f>feed!A1021</f>
        <v>Trumped</v>
      </c>
      <c r="B1020" t="str">
        <f>feed!B1021</f>
        <v>StanDaRippah</v>
      </c>
      <c r="C1020">
        <f>feed!C1021</f>
        <v>0</v>
      </c>
      <c r="D1020">
        <f>SUMPRODUCT(MID(0&amp;feed!D1021,LARGE(INDEX(ISNUMBER(--MID(feed!D1021,ROW($1:$19),1))*
ROW($1:$19),0),ROW($1:$19))+1,1)*10^ROW($1:$19)/10)</f>
        <v>20</v>
      </c>
      <c r="E1020">
        <f>SUMPRODUCT(MID(0&amp;feed!E1021,LARGE(INDEX(ISNUMBER(--MID(feed!E1021,ROW($1:$19),1))*
ROW($1:$19),0),ROW($1:$19))+1,1)*10^ROW($1:$19)/10)</f>
        <v>0</v>
      </c>
      <c r="F1020" t="str">
        <f>feed!F1021</f>
        <v>Finest of the 19th century</v>
      </c>
      <c r="G1020" t="str">
        <f>feed!G1021</f>
        <v>Angelic</v>
      </c>
      <c r="H1020">
        <f>SUMPRODUCT(MID(0&amp;feed!H1021,LARGE(INDEX(ISNUMBER(--MID(feed!H1021,ROW($1:$1),1))*
ROW($1:$1),0),ROW($1:$1))+1,1)*10^ROW($1:$1)/10)</f>
        <v>0</v>
      </c>
      <c r="I1020" t="str">
        <f>feed!I1021</f>
        <v>Standard</v>
      </c>
      <c r="J1020">
        <f>SUMPRODUCT(MID(0&amp;feed!J1021,LARGE(INDEX(ISNUMBER(--MID(feed!J1021,ROW($1:$19),1))*
ROW($1:$19),0),ROW($1:$19))+1,1)*10^ROW($1:$19)/10)</f>
        <v>106</v>
      </c>
      <c r="K1020">
        <f>SUMPRODUCT(MID(0&amp;feed!K1021,LARGE(INDEX(ISNUMBER(--MID(feed!K1021,ROW($1:$19),1))*
ROW($1:$19),0),ROW($1:$19))+1,1)*10^ROW($1:$19)/10)</f>
        <v>2</v>
      </c>
      <c r="L1020">
        <f>SUMPRODUCT(MID(0&amp;feed!L1021,LARGE(INDEX(ISNUMBER(--MID(feed!L1021,ROW($1:$19),1))*
ROW($1:$19),0),ROW($1:$19))+1,1)*10^ROW($1:$19)/10)</f>
        <v>1</v>
      </c>
      <c r="M1020" t="str">
        <f>feed!M1021</f>
        <v>Central Planning</v>
      </c>
      <c r="N1020">
        <f>SUMPRODUCT(MID(0&amp;feed!N1021,LARGE(INDEX(ISNUMBER(--MID(feed!N1021,ROW($1:$5),1))*
ROW($1:$5),0),ROW($1:$5))+1,1)*10^ROW($1:$5)/10)</f>
        <v>333</v>
      </c>
      <c r="O1020">
        <f>SUMPRODUCT(MID(0&amp;feed!O1021,LARGE(INDEX(ISNUMBER(--MID(feed!O1021,ROW($1:$5),1))*
ROW($1:$5),0),ROW($1:$5))+1,1)*10^ROW($1:$5)/10)</f>
        <v>210</v>
      </c>
      <c r="P1020" t="str">
        <f>feed!P1021</f>
        <v>Untapped</v>
      </c>
      <c r="Q1020" t="str">
        <f>feed!Q1021</f>
        <v>None</v>
      </c>
      <c r="R1020" t="str">
        <f>feed!R1021</f>
        <v>Southern Africa</v>
      </c>
      <c r="S1020" t="str">
        <f>feed!S1021</f>
        <v>Neutral</v>
      </c>
      <c r="T1020" s="4">
        <f>SUMPRODUCT(MID(0&amp;feed!T1021,LARGE(INDEX(ISNUMBER(--MID(feed!T1021,ROW($1:$5),1))*
ROW($1:$5),0),ROW($1:$5))+1,1)*10^ROW($1:$5)/10)</f>
        <v>20000</v>
      </c>
      <c r="U1020" t="str">
        <f>feed!U1021</f>
        <v>http://blocgame.com/stats.php?id=64752</v>
      </c>
      <c r="V1020" s="4">
        <f>SUMPRODUCT(MID(0&amp;feed!V1021,LARGE(INDEX(ISNUMBER(--MID(feed!V1021,ROW($1:$5),1))*
ROW($1:$5),0),ROW($1:$5))+1,1)*10^ROW($1:$5)/10)</f>
        <v>0</v>
      </c>
      <c r="W1020">
        <f>feed!W1021</f>
        <v>0</v>
      </c>
      <c r="X1020" s="4">
        <f>T1020-H1020*750-K1020*375-L1020*375</f>
        <v>18875</v>
      </c>
      <c r="Y1020" s="9">
        <f>T1020/N1020</f>
        <v>60.06006006006006</v>
      </c>
    </row>
    <row r="1021" spans="1:25" x14ac:dyDescent="0.25">
      <c r="A1021" t="str">
        <f>feed!A1022</f>
        <v>SarnYa</v>
      </c>
      <c r="B1021" t="str">
        <f>feed!B1022</f>
        <v>Sahar11</v>
      </c>
      <c r="C1021">
        <f>feed!C1022</f>
        <v>0</v>
      </c>
      <c r="D1021">
        <f>SUMPRODUCT(MID(0&amp;feed!D1022,LARGE(INDEX(ISNUMBER(--MID(feed!D1022,ROW($1:$19),1))*
ROW($1:$19),0),ROW($1:$19))+1,1)*10^ROW($1:$19)/10)</f>
        <v>20</v>
      </c>
      <c r="E1021">
        <f>SUMPRODUCT(MID(0&amp;feed!E1022,LARGE(INDEX(ISNUMBER(--MID(feed!E1022,ROW($1:$19),1))*
ROW($1:$19),0),ROW($1:$19))+1,1)*10^ROW($1:$19)/10)</f>
        <v>0</v>
      </c>
      <c r="F1021" t="str">
        <f>feed!F1022</f>
        <v>Finest of the 19th century</v>
      </c>
      <c r="G1021" t="str">
        <f>feed!G1022</f>
        <v>Nice</v>
      </c>
      <c r="H1021">
        <f>SUMPRODUCT(MID(0&amp;feed!H1022,LARGE(INDEX(ISNUMBER(--MID(feed!H1022,ROW($1:$1),1))*
ROW($1:$1),0),ROW($1:$1))+1,1)*10^ROW($1:$1)/10)</f>
        <v>0</v>
      </c>
      <c r="I1021" t="str">
        <f>feed!I1022</f>
        <v>Standard</v>
      </c>
      <c r="J1021">
        <f>SUMPRODUCT(MID(0&amp;feed!J1022,LARGE(INDEX(ISNUMBER(--MID(feed!J1022,ROW($1:$19),1))*
ROW($1:$19),0),ROW($1:$19))+1,1)*10^ROW($1:$19)/10)</f>
        <v>91</v>
      </c>
      <c r="K1021">
        <f>SUMPRODUCT(MID(0&amp;feed!K1022,LARGE(INDEX(ISNUMBER(--MID(feed!K1022,ROW($1:$19),1))*
ROW($1:$19),0),ROW($1:$19))+1,1)*10^ROW($1:$19)/10)</f>
        <v>2</v>
      </c>
      <c r="L1021">
        <f>SUMPRODUCT(MID(0&amp;feed!L1022,LARGE(INDEX(ISNUMBER(--MID(feed!L1022,ROW($1:$19),1))*
ROW($1:$19),0),ROW($1:$19))+1,1)*10^ROW($1:$19)/10)</f>
        <v>1</v>
      </c>
      <c r="M1021" t="str">
        <f>feed!M1022</f>
        <v>Free Market</v>
      </c>
      <c r="N1021">
        <f>SUMPRODUCT(MID(0&amp;feed!N1022,LARGE(INDEX(ISNUMBER(--MID(feed!N1022,ROW($1:$5),1))*
ROW($1:$5),0),ROW($1:$5))+1,1)*10^ROW($1:$5)/10)</f>
        <v>333</v>
      </c>
      <c r="O1021">
        <f>SUMPRODUCT(MID(0&amp;feed!O1022,LARGE(INDEX(ISNUMBER(--MID(feed!O1022,ROW($1:$5),1))*
ROW($1:$5),0),ROW($1:$5))+1,1)*10^ROW($1:$5)/10)</f>
        <v>136</v>
      </c>
      <c r="P1021" t="str">
        <f>feed!P1022</f>
        <v>Untapped</v>
      </c>
      <c r="Q1021" t="str">
        <f>feed!Q1022</f>
        <v>None</v>
      </c>
      <c r="R1021" t="str">
        <f>feed!R1022</f>
        <v>China</v>
      </c>
      <c r="S1021" t="str">
        <f>feed!S1022</f>
        <v>Neutral</v>
      </c>
      <c r="T1021" s="4">
        <f>SUMPRODUCT(MID(0&amp;feed!T1022,LARGE(INDEX(ISNUMBER(--MID(feed!T1022,ROW($1:$5),1))*
ROW($1:$5),0),ROW($1:$5))+1,1)*10^ROW($1:$5)/10)</f>
        <v>20000</v>
      </c>
      <c r="U1021" t="str">
        <f>feed!U1022</f>
        <v>http://blocgame.com/stats.php?id=64793</v>
      </c>
      <c r="V1021" s="4">
        <f>SUMPRODUCT(MID(0&amp;feed!V1022,LARGE(INDEX(ISNUMBER(--MID(feed!V1022,ROW($1:$5),1))*
ROW($1:$5),0),ROW($1:$5))+1,1)*10^ROW($1:$5)/10)</f>
        <v>0</v>
      </c>
      <c r="W1021">
        <f>feed!W1022</f>
        <v>0</v>
      </c>
      <c r="X1021" s="4">
        <f>T1021-H1021*750-K1021*375-L1021*375</f>
        <v>18875</v>
      </c>
      <c r="Y1021" s="9">
        <f>T1021/N1021</f>
        <v>60.06006006006006</v>
      </c>
    </row>
    <row r="1022" spans="1:25" x14ac:dyDescent="0.25">
      <c r="A1022" t="str">
        <f>feed!A1024</f>
        <v>Creamy Memes</v>
      </c>
      <c r="B1022" t="str">
        <f>feed!B1024</f>
        <v>Creamiest Meme</v>
      </c>
      <c r="C1022">
        <f>feed!C1024</f>
        <v>0</v>
      </c>
      <c r="D1022">
        <f>SUMPRODUCT(MID(0&amp;feed!D1024,LARGE(INDEX(ISNUMBER(--MID(feed!D1024,ROW($1:$19),1))*
ROW($1:$19),0),ROW($1:$19))+1,1)*10^ROW($1:$19)/10)</f>
        <v>25</v>
      </c>
      <c r="E1022">
        <f>SUMPRODUCT(MID(0&amp;feed!E1024,LARGE(INDEX(ISNUMBER(--MID(feed!E1024,ROW($1:$19),1))*
ROW($1:$19),0),ROW($1:$19))+1,1)*10^ROW($1:$19)/10)</f>
        <v>0</v>
      </c>
      <c r="F1022" t="str">
        <f>feed!F1024</f>
        <v>First World War surplus</v>
      </c>
      <c r="G1022" t="str">
        <f>feed!G1024</f>
        <v>Nice</v>
      </c>
      <c r="H1022">
        <f>SUMPRODUCT(MID(0&amp;feed!H1024,LARGE(INDEX(ISNUMBER(--MID(feed!H1024,ROW($1:$1),1))*
ROW($1:$1),0),ROW($1:$1))+1,1)*10^ROW($1:$1)/10)</f>
        <v>0</v>
      </c>
      <c r="I1022" t="str">
        <f>feed!I1024</f>
        <v>Elite</v>
      </c>
      <c r="J1022">
        <f>SUMPRODUCT(MID(0&amp;feed!J1024,LARGE(INDEX(ISNUMBER(--MID(feed!J1024,ROW($1:$19),1))*
ROW($1:$19),0),ROW($1:$19))+1,1)*10^ROW($1:$19)/10)</f>
        <v>83</v>
      </c>
      <c r="K1022">
        <f>SUMPRODUCT(MID(0&amp;feed!K1024,LARGE(INDEX(ISNUMBER(--MID(feed!K1024,ROW($1:$19),1))*
ROW($1:$19),0),ROW($1:$19))+1,1)*10^ROW($1:$19)/10)</f>
        <v>2</v>
      </c>
      <c r="L1022">
        <f>SUMPRODUCT(MID(0&amp;feed!L1024,LARGE(INDEX(ISNUMBER(--MID(feed!L1024,ROW($1:$19),1))*
ROW($1:$19),0),ROW($1:$19))+1,1)*10^ROW($1:$19)/10)</f>
        <v>0</v>
      </c>
      <c r="M1022" t="str">
        <f>feed!M1024</f>
        <v>Free Market</v>
      </c>
      <c r="N1022">
        <f>SUMPRODUCT(MID(0&amp;feed!N1024,LARGE(INDEX(ISNUMBER(--MID(feed!N1024,ROW($1:$5),1))*
ROW($1:$5),0),ROW($1:$5))+1,1)*10^ROW($1:$5)/10)</f>
        <v>333</v>
      </c>
      <c r="O1022">
        <f>SUMPRODUCT(MID(0&amp;feed!O1024,LARGE(INDEX(ISNUMBER(--MID(feed!O1024,ROW($1:$5),1))*
ROW($1:$5),0),ROW($1:$5))+1,1)*10^ROW($1:$5)/10)</f>
        <v>0</v>
      </c>
      <c r="P1022" t="str">
        <f>feed!P1024</f>
        <v>Untapped</v>
      </c>
      <c r="Q1022" t="str">
        <f>feed!Q1024</f>
        <v>None</v>
      </c>
      <c r="R1022" t="str">
        <f>feed!R1024</f>
        <v>Indochina</v>
      </c>
      <c r="S1022" t="str">
        <f>feed!S1024</f>
        <v>Neutral</v>
      </c>
      <c r="T1022" s="4">
        <f>SUMPRODUCT(MID(0&amp;feed!T1024,LARGE(INDEX(ISNUMBER(--MID(feed!T1024,ROW($1:$5),1))*
ROW($1:$5),0),ROW($1:$5))+1,1)*10^ROW($1:$5)/10)</f>
        <v>20000</v>
      </c>
      <c r="U1022" t="str">
        <f>feed!U1024</f>
        <v>http://blocgame.com/stats.php?id=64815</v>
      </c>
      <c r="V1022" s="4">
        <f>SUMPRODUCT(MID(0&amp;feed!V1024,LARGE(INDEX(ISNUMBER(--MID(feed!V1024,ROW($1:$5),1))*
ROW($1:$5),0),ROW($1:$5))+1,1)*10^ROW($1:$5)/10)</f>
        <v>0</v>
      </c>
      <c r="W1022">
        <f>feed!W1024</f>
        <v>0</v>
      </c>
      <c r="X1022" s="4">
        <f>T1022-H1022*750-K1022*375-L1022*375</f>
        <v>19250</v>
      </c>
      <c r="Y1022" s="9">
        <f>T1022/N1022</f>
        <v>60.06006006006006</v>
      </c>
    </row>
    <row r="1023" spans="1:25" x14ac:dyDescent="0.25">
      <c r="A1023" t="str">
        <f>feed!A1020</f>
        <v>Kukimbia</v>
      </c>
      <c r="B1023" t="str">
        <f>feed!B1020</f>
        <v>Zyklon</v>
      </c>
      <c r="C1023">
        <f>feed!C1020</f>
        <v>0</v>
      </c>
      <c r="D1023">
        <f>SUMPRODUCT(MID(0&amp;feed!D1020,LARGE(INDEX(ISNUMBER(--MID(feed!D1020,ROW($1:$19),1))*
ROW($1:$19),0),ROW($1:$19))+1,1)*10^ROW($1:$19)/10)</f>
        <v>20</v>
      </c>
      <c r="E1023">
        <f>SUMPRODUCT(MID(0&amp;feed!E1020,LARGE(INDEX(ISNUMBER(--MID(feed!E1020,ROW($1:$19),1))*
ROW($1:$19),0),ROW($1:$19))+1,1)*10^ROW($1:$19)/10)</f>
        <v>0</v>
      </c>
      <c r="F1023" t="str">
        <f>feed!F1020</f>
        <v>Finest of the 19th century</v>
      </c>
      <c r="G1023" t="str">
        <f>feed!G1020</f>
        <v>Nice</v>
      </c>
      <c r="H1023">
        <f>SUMPRODUCT(MID(0&amp;feed!H1020,LARGE(INDEX(ISNUMBER(--MID(feed!H1020,ROW($1:$1),1))*
ROW($1:$1),0),ROW($1:$1))+1,1)*10^ROW($1:$1)/10)</f>
        <v>0</v>
      </c>
      <c r="I1023" t="str">
        <f>feed!I1020</f>
        <v>Standard</v>
      </c>
      <c r="J1023">
        <f>SUMPRODUCT(MID(0&amp;feed!J1020,LARGE(INDEX(ISNUMBER(--MID(feed!J1020,ROW($1:$19),1))*
ROW($1:$19),0),ROW($1:$19))+1,1)*10^ROW($1:$19)/10)</f>
        <v>83</v>
      </c>
      <c r="K1023">
        <f>SUMPRODUCT(MID(0&amp;feed!K1020,LARGE(INDEX(ISNUMBER(--MID(feed!K1020,ROW($1:$19),1))*
ROW($1:$19),0),ROW($1:$19))+1,1)*10^ROW($1:$19)/10)</f>
        <v>2</v>
      </c>
      <c r="L1023">
        <f>SUMPRODUCT(MID(0&amp;feed!L1020,LARGE(INDEX(ISNUMBER(--MID(feed!L1020,ROW($1:$19),1))*
ROW($1:$19),0),ROW($1:$19))+1,1)*10^ROW($1:$19)/10)</f>
        <v>0</v>
      </c>
      <c r="M1023" t="str">
        <f>feed!M1020</f>
        <v>Mixed Economy</v>
      </c>
      <c r="N1023">
        <f>SUMPRODUCT(MID(0&amp;feed!N1020,LARGE(INDEX(ISNUMBER(--MID(feed!N1020,ROW($1:$5),1))*
ROW($1:$5),0),ROW($1:$5))+1,1)*10^ROW($1:$5)/10)</f>
        <v>333</v>
      </c>
      <c r="O1023">
        <f>SUMPRODUCT(MID(0&amp;feed!O1020,LARGE(INDEX(ISNUMBER(--MID(feed!O1020,ROW($1:$5),1))*
ROW($1:$5),0),ROW($1:$5))+1,1)*10^ROW($1:$5)/10)</f>
        <v>0</v>
      </c>
      <c r="P1023" t="str">
        <f>feed!P1020</f>
        <v>Untapped</v>
      </c>
      <c r="Q1023" t="str">
        <f>feed!Q1020</f>
        <v>None</v>
      </c>
      <c r="R1023" t="str">
        <f>feed!R1020</f>
        <v>Congo</v>
      </c>
      <c r="S1023" t="str">
        <f>feed!S1020</f>
        <v>Neutral</v>
      </c>
      <c r="T1023" s="4">
        <f>SUMPRODUCT(MID(0&amp;feed!T1020,LARGE(INDEX(ISNUMBER(--MID(feed!T1020,ROW($1:$5),1))*
ROW($1:$5),0),ROW($1:$5))+1,1)*10^ROW($1:$5)/10)</f>
        <v>20000</v>
      </c>
      <c r="U1023" t="str">
        <f>feed!U1020</f>
        <v>http://blocgame.com/stats.php?id=40060</v>
      </c>
      <c r="V1023" s="4">
        <f>SUMPRODUCT(MID(0&amp;feed!V1020,LARGE(INDEX(ISNUMBER(--MID(feed!V1020,ROW($1:$5),1))*
ROW($1:$5),0),ROW($1:$5))+1,1)*10^ROW($1:$5)/10)</f>
        <v>0</v>
      </c>
      <c r="W1023">
        <f>feed!W1020</f>
        <v>0</v>
      </c>
      <c r="X1023" s="4">
        <f>T1023-H1023*750-K1023*375-L1023*375</f>
        <v>19250</v>
      </c>
      <c r="Y1023" s="9">
        <f>T1023/N1023</f>
        <v>60.06006006006006</v>
      </c>
    </row>
    <row r="1024" spans="1:25" x14ac:dyDescent="0.25">
      <c r="A1024" t="str">
        <f>feed!A1025</f>
        <v>UK Empire</v>
      </c>
      <c r="B1024" t="str">
        <f>feed!B1025</f>
        <v>Jordan Stfford</v>
      </c>
      <c r="C1024">
        <f>feed!C1025</f>
        <v>0</v>
      </c>
      <c r="D1024">
        <f>SUMPRODUCT(MID(0&amp;feed!D1025,LARGE(INDEX(ISNUMBER(--MID(feed!D1025,ROW($1:$19),1))*
ROW($1:$19),0),ROW($1:$19))+1,1)*10^ROW($1:$19)/10)</f>
        <v>20</v>
      </c>
      <c r="E1024">
        <f>SUMPRODUCT(MID(0&amp;feed!E1025,LARGE(INDEX(ISNUMBER(--MID(feed!E1025,ROW($1:$19),1))*
ROW($1:$19),0),ROW($1:$19))+1,1)*10^ROW($1:$19)/10)</f>
        <v>0</v>
      </c>
      <c r="F1024" t="str">
        <f>feed!F1025</f>
        <v>Finest of the 19th century</v>
      </c>
      <c r="G1024" t="str">
        <f>feed!G1025</f>
        <v>Nice</v>
      </c>
      <c r="H1024">
        <f>SUMPRODUCT(MID(0&amp;feed!H1025,LARGE(INDEX(ISNUMBER(--MID(feed!H1025,ROW($1:$1),1))*
ROW($1:$1),0),ROW($1:$1))+1,1)*10^ROW($1:$1)/10)</f>
        <v>0</v>
      </c>
      <c r="I1024" t="str">
        <f>feed!I1025</f>
        <v>Standard</v>
      </c>
      <c r="J1024">
        <f>SUMPRODUCT(MID(0&amp;feed!J1025,LARGE(INDEX(ISNUMBER(--MID(feed!J1025,ROW($1:$19),1))*
ROW($1:$19),0),ROW($1:$19))+1,1)*10^ROW($1:$19)/10)</f>
        <v>83</v>
      </c>
      <c r="K1024">
        <f>SUMPRODUCT(MID(0&amp;feed!K1025,LARGE(INDEX(ISNUMBER(--MID(feed!K1025,ROW($1:$19),1))*
ROW($1:$19),0),ROW($1:$19))+1,1)*10^ROW($1:$19)/10)</f>
        <v>2</v>
      </c>
      <c r="L1024">
        <f>SUMPRODUCT(MID(0&amp;feed!L1025,LARGE(INDEX(ISNUMBER(--MID(feed!L1025,ROW($1:$19),1))*
ROW($1:$19),0),ROW($1:$19))+1,1)*10^ROW($1:$19)/10)</f>
        <v>0</v>
      </c>
      <c r="M1024" t="str">
        <f>feed!M1025</f>
        <v>Mixed Economy</v>
      </c>
      <c r="N1024">
        <f>SUMPRODUCT(MID(0&amp;feed!N1025,LARGE(INDEX(ISNUMBER(--MID(feed!N1025,ROW($1:$5),1))*
ROW($1:$5),0),ROW($1:$5))+1,1)*10^ROW($1:$5)/10)</f>
        <v>333</v>
      </c>
      <c r="O1024">
        <f>SUMPRODUCT(MID(0&amp;feed!O1025,LARGE(INDEX(ISNUMBER(--MID(feed!O1025,ROW($1:$5),1))*
ROW($1:$5),0),ROW($1:$5))+1,1)*10^ROW($1:$5)/10)</f>
        <v>0</v>
      </c>
      <c r="P1024" t="str">
        <f>feed!P1025</f>
        <v>Untapped</v>
      </c>
      <c r="Q1024" t="str">
        <f>feed!Q1025</f>
        <v>None</v>
      </c>
      <c r="R1024" t="str">
        <f>feed!R1025</f>
        <v>Caribbean</v>
      </c>
      <c r="S1024" t="str">
        <f>feed!S1025</f>
        <v>Neutral</v>
      </c>
      <c r="T1024" s="4">
        <f>SUMPRODUCT(MID(0&amp;feed!T1025,LARGE(INDEX(ISNUMBER(--MID(feed!T1025,ROW($1:$5),1))*
ROW($1:$5),0),ROW($1:$5))+1,1)*10^ROW($1:$5)/10)</f>
        <v>20000</v>
      </c>
      <c r="U1024" t="str">
        <f>feed!U1025</f>
        <v>http://blocgame.com/stats.php?id=64816</v>
      </c>
      <c r="V1024" s="4">
        <f>SUMPRODUCT(MID(0&amp;feed!V1025,LARGE(INDEX(ISNUMBER(--MID(feed!V1025,ROW($1:$5),1))*
ROW($1:$5),0),ROW($1:$5))+1,1)*10^ROW($1:$5)/10)</f>
        <v>0</v>
      </c>
      <c r="W1024">
        <f>feed!W1025</f>
        <v>0</v>
      </c>
      <c r="X1024" s="4">
        <f>T1024-H1024*750-K1024*375-L1024*375</f>
        <v>19250</v>
      </c>
      <c r="Y1024" s="9">
        <f>T1024/N1024</f>
        <v>60.06006006006006</v>
      </c>
    </row>
    <row r="1025" spans="1:25" x14ac:dyDescent="0.25">
      <c r="A1025" t="str">
        <f>feed!A1023</f>
        <v>Hogwr</v>
      </c>
      <c r="B1025" t="str">
        <f>feed!B1023</f>
        <v>Erebor</v>
      </c>
      <c r="C1025">
        <f>feed!C1023</f>
        <v>0</v>
      </c>
      <c r="D1025">
        <f>SUMPRODUCT(MID(0&amp;feed!D1023,LARGE(INDEX(ISNUMBER(--MID(feed!D1023,ROW($1:$19),1))*
ROW($1:$19),0),ROW($1:$19))+1,1)*10^ROW($1:$19)/10)</f>
        <v>10</v>
      </c>
      <c r="E1025">
        <f>SUMPRODUCT(MID(0&amp;feed!E1023,LARGE(INDEX(ISNUMBER(--MID(feed!E1023,ROW($1:$19),1))*
ROW($1:$19),0),ROW($1:$19))+1,1)*10^ROW($1:$19)/10)</f>
        <v>0</v>
      </c>
      <c r="F1025" t="str">
        <f>feed!F1023</f>
        <v>Finest of the 19th century</v>
      </c>
      <c r="G1025" t="str">
        <f>feed!G1023</f>
        <v>Nice</v>
      </c>
      <c r="H1025">
        <f>SUMPRODUCT(MID(0&amp;feed!H1023,LARGE(INDEX(ISNUMBER(--MID(feed!H1023,ROW($1:$1),1))*
ROW($1:$1),0),ROW($1:$1))+1,1)*10^ROW($1:$1)/10)</f>
        <v>0</v>
      </c>
      <c r="I1025" t="str">
        <f>feed!I1023</f>
        <v>Standard</v>
      </c>
      <c r="J1025">
        <f>SUMPRODUCT(MID(0&amp;feed!J1023,LARGE(INDEX(ISNUMBER(--MID(feed!J1023,ROW($1:$19),1))*
ROW($1:$19),0),ROW($1:$19))+1,1)*10^ROW($1:$19)/10)</f>
        <v>5</v>
      </c>
      <c r="K1025">
        <f>SUMPRODUCT(MID(0&amp;feed!K1023,LARGE(INDEX(ISNUMBER(--MID(feed!K1023,ROW($1:$19),1))*
ROW($1:$19),0),ROW($1:$19))+1,1)*10^ROW($1:$19)/10)</f>
        <v>2</v>
      </c>
      <c r="L1025">
        <f>SUMPRODUCT(MID(0&amp;feed!L1023,LARGE(INDEX(ISNUMBER(--MID(feed!L1023,ROW($1:$19),1))*
ROW($1:$19),0),ROW($1:$19))+1,1)*10^ROW($1:$19)/10)</f>
        <v>0</v>
      </c>
      <c r="M1025" t="str">
        <f>feed!M1023</f>
        <v>Central Planning</v>
      </c>
      <c r="N1025">
        <f>SUMPRODUCT(MID(0&amp;feed!N1023,LARGE(INDEX(ISNUMBER(--MID(feed!N1023,ROW($1:$5),1))*
ROW($1:$5),0),ROW($1:$5))+1,1)*10^ROW($1:$5)/10)</f>
        <v>333</v>
      </c>
      <c r="O1025">
        <f>SUMPRODUCT(MID(0&amp;feed!O1023,LARGE(INDEX(ISNUMBER(--MID(feed!O1023,ROW($1:$5),1))*
ROW($1:$5),0),ROW($1:$5))+1,1)*10^ROW($1:$5)/10)</f>
        <v>0</v>
      </c>
      <c r="P1025" t="str">
        <f>feed!P1023</f>
        <v>Untapped</v>
      </c>
      <c r="Q1025" t="str">
        <f>feed!Q1023</f>
        <v>None</v>
      </c>
      <c r="R1025" t="str">
        <f>feed!R1023</f>
        <v>Southern Cone</v>
      </c>
      <c r="S1025" t="str">
        <f>feed!S1023</f>
        <v>Neutral</v>
      </c>
      <c r="T1025" s="4">
        <f>SUMPRODUCT(MID(0&amp;feed!T1023,LARGE(INDEX(ISNUMBER(--MID(feed!T1023,ROW($1:$5),1))*
ROW($1:$5),0),ROW($1:$5))+1,1)*10^ROW($1:$5)/10)</f>
        <v>20000</v>
      </c>
      <c r="U1025" t="str">
        <f>feed!U1023</f>
        <v>http://blocgame.com/stats.php?id=64807</v>
      </c>
      <c r="V1025" s="4">
        <f>SUMPRODUCT(MID(0&amp;feed!V1023,LARGE(INDEX(ISNUMBER(--MID(feed!V1023,ROW($1:$5),1))*
ROW($1:$5),0),ROW($1:$5))+1,1)*10^ROW($1:$5)/10)</f>
        <v>0</v>
      </c>
      <c r="W1025">
        <f>feed!W1023</f>
        <v>0</v>
      </c>
      <c r="X1025" s="4">
        <f>T1025-H1025*750-K1025*375-L1025*375</f>
        <v>19250</v>
      </c>
      <c r="Y1025" s="9">
        <f>T1025/N1025</f>
        <v>60.06006006006006</v>
      </c>
    </row>
    <row r="1026" spans="1:25" x14ac:dyDescent="0.25">
      <c r="A1026" t="str">
        <f>feed!A1026</f>
        <v>sars</v>
      </c>
      <c r="B1026" t="str">
        <f>feed!B1026</f>
        <v>karjasohk</v>
      </c>
      <c r="C1026" t="str">
        <f>feed!C1026</f>
        <v>Brotherhood of Nod</v>
      </c>
      <c r="D1026">
        <f>SUMPRODUCT(MID(0&amp;feed!D1026,LARGE(INDEX(ISNUMBER(--MID(feed!D1026,ROW($1:$19),1))*
ROW($1:$19),0),ROW($1:$19))+1,1)*10^ROW($1:$19)/10)</f>
        <v>9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132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2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331</v>
      </c>
      <c r="O1026">
        <f>SUMPRODUCT(MID(0&amp;feed!O1026,LARGE(INDEX(ISNUMBER(--MID(feed!O1026,ROW($1:$5),1))*
ROW($1:$5),0),ROW($1:$5))+1,1)*10^ROW($1:$5)/10)</f>
        <v>3002</v>
      </c>
      <c r="P1026" t="str">
        <f>feed!P1026</f>
        <v>Untapped</v>
      </c>
      <c r="Q1026" t="str">
        <f>feed!Q1026</f>
        <v>None</v>
      </c>
      <c r="R1026" t="str">
        <f>feed!R1026</f>
        <v>Egypt</v>
      </c>
      <c r="S1026" t="str">
        <f>feed!S1026</f>
        <v>Neutral</v>
      </c>
      <c r="T1026" s="4">
        <f>SUMPRODUCT(MID(0&amp;feed!T1026,LARGE(INDEX(ISNUMBER(--MID(feed!T1026,ROW($1:$5),1))*
ROW($1:$5),0),ROW($1:$5))+1,1)*10^ROW($1:$5)/10)</f>
        <v>16500</v>
      </c>
      <c r="U1026" t="str">
        <f>feed!U1026</f>
        <v>http://blocgame.com/stats.php?id=60258</v>
      </c>
      <c r="V1026" s="4">
        <f>SUMPRODUCT(MID(0&amp;feed!V1026,LARGE(INDEX(ISNUMBER(--MID(feed!V1026,ROW($1:$5),1))*
ROW($1:$5),0),ROW($1:$5))+1,1)*10^ROW($1:$5)/10)</f>
        <v>0</v>
      </c>
      <c r="W1026">
        <f>feed!W1026</f>
        <v>0</v>
      </c>
      <c r="X1026" s="4">
        <f>T1026-H1026*750-K1026*375-L1026*375</f>
        <v>14250</v>
      </c>
      <c r="Y1026" s="9">
        <f>T1026/N1026</f>
        <v>49.848942598187314</v>
      </c>
    </row>
    <row r="1027" spans="1:25" x14ac:dyDescent="0.25">
      <c r="A1027" t="str">
        <f>feed!A1027</f>
        <v>marshawnlynch</v>
      </c>
      <c r="B1027" t="str">
        <f>feed!B1027</f>
        <v>marshawnlynch</v>
      </c>
      <c r="C1027">
        <f>feed!C1027</f>
        <v>0</v>
      </c>
      <c r="D1027">
        <f>SUMPRODUCT(MID(0&amp;feed!D1027,LARGE(INDEX(ISNUMBER(--MID(feed!D1027,ROW($1:$19),1))*
ROW($1:$19),0),ROW($1:$19))+1,1)*10^ROW($1:$19)/10)</f>
        <v>18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Poor</v>
      </c>
      <c r="J1027">
        <f>SUMPRODUCT(MID(0&amp;feed!J1027,LARGE(INDEX(ISNUMBER(--MID(feed!J1027,ROW($1:$19),1))*
ROW($1:$19),0),ROW($1:$19))+1,1)*10^ROW($1:$19)/10)</f>
        <v>3</v>
      </c>
      <c r="K1027">
        <f>SUMPRODUCT(MID(0&amp;feed!K1027,LARGE(INDEX(ISNUMBER(--MID(feed!K1027,ROW($1:$19),1))*
ROW($1:$19),0),ROW($1:$19))+1,1)*10^ROW($1:$19)/10)</f>
        <v>2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Free Market</v>
      </c>
      <c r="N1027">
        <f>SUMPRODUCT(MID(0&amp;feed!N1027,LARGE(INDEX(ISNUMBER(--MID(feed!N1027,ROW($1:$5),1))*
ROW($1:$5),0),ROW($1:$5))+1,1)*10^ROW($1:$5)/10)</f>
        <v>331</v>
      </c>
      <c r="O1027">
        <f>SUMPRODUCT(MID(0&amp;feed!O1027,LARGE(INDEX(ISNUMBER(--MID(feed!O1027,ROW($1:$5),1))*
ROW($1:$5),0),ROW($1:$5))+1,1)*10^ROW($1:$5)/10)</f>
        <v>3924</v>
      </c>
      <c r="P1027" t="str">
        <f>feed!P1027</f>
        <v>Untapped</v>
      </c>
      <c r="Q1027" t="str">
        <f>feed!Q1027</f>
        <v>None</v>
      </c>
      <c r="R1027" t="str">
        <f>feed!R1027</f>
        <v>Atlas</v>
      </c>
      <c r="S1027" t="str">
        <f>feed!S1027</f>
        <v>United States</v>
      </c>
      <c r="T1027" s="4">
        <f>SUMPRODUCT(MID(0&amp;feed!T1027,LARGE(INDEX(ISNUMBER(--MID(feed!T1027,ROW($1:$5),1))*
ROW($1:$5),0),ROW($1:$5))+1,1)*10^ROW($1:$5)/10)</f>
        <v>20000</v>
      </c>
      <c r="U1027" t="str">
        <f>feed!U1027</f>
        <v>http://blocgame.com/stats.php?id=64709</v>
      </c>
      <c r="V1027" s="4">
        <f>SUMPRODUCT(MID(0&amp;feed!V1027,LARGE(INDEX(ISNUMBER(--MID(feed!V1027,ROW($1:$5),1))*
ROW($1:$5),0),ROW($1:$5))+1,1)*10^ROW($1:$5)/10)</f>
        <v>0</v>
      </c>
      <c r="W1027">
        <f>feed!W1027</f>
        <v>0</v>
      </c>
      <c r="X1027" s="4">
        <f>T1027-H1027*750-K1027*375-L1027*375</f>
        <v>18500</v>
      </c>
      <c r="Y1027" s="9">
        <f>T1027/N1027</f>
        <v>60.422960725075527</v>
      </c>
    </row>
    <row r="1028" spans="1:25" x14ac:dyDescent="0.25">
      <c r="A1028" t="str">
        <f>feed!A1028</f>
        <v>richtexan</v>
      </c>
      <c r="B1028" t="str">
        <f>feed!B1028</f>
        <v>richtexan</v>
      </c>
      <c r="C1028">
        <f>feed!C1028</f>
        <v>0</v>
      </c>
      <c r="D1028">
        <f>SUMPRODUCT(MID(0&amp;feed!D1028,LARGE(INDEX(ISNUMBER(--MID(feed!D1028,ROW($1:$19),1))*
ROW($1:$19),0),ROW($1:$19))+1,1)*10^ROW($1:$19)/10)</f>
        <v>18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3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2</v>
      </c>
      <c r="M1028" t="str">
        <f>feed!M1028</f>
        <v>Free Market</v>
      </c>
      <c r="N1028">
        <f>SUMPRODUCT(MID(0&amp;feed!N1028,LARGE(INDEX(ISNUMBER(--MID(feed!N1028,ROW($1:$5),1))*
ROW($1:$5),0),ROW($1:$5))+1,1)*10^ROW($1:$5)/10)</f>
        <v>331</v>
      </c>
      <c r="O1028">
        <f>SUMPRODUCT(MID(0&amp;feed!O1028,LARGE(INDEX(ISNUMBER(--MID(feed!O1028,ROW($1:$5),1))*
ROW($1:$5),0),ROW($1:$5))+1,1)*10^ROW($1:$5)/10)</f>
        <v>4198</v>
      </c>
      <c r="P1028" t="str">
        <f>feed!P1028</f>
        <v>Untapped</v>
      </c>
      <c r="Q1028" t="str">
        <f>feed!Q1028</f>
        <v>None</v>
      </c>
      <c r="R1028" t="str">
        <f>feed!R1028</f>
        <v>Atlas</v>
      </c>
      <c r="S1028" t="str">
        <f>feed!S1028</f>
        <v>United States</v>
      </c>
      <c r="T1028" s="4">
        <f>SUMPRODUCT(MID(0&amp;feed!T1028,LARGE(INDEX(ISNUMBER(--MID(feed!T1028,ROW($1:$5),1))*
ROW($1:$5),0),ROW($1:$5))+1,1)*10^ROW($1:$5)/10)</f>
        <v>20000</v>
      </c>
      <c r="U1028" t="str">
        <f>feed!U1028</f>
        <v>http://blocgame.com/stats.php?id=64711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18500</v>
      </c>
      <c r="Y1028" s="9">
        <f>T1028/N1028</f>
        <v>60.422960725075527</v>
      </c>
    </row>
    <row r="1029" spans="1:25" x14ac:dyDescent="0.25">
      <c r="A1029" t="str">
        <f>feed!A1031</f>
        <v>dbeedell</v>
      </c>
      <c r="B1029" t="str">
        <f>feed!B1031</f>
        <v>dbeedell</v>
      </c>
      <c r="C1029">
        <f>feed!C1031</f>
        <v>0</v>
      </c>
      <c r="D1029">
        <f>SUMPRODUCT(MID(0&amp;feed!D1031,LARGE(INDEX(ISNUMBER(--MID(feed!D1031,ROW($1:$19),1))*
ROW($1:$19),0),ROW($1:$19))+1,1)*10^ROW($1:$19)/10)</f>
        <v>18</v>
      </c>
      <c r="E1029">
        <f>SUMPRODUCT(MID(0&amp;feed!E1031,LARGE(INDEX(ISNUMBER(--MID(feed!E1031,ROW($1:$19),1))*
ROW($1:$19),0),ROW($1:$19))+1,1)*10^ROW($1:$19)/10)</f>
        <v>0</v>
      </c>
      <c r="F1029" t="str">
        <f>feed!F1031</f>
        <v>Finest of the 19th century</v>
      </c>
      <c r="G1029" t="str">
        <f>feed!G1031</f>
        <v>Nice</v>
      </c>
      <c r="H1029">
        <f>SUMPRODUCT(MID(0&amp;feed!H1031,LARGE(INDEX(ISNUMBER(--MID(feed!H1031,ROW($1:$1),1))*
ROW($1:$1),0),ROW($1:$1))+1,1)*10^ROW($1:$1)/10)</f>
        <v>0</v>
      </c>
      <c r="I1029" t="str">
        <f>feed!I1031</f>
        <v>Standard</v>
      </c>
      <c r="J1029">
        <f>SUMPRODUCT(MID(0&amp;feed!J1031,LARGE(INDEX(ISNUMBER(--MID(feed!J1031,ROW($1:$19),1))*
ROW($1:$19),0),ROW($1:$19))+1,1)*10^ROW($1:$19)/10)</f>
        <v>3</v>
      </c>
      <c r="K1029">
        <f>SUMPRODUCT(MID(0&amp;feed!K1031,LARGE(INDEX(ISNUMBER(--MID(feed!K1031,ROW($1:$19),1))*
ROW($1:$19),0),ROW($1:$19))+1,1)*10^ROW($1:$19)/10)</f>
        <v>2</v>
      </c>
      <c r="L1029">
        <f>SUMPRODUCT(MID(0&amp;feed!L1031,LARGE(INDEX(ISNUMBER(--MID(feed!L1031,ROW($1:$19),1))*
ROW($1:$19),0),ROW($1:$19))+1,1)*10^ROW($1:$19)/10)</f>
        <v>2</v>
      </c>
      <c r="M1029" t="str">
        <f>feed!M1031</f>
        <v>Free Market</v>
      </c>
      <c r="N1029">
        <f>SUMPRODUCT(MID(0&amp;feed!N1031,LARGE(INDEX(ISNUMBER(--MID(feed!N1031,ROW($1:$5),1))*
ROW($1:$5),0),ROW($1:$5))+1,1)*10^ROW($1:$5)/10)</f>
        <v>331</v>
      </c>
      <c r="O1029">
        <f>SUMPRODUCT(MID(0&amp;feed!O1031,LARGE(INDEX(ISNUMBER(--MID(feed!O1031,ROW($1:$5),1))*
ROW($1:$5),0),ROW($1:$5))+1,1)*10^ROW($1:$5)/10)</f>
        <v>2047</v>
      </c>
      <c r="P1029" t="str">
        <f>feed!P1031</f>
        <v>Untapped</v>
      </c>
      <c r="Q1029" t="str">
        <f>feed!Q1031</f>
        <v>None</v>
      </c>
      <c r="R1029" t="str">
        <f>feed!R1031</f>
        <v>Egypt</v>
      </c>
      <c r="S1029" t="str">
        <f>feed!S1031</f>
        <v>United States</v>
      </c>
      <c r="T1029" s="4">
        <f>SUMPRODUCT(MID(0&amp;feed!T1031,LARGE(INDEX(ISNUMBER(--MID(feed!T1031,ROW($1:$5),1))*
ROW($1:$5),0),ROW($1:$5))+1,1)*10^ROW($1:$5)/10)</f>
        <v>20000</v>
      </c>
      <c r="U1029" t="str">
        <f>feed!U1031</f>
        <v>http://blocgame.com/stats.php?id=64830</v>
      </c>
      <c r="V1029" s="4">
        <f>SUMPRODUCT(MID(0&amp;feed!V1031,LARGE(INDEX(ISNUMBER(--MID(feed!V1031,ROW($1:$5),1))*
ROW($1:$5),0),ROW($1:$5))+1,1)*10^ROW($1:$5)/10)</f>
        <v>0</v>
      </c>
      <c r="W1029">
        <f>feed!W1031</f>
        <v>0</v>
      </c>
      <c r="X1029" s="4">
        <f>T1029-H1029*750-K1029*375-L1029*375</f>
        <v>18500</v>
      </c>
      <c r="Y1029" s="9">
        <f>T1029/N1029</f>
        <v>60.422960725075527</v>
      </c>
    </row>
    <row r="1030" spans="1:25" x14ac:dyDescent="0.25">
      <c r="A1030" t="str">
        <f>feed!A1032</f>
        <v>jaydensmith</v>
      </c>
      <c r="B1030" t="str">
        <f>feed!B1032</f>
        <v>jaydensmith</v>
      </c>
      <c r="C1030">
        <f>feed!C1032</f>
        <v>0</v>
      </c>
      <c r="D1030">
        <f>SUMPRODUCT(MID(0&amp;feed!D1032,LARGE(INDEX(ISNUMBER(--MID(feed!D1032,ROW($1:$19),1))*
ROW($1:$19),0),ROW($1:$19))+1,1)*10^ROW($1:$19)/10)</f>
        <v>18</v>
      </c>
      <c r="E1030">
        <f>SUMPRODUCT(MID(0&amp;feed!E1032,LARGE(INDEX(ISNUMBER(--MID(feed!E1032,ROW($1:$19),1))*
ROW($1:$19),0),ROW($1:$19))+1,1)*10^ROW($1:$19)/10)</f>
        <v>0</v>
      </c>
      <c r="F1030" t="str">
        <f>feed!F1032</f>
        <v>Finest of the 19th century</v>
      </c>
      <c r="G1030" t="str">
        <f>feed!G1032</f>
        <v>Nice</v>
      </c>
      <c r="H1030">
        <f>SUMPRODUCT(MID(0&amp;feed!H1032,LARGE(INDEX(ISNUMBER(--MID(feed!H1032,ROW($1:$1),1))*
ROW($1:$1),0),ROW($1:$1))+1,1)*10^ROW($1:$1)/10)</f>
        <v>0</v>
      </c>
      <c r="I1030" t="str">
        <f>feed!I1032</f>
        <v>Standard</v>
      </c>
      <c r="J1030">
        <f>SUMPRODUCT(MID(0&amp;feed!J1032,LARGE(INDEX(ISNUMBER(--MID(feed!J1032,ROW($1:$19),1))*
ROW($1:$19),0),ROW($1:$19))+1,1)*10^ROW($1:$19)/10)</f>
        <v>3</v>
      </c>
      <c r="K1030">
        <f>SUMPRODUCT(MID(0&amp;feed!K1032,LARGE(INDEX(ISNUMBER(--MID(feed!K1032,ROW($1:$19),1))*
ROW($1:$19),0),ROW($1:$19))+1,1)*10^ROW($1:$19)/10)</f>
        <v>2</v>
      </c>
      <c r="L1030">
        <f>SUMPRODUCT(MID(0&amp;feed!L1032,LARGE(INDEX(ISNUMBER(--MID(feed!L1032,ROW($1:$19),1))*
ROW($1:$19),0),ROW($1:$19))+1,1)*10^ROW($1:$19)/10)</f>
        <v>2</v>
      </c>
      <c r="M1030" t="str">
        <f>feed!M1032</f>
        <v>Free Market</v>
      </c>
      <c r="N1030">
        <f>SUMPRODUCT(MID(0&amp;feed!N1032,LARGE(INDEX(ISNUMBER(--MID(feed!N1032,ROW($1:$5),1))*
ROW($1:$5),0),ROW($1:$5))+1,1)*10^ROW($1:$5)/10)</f>
        <v>331</v>
      </c>
      <c r="O1030">
        <f>SUMPRODUCT(MID(0&amp;feed!O1032,LARGE(INDEX(ISNUMBER(--MID(feed!O1032,ROW($1:$5),1))*
ROW($1:$5),0),ROW($1:$5))+1,1)*10^ROW($1:$5)/10)</f>
        <v>1728</v>
      </c>
      <c r="P1030" t="str">
        <f>feed!P1032</f>
        <v>Untapped</v>
      </c>
      <c r="Q1030" t="str">
        <f>feed!Q1032</f>
        <v>None</v>
      </c>
      <c r="R1030" t="str">
        <f>feed!R1032</f>
        <v>Egypt</v>
      </c>
      <c r="S1030" t="str">
        <f>feed!S1032</f>
        <v>United States</v>
      </c>
      <c r="T1030" s="4">
        <f>SUMPRODUCT(MID(0&amp;feed!T1032,LARGE(INDEX(ISNUMBER(--MID(feed!T1032,ROW($1:$5),1))*
ROW($1:$5),0),ROW($1:$5))+1,1)*10^ROW($1:$5)/10)</f>
        <v>20000</v>
      </c>
      <c r="U1030" t="str">
        <f>feed!U1032</f>
        <v>http://blocgame.com/stats.php?id=64831</v>
      </c>
      <c r="V1030" s="4">
        <f>SUMPRODUCT(MID(0&amp;feed!V1032,LARGE(INDEX(ISNUMBER(--MID(feed!V1032,ROW($1:$5),1))*
ROW($1:$5),0),ROW($1:$5))+1,1)*10^ROW($1:$5)/10)</f>
        <v>0</v>
      </c>
      <c r="W1030">
        <f>feed!W1032</f>
        <v>0</v>
      </c>
      <c r="X1030" s="4">
        <f>T1030-H1030*750-K1030*375-L1030*375</f>
        <v>18500</v>
      </c>
      <c r="Y1030" s="9">
        <f>T1030/N1030</f>
        <v>60.422960725075527</v>
      </c>
    </row>
    <row r="1031" spans="1:25" x14ac:dyDescent="0.25">
      <c r="A1031" t="str">
        <f>feed!A1033</f>
        <v>merlinidota</v>
      </c>
      <c r="B1031" t="str">
        <f>feed!B1033</f>
        <v>merlinidota</v>
      </c>
      <c r="C1031">
        <f>feed!C1033</f>
        <v>0</v>
      </c>
      <c r="D1031">
        <f>SUMPRODUCT(MID(0&amp;feed!D1033,LARGE(INDEX(ISNUMBER(--MID(feed!D1033,ROW($1:$19),1))*
ROW($1:$19),0),ROW($1:$19))+1,1)*10^ROW($1:$19)/10)</f>
        <v>18</v>
      </c>
      <c r="E1031">
        <f>SUMPRODUCT(MID(0&amp;feed!E1033,LARGE(INDEX(ISNUMBER(--MID(feed!E1033,ROW($1:$19),1))*
ROW($1:$19),0),ROW($1:$19))+1,1)*10^ROW($1:$19)/10)</f>
        <v>0</v>
      </c>
      <c r="F1031" t="str">
        <f>feed!F1033</f>
        <v>Finest of the 19th century</v>
      </c>
      <c r="G1031" t="str">
        <f>feed!G1033</f>
        <v>Good</v>
      </c>
      <c r="H1031">
        <f>SUMPRODUCT(MID(0&amp;feed!H1033,LARGE(INDEX(ISNUMBER(--MID(feed!H1033,ROW($1:$1),1))*
ROW($1:$1),0),ROW($1:$1))+1,1)*10^ROW($1:$1)/10)</f>
        <v>0</v>
      </c>
      <c r="I1031" t="str">
        <f>feed!I1033</f>
        <v>Standard</v>
      </c>
      <c r="J1031">
        <f>SUMPRODUCT(MID(0&amp;feed!J1033,LARGE(INDEX(ISNUMBER(--MID(feed!J1033,ROW($1:$19),1))*
ROW($1:$19),0),ROW($1:$19))+1,1)*10^ROW($1:$19)/10)</f>
        <v>3</v>
      </c>
      <c r="K1031">
        <f>SUMPRODUCT(MID(0&amp;feed!K1033,LARGE(INDEX(ISNUMBER(--MID(feed!K1033,ROW($1:$19),1))*
ROW($1:$19),0),ROW($1:$19))+1,1)*10^ROW($1:$19)/10)</f>
        <v>2</v>
      </c>
      <c r="L1031">
        <f>SUMPRODUCT(MID(0&amp;feed!L1033,LARGE(INDEX(ISNUMBER(--MID(feed!L1033,ROW($1:$19),1))*
ROW($1:$19),0),ROW($1:$19))+1,1)*10^ROW($1:$19)/10)</f>
        <v>2</v>
      </c>
      <c r="M1031" t="str">
        <f>feed!M1033</f>
        <v>Free Market</v>
      </c>
      <c r="N1031">
        <f>SUMPRODUCT(MID(0&amp;feed!N1033,LARGE(INDEX(ISNUMBER(--MID(feed!N1033,ROW($1:$5),1))*
ROW($1:$5),0),ROW($1:$5))+1,1)*10^ROW($1:$5)/10)</f>
        <v>331</v>
      </c>
      <c r="O1031">
        <f>SUMPRODUCT(MID(0&amp;feed!O1033,LARGE(INDEX(ISNUMBER(--MID(feed!O1033,ROW($1:$5),1))*
ROW($1:$5),0),ROW($1:$5))+1,1)*10^ROW($1:$5)/10)</f>
        <v>4621</v>
      </c>
      <c r="P1031" t="str">
        <f>feed!P1033</f>
        <v>Untapped</v>
      </c>
      <c r="Q1031" t="str">
        <f>feed!Q1033</f>
        <v>None</v>
      </c>
      <c r="R1031" t="str">
        <f>feed!R1033</f>
        <v>Egypt</v>
      </c>
      <c r="S1031" t="str">
        <f>feed!S1033</f>
        <v>United States</v>
      </c>
      <c r="T1031" s="4">
        <f>SUMPRODUCT(MID(0&amp;feed!T1033,LARGE(INDEX(ISNUMBER(--MID(feed!T1033,ROW($1:$5),1))*
ROW($1:$5),0),ROW($1:$5))+1,1)*10^ROW($1:$5)/10)</f>
        <v>20000</v>
      </c>
      <c r="U1031" t="str">
        <f>feed!U1033</f>
        <v>http://blocgame.com/stats.php?id=64846</v>
      </c>
      <c r="V1031" s="4">
        <f>SUMPRODUCT(MID(0&amp;feed!V1033,LARGE(INDEX(ISNUMBER(--MID(feed!V1033,ROW($1:$5),1))*
ROW($1:$5),0),ROW($1:$5))+1,1)*10^ROW($1:$5)/10)</f>
        <v>0</v>
      </c>
      <c r="W1031">
        <f>feed!W1033</f>
        <v>0</v>
      </c>
      <c r="X1031" s="4">
        <f>T1031-H1031*750-K1031*375-L1031*375</f>
        <v>18500</v>
      </c>
      <c r="Y1031" s="9">
        <f>T1031/N1031</f>
        <v>60.422960725075527</v>
      </c>
    </row>
    <row r="1032" spans="1:25" x14ac:dyDescent="0.25">
      <c r="A1032" t="str">
        <f>feed!A1029</f>
        <v>teamsolomid</v>
      </c>
      <c r="B1032" t="str">
        <f>feed!B1029</f>
        <v>teamsolomid</v>
      </c>
      <c r="C1032">
        <f>feed!C1029</f>
        <v>0</v>
      </c>
      <c r="D1032">
        <f>SUMPRODUCT(MID(0&amp;feed!D1029,LARGE(INDEX(ISNUMBER(--MID(feed!D1029,ROW($1:$19),1))*
ROW($1:$19),0),ROW($1:$19))+1,1)*10^ROW($1:$19)/10)</f>
        <v>8</v>
      </c>
      <c r="E1032">
        <f>SUMPRODUCT(MID(0&amp;feed!E1029,LARGE(INDEX(ISNUMBER(--MID(feed!E1029,ROW($1:$19),1))*
ROW($1:$19),0),ROW($1:$19))+1,1)*10^ROW($1:$19)/10)</f>
        <v>0</v>
      </c>
      <c r="F1032" t="str">
        <f>feed!F1029</f>
        <v>Finest of the 19th century</v>
      </c>
      <c r="G1032" t="str">
        <f>feed!G1029</f>
        <v>Gandhi-like</v>
      </c>
      <c r="H1032">
        <f>SUMPRODUCT(MID(0&amp;feed!H1029,LARGE(INDEX(ISNUMBER(--MID(feed!H1029,ROW($1:$1),1))*
ROW($1:$1),0),ROW($1:$1))+1,1)*10^ROW($1:$1)/10)</f>
        <v>0</v>
      </c>
      <c r="I1032" t="str">
        <f>feed!I1029</f>
        <v>Poor</v>
      </c>
      <c r="J1032">
        <f>SUMPRODUCT(MID(0&amp;feed!J1029,LARGE(INDEX(ISNUMBER(--MID(feed!J1029,ROW($1:$19),1))*
ROW($1:$19),0),ROW($1:$19))+1,1)*10^ROW($1:$19)/10)</f>
        <v>3</v>
      </c>
      <c r="K1032">
        <f>SUMPRODUCT(MID(0&amp;feed!K1029,LARGE(INDEX(ISNUMBER(--MID(feed!K1029,ROW($1:$19),1))*
ROW($1:$19),0),ROW($1:$19))+1,1)*10^ROW($1:$19)/10)</f>
        <v>2</v>
      </c>
      <c r="L1032">
        <f>SUMPRODUCT(MID(0&amp;feed!L1029,LARGE(INDEX(ISNUMBER(--MID(feed!L1029,ROW($1:$19),1))*
ROW($1:$19),0),ROW($1:$19))+1,1)*10^ROW($1:$19)/10)</f>
        <v>2</v>
      </c>
      <c r="M1032" t="str">
        <f>feed!M1029</f>
        <v>Free Market</v>
      </c>
      <c r="N1032">
        <f>SUMPRODUCT(MID(0&amp;feed!N1029,LARGE(INDEX(ISNUMBER(--MID(feed!N1029,ROW($1:$5),1))*
ROW($1:$5),0),ROW($1:$5))+1,1)*10^ROW($1:$5)/10)</f>
        <v>331</v>
      </c>
      <c r="O1032">
        <f>SUMPRODUCT(MID(0&amp;feed!O1029,LARGE(INDEX(ISNUMBER(--MID(feed!O1029,ROW($1:$5),1))*
ROW($1:$5),0),ROW($1:$5))+1,1)*10^ROW($1:$5)/10)</f>
        <v>2880</v>
      </c>
      <c r="P1032" t="str">
        <f>feed!P1029</f>
        <v>Untapped</v>
      </c>
      <c r="Q1032" t="str">
        <f>feed!Q1029</f>
        <v>None</v>
      </c>
      <c r="R1032" t="str">
        <f>feed!R1029</f>
        <v>Atlas</v>
      </c>
      <c r="S1032" t="str">
        <f>feed!S1029</f>
        <v>United States</v>
      </c>
      <c r="T1032" s="4">
        <f>SUMPRODUCT(MID(0&amp;feed!T1029,LARGE(INDEX(ISNUMBER(--MID(feed!T1029,ROW($1:$5),1))*
ROW($1:$5),0),ROW($1:$5))+1,1)*10^ROW($1:$5)/10)</f>
        <v>20000</v>
      </c>
      <c r="U1032" t="str">
        <f>feed!U1029</f>
        <v>http://blocgame.com/stats.php?id=64732</v>
      </c>
      <c r="V1032" s="4">
        <f>SUMPRODUCT(MID(0&amp;feed!V1029,LARGE(INDEX(ISNUMBER(--MID(feed!V1029,ROW($1:$5),1))*
ROW($1:$5),0),ROW($1:$5))+1,1)*10^ROW($1:$5)/10)</f>
        <v>0</v>
      </c>
      <c r="W1032">
        <f>feed!W1029</f>
        <v>0</v>
      </c>
      <c r="X1032" s="4">
        <f>T1032-H1032*750-K1032*375-L1032*375</f>
        <v>18500</v>
      </c>
      <c r="Y1032" s="9">
        <f>T1032/N1032</f>
        <v>60.422960725075527</v>
      </c>
    </row>
    <row r="1033" spans="1:25" x14ac:dyDescent="0.25">
      <c r="A1033" t="str">
        <f>feed!A1030</f>
        <v>afreecafreecs</v>
      </c>
      <c r="B1033" t="str">
        <f>feed!B1030</f>
        <v>afreecafreecs</v>
      </c>
      <c r="C1033">
        <f>feed!C1030</f>
        <v>0</v>
      </c>
      <c r="D1033">
        <f>SUMPRODUCT(MID(0&amp;feed!D1030,LARGE(INDEX(ISNUMBER(--MID(feed!D1030,ROW($1:$19),1))*
ROW($1:$19),0),ROW($1:$19))+1,1)*10^ROW($1:$19)/10)</f>
        <v>8</v>
      </c>
      <c r="E1033">
        <f>SUMPRODUCT(MID(0&amp;feed!E1030,LARGE(INDEX(ISNUMBER(--MID(feed!E1030,ROW($1:$19),1))*
ROW($1:$19),0),ROW($1:$19))+1,1)*10^ROW($1:$19)/10)</f>
        <v>0</v>
      </c>
      <c r="F1033" t="str">
        <f>feed!F1030</f>
        <v>Finest of the 19th century</v>
      </c>
      <c r="G1033" t="str">
        <f>feed!G1030</f>
        <v>Gandhi-like</v>
      </c>
      <c r="H1033">
        <f>SUMPRODUCT(MID(0&amp;feed!H1030,LARGE(INDEX(ISNUMBER(--MID(feed!H1030,ROW($1:$1),1))*
ROW($1:$1),0),ROW($1:$1))+1,1)*10^ROW($1:$1)/10)</f>
        <v>0</v>
      </c>
      <c r="I1033" t="str">
        <f>feed!I1030</f>
        <v>Poor</v>
      </c>
      <c r="J1033">
        <f>SUMPRODUCT(MID(0&amp;feed!J1030,LARGE(INDEX(ISNUMBER(--MID(feed!J1030,ROW($1:$19),1))*
ROW($1:$19),0),ROW($1:$19))+1,1)*10^ROW($1:$19)/10)</f>
        <v>3</v>
      </c>
      <c r="K1033">
        <f>SUMPRODUCT(MID(0&amp;feed!K1030,LARGE(INDEX(ISNUMBER(--MID(feed!K1030,ROW($1:$19),1))*
ROW($1:$19),0),ROW($1:$19))+1,1)*10^ROW($1:$19)/10)</f>
        <v>2</v>
      </c>
      <c r="L1033">
        <f>SUMPRODUCT(MID(0&amp;feed!L1030,LARGE(INDEX(ISNUMBER(--MID(feed!L1030,ROW($1:$19),1))*
ROW($1:$19),0),ROW($1:$19))+1,1)*10^ROW($1:$19)/10)</f>
        <v>2</v>
      </c>
      <c r="M1033" t="str">
        <f>feed!M1030</f>
        <v>Free Market</v>
      </c>
      <c r="N1033">
        <f>SUMPRODUCT(MID(0&amp;feed!N1030,LARGE(INDEX(ISNUMBER(--MID(feed!N1030,ROW($1:$5),1))*
ROW($1:$5),0),ROW($1:$5))+1,1)*10^ROW($1:$5)/10)</f>
        <v>331</v>
      </c>
      <c r="O1033">
        <f>SUMPRODUCT(MID(0&amp;feed!O1030,LARGE(INDEX(ISNUMBER(--MID(feed!O1030,ROW($1:$5),1))*
ROW($1:$5),0),ROW($1:$5))+1,1)*10^ROW($1:$5)/10)</f>
        <v>4884</v>
      </c>
      <c r="P1033" t="str">
        <f>feed!P1030</f>
        <v>Untapped</v>
      </c>
      <c r="Q1033" t="str">
        <f>feed!Q1030</f>
        <v>None</v>
      </c>
      <c r="R1033" t="str">
        <f>feed!R1030</f>
        <v>Atlas</v>
      </c>
      <c r="S1033" t="str">
        <f>feed!S1030</f>
        <v>United States</v>
      </c>
      <c r="T1033" s="4">
        <f>SUMPRODUCT(MID(0&amp;feed!T1030,LARGE(INDEX(ISNUMBER(--MID(feed!T1030,ROW($1:$5),1))*
ROW($1:$5),0),ROW($1:$5))+1,1)*10^ROW($1:$5)/10)</f>
        <v>20000</v>
      </c>
      <c r="U1033" t="str">
        <f>feed!U1030</f>
        <v>http://blocgame.com/stats.php?id=64734</v>
      </c>
      <c r="V1033" s="4">
        <f>SUMPRODUCT(MID(0&amp;feed!V1030,LARGE(INDEX(ISNUMBER(--MID(feed!V1030,ROW($1:$5),1))*
ROW($1:$5),0),ROW($1:$5))+1,1)*10^ROW($1:$5)/10)</f>
        <v>0</v>
      </c>
      <c r="W1033">
        <f>feed!W1030</f>
        <v>0</v>
      </c>
      <c r="X1033" s="4">
        <f>T1033-H1033*750-K1033*375-L1033*375</f>
        <v>18500</v>
      </c>
      <c r="Y1033" s="9">
        <f>T1033/N1033</f>
        <v>60.422960725075527</v>
      </c>
    </row>
    <row r="1034" spans="1:25" x14ac:dyDescent="0.25">
      <c r="A1034" t="str">
        <f>feed!A1037</f>
        <v>Edinough</v>
      </c>
      <c r="B1034" t="str">
        <f>feed!B1037</f>
        <v>mga21</v>
      </c>
      <c r="C1034">
        <f>feed!C1037</f>
        <v>0</v>
      </c>
      <c r="D1034">
        <f>SUMPRODUCT(MID(0&amp;feed!D1037,LARGE(INDEX(ISNUMBER(--MID(feed!D1037,ROW($1:$19),1))*
ROW($1:$19),0),ROW($1:$19))+1,1)*10^ROW($1:$19)/10)</f>
        <v>20</v>
      </c>
      <c r="E1034">
        <f>SUMPRODUCT(MID(0&amp;feed!E1037,LARGE(INDEX(ISNUMBER(--MID(feed!E1037,ROW($1:$19),1))*
ROW($1:$19),0),ROW($1:$19))+1,1)*10^ROW($1:$19)/10)</f>
        <v>0</v>
      </c>
      <c r="F1034" t="str">
        <f>feed!F1037</f>
        <v>Finest of the 19th century</v>
      </c>
      <c r="G1034" t="str">
        <f>feed!G1037</f>
        <v>Gandhi-like</v>
      </c>
      <c r="H1034">
        <f>SUMPRODUCT(MID(0&amp;feed!H1037,LARGE(INDEX(ISNUMBER(--MID(feed!H1037,ROW($1:$1),1))*
ROW($1:$1),0),ROW($1:$1))+1,1)*10^ROW($1:$1)/10)</f>
        <v>0</v>
      </c>
      <c r="I1034" t="str">
        <f>feed!I1037</f>
        <v>Poor</v>
      </c>
      <c r="J1034">
        <f>SUMPRODUCT(MID(0&amp;feed!J1037,LARGE(INDEX(ISNUMBER(--MID(feed!J1037,ROW($1:$19),1))*
ROW($1:$19),0),ROW($1:$19))+1,1)*10^ROW($1:$19)/10)</f>
        <v>126</v>
      </c>
      <c r="K1034">
        <f>SUMPRODUCT(MID(0&amp;feed!K1037,LARGE(INDEX(ISNUMBER(--MID(feed!K1037,ROW($1:$19),1))*
ROW($1:$19),0),ROW($1:$19))+1,1)*10^ROW($1:$19)/10)</f>
        <v>2</v>
      </c>
      <c r="L1034">
        <f>SUMPRODUCT(MID(0&amp;feed!L1037,LARGE(INDEX(ISNUMBER(--MID(feed!L1037,ROW($1:$19),1))*
ROW($1:$19),0),ROW($1:$19))+1,1)*10^ROW($1:$19)/10)</f>
        <v>0</v>
      </c>
      <c r="M1034" t="str">
        <f>feed!M1037</f>
        <v>Free Market</v>
      </c>
      <c r="N1034">
        <f>SUMPRODUCT(MID(0&amp;feed!N1037,LARGE(INDEX(ISNUMBER(--MID(feed!N1037,ROW($1:$5),1))*
ROW($1:$5),0),ROW($1:$5))+1,1)*10^ROW($1:$5)/10)</f>
        <v>330</v>
      </c>
      <c r="O1034">
        <f>SUMPRODUCT(MID(0&amp;feed!O1037,LARGE(INDEX(ISNUMBER(--MID(feed!O1037,ROW($1:$5),1))*
ROW($1:$5),0),ROW($1:$5))+1,1)*10^ROW($1:$5)/10)</f>
        <v>0</v>
      </c>
      <c r="P1034" t="str">
        <f>feed!P1037</f>
        <v>Untapped</v>
      </c>
      <c r="Q1034" t="str">
        <f>feed!Q1037</f>
        <v>None</v>
      </c>
      <c r="R1034" t="str">
        <f>feed!R1037</f>
        <v>Caribbean</v>
      </c>
      <c r="S1034" t="str">
        <f>feed!S1037</f>
        <v>Neutral</v>
      </c>
      <c r="T1034" s="4">
        <f>SUMPRODUCT(MID(0&amp;feed!T1037,LARGE(INDEX(ISNUMBER(--MID(feed!T1037,ROW($1:$5),1))*
ROW($1:$5),0),ROW($1:$5))+1,1)*10^ROW($1:$5)/10)</f>
        <v>20000</v>
      </c>
      <c r="U1034" t="str">
        <f>feed!U1037</f>
        <v>http://blocgame.com/stats.php?id=64722</v>
      </c>
      <c r="V1034" s="4">
        <f>SUMPRODUCT(MID(0&amp;feed!V1037,LARGE(INDEX(ISNUMBER(--MID(feed!V1037,ROW($1:$5),1))*
ROW($1:$5),0),ROW($1:$5))+1,1)*10^ROW($1:$5)/10)</f>
        <v>0</v>
      </c>
      <c r="W1034">
        <f>feed!W1037</f>
        <v>0</v>
      </c>
      <c r="X1034" s="4">
        <f>T1034-H1034*750-K1034*375-L1034*375</f>
        <v>19250</v>
      </c>
      <c r="Y1034" s="9">
        <f>T1034/N1034</f>
        <v>60.606060606060609</v>
      </c>
    </row>
    <row r="1035" spans="1:25" x14ac:dyDescent="0.25">
      <c r="A1035" t="str">
        <f>feed!A1034</f>
        <v>The Red Empire</v>
      </c>
      <c r="B1035" t="str">
        <f>feed!B1034</f>
        <v>SpecialForces</v>
      </c>
      <c r="C1035">
        <f>feed!C1034</f>
        <v>0</v>
      </c>
      <c r="D1035">
        <f>SUMPRODUCT(MID(0&amp;feed!D1034,LARGE(INDEX(ISNUMBER(--MID(feed!D1034,ROW($1:$19),1))*
ROW($1:$19),0),ROW($1:$19))+1,1)*10^ROW($1:$19)/10)</f>
        <v>20</v>
      </c>
      <c r="E1035">
        <f>SUMPRODUCT(MID(0&amp;feed!E1034,LARGE(INDEX(ISNUMBER(--MID(feed!E1034,ROW($1:$19),1))*
ROW($1:$19),0),ROW($1:$19))+1,1)*10^ROW($1:$19)/10)</f>
        <v>0</v>
      </c>
      <c r="F1035" t="str">
        <f>feed!F1034</f>
        <v>Finest of the 19th century</v>
      </c>
      <c r="G1035" t="str">
        <f>feed!G1034</f>
        <v>Gandhi-like</v>
      </c>
      <c r="H1035">
        <f>SUMPRODUCT(MID(0&amp;feed!H1034,LARGE(INDEX(ISNUMBER(--MID(feed!H1034,ROW($1:$1),1))*
ROW($1:$1),0),ROW($1:$1))+1,1)*10^ROW($1:$1)/10)</f>
        <v>0</v>
      </c>
      <c r="I1035" t="str">
        <f>feed!I1034</f>
        <v>Poor</v>
      </c>
      <c r="J1035">
        <f>SUMPRODUCT(MID(0&amp;feed!J1034,LARGE(INDEX(ISNUMBER(--MID(feed!J1034,ROW($1:$19),1))*
ROW($1:$19),0),ROW($1:$19))+1,1)*10^ROW($1:$19)/10)</f>
        <v>121</v>
      </c>
      <c r="K1035">
        <f>SUMPRODUCT(MID(0&amp;feed!K1034,LARGE(INDEX(ISNUMBER(--MID(feed!K1034,ROW($1:$19),1))*
ROW($1:$19),0),ROW($1:$19))+1,1)*10^ROW($1:$19)/10)</f>
        <v>2</v>
      </c>
      <c r="L1035">
        <f>SUMPRODUCT(MID(0&amp;feed!L1034,LARGE(INDEX(ISNUMBER(--MID(feed!L1034,ROW($1:$19),1))*
ROW($1:$19),0),ROW($1:$19))+1,1)*10^ROW($1:$19)/10)</f>
        <v>0</v>
      </c>
      <c r="M1035" t="str">
        <f>feed!M1034</f>
        <v>Central Planning</v>
      </c>
      <c r="N1035">
        <f>SUMPRODUCT(MID(0&amp;feed!N1034,LARGE(INDEX(ISNUMBER(--MID(feed!N1034,ROW($1:$5),1))*
ROW($1:$5),0),ROW($1:$5))+1,1)*10^ROW($1:$5)/10)</f>
        <v>330</v>
      </c>
      <c r="O1035">
        <f>SUMPRODUCT(MID(0&amp;feed!O1034,LARGE(INDEX(ISNUMBER(--MID(feed!O1034,ROW($1:$5),1))*
ROW($1:$5),0),ROW($1:$5))+1,1)*10^ROW($1:$5)/10)</f>
        <v>0</v>
      </c>
      <c r="P1035" t="str">
        <f>feed!P1034</f>
        <v>Untapped</v>
      </c>
      <c r="Q1035" t="str">
        <f>feed!Q1034</f>
        <v>None</v>
      </c>
      <c r="R1035" t="str">
        <f>feed!R1034</f>
        <v>Persia</v>
      </c>
      <c r="S1035" t="str">
        <f>feed!S1034</f>
        <v>Neutral</v>
      </c>
      <c r="T1035" s="4">
        <f>SUMPRODUCT(MID(0&amp;feed!T1034,LARGE(INDEX(ISNUMBER(--MID(feed!T1034,ROW($1:$5),1))*
ROW($1:$5),0),ROW($1:$5))+1,1)*10^ROW($1:$5)/10)</f>
        <v>20000</v>
      </c>
      <c r="U1035" t="str">
        <f>feed!U1034</f>
        <v>http://blocgame.com/stats.php?id=59076</v>
      </c>
      <c r="V1035" s="4">
        <f>SUMPRODUCT(MID(0&amp;feed!V1034,LARGE(INDEX(ISNUMBER(--MID(feed!V1034,ROW($1:$5),1))*
ROW($1:$5),0),ROW($1:$5))+1,1)*10^ROW($1:$5)/10)</f>
        <v>0</v>
      </c>
      <c r="W1035">
        <f>feed!W1034</f>
        <v>0</v>
      </c>
      <c r="X1035" s="4">
        <f>T1035-H1035*750-K1035*375-L1035*375</f>
        <v>19250</v>
      </c>
      <c r="Y1035" s="9">
        <f>T1035/N1035</f>
        <v>60.606060606060609</v>
      </c>
    </row>
    <row r="1036" spans="1:25" x14ac:dyDescent="0.25">
      <c r="A1036" t="str">
        <f>feed!A1039</f>
        <v>Vail</v>
      </c>
      <c r="B1036" t="str">
        <f>feed!B1039</f>
        <v>finner</v>
      </c>
      <c r="C1036">
        <f>feed!C1039</f>
        <v>0</v>
      </c>
      <c r="D1036">
        <f>SUMPRODUCT(MID(0&amp;feed!D1039,LARGE(INDEX(ISNUMBER(--MID(feed!D1039,ROW($1:$19),1))*
ROW($1:$19),0),ROW($1:$19))+1,1)*10^ROW($1:$19)/10)</f>
        <v>25</v>
      </c>
      <c r="E1036">
        <f>SUMPRODUCT(MID(0&amp;feed!E1039,LARGE(INDEX(ISNUMBER(--MID(feed!E1039,ROW($1:$19),1))*
ROW($1:$19),0),ROW($1:$19))+1,1)*10^ROW($1:$19)/10)</f>
        <v>0</v>
      </c>
      <c r="F1036" t="str">
        <f>feed!F1039</f>
        <v>First World War surplus</v>
      </c>
      <c r="G1036" t="str">
        <f>feed!G1039</f>
        <v>Nice</v>
      </c>
      <c r="H1036">
        <f>SUMPRODUCT(MID(0&amp;feed!H1039,LARGE(INDEX(ISNUMBER(--MID(feed!H1039,ROW($1:$1),1))*
ROW($1:$1),0),ROW($1:$1))+1,1)*10^ROW($1:$1)/10)</f>
        <v>0</v>
      </c>
      <c r="I1036" t="str">
        <f>feed!I1039</f>
        <v>Elite</v>
      </c>
      <c r="J1036">
        <f>SUMPRODUCT(MID(0&amp;feed!J1039,LARGE(INDEX(ISNUMBER(--MID(feed!J1039,ROW($1:$19),1))*
ROW($1:$19),0),ROW($1:$19))+1,1)*10^ROW($1:$19)/10)</f>
        <v>78</v>
      </c>
      <c r="K1036">
        <f>SUMPRODUCT(MID(0&amp;feed!K1039,LARGE(INDEX(ISNUMBER(--MID(feed!K1039,ROW($1:$19),1))*
ROW($1:$19),0),ROW($1:$19))+1,1)*10^ROW($1:$19)/10)</f>
        <v>2</v>
      </c>
      <c r="L1036">
        <f>SUMPRODUCT(MID(0&amp;feed!L1039,LARGE(INDEX(ISNUMBER(--MID(feed!L1039,ROW($1:$19),1))*
ROW($1:$19),0),ROW($1:$19))+1,1)*10^ROW($1:$19)/10)</f>
        <v>0</v>
      </c>
      <c r="M1036" t="str">
        <f>feed!M1039</f>
        <v>Free Market</v>
      </c>
      <c r="N1036">
        <f>SUMPRODUCT(MID(0&amp;feed!N1039,LARGE(INDEX(ISNUMBER(--MID(feed!N1039,ROW($1:$5),1))*
ROW($1:$5),0),ROW($1:$5))+1,1)*10^ROW($1:$5)/10)</f>
        <v>330</v>
      </c>
      <c r="O1036">
        <f>SUMPRODUCT(MID(0&amp;feed!O1039,LARGE(INDEX(ISNUMBER(--MID(feed!O1039,ROW($1:$5),1))*
ROW($1:$5),0),ROW($1:$5))+1,1)*10^ROW($1:$5)/10)</f>
        <v>0</v>
      </c>
      <c r="P1036" t="str">
        <f>feed!P1039</f>
        <v>Untapped</v>
      </c>
      <c r="Q1036" t="str">
        <f>feed!Q1039</f>
        <v>None</v>
      </c>
      <c r="R1036" t="str">
        <f>feed!R1039</f>
        <v>Amazonia</v>
      </c>
      <c r="S1036" t="str">
        <f>feed!S1039</f>
        <v>Neutral</v>
      </c>
      <c r="T1036" s="4">
        <f>SUMPRODUCT(MID(0&amp;feed!T1039,LARGE(INDEX(ISNUMBER(--MID(feed!T1039,ROW($1:$5),1))*
ROW($1:$5),0),ROW($1:$5))+1,1)*10^ROW($1:$5)/10)</f>
        <v>20000</v>
      </c>
      <c r="U1036" t="str">
        <f>feed!U1039</f>
        <v>http://blocgame.com/stats.php?id=64826</v>
      </c>
      <c r="V1036" s="4">
        <f>SUMPRODUCT(MID(0&amp;feed!V1039,LARGE(INDEX(ISNUMBER(--MID(feed!V1039,ROW($1:$5),1))*
ROW($1:$5),0),ROW($1:$5))+1,1)*10^ROW($1:$5)/10)</f>
        <v>0</v>
      </c>
      <c r="W1036">
        <f>feed!W1039</f>
        <v>0</v>
      </c>
      <c r="X1036" s="4">
        <f>T1036-H1036*750-K1036*375-L1036*375</f>
        <v>19250</v>
      </c>
      <c r="Y1036" s="9">
        <f>T1036/N1036</f>
        <v>60.606060606060609</v>
      </c>
    </row>
    <row r="1037" spans="1:25" x14ac:dyDescent="0.25">
      <c r="A1037" t="str">
        <f>feed!A1035</f>
        <v>Strongburnz</v>
      </c>
      <c r="B1037" t="str">
        <f>feed!B1035</f>
        <v>SamzWater</v>
      </c>
      <c r="C1037">
        <f>feed!C1035</f>
        <v>0</v>
      </c>
      <c r="D1037">
        <f>SUMPRODUCT(MID(0&amp;feed!D1035,LARGE(INDEX(ISNUMBER(--MID(feed!D1035,ROW($1:$19),1))*
ROW($1:$19),0),ROW($1:$19))+1,1)*10^ROW($1:$19)/10)</f>
        <v>20</v>
      </c>
      <c r="E1037">
        <f>SUMPRODUCT(MID(0&amp;feed!E1035,LARGE(INDEX(ISNUMBER(--MID(feed!E1035,ROW($1:$19),1))*
ROW($1:$19),0),ROW($1:$19))+1,1)*10^ROW($1:$19)/10)</f>
        <v>0</v>
      </c>
      <c r="F1037" t="str">
        <f>feed!F1035</f>
        <v>Finest of the 19th century</v>
      </c>
      <c r="G1037" t="str">
        <f>feed!G1035</f>
        <v>Nice</v>
      </c>
      <c r="H1037">
        <f>SUMPRODUCT(MID(0&amp;feed!H1035,LARGE(INDEX(ISNUMBER(--MID(feed!H1035,ROW($1:$1),1))*
ROW($1:$1),0),ROW($1:$1))+1,1)*10^ROW($1:$1)/10)</f>
        <v>0</v>
      </c>
      <c r="I1037" t="str">
        <f>feed!I1035</f>
        <v>Standard</v>
      </c>
      <c r="J1037">
        <f>SUMPRODUCT(MID(0&amp;feed!J1035,LARGE(INDEX(ISNUMBER(--MID(feed!J1035,ROW($1:$19),1))*
ROW($1:$19),0),ROW($1:$19))+1,1)*10^ROW($1:$19)/10)</f>
        <v>74</v>
      </c>
      <c r="K1037">
        <f>SUMPRODUCT(MID(0&amp;feed!K1035,LARGE(INDEX(ISNUMBER(--MID(feed!K1035,ROW($1:$19),1))*
ROW($1:$19),0),ROW($1:$19))+1,1)*10^ROW($1:$19)/10)</f>
        <v>2</v>
      </c>
      <c r="L1037">
        <f>SUMPRODUCT(MID(0&amp;feed!L1035,LARGE(INDEX(ISNUMBER(--MID(feed!L1035,ROW($1:$19),1))*
ROW($1:$19),0),ROW($1:$19))+1,1)*10^ROW($1:$19)/10)</f>
        <v>0</v>
      </c>
      <c r="M1037" t="str">
        <f>feed!M1035</f>
        <v>Mixed Economy</v>
      </c>
      <c r="N1037">
        <f>SUMPRODUCT(MID(0&amp;feed!N1035,LARGE(INDEX(ISNUMBER(--MID(feed!N1035,ROW($1:$5),1))*
ROW($1:$5),0),ROW($1:$5))+1,1)*10^ROW($1:$5)/10)</f>
        <v>330</v>
      </c>
      <c r="O1037">
        <f>SUMPRODUCT(MID(0&amp;feed!O1035,LARGE(INDEX(ISNUMBER(--MID(feed!O1035,ROW($1:$5),1))*
ROW($1:$5),0),ROW($1:$5))+1,1)*10^ROW($1:$5)/10)</f>
        <v>0</v>
      </c>
      <c r="P1037" t="str">
        <f>feed!P1035</f>
        <v>Untapped</v>
      </c>
      <c r="Q1037" t="str">
        <f>feed!Q1035</f>
        <v>None</v>
      </c>
      <c r="R1037" t="str">
        <f>feed!R1035</f>
        <v>China</v>
      </c>
      <c r="S1037" t="str">
        <f>feed!S1035</f>
        <v>Neutral</v>
      </c>
      <c r="T1037" s="4">
        <f>SUMPRODUCT(MID(0&amp;feed!T1035,LARGE(INDEX(ISNUMBER(--MID(feed!T1035,ROW($1:$5),1))*
ROW($1:$5),0),ROW($1:$5))+1,1)*10^ROW($1:$5)/10)</f>
        <v>20000</v>
      </c>
      <c r="U1037" t="str">
        <f>feed!U1035</f>
        <v>http://blocgame.com/stats.php?id=59220</v>
      </c>
      <c r="V1037" s="4">
        <f>SUMPRODUCT(MID(0&amp;feed!V1035,LARGE(INDEX(ISNUMBER(--MID(feed!V1035,ROW($1:$5),1))*
ROW($1:$5),0),ROW($1:$5))+1,1)*10^ROW($1:$5)/10)</f>
        <v>0</v>
      </c>
      <c r="W1037">
        <f>feed!W1035</f>
        <v>0</v>
      </c>
      <c r="X1037" s="4">
        <f>T1037-H1037*750-K1037*375-L1037*375</f>
        <v>19250</v>
      </c>
      <c r="Y1037" s="9">
        <f>T1037/N1037</f>
        <v>60.606060606060609</v>
      </c>
    </row>
    <row r="1038" spans="1:25" x14ac:dyDescent="0.25">
      <c r="A1038" t="str">
        <f>feed!A1040</f>
        <v>Radiation</v>
      </c>
      <c r="B1038" t="str">
        <f>feed!B1040</f>
        <v>SirAsian</v>
      </c>
      <c r="C1038">
        <f>feed!C1040</f>
        <v>0</v>
      </c>
      <c r="D1038">
        <f>SUMPRODUCT(MID(0&amp;feed!D1040,LARGE(INDEX(ISNUMBER(--MID(feed!D1040,ROW($1:$19),1))*
ROW($1:$19),0),ROW($1:$19))+1,1)*10^ROW($1:$19)/10)</f>
        <v>20</v>
      </c>
      <c r="E1038">
        <f>SUMPRODUCT(MID(0&amp;feed!E1040,LARGE(INDEX(ISNUMBER(--MID(feed!E1040,ROW($1:$19),1))*
ROW($1:$19),0),ROW($1:$19))+1,1)*10^ROW($1:$19)/10)</f>
        <v>0</v>
      </c>
      <c r="F1038" t="str">
        <f>feed!F1040</f>
        <v>Finest of the 19th century</v>
      </c>
      <c r="G1038" t="str">
        <f>feed!G1040</f>
        <v>Nice</v>
      </c>
      <c r="H1038">
        <f>SUMPRODUCT(MID(0&amp;feed!H1040,LARGE(INDEX(ISNUMBER(--MID(feed!H1040,ROW($1:$1),1))*
ROW($1:$1),0),ROW($1:$1))+1,1)*10^ROW($1:$1)/10)</f>
        <v>0</v>
      </c>
      <c r="I1038" t="str">
        <f>feed!I1040</f>
        <v>Standard</v>
      </c>
      <c r="J1038">
        <f>SUMPRODUCT(MID(0&amp;feed!J1040,LARGE(INDEX(ISNUMBER(--MID(feed!J1040,ROW($1:$19),1))*
ROW($1:$19),0),ROW($1:$19))+1,1)*10^ROW($1:$19)/10)</f>
        <v>73</v>
      </c>
      <c r="K1038">
        <f>SUMPRODUCT(MID(0&amp;feed!K1040,LARGE(INDEX(ISNUMBER(--MID(feed!K1040,ROW($1:$19),1))*
ROW($1:$19),0),ROW($1:$19))+1,1)*10^ROW($1:$19)/10)</f>
        <v>2</v>
      </c>
      <c r="L1038">
        <f>SUMPRODUCT(MID(0&amp;feed!L1040,LARGE(INDEX(ISNUMBER(--MID(feed!L1040,ROW($1:$19),1))*
ROW($1:$19),0),ROW($1:$19))+1,1)*10^ROW($1:$19)/10)</f>
        <v>0</v>
      </c>
      <c r="M1038" t="str">
        <f>feed!M1040</f>
        <v>Mixed Economy</v>
      </c>
      <c r="N1038">
        <f>SUMPRODUCT(MID(0&amp;feed!N1040,LARGE(INDEX(ISNUMBER(--MID(feed!N1040,ROW($1:$5),1))*
ROW($1:$5),0),ROW($1:$5))+1,1)*10^ROW($1:$5)/10)</f>
        <v>330</v>
      </c>
      <c r="O1038">
        <f>SUMPRODUCT(MID(0&amp;feed!O1040,LARGE(INDEX(ISNUMBER(--MID(feed!O1040,ROW($1:$5),1))*
ROW($1:$5),0),ROW($1:$5))+1,1)*10^ROW($1:$5)/10)</f>
        <v>0</v>
      </c>
      <c r="P1038" t="str">
        <f>feed!P1040</f>
        <v>Untapped</v>
      </c>
      <c r="Q1038" t="str">
        <f>feed!Q1040</f>
        <v>None</v>
      </c>
      <c r="R1038" t="str">
        <f>feed!R1040</f>
        <v>China</v>
      </c>
      <c r="S1038" t="str">
        <f>feed!S1040</f>
        <v>Neutral</v>
      </c>
      <c r="T1038" s="4">
        <f>SUMPRODUCT(MID(0&amp;feed!T1040,LARGE(INDEX(ISNUMBER(--MID(feed!T1040,ROW($1:$5),1))*
ROW($1:$5),0),ROW($1:$5))+1,1)*10^ROW($1:$5)/10)</f>
        <v>20000</v>
      </c>
      <c r="U1038" t="str">
        <f>feed!U1040</f>
        <v>http://blocgame.com/stats.php?id=64839</v>
      </c>
      <c r="V1038" s="4">
        <f>SUMPRODUCT(MID(0&amp;feed!V1040,LARGE(INDEX(ISNUMBER(--MID(feed!V1040,ROW($1:$5),1))*
ROW($1:$5),0),ROW($1:$5))+1,1)*10^ROW($1:$5)/10)</f>
        <v>0</v>
      </c>
      <c r="W1038">
        <f>feed!W1040</f>
        <v>0</v>
      </c>
      <c r="X1038" s="4">
        <f>T1038-H1038*750-K1038*375-L1038*375</f>
        <v>19250</v>
      </c>
      <c r="Y1038" s="9">
        <f>T1038/N1038</f>
        <v>60.606060606060609</v>
      </c>
    </row>
    <row r="1039" spans="1:25" x14ac:dyDescent="0.25">
      <c r="A1039" t="str">
        <f>feed!A1038</f>
        <v>Darken</v>
      </c>
      <c r="B1039" t="str">
        <f>feed!B1038</f>
        <v>Lorenzo Burnett</v>
      </c>
      <c r="C1039">
        <f>feed!C1038</f>
        <v>0</v>
      </c>
      <c r="D1039">
        <f>SUMPRODUCT(MID(0&amp;feed!D1038,LARGE(INDEX(ISNUMBER(--MID(feed!D1038,ROW($1:$19),1))*
ROW($1:$19),0),ROW($1:$19))+1,1)*10^ROW($1:$19)/10)</f>
        <v>20</v>
      </c>
      <c r="E1039">
        <f>SUMPRODUCT(MID(0&amp;feed!E1038,LARGE(INDEX(ISNUMBER(--MID(feed!E1038,ROW($1:$19),1))*
ROW($1:$19),0),ROW($1:$19))+1,1)*10^ROW($1:$19)/10)</f>
        <v>0</v>
      </c>
      <c r="F1039" t="str">
        <f>feed!F1038</f>
        <v>Finest of the 19th century</v>
      </c>
      <c r="G1039" t="str">
        <f>feed!G1038</f>
        <v>Nice</v>
      </c>
      <c r="H1039">
        <f>SUMPRODUCT(MID(0&amp;feed!H1038,LARGE(INDEX(ISNUMBER(--MID(feed!H1038,ROW($1:$1),1))*
ROW($1:$1),0),ROW($1:$1))+1,1)*10^ROW($1:$1)/10)</f>
        <v>0</v>
      </c>
      <c r="I1039" t="str">
        <f>feed!I1038</f>
        <v>Standard</v>
      </c>
      <c r="J1039">
        <f>SUMPRODUCT(MID(0&amp;feed!J1038,LARGE(INDEX(ISNUMBER(--MID(feed!J1038,ROW($1:$19),1))*
ROW($1:$19),0),ROW($1:$19))+1,1)*10^ROW($1:$19)/10)</f>
        <v>59</v>
      </c>
      <c r="K1039">
        <f>SUMPRODUCT(MID(0&amp;feed!K1038,LARGE(INDEX(ISNUMBER(--MID(feed!K1038,ROW($1:$19),1))*
ROW($1:$19),0),ROW($1:$19))+1,1)*10^ROW($1:$19)/10)</f>
        <v>2</v>
      </c>
      <c r="L1039">
        <f>SUMPRODUCT(MID(0&amp;feed!L1038,LARGE(INDEX(ISNUMBER(--MID(feed!L1038,ROW($1:$19),1))*
ROW($1:$19),0),ROW($1:$19))+1,1)*10^ROW($1:$19)/10)</f>
        <v>0</v>
      </c>
      <c r="M1039" t="str">
        <f>feed!M1038</f>
        <v>Free Market</v>
      </c>
      <c r="N1039">
        <f>SUMPRODUCT(MID(0&amp;feed!N1038,LARGE(INDEX(ISNUMBER(--MID(feed!N1038,ROW($1:$5),1))*
ROW($1:$5),0),ROW($1:$5))+1,1)*10^ROW($1:$5)/10)</f>
        <v>330</v>
      </c>
      <c r="O1039">
        <f>SUMPRODUCT(MID(0&amp;feed!O1038,LARGE(INDEX(ISNUMBER(--MID(feed!O1038,ROW($1:$5),1))*
ROW($1:$5),0),ROW($1:$5))+1,1)*10^ROW($1:$5)/10)</f>
        <v>0</v>
      </c>
      <c r="P1039" t="str">
        <f>feed!P1038</f>
        <v>Untapped</v>
      </c>
      <c r="Q1039" t="str">
        <f>feed!Q1038</f>
        <v>None</v>
      </c>
      <c r="R1039" t="str">
        <f>feed!R1038</f>
        <v>Congo</v>
      </c>
      <c r="S1039" t="str">
        <f>feed!S1038</f>
        <v>Neutral</v>
      </c>
      <c r="T1039" s="4">
        <f>SUMPRODUCT(MID(0&amp;feed!T1038,LARGE(INDEX(ISNUMBER(--MID(feed!T1038,ROW($1:$5),1))*
ROW($1:$5),0),ROW($1:$5))+1,1)*10^ROW($1:$5)/10)</f>
        <v>20000</v>
      </c>
      <c r="U1039" t="str">
        <f>feed!U1038</f>
        <v>http://blocgame.com/stats.php?id=64823</v>
      </c>
      <c r="V1039" s="4">
        <f>SUMPRODUCT(MID(0&amp;feed!V1038,LARGE(INDEX(ISNUMBER(--MID(feed!V1038,ROW($1:$5),1))*
ROW($1:$5),0),ROW($1:$5))+1,1)*10^ROW($1:$5)/10)</f>
        <v>0</v>
      </c>
      <c r="W1039">
        <f>feed!W1038</f>
        <v>0</v>
      </c>
      <c r="X1039" s="4">
        <f>T1039-H1039*750-K1039*375-L1039*375</f>
        <v>19250</v>
      </c>
      <c r="Y1039" s="9">
        <f>T1039/N1039</f>
        <v>60.606060606060609</v>
      </c>
    </row>
    <row r="1040" spans="1:25" x14ac:dyDescent="0.25">
      <c r="A1040" t="str">
        <f>feed!A1036</f>
        <v>Ruberduck</v>
      </c>
      <c r="B1040" t="str">
        <f>feed!B1036</f>
        <v>Gunsforpandas</v>
      </c>
      <c r="C1040" t="str">
        <f>feed!C1036</f>
        <v>The Holy Knights</v>
      </c>
      <c r="D1040">
        <f>SUMPRODUCT(MID(0&amp;feed!D1036,LARGE(INDEX(ISNUMBER(--MID(feed!D1036,ROW($1:$19),1))*
ROW($1:$19),0),ROW($1:$19))+1,1)*10^ROW($1:$19)/10)</f>
        <v>25</v>
      </c>
      <c r="E1040">
        <f>SUMPRODUCT(MID(0&amp;feed!E1036,LARGE(INDEX(ISNUMBER(--MID(feed!E1036,ROW($1:$19),1))*
ROW($1:$19),0),ROW($1:$19))+1,1)*10^ROW($1:$19)/10)</f>
        <v>0</v>
      </c>
      <c r="F1040" t="str">
        <f>feed!F1036</f>
        <v>First World War surplus</v>
      </c>
      <c r="G1040" t="str">
        <f>feed!G1036</f>
        <v>Gandhi-like</v>
      </c>
      <c r="H1040">
        <f>SUMPRODUCT(MID(0&amp;feed!H1036,LARGE(INDEX(ISNUMBER(--MID(feed!H1036,ROW($1:$1),1))*
ROW($1:$1),0),ROW($1:$1))+1,1)*10^ROW($1:$1)/10)</f>
        <v>0</v>
      </c>
      <c r="I1040" t="str">
        <f>feed!I1036</f>
        <v>Elite</v>
      </c>
      <c r="J1040">
        <f>SUMPRODUCT(MID(0&amp;feed!J1036,LARGE(INDEX(ISNUMBER(--MID(feed!J1036,ROW($1:$19),1))*
ROW($1:$19),0),ROW($1:$19))+1,1)*10^ROW($1:$19)/10)</f>
        <v>7</v>
      </c>
      <c r="K1040">
        <f>SUMPRODUCT(MID(0&amp;feed!K1036,LARGE(INDEX(ISNUMBER(--MID(feed!K1036,ROW($1:$19),1))*
ROW($1:$19),0),ROW($1:$19))+1,1)*10^ROW($1:$19)/10)</f>
        <v>2</v>
      </c>
      <c r="L1040">
        <f>SUMPRODUCT(MID(0&amp;feed!L1036,LARGE(INDEX(ISNUMBER(--MID(feed!L1036,ROW($1:$19),1))*
ROW($1:$19),0),ROW($1:$19))+1,1)*10^ROW($1:$19)/10)</f>
        <v>1</v>
      </c>
      <c r="M1040" t="str">
        <f>feed!M1036</f>
        <v>Free Market</v>
      </c>
      <c r="N1040">
        <f>SUMPRODUCT(MID(0&amp;feed!N1036,LARGE(INDEX(ISNUMBER(--MID(feed!N1036,ROW($1:$5),1))*
ROW($1:$5),0),ROW($1:$5))+1,1)*10^ROW($1:$5)/10)</f>
        <v>330</v>
      </c>
      <c r="O1040">
        <f>SUMPRODUCT(MID(0&amp;feed!O1036,LARGE(INDEX(ISNUMBER(--MID(feed!O1036,ROW($1:$5),1))*
ROW($1:$5),0),ROW($1:$5))+1,1)*10^ROW($1:$5)/10)</f>
        <v>2346</v>
      </c>
      <c r="P1040" t="str">
        <f>feed!P1036</f>
        <v>Untapped</v>
      </c>
      <c r="Q1040" t="str">
        <f>feed!Q1036</f>
        <v>Meagre</v>
      </c>
      <c r="R1040" t="str">
        <f>feed!R1036</f>
        <v>Egypt</v>
      </c>
      <c r="S1040" t="str">
        <f>feed!S1036</f>
        <v>United States</v>
      </c>
      <c r="T1040" s="4">
        <f>SUMPRODUCT(MID(0&amp;feed!T1036,LARGE(INDEX(ISNUMBER(--MID(feed!T1036,ROW($1:$5),1))*
ROW($1:$5),0),ROW($1:$5))+1,1)*10^ROW($1:$5)/10)</f>
        <v>20000</v>
      </c>
      <c r="U1040" t="str">
        <f>feed!U1036</f>
        <v>http://blocgame.com/stats.php?id=64662</v>
      </c>
      <c r="V1040" s="4">
        <f>SUMPRODUCT(MID(0&amp;feed!V1036,LARGE(INDEX(ISNUMBER(--MID(feed!V1036,ROW($1:$5),1))*
ROW($1:$5),0),ROW($1:$5))+1,1)*10^ROW($1:$5)/10)</f>
        <v>0</v>
      </c>
      <c r="W1040">
        <f>feed!W1036</f>
        <v>0</v>
      </c>
      <c r="X1040" s="4">
        <f>T1040-H1040*750-K1040*375-L1040*375</f>
        <v>18875</v>
      </c>
      <c r="Y1040" s="9">
        <f>T1040/N1040</f>
        <v>60.606060606060609</v>
      </c>
    </row>
    <row r="1041" spans="1:25" x14ac:dyDescent="0.25">
      <c r="A1041" t="str">
        <f>feed!A1043</f>
        <v>FckNigas</v>
      </c>
      <c r="B1041" t="str">
        <f>feed!B1043</f>
        <v>FckNigas</v>
      </c>
      <c r="C1041">
        <f>feed!C1043</f>
        <v>0</v>
      </c>
      <c r="D1041">
        <f>SUMPRODUCT(MID(0&amp;feed!D1043,LARGE(INDEX(ISNUMBER(--MID(feed!D1043,ROW($1:$19),1))*
ROW($1:$19),0),ROW($1:$19))+1,1)*10^ROW($1:$19)/10)</f>
        <v>7</v>
      </c>
      <c r="E1041">
        <f>SUMPRODUCT(MID(0&amp;feed!E1043,LARGE(INDEX(ISNUMBER(--MID(feed!E1043,ROW($1:$19),1))*
ROW($1:$19),0),ROW($1:$19))+1,1)*10^ROW($1:$19)/10)</f>
        <v>0</v>
      </c>
      <c r="F1041" t="str">
        <f>feed!F1043</f>
        <v>Finest of the 19th century</v>
      </c>
      <c r="G1041" t="str">
        <f>feed!G1043</f>
        <v>Nice</v>
      </c>
      <c r="H1041">
        <f>SUMPRODUCT(MID(0&amp;feed!H1043,LARGE(INDEX(ISNUMBER(--MID(feed!H1043,ROW($1:$1),1))*
ROW($1:$1),0),ROW($1:$1))+1,1)*10^ROW($1:$1)/10)</f>
        <v>0</v>
      </c>
      <c r="I1041" t="str">
        <f>feed!I1043</f>
        <v>Standard</v>
      </c>
      <c r="J1041">
        <f>SUMPRODUCT(MID(0&amp;feed!J1043,LARGE(INDEX(ISNUMBER(--MID(feed!J1043,ROW($1:$19),1))*
ROW($1:$19),0),ROW($1:$19))+1,1)*10^ROW($1:$19)/10)</f>
        <v>103</v>
      </c>
      <c r="K1041">
        <f>SUMPRODUCT(MID(0&amp;feed!K1043,LARGE(INDEX(ISNUMBER(--MID(feed!K1043,ROW($1:$19),1))*
ROW($1:$19),0),ROW($1:$19))+1,1)*10^ROW($1:$19)/10)</f>
        <v>2</v>
      </c>
      <c r="L1041">
        <f>SUMPRODUCT(MID(0&amp;feed!L1043,LARGE(INDEX(ISNUMBER(--MID(feed!L1043,ROW($1:$19),1))*
ROW($1:$19),0),ROW($1:$19))+1,1)*10^ROW($1:$19)/10)</f>
        <v>0</v>
      </c>
      <c r="M1041" t="str">
        <f>feed!M1043</f>
        <v>Mixed Economy</v>
      </c>
      <c r="N1041">
        <f>SUMPRODUCT(MID(0&amp;feed!N1043,LARGE(INDEX(ISNUMBER(--MID(feed!N1043,ROW($1:$5),1))*
ROW($1:$5),0),ROW($1:$5))+1,1)*10^ROW($1:$5)/10)</f>
        <v>328</v>
      </c>
      <c r="O1041">
        <f>SUMPRODUCT(MID(0&amp;feed!O1043,LARGE(INDEX(ISNUMBER(--MID(feed!O1043,ROW($1:$5),1))*
ROW($1:$5),0),ROW($1:$5))+1,1)*10^ROW($1:$5)/10)</f>
        <v>209</v>
      </c>
      <c r="P1041" t="str">
        <f>feed!P1043</f>
        <v>Untapped</v>
      </c>
      <c r="Q1041" t="str">
        <f>feed!Q1043</f>
        <v>None</v>
      </c>
      <c r="R1041" t="str">
        <f>feed!R1043</f>
        <v>Amazonia</v>
      </c>
      <c r="S1041" t="str">
        <f>feed!S1043</f>
        <v>Neutral</v>
      </c>
      <c r="T1041" s="4">
        <f>SUMPRODUCT(MID(0&amp;feed!T1043,LARGE(INDEX(ISNUMBER(--MID(feed!T1043,ROW($1:$5),1))*
ROW($1:$5),0),ROW($1:$5))+1,1)*10^ROW($1:$5)/10)</f>
        <v>16088</v>
      </c>
      <c r="U1041" t="str">
        <f>feed!U1043</f>
        <v>http://blocgame.com/stats.php?id=64767</v>
      </c>
      <c r="V1041" s="4">
        <f>SUMPRODUCT(MID(0&amp;feed!V1043,LARGE(INDEX(ISNUMBER(--MID(feed!V1043,ROW($1:$5),1))*
ROW($1:$5),0),ROW($1:$5))+1,1)*10^ROW($1:$5)/10)</f>
        <v>0</v>
      </c>
      <c r="W1041">
        <f>feed!W1043</f>
        <v>0</v>
      </c>
      <c r="X1041" s="4">
        <f>T1041-H1041*750-K1041*375-L1041*375</f>
        <v>15338</v>
      </c>
      <c r="Y1041" s="9">
        <f>T1041/N1041</f>
        <v>49.048780487804876</v>
      </c>
    </row>
    <row r="1042" spans="1:25" x14ac:dyDescent="0.25">
      <c r="A1042" t="str">
        <f>feed!A1042</f>
        <v>povertunion</v>
      </c>
      <c r="B1042" t="str">
        <f>feed!B1042</f>
        <v>joseph4424</v>
      </c>
      <c r="C1042" t="str">
        <f>feed!C1042</f>
        <v>The Order</v>
      </c>
      <c r="D1042">
        <f>SUMPRODUCT(MID(0&amp;feed!D1042,LARGE(INDEX(ISNUMBER(--MID(feed!D1042,ROW($1:$19),1))*
ROW($1:$19),0),ROW($1:$19))+1,1)*10^ROW($1:$19)/10)</f>
        <v>38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Gandhi-like</v>
      </c>
      <c r="H1042">
        <f>SUMPRODUCT(MID(0&amp;feed!H1042,LARGE(INDEX(ISNUMBER(--MID(feed!H1042,ROW($1:$1),1))*
ROW($1:$1),0),ROW($1:$1))+1,1)*10^ROW($1:$1)/10)</f>
        <v>1</v>
      </c>
      <c r="I1042" t="str">
        <f>feed!I1042</f>
        <v>Standard</v>
      </c>
      <c r="J1042">
        <f>SUMPRODUCT(MID(0&amp;feed!J1042,LARGE(INDEX(ISNUMBER(--MID(feed!J1042,ROW($1:$19),1))*
ROW($1:$19),0),ROW($1:$19))+1,1)*10^ROW($1:$19)/10)</f>
        <v>9</v>
      </c>
      <c r="K1042">
        <f>SUMPRODUCT(MID(0&amp;feed!K1042,LARGE(INDEX(ISNUMBER(--MID(feed!K1042,ROW($1:$19),1))*
ROW($1:$19),0),ROW($1:$19))+1,1)*10^ROW($1:$19)/10)</f>
        <v>3</v>
      </c>
      <c r="L1042">
        <f>SUMPRODUCT(MID(0&amp;feed!L1042,LARGE(INDEX(ISNUMBER(--MID(feed!L1042,ROW($1:$19),1))*
ROW($1:$19),0),ROW($1:$19))+1,1)*10^ROW($1:$19)/10)</f>
        <v>3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328</v>
      </c>
      <c r="O1042">
        <f>SUMPRODUCT(MID(0&amp;feed!O1042,LARGE(INDEX(ISNUMBER(--MID(feed!O1042,ROW($1:$5),1))*
ROW($1:$5),0),ROW($1:$5))+1,1)*10^ROW($1:$5)/10)</f>
        <v>1318</v>
      </c>
      <c r="P1042" t="str">
        <f>feed!P1042</f>
        <v>Plentiful</v>
      </c>
      <c r="Q1042" t="str">
        <f>feed!Q1042</f>
        <v>Small</v>
      </c>
      <c r="R1042" t="str">
        <f>feed!R1042</f>
        <v>Persia</v>
      </c>
      <c r="S1042" t="str">
        <f>feed!S1042</f>
        <v>Neutral</v>
      </c>
      <c r="T1042" s="4">
        <f>SUMPRODUCT(MID(0&amp;feed!T1042,LARGE(INDEX(ISNUMBER(--MID(feed!T1042,ROW($1:$5),1))*
ROW($1:$5),0),ROW($1:$5))+1,1)*10^ROW($1:$5)/10)</f>
        <v>20201</v>
      </c>
      <c r="U1042" t="str">
        <f>feed!U1042</f>
        <v>http://blocgame.com/stats.php?id=64429</v>
      </c>
      <c r="V1042" s="4">
        <f>SUMPRODUCT(MID(0&amp;feed!V1042,LARGE(INDEX(ISNUMBER(--MID(feed!V1042,ROW($1:$5),1))*
ROW($1:$5),0),ROW($1:$5))+1,1)*10^ROW($1:$5)/10)</f>
        <v>0</v>
      </c>
      <c r="W1042">
        <f>feed!W1042</f>
        <v>0</v>
      </c>
      <c r="X1042" s="4">
        <f>T1042-H1042*750-K1042*375-L1042*375</f>
        <v>17201</v>
      </c>
      <c r="Y1042" s="9">
        <f>T1042/N1042</f>
        <v>61.588414634146339</v>
      </c>
    </row>
    <row r="1043" spans="1:25" x14ac:dyDescent="0.25">
      <c r="A1043" t="str">
        <f>feed!A1041</f>
        <v>Bluedenstone</v>
      </c>
      <c r="B1043" t="str">
        <f>feed!B1041</f>
        <v>Patelman</v>
      </c>
      <c r="C1043" t="str">
        <f>feed!C1041</f>
        <v>Steel Brotherhood</v>
      </c>
      <c r="D1043">
        <f>SUMPRODUCT(MID(0&amp;feed!D1041,LARGE(INDEX(ISNUMBER(--MID(feed!D1041,ROW($1:$19),1))*
ROW($1:$19),0),ROW($1:$19))+1,1)*10^ROW($1:$19)/10)</f>
        <v>10</v>
      </c>
      <c r="E1043">
        <f>SUMPRODUCT(MID(0&amp;feed!E1041,LARGE(INDEX(ISNUMBER(--MID(feed!E1041,ROW($1:$19),1))*
ROW($1:$19),0),ROW($1:$19))+1,1)*10^ROW($1:$19)/10)</f>
        <v>0</v>
      </c>
      <c r="F1043" t="str">
        <f>feed!F1041</f>
        <v>Finest of the 19th century</v>
      </c>
      <c r="G1043" t="str">
        <f>feed!G1041</f>
        <v>Good</v>
      </c>
      <c r="H1043">
        <f>SUMPRODUCT(MID(0&amp;feed!H1041,LARGE(INDEX(ISNUMBER(--MID(feed!H1041,ROW($1:$1),1))*
ROW($1:$1),0),ROW($1:$1))+1,1)*10^ROW($1:$1)/10)</f>
        <v>0</v>
      </c>
      <c r="I1043" t="str">
        <f>feed!I1041</f>
        <v>Standard</v>
      </c>
      <c r="J1043">
        <f>SUMPRODUCT(MID(0&amp;feed!J1041,LARGE(INDEX(ISNUMBER(--MID(feed!J1041,ROW($1:$19),1))*
ROW($1:$19),0),ROW($1:$19))+1,1)*10^ROW($1:$19)/10)</f>
        <v>0</v>
      </c>
      <c r="K1043">
        <f>SUMPRODUCT(MID(0&amp;feed!K1041,LARGE(INDEX(ISNUMBER(--MID(feed!K1041,ROW($1:$19),1))*
ROW($1:$19),0),ROW($1:$19))+1,1)*10^ROW($1:$19)/10)</f>
        <v>4</v>
      </c>
      <c r="L1043">
        <f>SUMPRODUCT(MID(0&amp;feed!L1041,LARGE(INDEX(ISNUMBER(--MID(feed!L1041,ROW($1:$19),1))*
ROW($1:$19),0),ROW($1:$19))+1,1)*10^ROW($1:$19)/10)</f>
        <v>1</v>
      </c>
      <c r="M1043" t="str">
        <f>feed!M1041</f>
        <v>Central Planning</v>
      </c>
      <c r="N1043">
        <f>SUMPRODUCT(MID(0&amp;feed!N1041,LARGE(INDEX(ISNUMBER(--MID(feed!N1041,ROW($1:$5),1))*
ROW($1:$5),0),ROW($1:$5))+1,1)*10^ROW($1:$5)/10)</f>
        <v>328</v>
      </c>
      <c r="O1043">
        <f>SUMPRODUCT(MID(0&amp;feed!O1041,LARGE(INDEX(ISNUMBER(--MID(feed!O1041,ROW($1:$5),1))*
ROW($1:$5),0),ROW($1:$5))+1,1)*10^ROW($1:$5)/10)</f>
        <v>1</v>
      </c>
      <c r="P1043" t="str">
        <f>feed!P1041</f>
        <v>Untapped</v>
      </c>
      <c r="Q1043" t="str">
        <f>feed!Q1041</f>
        <v>None</v>
      </c>
      <c r="R1043" t="str">
        <f>feed!R1041</f>
        <v>Caribbean</v>
      </c>
      <c r="S1043" t="str">
        <f>feed!S1041</f>
        <v>United States</v>
      </c>
      <c r="T1043" s="4">
        <f>SUMPRODUCT(MID(0&amp;feed!T1041,LARGE(INDEX(ISNUMBER(--MID(feed!T1041,ROW($1:$5),1))*
ROW($1:$5),0),ROW($1:$5))+1,1)*10^ROW($1:$5)/10)</f>
        <v>20000</v>
      </c>
      <c r="U1043" t="str">
        <f>feed!U1041</f>
        <v>http://blocgame.com/stats.php?id=58045</v>
      </c>
      <c r="V1043" s="4">
        <f>SUMPRODUCT(MID(0&amp;feed!V1041,LARGE(INDEX(ISNUMBER(--MID(feed!V1041,ROW($1:$5),1))*
ROW($1:$5),0),ROW($1:$5))+1,1)*10^ROW($1:$5)/10)</f>
        <v>0</v>
      </c>
      <c r="W1043">
        <f>feed!W1041</f>
        <v>0</v>
      </c>
      <c r="X1043" s="4">
        <f>T1043-H1043*750-K1043*375-L1043*375</f>
        <v>18125</v>
      </c>
      <c r="Y1043" s="9">
        <f>T1043/N1043</f>
        <v>60.975609756097562</v>
      </c>
    </row>
    <row r="1044" spans="1:25" x14ac:dyDescent="0.25">
      <c r="A1044" t="str">
        <f>feed!A1044</f>
        <v>sultallian</v>
      </c>
      <c r="B1044" t="str">
        <f>feed!B1044</f>
        <v>sultallian</v>
      </c>
      <c r="C1044">
        <f>feed!C1044</f>
        <v>0</v>
      </c>
      <c r="D1044">
        <f>SUMPRODUCT(MID(0&amp;feed!D1044,LARGE(INDEX(ISNUMBER(--MID(feed!D1044,ROW($1:$19),1))*
ROW($1:$19),0),ROW($1:$19))+1,1)*10^ROW($1:$19)/10)</f>
        <v>43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Second World War surplus</v>
      </c>
      <c r="G1044" t="str">
        <f>feed!G1044</f>
        <v>Nice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Undisciplined Rabble</v>
      </c>
      <c r="J1044">
        <f>SUMPRODUCT(MID(0&amp;feed!J1044,LARGE(INDEX(ISNUMBER(--MID(feed!J1044,ROW($1:$19),1))*
ROW($1:$19),0),ROW($1:$19))+1,1)*10^ROW($1:$19)/10)</f>
        <v>9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10</v>
      </c>
      <c r="M1044" t="str">
        <f>feed!M1044</f>
        <v>Mixed Economy</v>
      </c>
      <c r="N1044">
        <f>SUMPRODUCT(MID(0&amp;feed!N1044,LARGE(INDEX(ISNUMBER(--MID(feed!N1044,ROW($1:$5),1))*
ROW($1:$5),0),ROW($1:$5))+1,1)*10^ROW($1:$5)/10)</f>
        <v>327</v>
      </c>
      <c r="O1044">
        <f>SUMPRODUCT(MID(0&amp;feed!O1044,LARGE(INDEX(ISNUMBER(--MID(feed!O1044,ROW($1:$5),1))*
ROW($1:$5),0),ROW($1:$5))+1,1)*10^ROW($1:$5)/10)</f>
        <v>3348</v>
      </c>
      <c r="P1044" t="str">
        <f>feed!P1044</f>
        <v>Untapped</v>
      </c>
      <c r="Q1044" t="str">
        <f>feed!Q1044</f>
        <v>None</v>
      </c>
      <c r="R1044" t="str">
        <f>feed!R1044</f>
        <v>Egypt</v>
      </c>
      <c r="S1044" t="str">
        <f>feed!S1044</f>
        <v>Neutral</v>
      </c>
      <c r="T1044" s="4">
        <f>SUMPRODUCT(MID(0&amp;feed!T1044,LARGE(INDEX(ISNUMBER(--MID(feed!T1044,ROW($1:$5),1))*
ROW($1:$5),0),ROW($1:$5))+1,1)*10^ROW($1:$5)/10)</f>
        <v>20000</v>
      </c>
      <c r="U1044" t="str">
        <f>feed!U1044</f>
        <v>http://blocgame.com/stats.php?id=64119</v>
      </c>
      <c r="V1044" s="4">
        <f>SUMPRODUCT(MID(0&amp;feed!V1044,LARGE(INDEX(ISNUMBER(--MID(feed!V1044,ROW($1:$5),1))*
ROW($1:$5),0),ROW($1:$5))+1,1)*10^ROW($1:$5)/10)</f>
        <v>0</v>
      </c>
      <c r="W1044">
        <f>feed!W1044</f>
        <v>0</v>
      </c>
      <c r="X1044" s="4">
        <f>T1044-H1044*750-K1044*375-L1044*375</f>
        <v>15500</v>
      </c>
      <c r="Y1044" s="9">
        <f>T1044/N1044</f>
        <v>61.162079510703364</v>
      </c>
    </row>
    <row r="1045" spans="1:25" x14ac:dyDescent="0.25">
      <c r="A1045" t="str">
        <f>feed!A1047</f>
        <v>Tzanum</v>
      </c>
      <c r="B1045" t="str">
        <f>feed!B1047</f>
        <v>William Velar</v>
      </c>
      <c r="C1045">
        <f>feed!C1047</f>
        <v>0</v>
      </c>
      <c r="D1045">
        <f>SUMPRODUCT(MID(0&amp;feed!D1047,LARGE(INDEX(ISNUMBER(--MID(feed!D1047,ROW($1:$19),1))*
ROW($1:$19),0),ROW($1:$19))+1,1)*10^ROW($1:$19)/10)</f>
        <v>20</v>
      </c>
      <c r="E1045">
        <f>SUMPRODUCT(MID(0&amp;feed!E1047,LARGE(INDEX(ISNUMBER(--MID(feed!E1047,ROW($1:$19),1))*
ROW($1:$19),0),ROW($1:$19))+1,1)*10^ROW($1:$19)/10)</f>
        <v>0</v>
      </c>
      <c r="F1045" t="str">
        <f>feed!F1047</f>
        <v>Finest of the 19th century</v>
      </c>
      <c r="G1045" t="str">
        <f>feed!G1047</f>
        <v>Normal</v>
      </c>
      <c r="H1045">
        <f>SUMPRODUCT(MID(0&amp;feed!H1047,LARGE(INDEX(ISNUMBER(--MID(feed!H1047,ROW($1:$1),1))*
ROW($1:$1),0),ROW($1:$1))+1,1)*10^ROW($1:$1)/10)</f>
        <v>0</v>
      </c>
      <c r="I1045" t="str">
        <f>feed!I1047</f>
        <v>Standard</v>
      </c>
      <c r="J1045">
        <f>SUMPRODUCT(MID(0&amp;feed!J1047,LARGE(INDEX(ISNUMBER(--MID(feed!J1047,ROW($1:$19),1))*
ROW($1:$19),0),ROW($1:$19))+1,1)*10^ROW($1:$19)/10)</f>
        <v>102</v>
      </c>
      <c r="K1045">
        <f>SUMPRODUCT(MID(0&amp;feed!K1047,LARGE(INDEX(ISNUMBER(--MID(feed!K1047,ROW($1:$19),1))*
ROW($1:$19),0),ROW($1:$19))+1,1)*10^ROW($1:$19)/10)</f>
        <v>2</v>
      </c>
      <c r="L1045">
        <f>SUMPRODUCT(MID(0&amp;feed!L1047,LARGE(INDEX(ISNUMBER(--MID(feed!L1047,ROW($1:$19),1))*
ROW($1:$19),0),ROW($1:$19))+1,1)*10^ROW($1:$19)/10)</f>
        <v>1</v>
      </c>
      <c r="M1045" t="str">
        <f>feed!M1047</f>
        <v>Mixed Economy</v>
      </c>
      <c r="N1045">
        <f>SUMPRODUCT(MID(0&amp;feed!N1047,LARGE(INDEX(ISNUMBER(--MID(feed!N1047,ROW($1:$5),1))*
ROW($1:$5),0),ROW($1:$5))+1,1)*10^ROW($1:$5)/10)</f>
        <v>326</v>
      </c>
      <c r="O1045">
        <f>SUMPRODUCT(MID(0&amp;feed!O1047,LARGE(INDEX(ISNUMBER(--MID(feed!O1047,ROW($1:$5),1))*
ROW($1:$5),0),ROW($1:$5))+1,1)*10^ROW($1:$5)/10)</f>
        <v>1</v>
      </c>
      <c r="P1045" t="str">
        <f>feed!P1047</f>
        <v>Untapped</v>
      </c>
      <c r="Q1045" t="str">
        <f>feed!Q1047</f>
        <v>None</v>
      </c>
      <c r="R1045" t="str">
        <f>feed!R1047</f>
        <v>Mesoamerica</v>
      </c>
      <c r="S1045" t="str">
        <f>feed!S1047</f>
        <v>Soviet Union</v>
      </c>
      <c r="T1045" s="4">
        <f>SUMPRODUCT(MID(0&amp;feed!T1047,LARGE(INDEX(ISNUMBER(--MID(feed!T1047,ROW($1:$5),1))*
ROW($1:$5),0),ROW($1:$5))+1,1)*10^ROW($1:$5)/10)</f>
        <v>20000</v>
      </c>
      <c r="U1045" t="str">
        <f>feed!U1047</f>
        <v>http://blocgame.com/stats.php?id=64771</v>
      </c>
      <c r="V1045" s="4">
        <f>SUMPRODUCT(MID(0&amp;feed!V1047,LARGE(INDEX(ISNUMBER(--MID(feed!V1047,ROW($1:$5),1))*
ROW($1:$5),0),ROW($1:$5))+1,1)*10^ROW($1:$5)/10)</f>
        <v>0</v>
      </c>
      <c r="W1045">
        <f>feed!W1047</f>
        <v>0</v>
      </c>
      <c r="X1045" s="4">
        <f>T1045-H1045*750-K1045*375-L1045*375</f>
        <v>18875</v>
      </c>
      <c r="Y1045" s="9">
        <f>T1045/N1045</f>
        <v>61.349693251533743</v>
      </c>
    </row>
    <row r="1046" spans="1:25" x14ac:dyDescent="0.25">
      <c r="A1046" t="str">
        <f>feed!A1045</f>
        <v>Fenix</v>
      </c>
      <c r="B1046" t="str">
        <f>feed!B1045</f>
        <v>fr33d0mpt</v>
      </c>
      <c r="C1046">
        <f>feed!C1045</f>
        <v>0</v>
      </c>
      <c r="D1046">
        <f>SUMPRODUCT(MID(0&amp;feed!D1045,LARGE(INDEX(ISNUMBER(--MID(feed!D1045,ROW($1:$19),1))*
ROW($1:$19),0),ROW($1:$19))+1,1)*10^ROW($1:$19)/10)</f>
        <v>39</v>
      </c>
      <c r="E1046">
        <f>SUMPRODUCT(MID(0&amp;feed!E1045,LARGE(INDEX(ISNUMBER(--MID(feed!E1045,ROW($1:$19),1))*
ROW($1:$19),0),ROW($1:$19))+1,1)*10^ROW($1:$19)/10)</f>
        <v>0</v>
      </c>
      <c r="F1046" t="str">
        <f>feed!F1045</f>
        <v>First World War surplus</v>
      </c>
      <c r="G1046" t="str">
        <f>feed!G1045</f>
        <v>Gandhi-like</v>
      </c>
      <c r="H1046">
        <f>SUMPRODUCT(MID(0&amp;feed!H1045,LARGE(INDEX(ISNUMBER(--MID(feed!H1045,ROW($1:$1),1))*
ROW($1:$1),0),ROW($1:$1))+1,1)*10^ROW($1:$1)/10)</f>
        <v>0</v>
      </c>
      <c r="I1046" t="str">
        <f>feed!I1045</f>
        <v>Good</v>
      </c>
      <c r="J1046">
        <f>SUMPRODUCT(MID(0&amp;feed!J1045,LARGE(INDEX(ISNUMBER(--MID(feed!J1045,ROW($1:$19),1))*
ROW($1:$19),0),ROW($1:$19))+1,1)*10^ROW($1:$19)/10)</f>
        <v>57</v>
      </c>
      <c r="K1046">
        <f>SUMPRODUCT(MID(0&amp;feed!K1045,LARGE(INDEX(ISNUMBER(--MID(feed!K1045,ROW($1:$19),1))*
ROW($1:$19),0),ROW($1:$19))+1,1)*10^ROW($1:$19)/10)</f>
        <v>2</v>
      </c>
      <c r="L1046">
        <f>SUMPRODUCT(MID(0&amp;feed!L1045,LARGE(INDEX(ISNUMBER(--MID(feed!L1045,ROW($1:$19),1))*
ROW($1:$19),0),ROW($1:$19))+1,1)*10^ROW($1:$19)/10)</f>
        <v>0</v>
      </c>
      <c r="M1046" t="str">
        <f>feed!M1045</f>
        <v>Mixed Economy</v>
      </c>
      <c r="N1046">
        <f>SUMPRODUCT(MID(0&amp;feed!N1045,LARGE(INDEX(ISNUMBER(--MID(feed!N1045,ROW($1:$5),1))*
ROW($1:$5),0),ROW($1:$5))+1,1)*10^ROW($1:$5)/10)</f>
        <v>326</v>
      </c>
      <c r="O1046">
        <f>SUMPRODUCT(MID(0&amp;feed!O1045,LARGE(INDEX(ISNUMBER(--MID(feed!O1045,ROW($1:$5),1))*
ROW($1:$5),0),ROW($1:$5))+1,1)*10^ROW($1:$5)/10)</f>
        <v>0</v>
      </c>
      <c r="P1046" t="str">
        <f>feed!P1045</f>
        <v>Untapped</v>
      </c>
      <c r="Q1046" t="str">
        <f>feed!Q1045</f>
        <v>Small</v>
      </c>
      <c r="R1046" t="str">
        <f>feed!R1045</f>
        <v>China</v>
      </c>
      <c r="S1046" t="str">
        <f>feed!S1045</f>
        <v>Soviet Union</v>
      </c>
      <c r="T1046" s="4">
        <f>SUMPRODUCT(MID(0&amp;feed!T1045,LARGE(INDEX(ISNUMBER(--MID(feed!T1045,ROW($1:$5),1))*
ROW($1:$5),0),ROW($1:$5))+1,1)*10^ROW($1:$5)/10)</f>
        <v>20000</v>
      </c>
      <c r="U1046" t="str">
        <f>feed!U1045</f>
        <v>http://blocgame.com/stats.php?id=58875</v>
      </c>
      <c r="V1046" s="4">
        <f>SUMPRODUCT(MID(0&amp;feed!V1045,LARGE(INDEX(ISNUMBER(--MID(feed!V1045,ROW($1:$5),1))*
ROW($1:$5),0),ROW($1:$5))+1,1)*10^ROW($1:$5)/10)</f>
        <v>0</v>
      </c>
      <c r="W1046">
        <f>feed!W1045</f>
        <v>0</v>
      </c>
      <c r="X1046" s="4">
        <f>T1046-H1046*750-K1046*375-L1046*375</f>
        <v>19250</v>
      </c>
      <c r="Y1046" s="9">
        <f>T1046/N1046</f>
        <v>61.349693251533743</v>
      </c>
    </row>
    <row r="1047" spans="1:25" x14ac:dyDescent="0.25">
      <c r="A1047" t="str">
        <f>feed!A1046</f>
        <v>Double A</v>
      </c>
      <c r="B1047" t="str">
        <f>feed!B1046</f>
        <v>alvin anakin</v>
      </c>
      <c r="C1047">
        <f>feed!C1046</f>
        <v>0</v>
      </c>
      <c r="D1047">
        <f>SUMPRODUCT(MID(0&amp;feed!D1046,LARGE(INDEX(ISNUMBER(--MID(feed!D1046,ROW($1:$19),1))*
ROW($1:$19),0),ROW($1:$19))+1,1)*10^ROW($1:$19)/10)</f>
        <v>12</v>
      </c>
      <c r="E1047">
        <f>SUMPRODUCT(MID(0&amp;feed!E1046,LARGE(INDEX(ISNUMBER(--MID(feed!E1046,ROW($1:$19),1))*
ROW($1:$19),0),ROW($1:$19))+1,1)*10^ROW($1:$19)/10)</f>
        <v>0</v>
      </c>
      <c r="F1047" t="str">
        <f>feed!F1046</f>
        <v>First World War surplus</v>
      </c>
      <c r="G1047" t="str">
        <f>feed!G1046</f>
        <v>Gandhi-like</v>
      </c>
      <c r="H1047">
        <f>SUMPRODUCT(MID(0&amp;feed!H1046,LARGE(INDEX(ISNUMBER(--MID(feed!H1046,ROW($1:$1),1))*
ROW($1:$1),0),ROW($1:$1))+1,1)*10^ROW($1:$1)/10)</f>
        <v>1</v>
      </c>
      <c r="I1047" t="str">
        <f>feed!I1046</f>
        <v>Undisciplined Rabble</v>
      </c>
      <c r="J1047">
        <f>SUMPRODUCT(MID(0&amp;feed!J1046,LARGE(INDEX(ISNUMBER(--MID(feed!J1046,ROW($1:$19),1))*
ROW($1:$19),0),ROW($1:$19))+1,1)*10^ROW($1:$19)/10)</f>
        <v>4</v>
      </c>
      <c r="K1047">
        <f>SUMPRODUCT(MID(0&amp;feed!K1046,LARGE(INDEX(ISNUMBER(--MID(feed!K1046,ROW($1:$19),1))*
ROW($1:$19),0),ROW($1:$19))+1,1)*10^ROW($1:$19)/10)</f>
        <v>7</v>
      </c>
      <c r="L1047">
        <f>SUMPRODUCT(MID(0&amp;feed!L1046,LARGE(INDEX(ISNUMBER(--MID(feed!L1046,ROW($1:$19),1))*
ROW($1:$19),0),ROW($1:$19))+1,1)*10^ROW($1:$19)/10)</f>
        <v>7</v>
      </c>
      <c r="M1047" t="str">
        <f>feed!M1046</f>
        <v>Free Market</v>
      </c>
      <c r="N1047">
        <f>SUMPRODUCT(MID(0&amp;feed!N1046,LARGE(INDEX(ISNUMBER(--MID(feed!N1046,ROW($1:$5),1))*
ROW($1:$5),0),ROW($1:$5))+1,1)*10^ROW($1:$5)/10)</f>
        <v>326</v>
      </c>
      <c r="O1047">
        <f>SUMPRODUCT(MID(0&amp;feed!O1046,LARGE(INDEX(ISNUMBER(--MID(feed!O1046,ROW($1:$5),1))*
ROW($1:$5),0),ROW($1:$5))+1,1)*10^ROW($1:$5)/10)</f>
        <v>1807</v>
      </c>
      <c r="P1047" t="str">
        <f>feed!P1046</f>
        <v>Untapped</v>
      </c>
      <c r="Q1047" t="str">
        <f>feed!Q1046</f>
        <v>None</v>
      </c>
      <c r="R1047" t="str">
        <f>feed!R1046</f>
        <v>Arabia</v>
      </c>
      <c r="S1047" t="str">
        <f>feed!S1046</f>
        <v>Neutral</v>
      </c>
      <c r="T1047" s="4">
        <f>SUMPRODUCT(MID(0&amp;feed!T1046,LARGE(INDEX(ISNUMBER(--MID(feed!T1046,ROW($1:$5),1))*
ROW($1:$5),0),ROW($1:$5))+1,1)*10^ROW($1:$5)/10)</f>
        <v>16172</v>
      </c>
      <c r="U1047" t="str">
        <f>feed!U1046</f>
        <v>http://blocgame.com/stats.php?id=64615</v>
      </c>
      <c r="V1047" s="4">
        <f>SUMPRODUCT(MID(0&amp;feed!V1046,LARGE(INDEX(ISNUMBER(--MID(feed!V1046,ROW($1:$5),1))*
ROW($1:$5),0),ROW($1:$5))+1,1)*10^ROW($1:$5)/10)</f>
        <v>0</v>
      </c>
      <c r="W1047">
        <f>feed!W1046</f>
        <v>0</v>
      </c>
      <c r="X1047" s="4">
        <f>T1047-H1047*750-K1047*375-L1047*375</f>
        <v>10172</v>
      </c>
      <c r="Y1047" s="9">
        <f>T1047/N1047</f>
        <v>49.607361963190186</v>
      </c>
    </row>
    <row r="1048" spans="1:25" x14ac:dyDescent="0.25">
      <c r="A1048" t="str">
        <f>feed!A1049</f>
        <v>teamliquid</v>
      </c>
      <c r="B1048" t="str">
        <f>feed!B1049</f>
        <v>teamliquid</v>
      </c>
      <c r="C1048">
        <f>feed!C1049</f>
        <v>0</v>
      </c>
      <c r="D1048">
        <f>SUMPRODUCT(MID(0&amp;feed!D1049,LARGE(INDEX(ISNUMBER(--MID(feed!D1049,ROW($1:$19),1))*
ROW($1:$19),0),ROW($1:$19))+1,1)*10^ROW($1:$19)/10)</f>
        <v>18</v>
      </c>
      <c r="E1048">
        <f>SUMPRODUCT(MID(0&amp;feed!E1049,LARGE(INDEX(ISNUMBER(--MID(feed!E1049,ROW($1:$19),1))*
ROW($1:$19),0),ROW($1:$19))+1,1)*10^ROW($1:$19)/10)</f>
        <v>0</v>
      </c>
      <c r="F1048" t="str">
        <f>feed!F1049</f>
        <v>Finest of the 19th century</v>
      </c>
      <c r="G1048" t="str">
        <f>feed!G1049</f>
        <v>Nice</v>
      </c>
      <c r="H1048">
        <f>SUMPRODUCT(MID(0&amp;feed!H1049,LARGE(INDEX(ISNUMBER(--MID(feed!H1049,ROW($1:$1),1))*
ROW($1:$1),0),ROW($1:$1))+1,1)*10^ROW($1:$1)/10)</f>
        <v>0</v>
      </c>
      <c r="I1048" t="str">
        <f>feed!I1049</f>
        <v>Standard</v>
      </c>
      <c r="J1048">
        <f>SUMPRODUCT(MID(0&amp;feed!J1049,LARGE(INDEX(ISNUMBER(--MID(feed!J1049,ROW($1:$19),1))*
ROW($1:$19),0),ROW($1:$19))+1,1)*10^ROW($1:$19)/10)</f>
        <v>3</v>
      </c>
      <c r="K1048">
        <f>SUMPRODUCT(MID(0&amp;feed!K1049,LARGE(INDEX(ISNUMBER(--MID(feed!K1049,ROW($1:$19),1))*
ROW($1:$19),0),ROW($1:$19))+1,1)*10^ROW($1:$19)/10)</f>
        <v>2</v>
      </c>
      <c r="L1048">
        <f>SUMPRODUCT(MID(0&amp;feed!L1049,LARGE(INDEX(ISNUMBER(--MID(feed!L1049,ROW($1:$19),1))*
ROW($1:$19),0),ROW($1:$19))+1,1)*10^ROW($1:$19)/10)</f>
        <v>2</v>
      </c>
      <c r="M1048" t="str">
        <f>feed!M1049</f>
        <v>Free Market</v>
      </c>
      <c r="N1048">
        <f>SUMPRODUCT(MID(0&amp;feed!N1049,LARGE(INDEX(ISNUMBER(--MID(feed!N1049,ROW($1:$5),1))*
ROW($1:$5),0),ROW($1:$5))+1,1)*10^ROW($1:$5)/10)</f>
        <v>326</v>
      </c>
      <c r="O1048">
        <f>SUMPRODUCT(MID(0&amp;feed!O1049,LARGE(INDEX(ISNUMBER(--MID(feed!O1049,ROW($1:$5),1))*
ROW($1:$5),0),ROW($1:$5))+1,1)*10^ROW($1:$5)/10)</f>
        <v>3544</v>
      </c>
      <c r="P1048" t="str">
        <f>feed!P1049</f>
        <v>Untapped</v>
      </c>
      <c r="Q1048" t="str">
        <f>feed!Q1049</f>
        <v>None</v>
      </c>
      <c r="R1048" t="str">
        <f>feed!R1049</f>
        <v>Egypt</v>
      </c>
      <c r="S1048" t="str">
        <f>feed!S1049</f>
        <v>United States</v>
      </c>
      <c r="T1048" s="4">
        <f>SUMPRODUCT(MID(0&amp;feed!T1049,LARGE(INDEX(ISNUMBER(--MID(feed!T1049,ROW($1:$5),1))*
ROW($1:$5),0),ROW($1:$5))+1,1)*10^ROW($1:$5)/10)</f>
        <v>20000</v>
      </c>
      <c r="U1048" t="str">
        <f>feed!U1049</f>
        <v>http://blocgame.com/stats.php?id=64841</v>
      </c>
      <c r="V1048" s="4">
        <f>SUMPRODUCT(MID(0&amp;feed!V1049,LARGE(INDEX(ISNUMBER(--MID(feed!V1049,ROW($1:$5),1))*
ROW($1:$5),0),ROW($1:$5))+1,1)*10^ROW($1:$5)/10)</f>
        <v>0</v>
      </c>
      <c r="W1048">
        <f>feed!W1049</f>
        <v>0</v>
      </c>
      <c r="X1048" s="4">
        <f>T1048-H1048*750-K1048*375-L1048*375</f>
        <v>18500</v>
      </c>
      <c r="Y1048" s="9">
        <f>T1048/N1048</f>
        <v>61.349693251533743</v>
      </c>
    </row>
    <row r="1049" spans="1:25" x14ac:dyDescent="0.25">
      <c r="A1049" t="str">
        <f>feed!A1050</f>
        <v>notidehunter</v>
      </c>
      <c r="B1049" t="str">
        <f>feed!B1050</f>
        <v>notidehunter</v>
      </c>
      <c r="C1049">
        <f>feed!C1050</f>
        <v>0</v>
      </c>
      <c r="D1049">
        <f>SUMPRODUCT(MID(0&amp;feed!D1050,LARGE(INDEX(ISNUMBER(--MID(feed!D1050,ROW($1:$19),1))*
ROW($1:$19),0),ROW($1:$19))+1,1)*10^ROW($1:$19)/10)</f>
        <v>18</v>
      </c>
      <c r="E1049">
        <f>SUMPRODUCT(MID(0&amp;feed!E1050,LARGE(INDEX(ISNUMBER(--MID(feed!E1050,ROW($1:$19),1))*
ROW($1:$19),0),ROW($1:$19))+1,1)*10^ROW($1:$19)/10)</f>
        <v>0</v>
      </c>
      <c r="F1049" t="str">
        <f>feed!F1050</f>
        <v>Finest of the 19th century</v>
      </c>
      <c r="G1049" t="str">
        <f>feed!G1050</f>
        <v>Good</v>
      </c>
      <c r="H1049">
        <f>SUMPRODUCT(MID(0&amp;feed!H1050,LARGE(INDEX(ISNUMBER(--MID(feed!H1050,ROW($1:$1),1))*
ROW($1:$1),0),ROW($1:$1))+1,1)*10^ROW($1:$1)/10)</f>
        <v>0</v>
      </c>
      <c r="I1049" t="str">
        <f>feed!I1050</f>
        <v>Standard</v>
      </c>
      <c r="J1049">
        <f>SUMPRODUCT(MID(0&amp;feed!J1050,LARGE(INDEX(ISNUMBER(--MID(feed!J1050,ROW($1:$19),1))*
ROW($1:$19),0),ROW($1:$19))+1,1)*10^ROW($1:$19)/10)</f>
        <v>3</v>
      </c>
      <c r="K1049">
        <f>SUMPRODUCT(MID(0&amp;feed!K1050,LARGE(INDEX(ISNUMBER(--MID(feed!K1050,ROW($1:$19),1))*
ROW($1:$19),0),ROW($1:$19))+1,1)*10^ROW($1:$19)/10)</f>
        <v>2</v>
      </c>
      <c r="L1049">
        <f>SUMPRODUCT(MID(0&amp;feed!L1050,LARGE(INDEX(ISNUMBER(--MID(feed!L1050,ROW($1:$19),1))*
ROW($1:$19),0),ROW($1:$19))+1,1)*10^ROW($1:$19)/10)</f>
        <v>2</v>
      </c>
      <c r="M1049" t="str">
        <f>feed!M1050</f>
        <v>Free Market</v>
      </c>
      <c r="N1049">
        <f>SUMPRODUCT(MID(0&amp;feed!N1050,LARGE(INDEX(ISNUMBER(--MID(feed!N1050,ROW($1:$5),1))*
ROW($1:$5),0),ROW($1:$5))+1,1)*10^ROW($1:$5)/10)</f>
        <v>326</v>
      </c>
      <c r="O1049">
        <f>SUMPRODUCT(MID(0&amp;feed!O1050,LARGE(INDEX(ISNUMBER(--MID(feed!O1050,ROW($1:$5),1))*
ROW($1:$5),0),ROW($1:$5))+1,1)*10^ROW($1:$5)/10)</f>
        <v>1002</v>
      </c>
      <c r="P1049" t="str">
        <f>feed!P1050</f>
        <v>Untapped</v>
      </c>
      <c r="Q1049" t="str">
        <f>feed!Q1050</f>
        <v>None</v>
      </c>
      <c r="R1049" t="str">
        <f>feed!R1050</f>
        <v>Egypt</v>
      </c>
      <c r="S1049" t="str">
        <f>feed!S1050</f>
        <v>United States</v>
      </c>
      <c r="T1049" s="4">
        <f>SUMPRODUCT(MID(0&amp;feed!T1050,LARGE(INDEX(ISNUMBER(--MID(feed!T1050,ROW($1:$5),1))*
ROW($1:$5),0),ROW($1:$5))+1,1)*10^ROW($1:$5)/10)</f>
        <v>20000</v>
      </c>
      <c r="U1049" t="str">
        <f>feed!U1050</f>
        <v>http://blocgame.com/stats.php?id=64849</v>
      </c>
      <c r="V1049" s="4">
        <f>SUMPRODUCT(MID(0&amp;feed!V1050,LARGE(INDEX(ISNUMBER(--MID(feed!V1050,ROW($1:$5),1))*
ROW($1:$5),0),ROW($1:$5))+1,1)*10^ROW($1:$5)/10)</f>
        <v>0</v>
      </c>
      <c r="W1049">
        <f>feed!W1050</f>
        <v>0</v>
      </c>
      <c r="X1049" s="4">
        <f>T1049-H1049*750-K1049*375-L1049*375</f>
        <v>18500</v>
      </c>
      <c r="Y1049" s="9">
        <f>T1049/N1049</f>
        <v>61.349693251533743</v>
      </c>
    </row>
    <row r="1050" spans="1:25" x14ac:dyDescent="0.25">
      <c r="A1050" t="str">
        <f>feed!A1051</f>
        <v>tsmyellowstar</v>
      </c>
      <c r="B1050" t="str">
        <f>feed!B1051</f>
        <v>tsmyellowstar</v>
      </c>
      <c r="C1050">
        <f>feed!C1051</f>
        <v>0</v>
      </c>
      <c r="D1050">
        <f>SUMPRODUCT(MID(0&amp;feed!D1051,LARGE(INDEX(ISNUMBER(--MID(feed!D1051,ROW($1:$19),1))*
ROW($1:$19),0),ROW($1:$19))+1,1)*10^ROW($1:$19)/10)</f>
        <v>18</v>
      </c>
      <c r="E1050">
        <f>SUMPRODUCT(MID(0&amp;feed!E1051,LARGE(INDEX(ISNUMBER(--MID(feed!E1051,ROW($1:$19),1))*
ROW($1:$19),0),ROW($1:$19))+1,1)*10^ROW($1:$19)/10)</f>
        <v>0</v>
      </c>
      <c r="F1050" t="str">
        <f>feed!F1051</f>
        <v>Finest of the 19th century</v>
      </c>
      <c r="G1050" t="str">
        <f>feed!G1051</f>
        <v>Nice</v>
      </c>
      <c r="H1050">
        <f>SUMPRODUCT(MID(0&amp;feed!H1051,LARGE(INDEX(ISNUMBER(--MID(feed!H1051,ROW($1:$1),1))*
ROW($1:$1),0),ROW($1:$1))+1,1)*10^ROW($1:$1)/10)</f>
        <v>0</v>
      </c>
      <c r="I1050" t="str">
        <f>feed!I1051</f>
        <v>Standard</v>
      </c>
      <c r="J1050">
        <f>SUMPRODUCT(MID(0&amp;feed!J1051,LARGE(INDEX(ISNUMBER(--MID(feed!J1051,ROW($1:$19),1))*
ROW($1:$19),0),ROW($1:$19))+1,1)*10^ROW($1:$19)/10)</f>
        <v>3</v>
      </c>
      <c r="K1050">
        <f>SUMPRODUCT(MID(0&amp;feed!K1051,LARGE(INDEX(ISNUMBER(--MID(feed!K1051,ROW($1:$19),1))*
ROW($1:$19),0),ROW($1:$19))+1,1)*10^ROW($1:$19)/10)</f>
        <v>2</v>
      </c>
      <c r="L1050">
        <f>SUMPRODUCT(MID(0&amp;feed!L1051,LARGE(INDEX(ISNUMBER(--MID(feed!L1051,ROW($1:$19),1))*
ROW($1:$19),0),ROW($1:$19))+1,1)*10^ROW($1:$19)/10)</f>
        <v>2</v>
      </c>
      <c r="M1050" t="str">
        <f>feed!M1051</f>
        <v>Free Market</v>
      </c>
      <c r="N1050">
        <f>SUMPRODUCT(MID(0&amp;feed!N1051,LARGE(INDEX(ISNUMBER(--MID(feed!N1051,ROW($1:$5),1))*
ROW($1:$5),0),ROW($1:$5))+1,1)*10^ROW($1:$5)/10)</f>
        <v>326</v>
      </c>
      <c r="O1050">
        <f>SUMPRODUCT(MID(0&amp;feed!O1051,LARGE(INDEX(ISNUMBER(--MID(feed!O1051,ROW($1:$5),1))*
ROW($1:$5),0),ROW($1:$5))+1,1)*10^ROW($1:$5)/10)</f>
        <v>4327</v>
      </c>
      <c r="P1050" t="str">
        <f>feed!P1051</f>
        <v>Untapped</v>
      </c>
      <c r="Q1050" t="str">
        <f>feed!Q1051</f>
        <v>None</v>
      </c>
      <c r="R1050" t="str">
        <f>feed!R1051</f>
        <v>Egypt</v>
      </c>
      <c r="S1050" t="str">
        <f>feed!S1051</f>
        <v>United States</v>
      </c>
      <c r="T1050" s="4">
        <f>SUMPRODUCT(MID(0&amp;feed!T1051,LARGE(INDEX(ISNUMBER(--MID(feed!T1051,ROW($1:$5),1))*
ROW($1:$5),0),ROW($1:$5))+1,1)*10^ROW($1:$5)/10)</f>
        <v>20000</v>
      </c>
      <c r="U1050" t="str">
        <f>feed!U1051</f>
        <v>http://blocgame.com/stats.php?id=64852</v>
      </c>
      <c r="V1050" s="4">
        <f>SUMPRODUCT(MID(0&amp;feed!V1051,LARGE(INDEX(ISNUMBER(--MID(feed!V1051,ROW($1:$5),1))*
ROW($1:$5),0),ROW($1:$5))+1,1)*10^ROW($1:$5)/10)</f>
        <v>0</v>
      </c>
      <c r="W1050">
        <f>feed!W1051</f>
        <v>0</v>
      </c>
      <c r="X1050" s="4">
        <f>T1050-H1050*750-K1050*375-L1050*375</f>
        <v>18500</v>
      </c>
      <c r="Y1050" s="9">
        <f>T1050/N1050</f>
        <v>61.349693251533743</v>
      </c>
    </row>
    <row r="1051" spans="1:25" x14ac:dyDescent="0.25">
      <c r="A1051" t="str">
        <f>feed!A1052</f>
        <v>newbeerpg</v>
      </c>
      <c r="B1051" t="str">
        <f>feed!B1052</f>
        <v>newbeerpg</v>
      </c>
      <c r="C1051">
        <f>feed!C1052</f>
        <v>0</v>
      </c>
      <c r="D1051">
        <f>SUMPRODUCT(MID(0&amp;feed!D1052,LARGE(INDEX(ISNUMBER(--MID(feed!D1052,ROW($1:$19),1))*
ROW($1:$19),0),ROW($1:$19))+1,1)*10^ROW($1:$19)/10)</f>
        <v>18</v>
      </c>
      <c r="E1051">
        <f>SUMPRODUCT(MID(0&amp;feed!E1052,LARGE(INDEX(ISNUMBER(--MID(feed!E1052,ROW($1:$19),1))*
ROW($1:$19),0),ROW($1:$19))+1,1)*10^ROW($1:$19)/10)</f>
        <v>0</v>
      </c>
      <c r="F1051" t="str">
        <f>feed!F1052</f>
        <v>Finest of the 19th century</v>
      </c>
      <c r="G1051" t="str">
        <f>feed!G1052</f>
        <v>Good</v>
      </c>
      <c r="H1051">
        <f>SUMPRODUCT(MID(0&amp;feed!H1052,LARGE(INDEX(ISNUMBER(--MID(feed!H1052,ROW($1:$1),1))*
ROW($1:$1),0),ROW($1:$1))+1,1)*10^ROW($1:$1)/10)</f>
        <v>0</v>
      </c>
      <c r="I1051" t="str">
        <f>feed!I1052</f>
        <v>Standard</v>
      </c>
      <c r="J1051">
        <f>SUMPRODUCT(MID(0&amp;feed!J1052,LARGE(INDEX(ISNUMBER(--MID(feed!J1052,ROW($1:$19),1))*
ROW($1:$19),0),ROW($1:$19))+1,1)*10^ROW($1:$19)/10)</f>
        <v>3</v>
      </c>
      <c r="K1051">
        <f>SUMPRODUCT(MID(0&amp;feed!K1052,LARGE(INDEX(ISNUMBER(--MID(feed!K1052,ROW($1:$19),1))*
ROW($1:$19),0),ROW($1:$19))+1,1)*10^ROW($1:$19)/10)</f>
        <v>2</v>
      </c>
      <c r="L1051">
        <f>SUMPRODUCT(MID(0&amp;feed!L1052,LARGE(INDEX(ISNUMBER(--MID(feed!L1052,ROW($1:$19),1))*
ROW($1:$19),0),ROW($1:$19))+1,1)*10^ROW($1:$19)/10)</f>
        <v>2</v>
      </c>
      <c r="M1051" t="str">
        <f>feed!M1052</f>
        <v>Free Market</v>
      </c>
      <c r="N1051">
        <f>SUMPRODUCT(MID(0&amp;feed!N1052,LARGE(INDEX(ISNUMBER(--MID(feed!N1052,ROW($1:$5),1))*
ROW($1:$5),0),ROW($1:$5))+1,1)*10^ROW($1:$5)/10)</f>
        <v>326</v>
      </c>
      <c r="O1051">
        <f>SUMPRODUCT(MID(0&amp;feed!O1052,LARGE(INDEX(ISNUMBER(--MID(feed!O1052,ROW($1:$5),1))*
ROW($1:$5),0),ROW($1:$5))+1,1)*10^ROW($1:$5)/10)</f>
        <v>1427</v>
      </c>
      <c r="P1051" t="str">
        <f>feed!P1052</f>
        <v>Untapped</v>
      </c>
      <c r="Q1051" t="str">
        <f>feed!Q1052</f>
        <v>None</v>
      </c>
      <c r="R1051" t="str">
        <f>feed!R1052</f>
        <v>Egypt</v>
      </c>
      <c r="S1051" t="str">
        <f>feed!S1052</f>
        <v>United States</v>
      </c>
      <c r="T1051" s="4">
        <f>SUMPRODUCT(MID(0&amp;feed!T1052,LARGE(INDEX(ISNUMBER(--MID(feed!T1052,ROW($1:$5),1))*
ROW($1:$5),0),ROW($1:$5))+1,1)*10^ROW($1:$5)/10)</f>
        <v>20000</v>
      </c>
      <c r="U1051" t="str">
        <f>feed!U1052</f>
        <v>http://blocgame.com/stats.php?id=64880</v>
      </c>
      <c r="V1051" s="4">
        <f>SUMPRODUCT(MID(0&amp;feed!V1052,LARGE(INDEX(ISNUMBER(--MID(feed!V1052,ROW($1:$5),1))*
ROW($1:$5),0),ROW($1:$5))+1,1)*10^ROW($1:$5)/10)</f>
        <v>0</v>
      </c>
      <c r="W1051">
        <f>feed!W1052</f>
        <v>0</v>
      </c>
      <c r="X1051" s="4">
        <f>T1051-H1051*750-K1051*375-L1051*375</f>
        <v>18500</v>
      </c>
      <c r="Y1051" s="9">
        <f>T1051/N1051</f>
        <v>61.349693251533743</v>
      </c>
    </row>
    <row r="1052" spans="1:25" x14ac:dyDescent="0.25">
      <c r="A1052" t="str">
        <f>feed!A1048</f>
        <v>Jaymes</v>
      </c>
      <c r="B1052" t="str">
        <f>feed!B1048</f>
        <v>Jaymes1122</v>
      </c>
      <c r="C1052" t="str">
        <f>feed!C1048</f>
        <v>HellYeah</v>
      </c>
      <c r="D1052">
        <f>SUMPRODUCT(MID(0&amp;feed!D1048,LARGE(INDEX(ISNUMBER(--MID(feed!D1048,ROW($1:$19),1))*
ROW($1:$19),0),ROW($1:$19))+1,1)*10^ROW($1:$19)/10)</f>
        <v>29</v>
      </c>
      <c r="E1052">
        <f>SUMPRODUCT(MID(0&amp;feed!E1048,LARGE(INDEX(ISNUMBER(--MID(feed!E1048,ROW($1:$19),1))*
ROW($1:$19),0),ROW($1:$19))+1,1)*10^ROW($1:$19)/10)</f>
        <v>0</v>
      </c>
      <c r="F1052" t="str">
        <f>feed!F1048</f>
        <v>First World War surplus</v>
      </c>
      <c r="G1052" t="str">
        <f>feed!G1048</f>
        <v>Nice</v>
      </c>
      <c r="H1052">
        <f>SUMPRODUCT(MID(0&amp;feed!H1048,LARGE(INDEX(ISNUMBER(--MID(feed!H1048,ROW($1:$1),1))*
ROW($1:$1),0),ROW($1:$1))+1,1)*10^ROW($1:$1)/10)</f>
        <v>1</v>
      </c>
      <c r="I1052" t="str">
        <f>feed!I1048</f>
        <v>Good</v>
      </c>
      <c r="J1052">
        <f>SUMPRODUCT(MID(0&amp;feed!J1048,LARGE(INDEX(ISNUMBER(--MID(feed!J1048,ROW($1:$19),1))*
ROW($1:$19),0),ROW($1:$19))+1,1)*10^ROW($1:$19)/10)</f>
        <v>1</v>
      </c>
      <c r="K1052">
        <f>SUMPRODUCT(MID(0&amp;feed!K1048,LARGE(INDEX(ISNUMBER(--MID(feed!K1048,ROW($1:$19),1))*
ROW($1:$19),0),ROW($1:$19))+1,1)*10^ROW($1:$19)/10)</f>
        <v>3</v>
      </c>
      <c r="L1052">
        <f>SUMPRODUCT(MID(0&amp;feed!L1048,LARGE(INDEX(ISNUMBER(--MID(feed!L1048,ROW($1:$19),1))*
ROW($1:$19),0),ROW($1:$19))+1,1)*10^ROW($1:$19)/10)</f>
        <v>2</v>
      </c>
      <c r="M1052" t="str">
        <f>feed!M1048</f>
        <v>Central Planning</v>
      </c>
      <c r="N1052">
        <f>SUMPRODUCT(MID(0&amp;feed!N1048,LARGE(INDEX(ISNUMBER(--MID(feed!N1048,ROW($1:$5),1))*
ROW($1:$5),0),ROW($1:$5))+1,1)*10^ROW($1:$5)/10)</f>
        <v>326</v>
      </c>
      <c r="O1052">
        <f>SUMPRODUCT(MID(0&amp;feed!O1048,LARGE(INDEX(ISNUMBER(--MID(feed!O1048,ROW($1:$5),1))*
ROW($1:$5),0),ROW($1:$5))+1,1)*10^ROW($1:$5)/10)</f>
        <v>73</v>
      </c>
      <c r="P1052" t="str">
        <f>feed!P1048</f>
        <v>Untapped</v>
      </c>
      <c r="Q1052" t="str">
        <f>feed!Q1048</f>
        <v>Meagre</v>
      </c>
      <c r="R1052" t="str">
        <f>feed!R1048</f>
        <v>The Subcontinent</v>
      </c>
      <c r="S1052" t="str">
        <f>feed!S1048</f>
        <v>United States</v>
      </c>
      <c r="T1052" s="4">
        <f>SUMPRODUCT(MID(0&amp;feed!T1048,LARGE(INDEX(ISNUMBER(--MID(feed!T1048,ROW($1:$5),1))*
ROW($1:$5),0),ROW($1:$5))+1,1)*10^ROW($1:$5)/10)</f>
        <v>21170</v>
      </c>
      <c r="U1052" t="str">
        <f>feed!U1048</f>
        <v>http://blocgame.com/stats.php?id=64779</v>
      </c>
      <c r="V1052" s="4">
        <f>SUMPRODUCT(MID(0&amp;feed!V1048,LARGE(INDEX(ISNUMBER(--MID(feed!V1048,ROW($1:$5),1))*
ROW($1:$5),0),ROW($1:$5))+1,1)*10^ROW($1:$5)/10)</f>
        <v>0</v>
      </c>
      <c r="W1052">
        <f>feed!W1048</f>
        <v>0</v>
      </c>
      <c r="X1052" s="4">
        <f>T1052-H1052*750-K1052*375-L1052*375</f>
        <v>18545</v>
      </c>
      <c r="Y1052" s="9">
        <f>T1052/N1052</f>
        <v>64.938650306748471</v>
      </c>
    </row>
    <row r="1053" spans="1:25" x14ac:dyDescent="0.25">
      <c r="A1053" t="str">
        <f>feed!A1055</f>
        <v>MarcoRubio</v>
      </c>
      <c r="B1053" t="str">
        <f>feed!B1055</f>
        <v>MarcoRubio</v>
      </c>
      <c r="C1053">
        <f>feed!C1055</f>
        <v>0</v>
      </c>
      <c r="D1053">
        <f>SUMPRODUCT(MID(0&amp;feed!D1055,LARGE(INDEX(ISNUMBER(--MID(feed!D1055,ROW($1:$19),1))*
ROW($1:$19),0),ROW($1:$19))+1,1)*10^ROW($1:$19)/10)</f>
        <v>25</v>
      </c>
      <c r="E1053">
        <f>SUMPRODUCT(MID(0&amp;feed!E1055,LARGE(INDEX(ISNUMBER(--MID(feed!E1055,ROW($1:$19),1))*
ROW($1:$19),0),ROW($1:$19))+1,1)*10^ROW($1:$19)/10)</f>
        <v>0</v>
      </c>
      <c r="F1053" t="str">
        <f>feed!F1055</f>
        <v>First World War surplus</v>
      </c>
      <c r="G1053" t="str">
        <f>feed!G1055</f>
        <v>Gandhi-like</v>
      </c>
      <c r="H1053">
        <f>SUMPRODUCT(MID(0&amp;feed!H1055,LARGE(INDEX(ISNUMBER(--MID(feed!H1055,ROW($1:$1),1))*
ROW($1:$1),0),ROW($1:$1))+1,1)*10^ROW($1:$1)/10)</f>
        <v>0</v>
      </c>
      <c r="I1053" t="str">
        <f>feed!I1055</f>
        <v>Elite</v>
      </c>
      <c r="J1053">
        <f>SUMPRODUCT(MID(0&amp;feed!J1055,LARGE(INDEX(ISNUMBER(--MID(feed!J1055,ROW($1:$19),1))*
ROW($1:$19),0),ROW($1:$19))+1,1)*10^ROW($1:$19)/10)</f>
        <v>128</v>
      </c>
      <c r="K1053">
        <f>SUMPRODUCT(MID(0&amp;feed!K1055,LARGE(INDEX(ISNUMBER(--MID(feed!K1055,ROW($1:$19),1))*
ROW($1:$19),0),ROW($1:$19))+1,1)*10^ROW($1:$19)/10)</f>
        <v>2</v>
      </c>
      <c r="L1053">
        <f>SUMPRODUCT(MID(0&amp;feed!L1055,LARGE(INDEX(ISNUMBER(--MID(feed!L1055,ROW($1:$19),1))*
ROW($1:$19),0),ROW($1:$19))+1,1)*10^ROW($1:$19)/10)</f>
        <v>0</v>
      </c>
      <c r="M1053" t="str">
        <f>feed!M1055</f>
        <v>Free Market</v>
      </c>
      <c r="N1053">
        <f>SUMPRODUCT(MID(0&amp;feed!N1055,LARGE(INDEX(ISNUMBER(--MID(feed!N1055,ROW($1:$5),1))*
ROW($1:$5),0),ROW($1:$5))+1,1)*10^ROW($1:$5)/10)</f>
        <v>325</v>
      </c>
      <c r="O1053">
        <f>SUMPRODUCT(MID(0&amp;feed!O1055,LARGE(INDEX(ISNUMBER(--MID(feed!O1055,ROW($1:$5),1))*
ROW($1:$5),0),ROW($1:$5))+1,1)*10^ROW($1:$5)/10)</f>
        <v>0</v>
      </c>
      <c r="P1053" t="str">
        <f>feed!P1055</f>
        <v>Untapped</v>
      </c>
      <c r="Q1053" t="str">
        <f>feed!Q1055</f>
        <v>None</v>
      </c>
      <c r="R1053" t="str">
        <f>feed!R1055</f>
        <v>Mesopotamia</v>
      </c>
      <c r="S1053" t="str">
        <f>feed!S1055</f>
        <v>Neutral</v>
      </c>
      <c r="T1053" s="4">
        <f>SUMPRODUCT(MID(0&amp;feed!T1055,LARGE(INDEX(ISNUMBER(--MID(feed!T1055,ROW($1:$5),1))*
ROW($1:$5),0),ROW($1:$5))+1,1)*10^ROW($1:$5)/10)</f>
        <v>20000</v>
      </c>
      <c r="U1053" t="str">
        <f>feed!U1055</f>
        <v>http://blocgame.com/stats.php?id=64699</v>
      </c>
      <c r="V1053" s="4">
        <f>SUMPRODUCT(MID(0&amp;feed!V1055,LARGE(INDEX(ISNUMBER(--MID(feed!V1055,ROW($1:$5),1))*
ROW($1:$5),0),ROW($1:$5))+1,1)*10^ROW($1:$5)/10)</f>
        <v>0</v>
      </c>
      <c r="W1053">
        <f>feed!W1055</f>
        <v>0</v>
      </c>
      <c r="X1053" s="4">
        <f>T1053-H1053*750-K1053*375-L1053*375</f>
        <v>19250</v>
      </c>
      <c r="Y1053" s="9">
        <f>T1053/N1053</f>
        <v>61.53846153846154</v>
      </c>
    </row>
    <row r="1054" spans="1:25" x14ac:dyDescent="0.25">
      <c r="A1054" t="str">
        <f>feed!A1057</f>
        <v>Vertaï¿½s</v>
      </c>
      <c r="B1054" t="str">
        <f>feed!B1057</f>
        <v>Autofelashio</v>
      </c>
      <c r="C1054">
        <f>feed!C1057</f>
        <v>0</v>
      </c>
      <c r="D1054">
        <f>SUMPRODUCT(MID(0&amp;feed!D1057,LARGE(INDEX(ISNUMBER(--MID(feed!D1057,ROW($1:$19),1))*
ROW($1:$19),0),ROW($1:$19))+1,1)*10^ROW($1:$19)/10)</f>
        <v>12</v>
      </c>
      <c r="E1054">
        <f>SUMPRODUCT(MID(0&amp;feed!E1057,LARGE(INDEX(ISNUMBER(--MID(feed!E1057,ROW($1:$19),1))*
ROW($1:$19),0),ROW($1:$19))+1,1)*10^ROW($1:$19)/10)</f>
        <v>0</v>
      </c>
      <c r="F1054" t="str">
        <f>feed!F1057</f>
        <v>Finest of the 19th century</v>
      </c>
      <c r="G1054" t="str">
        <f>feed!G1057</f>
        <v>Nice</v>
      </c>
      <c r="H1054">
        <f>SUMPRODUCT(MID(0&amp;feed!H1057,LARGE(INDEX(ISNUMBER(--MID(feed!H1057,ROW($1:$1),1))*
ROW($1:$1),0),ROW($1:$1))+1,1)*10^ROW($1:$1)/10)</f>
        <v>0</v>
      </c>
      <c r="I1054" t="str">
        <f>feed!I1057</f>
        <v>Standard</v>
      </c>
      <c r="J1054">
        <f>SUMPRODUCT(MID(0&amp;feed!J1057,LARGE(INDEX(ISNUMBER(--MID(feed!J1057,ROW($1:$19),1))*
ROW($1:$19),0),ROW($1:$19))+1,1)*10^ROW($1:$19)/10)</f>
        <v>79</v>
      </c>
      <c r="K1054">
        <f>SUMPRODUCT(MID(0&amp;feed!K1057,LARGE(INDEX(ISNUMBER(--MID(feed!K1057,ROW($1:$19),1))*
ROW($1:$19),0),ROW($1:$19))+1,1)*10^ROW($1:$19)/10)</f>
        <v>2</v>
      </c>
      <c r="L1054">
        <f>SUMPRODUCT(MID(0&amp;feed!L1057,LARGE(INDEX(ISNUMBER(--MID(feed!L1057,ROW($1:$19),1))*
ROW($1:$19),0),ROW($1:$19))+1,1)*10^ROW($1:$19)/10)</f>
        <v>0</v>
      </c>
      <c r="M1054" t="str">
        <f>feed!M1057</f>
        <v>Mixed Economy</v>
      </c>
      <c r="N1054">
        <f>SUMPRODUCT(MID(0&amp;feed!N1057,LARGE(INDEX(ISNUMBER(--MID(feed!N1057,ROW($1:$5),1))*
ROW($1:$5),0),ROW($1:$5))+1,1)*10^ROW($1:$5)/10)</f>
        <v>325</v>
      </c>
      <c r="O1054">
        <f>SUMPRODUCT(MID(0&amp;feed!O1057,LARGE(INDEX(ISNUMBER(--MID(feed!O1057,ROW($1:$5),1))*
ROW($1:$5),0),ROW($1:$5))+1,1)*10^ROW($1:$5)/10)</f>
        <v>0</v>
      </c>
      <c r="P1054" t="str">
        <f>feed!P1057</f>
        <v>Untapped</v>
      </c>
      <c r="Q1054" t="str">
        <f>feed!Q1057</f>
        <v>None</v>
      </c>
      <c r="R1054" t="str">
        <f>feed!R1057</f>
        <v>Caribbean</v>
      </c>
      <c r="S1054" t="str">
        <f>feed!S1057</f>
        <v>Neutral</v>
      </c>
      <c r="T1054" s="4">
        <f>SUMPRODUCT(MID(0&amp;feed!T1057,LARGE(INDEX(ISNUMBER(--MID(feed!T1057,ROW($1:$5),1))*
ROW($1:$5),0),ROW($1:$5))+1,1)*10^ROW($1:$5)/10)</f>
        <v>19800</v>
      </c>
      <c r="U1054" t="str">
        <f>feed!U1057</f>
        <v>http://blocgame.com/stats.php?id=64824</v>
      </c>
      <c r="V1054" s="4">
        <f>SUMPRODUCT(MID(0&amp;feed!V1057,LARGE(INDEX(ISNUMBER(--MID(feed!V1057,ROW($1:$5),1))*
ROW($1:$5),0),ROW($1:$5))+1,1)*10^ROW($1:$5)/10)</f>
        <v>0</v>
      </c>
      <c r="W1054">
        <f>feed!W1057</f>
        <v>0</v>
      </c>
      <c r="X1054" s="4">
        <f>T1054-H1054*750-K1054*375-L1054*375</f>
        <v>19050</v>
      </c>
      <c r="Y1054" s="9">
        <f>T1054/N1054</f>
        <v>60.92307692307692</v>
      </c>
    </row>
    <row r="1055" spans="1:25" x14ac:dyDescent="0.25">
      <c r="A1055" t="str">
        <f>feed!A1061</f>
        <v>Minnikonia</v>
      </c>
      <c r="B1055" t="str">
        <f>feed!B1061</f>
        <v>emily minnikin</v>
      </c>
      <c r="C1055" t="str">
        <f>feed!C1061</f>
        <v>Minnikolisnia Treaty</v>
      </c>
      <c r="D1055">
        <f>SUMPRODUCT(MID(0&amp;feed!D1061,LARGE(INDEX(ISNUMBER(--MID(feed!D1061,ROW($1:$19),1))*
ROW($1:$19),0),ROW($1:$19))+1,1)*10^ROW($1:$19)/10)</f>
        <v>20</v>
      </c>
      <c r="E1055">
        <f>SUMPRODUCT(MID(0&amp;feed!E1061,LARGE(INDEX(ISNUMBER(--MID(feed!E1061,ROW($1:$19),1))*
ROW($1:$19),0),ROW($1:$19))+1,1)*10^ROW($1:$19)/10)</f>
        <v>0</v>
      </c>
      <c r="F1055" t="str">
        <f>feed!F1061</f>
        <v>Finest of the 19th century</v>
      </c>
      <c r="G1055" t="str">
        <f>feed!G1061</f>
        <v>Nice</v>
      </c>
      <c r="H1055">
        <f>SUMPRODUCT(MID(0&amp;feed!H1061,LARGE(INDEX(ISNUMBER(--MID(feed!H1061,ROW($1:$1),1))*
ROW($1:$1),0),ROW($1:$1))+1,1)*10^ROW($1:$1)/10)</f>
        <v>0</v>
      </c>
      <c r="I1055" t="str">
        <f>feed!I1061</f>
        <v>Standard</v>
      </c>
      <c r="J1055">
        <f>SUMPRODUCT(MID(0&amp;feed!J1061,LARGE(INDEX(ISNUMBER(--MID(feed!J1061,ROW($1:$19),1))*
ROW($1:$19),0),ROW($1:$19))+1,1)*10^ROW($1:$19)/10)</f>
        <v>64</v>
      </c>
      <c r="K1055">
        <f>SUMPRODUCT(MID(0&amp;feed!K1061,LARGE(INDEX(ISNUMBER(--MID(feed!K1061,ROW($1:$19),1))*
ROW($1:$19),0),ROW($1:$19))+1,1)*10^ROW($1:$19)/10)</f>
        <v>2</v>
      </c>
      <c r="L1055">
        <f>SUMPRODUCT(MID(0&amp;feed!L1061,LARGE(INDEX(ISNUMBER(--MID(feed!L1061,ROW($1:$19),1))*
ROW($1:$19),0),ROW($1:$19))+1,1)*10^ROW($1:$19)/10)</f>
        <v>0</v>
      </c>
      <c r="M1055" t="str">
        <f>feed!M1061</f>
        <v>Mixed Economy</v>
      </c>
      <c r="N1055">
        <f>SUMPRODUCT(MID(0&amp;feed!N1061,LARGE(INDEX(ISNUMBER(--MID(feed!N1061,ROW($1:$5),1))*
ROW($1:$5),0),ROW($1:$5))+1,1)*10^ROW($1:$5)/10)</f>
        <v>325</v>
      </c>
      <c r="O1055">
        <f>SUMPRODUCT(MID(0&amp;feed!O1061,LARGE(INDEX(ISNUMBER(--MID(feed!O1061,ROW($1:$5),1))*
ROW($1:$5),0),ROW($1:$5))+1,1)*10^ROW($1:$5)/10)</f>
        <v>0</v>
      </c>
      <c r="P1055" t="str">
        <f>feed!P1061</f>
        <v>Untapped</v>
      </c>
      <c r="Q1055" t="str">
        <f>feed!Q1061</f>
        <v>None</v>
      </c>
      <c r="R1055" t="str">
        <f>feed!R1061</f>
        <v>Amazonia</v>
      </c>
      <c r="S1055" t="str">
        <f>feed!S1061</f>
        <v>Neutral</v>
      </c>
      <c r="T1055" s="4">
        <f>SUMPRODUCT(MID(0&amp;feed!T1061,LARGE(INDEX(ISNUMBER(--MID(feed!T1061,ROW($1:$5),1))*
ROW($1:$5),0),ROW($1:$5))+1,1)*10^ROW($1:$5)/10)</f>
        <v>20000</v>
      </c>
      <c r="U1055" t="str">
        <f>feed!U1061</f>
        <v>http://blocgame.com/stats.php?id=64847</v>
      </c>
      <c r="V1055" s="4">
        <f>SUMPRODUCT(MID(0&amp;feed!V1061,LARGE(INDEX(ISNUMBER(--MID(feed!V1061,ROW($1:$5),1))*
ROW($1:$5),0),ROW($1:$5))+1,1)*10^ROW($1:$5)/10)</f>
        <v>0</v>
      </c>
      <c r="W1055">
        <f>feed!W1061</f>
        <v>0</v>
      </c>
      <c r="X1055" s="4">
        <f>T1055-H1055*750-K1055*375-L1055*375</f>
        <v>19250</v>
      </c>
      <c r="Y1055" s="9">
        <f>T1055/N1055</f>
        <v>61.53846153846154</v>
      </c>
    </row>
    <row r="1056" spans="1:25" x14ac:dyDescent="0.25">
      <c r="A1056" t="str">
        <f>feed!A1053</f>
        <v>Haramia</v>
      </c>
      <c r="B1056" t="str">
        <f>feed!B1053</f>
        <v>HARAMNOTHALAL</v>
      </c>
      <c r="C1056">
        <f>feed!C1053</f>
        <v>0</v>
      </c>
      <c r="D1056">
        <f>SUMPRODUCT(MID(0&amp;feed!D1053,LARGE(INDEX(ISNUMBER(--MID(feed!D1053,ROW($1:$19),1))*
ROW($1:$19),0),ROW($1:$19))+1,1)*10^ROW($1:$19)/10)</f>
        <v>20</v>
      </c>
      <c r="E1056">
        <f>SUMPRODUCT(MID(0&amp;feed!E1053,LARGE(INDEX(ISNUMBER(--MID(feed!E1053,ROW($1:$19),1))*
ROW($1:$19),0),ROW($1:$19))+1,1)*10^ROW($1:$19)/10)</f>
        <v>0</v>
      </c>
      <c r="F1056" t="str">
        <f>feed!F1053</f>
        <v>Finest of the 19th century</v>
      </c>
      <c r="G1056" t="str">
        <f>feed!G1053</f>
        <v>Nice</v>
      </c>
      <c r="H1056">
        <f>SUMPRODUCT(MID(0&amp;feed!H1053,LARGE(INDEX(ISNUMBER(--MID(feed!H1053,ROW($1:$1),1))*
ROW($1:$1),0),ROW($1:$1))+1,1)*10^ROW($1:$1)/10)</f>
        <v>0</v>
      </c>
      <c r="I1056" t="str">
        <f>feed!I1053</f>
        <v>Standard</v>
      </c>
      <c r="J1056">
        <f>SUMPRODUCT(MID(0&amp;feed!J1053,LARGE(INDEX(ISNUMBER(--MID(feed!J1053,ROW($1:$19),1))*
ROW($1:$19),0),ROW($1:$19))+1,1)*10^ROW($1:$19)/10)</f>
        <v>60</v>
      </c>
      <c r="K1056">
        <f>SUMPRODUCT(MID(0&amp;feed!K1053,LARGE(INDEX(ISNUMBER(--MID(feed!K1053,ROW($1:$19),1))*
ROW($1:$19),0),ROW($1:$19))+1,1)*10^ROW($1:$19)/10)</f>
        <v>2</v>
      </c>
      <c r="L1056">
        <f>SUMPRODUCT(MID(0&amp;feed!L1053,LARGE(INDEX(ISNUMBER(--MID(feed!L1053,ROW($1:$19),1))*
ROW($1:$19),0),ROW($1:$19))+1,1)*10^ROW($1:$19)/10)</f>
        <v>0</v>
      </c>
      <c r="M1056" t="str">
        <f>feed!M1053</f>
        <v>Mixed Economy</v>
      </c>
      <c r="N1056">
        <f>SUMPRODUCT(MID(0&amp;feed!N1053,LARGE(INDEX(ISNUMBER(--MID(feed!N1053,ROW($1:$5),1))*
ROW($1:$5),0),ROW($1:$5))+1,1)*10^ROW($1:$5)/10)</f>
        <v>325</v>
      </c>
      <c r="O1056">
        <f>SUMPRODUCT(MID(0&amp;feed!O1053,LARGE(INDEX(ISNUMBER(--MID(feed!O1053,ROW($1:$5),1))*
ROW($1:$5),0),ROW($1:$5))+1,1)*10^ROW($1:$5)/10)</f>
        <v>0</v>
      </c>
      <c r="P1056" t="str">
        <f>feed!P1053</f>
        <v>Untapped</v>
      </c>
      <c r="Q1056" t="str">
        <f>feed!Q1053</f>
        <v>None</v>
      </c>
      <c r="R1056" t="str">
        <f>feed!R1053</f>
        <v>Arabia</v>
      </c>
      <c r="S1056" t="str">
        <f>feed!S1053</f>
        <v>Neutral</v>
      </c>
      <c r="T1056" s="4">
        <f>SUMPRODUCT(MID(0&amp;feed!T1053,LARGE(INDEX(ISNUMBER(--MID(feed!T1053,ROW($1:$5),1))*
ROW($1:$5),0),ROW($1:$5))+1,1)*10^ROW($1:$5)/10)</f>
        <v>20000</v>
      </c>
      <c r="U1056" t="str">
        <f>feed!U1053</f>
        <v>http://blocgame.com/stats.php?id=52802</v>
      </c>
      <c r="V1056" s="4">
        <f>SUMPRODUCT(MID(0&amp;feed!V1053,LARGE(INDEX(ISNUMBER(--MID(feed!V1053,ROW($1:$5),1))*
ROW($1:$5),0),ROW($1:$5))+1,1)*10^ROW($1:$5)/10)</f>
        <v>0</v>
      </c>
      <c r="W1056">
        <f>feed!W1053</f>
        <v>0</v>
      </c>
      <c r="X1056" s="4">
        <f>T1056-H1056*750-K1056*375-L1056*375</f>
        <v>19250</v>
      </c>
      <c r="Y1056" s="9">
        <f>T1056/N1056</f>
        <v>61.53846153846154</v>
      </c>
    </row>
    <row r="1057" spans="1:25" x14ac:dyDescent="0.25">
      <c r="A1057" t="str">
        <f>feed!A1063</f>
        <v>Aristocria</v>
      </c>
      <c r="B1057" t="str">
        <f>feed!B1063</f>
        <v>Ashley</v>
      </c>
      <c r="C1057" t="str">
        <f>feed!C1063</f>
        <v>Socialist Arab Union</v>
      </c>
      <c r="D1057">
        <f>SUMPRODUCT(MID(0&amp;feed!D1063,LARGE(INDEX(ISNUMBER(--MID(feed!D1063,ROW($1:$19),1))*
ROW($1:$19),0),ROW($1:$19))+1,1)*10^ROW($1:$19)/10)</f>
        <v>20</v>
      </c>
      <c r="E1057">
        <f>SUMPRODUCT(MID(0&amp;feed!E1063,LARGE(INDEX(ISNUMBER(--MID(feed!E1063,ROW($1:$19),1))*
ROW($1:$19),0),ROW($1:$19))+1,1)*10^ROW($1:$19)/10)</f>
        <v>0</v>
      </c>
      <c r="F1057" t="str">
        <f>feed!F1063</f>
        <v>Finest of the 19th century</v>
      </c>
      <c r="G1057" t="str">
        <f>feed!G1063</f>
        <v>Nice</v>
      </c>
      <c r="H1057">
        <f>SUMPRODUCT(MID(0&amp;feed!H1063,LARGE(INDEX(ISNUMBER(--MID(feed!H1063,ROW($1:$1),1))*
ROW($1:$1),0),ROW($1:$1))+1,1)*10^ROW($1:$1)/10)</f>
        <v>0</v>
      </c>
      <c r="I1057" t="str">
        <f>feed!I1063</f>
        <v>Standard</v>
      </c>
      <c r="J1057">
        <f>SUMPRODUCT(MID(0&amp;feed!J1063,LARGE(INDEX(ISNUMBER(--MID(feed!J1063,ROW($1:$19),1))*
ROW($1:$19),0),ROW($1:$19))+1,1)*10^ROW($1:$19)/10)</f>
        <v>7</v>
      </c>
      <c r="K1057">
        <f>SUMPRODUCT(MID(0&amp;feed!K1063,LARGE(INDEX(ISNUMBER(--MID(feed!K1063,ROW($1:$19),1))*
ROW($1:$19),0),ROW($1:$19))+1,1)*10^ROW($1:$19)/10)</f>
        <v>5</v>
      </c>
      <c r="L1057">
        <f>SUMPRODUCT(MID(0&amp;feed!L1063,LARGE(INDEX(ISNUMBER(--MID(feed!L1063,ROW($1:$19),1))*
ROW($1:$19),0),ROW($1:$19))+1,1)*10^ROW($1:$19)/10)</f>
        <v>3</v>
      </c>
      <c r="M1057" t="str">
        <f>feed!M1063</f>
        <v>Mixed Economy</v>
      </c>
      <c r="N1057">
        <f>SUMPRODUCT(MID(0&amp;feed!N1063,LARGE(INDEX(ISNUMBER(--MID(feed!N1063,ROW($1:$5),1))*
ROW($1:$5),0),ROW($1:$5))+1,1)*10^ROW($1:$5)/10)</f>
        <v>325</v>
      </c>
      <c r="O1057">
        <f>SUMPRODUCT(MID(0&amp;feed!O1063,LARGE(INDEX(ISNUMBER(--MID(feed!O1063,ROW($1:$5),1))*
ROW($1:$5),0),ROW($1:$5))+1,1)*10^ROW($1:$5)/10)</f>
        <v>1085</v>
      </c>
      <c r="P1057" t="str">
        <f>feed!P1063</f>
        <v>Untapped</v>
      </c>
      <c r="Q1057" t="str">
        <f>feed!Q1063</f>
        <v>None</v>
      </c>
      <c r="R1057" t="str">
        <f>feed!R1063</f>
        <v>Arabia</v>
      </c>
      <c r="S1057" t="str">
        <f>feed!S1063</f>
        <v>Neutral</v>
      </c>
      <c r="T1057" s="4">
        <f>SUMPRODUCT(MID(0&amp;feed!T1063,LARGE(INDEX(ISNUMBER(--MID(feed!T1063,ROW($1:$5),1))*
ROW($1:$5),0),ROW($1:$5))+1,1)*10^ROW($1:$5)/10)</f>
        <v>20000</v>
      </c>
      <c r="U1057" t="str">
        <f>feed!U1063</f>
        <v>http://blocgame.com/stats.php?id=64850</v>
      </c>
      <c r="V1057" s="4">
        <f>SUMPRODUCT(MID(0&amp;feed!V1063,LARGE(INDEX(ISNUMBER(--MID(feed!V1063,ROW($1:$5),1))*
ROW($1:$5),0),ROW($1:$5))+1,1)*10^ROW($1:$5)/10)</f>
        <v>0</v>
      </c>
      <c r="W1057">
        <f>feed!W1063</f>
        <v>0</v>
      </c>
      <c r="X1057" s="4">
        <f>T1057-H1057*750-K1057*375-L1057*375</f>
        <v>17000</v>
      </c>
      <c r="Y1057" s="9">
        <f>T1057/N1057</f>
        <v>61.53846153846154</v>
      </c>
    </row>
    <row r="1058" spans="1:25" x14ac:dyDescent="0.25">
      <c r="A1058" t="str">
        <f>feed!A1056</f>
        <v>Kolisnia</v>
      </c>
      <c r="B1058" t="str">
        <f>feed!B1056</f>
        <v>Oliver Tochev</v>
      </c>
      <c r="C1058" t="str">
        <f>feed!C1056</f>
        <v>Red Rising</v>
      </c>
      <c r="D1058">
        <f>SUMPRODUCT(MID(0&amp;feed!D1056,LARGE(INDEX(ISNUMBER(--MID(feed!D1056,ROW($1:$19),1))*
ROW($1:$19),0),ROW($1:$19))+1,1)*10^ROW($1:$19)/10)</f>
        <v>24</v>
      </c>
      <c r="E1058">
        <f>SUMPRODUCT(MID(0&amp;feed!E1056,LARGE(INDEX(ISNUMBER(--MID(feed!E1056,ROW($1:$19),1))*
ROW($1:$19),0),ROW($1:$19))+1,1)*10^ROW($1:$19)/10)</f>
        <v>0</v>
      </c>
      <c r="F1058" t="str">
        <f>feed!F1056</f>
        <v>First World War surplus</v>
      </c>
      <c r="G1058" t="str">
        <f>feed!G1056</f>
        <v>Nice</v>
      </c>
      <c r="H1058">
        <f>SUMPRODUCT(MID(0&amp;feed!H1056,LARGE(INDEX(ISNUMBER(--MID(feed!H1056,ROW($1:$1),1))*
ROW($1:$1),0),ROW($1:$1))+1,1)*10^ROW($1:$1)/10)</f>
        <v>0</v>
      </c>
      <c r="I1058" t="str">
        <f>feed!I1056</f>
        <v>Elite</v>
      </c>
      <c r="J1058">
        <f>SUMPRODUCT(MID(0&amp;feed!J1056,LARGE(INDEX(ISNUMBER(--MID(feed!J1056,ROW($1:$19),1))*
ROW($1:$19),0),ROW($1:$19))+1,1)*10^ROW($1:$19)/10)</f>
        <v>5</v>
      </c>
      <c r="K1058">
        <f>SUMPRODUCT(MID(0&amp;feed!K1056,LARGE(INDEX(ISNUMBER(--MID(feed!K1056,ROW($1:$19),1))*
ROW($1:$19),0),ROW($1:$19))+1,1)*10^ROW($1:$19)/10)</f>
        <v>2</v>
      </c>
      <c r="L1058">
        <f>SUMPRODUCT(MID(0&amp;feed!L1056,LARGE(INDEX(ISNUMBER(--MID(feed!L1056,ROW($1:$19),1))*
ROW($1:$19),0),ROW($1:$19))+1,1)*10^ROW($1:$19)/10)</f>
        <v>0</v>
      </c>
      <c r="M1058" t="str">
        <f>feed!M1056</f>
        <v>Central Planning</v>
      </c>
      <c r="N1058">
        <f>SUMPRODUCT(MID(0&amp;feed!N1056,LARGE(INDEX(ISNUMBER(--MID(feed!N1056,ROW($1:$5),1))*
ROW($1:$5),0),ROW($1:$5))+1,1)*10^ROW($1:$5)/10)</f>
        <v>325</v>
      </c>
      <c r="O1058">
        <f>SUMPRODUCT(MID(0&amp;feed!O1056,LARGE(INDEX(ISNUMBER(--MID(feed!O1056,ROW($1:$5),1))*
ROW($1:$5),0),ROW($1:$5))+1,1)*10^ROW($1:$5)/10)</f>
        <v>0</v>
      </c>
      <c r="P1058" t="str">
        <f>feed!P1056</f>
        <v>Untapped</v>
      </c>
      <c r="Q1058" t="str">
        <f>feed!Q1056</f>
        <v>Meagre</v>
      </c>
      <c r="R1058" t="str">
        <f>feed!R1056</f>
        <v>Indochina</v>
      </c>
      <c r="S1058" t="str">
        <f>feed!S1056</f>
        <v>Soviet Union</v>
      </c>
      <c r="T1058" s="4">
        <f>SUMPRODUCT(MID(0&amp;feed!T1056,LARGE(INDEX(ISNUMBER(--MID(feed!T1056,ROW($1:$5),1))*
ROW($1:$5),0),ROW($1:$5))+1,1)*10^ROW($1:$5)/10)</f>
        <v>20000</v>
      </c>
      <c r="U1058" t="str">
        <f>feed!U1056</f>
        <v>http://blocgame.com/stats.php?id=64822</v>
      </c>
      <c r="V1058" s="4">
        <f>SUMPRODUCT(MID(0&amp;feed!V1056,LARGE(INDEX(ISNUMBER(--MID(feed!V1056,ROW($1:$5),1))*
ROW($1:$5),0),ROW($1:$5))+1,1)*10^ROW($1:$5)/10)</f>
        <v>0</v>
      </c>
      <c r="W1058">
        <f>feed!W1056</f>
        <v>0</v>
      </c>
      <c r="X1058" s="4">
        <f>T1058-H1058*750-K1058*375-L1058*375</f>
        <v>19250</v>
      </c>
      <c r="Y1058" s="9">
        <f>T1058/N1058</f>
        <v>61.53846153846154</v>
      </c>
    </row>
    <row r="1059" spans="1:25" x14ac:dyDescent="0.25">
      <c r="A1059" t="str">
        <f>feed!A1054</f>
        <v>Wolfveiria</v>
      </c>
      <c r="B1059" t="str">
        <f>feed!B1054</f>
        <v>Sharuez</v>
      </c>
      <c r="C1059" t="str">
        <f>feed!C1054</f>
        <v>Steel Brotherhood</v>
      </c>
      <c r="D1059">
        <f>SUMPRODUCT(MID(0&amp;feed!D1054,LARGE(INDEX(ISNUMBER(--MID(feed!D1054,ROW($1:$19),1))*
ROW($1:$19),0),ROW($1:$19))+1,1)*10^ROW($1:$19)/10)</f>
        <v>32</v>
      </c>
      <c r="E1059">
        <f>SUMPRODUCT(MID(0&amp;feed!E1054,LARGE(INDEX(ISNUMBER(--MID(feed!E1054,ROW($1:$19),1))*
ROW($1:$19),0),ROW($1:$19))+1,1)*10^ROW($1:$19)/10)</f>
        <v>0</v>
      </c>
      <c r="F1059" t="str">
        <f>feed!F1054</f>
        <v>First World War surplus</v>
      </c>
      <c r="G1059" t="str">
        <f>feed!G1054</f>
        <v>Questionable</v>
      </c>
      <c r="H1059">
        <f>SUMPRODUCT(MID(0&amp;feed!H1054,LARGE(INDEX(ISNUMBER(--MID(feed!H1054,ROW($1:$1),1))*
ROW($1:$1),0),ROW($1:$1))+1,1)*10^ROW($1:$1)/10)</f>
        <v>1</v>
      </c>
      <c r="I1059" t="str">
        <f>feed!I1054</f>
        <v>Poor</v>
      </c>
      <c r="J1059">
        <f>SUMPRODUCT(MID(0&amp;feed!J1054,LARGE(INDEX(ISNUMBER(--MID(feed!J1054,ROW($1:$19),1))*
ROW($1:$19),0),ROW($1:$19))+1,1)*10^ROW($1:$19)/10)</f>
        <v>4</v>
      </c>
      <c r="K1059">
        <f>SUMPRODUCT(MID(0&amp;feed!K1054,LARGE(INDEX(ISNUMBER(--MID(feed!K1054,ROW($1:$19),1))*
ROW($1:$19),0),ROW($1:$19))+1,1)*10^ROW($1:$19)/10)</f>
        <v>7</v>
      </c>
      <c r="L1059">
        <f>SUMPRODUCT(MID(0&amp;feed!L1054,LARGE(INDEX(ISNUMBER(--MID(feed!L1054,ROW($1:$19),1))*
ROW($1:$19),0),ROW($1:$19))+1,1)*10^ROW($1:$19)/10)</f>
        <v>2</v>
      </c>
      <c r="M1059" t="str">
        <f>feed!M1054</f>
        <v>Mixed Economy</v>
      </c>
      <c r="N1059">
        <f>SUMPRODUCT(MID(0&amp;feed!N1054,LARGE(INDEX(ISNUMBER(--MID(feed!N1054,ROW($1:$5),1))*
ROW($1:$5),0),ROW($1:$5))+1,1)*10^ROW($1:$5)/10)</f>
        <v>325</v>
      </c>
      <c r="O1059">
        <f>SUMPRODUCT(MID(0&amp;feed!O1054,LARGE(INDEX(ISNUMBER(--MID(feed!O1054,ROW($1:$5),1))*
ROW($1:$5),0),ROW($1:$5))+1,1)*10^ROW($1:$5)/10)</f>
        <v>92</v>
      </c>
      <c r="P1059" t="str">
        <f>feed!P1054</f>
        <v>Untapped</v>
      </c>
      <c r="Q1059" t="str">
        <f>feed!Q1054</f>
        <v>Meagre</v>
      </c>
      <c r="R1059" t="str">
        <f>feed!R1054</f>
        <v>Mesoamerica</v>
      </c>
      <c r="S1059" t="str">
        <f>feed!S1054</f>
        <v>United States</v>
      </c>
      <c r="T1059" s="4">
        <f>SUMPRODUCT(MID(0&amp;feed!T1054,LARGE(INDEX(ISNUMBER(--MID(feed!T1054,ROW($1:$5),1))*
ROW($1:$5),0),ROW($1:$5))+1,1)*10^ROW($1:$5)/10)</f>
        <v>20000</v>
      </c>
      <c r="U1059" t="str">
        <f>feed!U1054</f>
        <v>http://blocgame.com/stats.php?id=64523</v>
      </c>
      <c r="V1059" s="4">
        <f>SUMPRODUCT(MID(0&amp;feed!V1054,LARGE(INDEX(ISNUMBER(--MID(feed!V1054,ROW($1:$5),1))*
ROW($1:$5),0),ROW($1:$5))+1,1)*10^ROW($1:$5)/10)</f>
        <v>0</v>
      </c>
      <c r="W1059">
        <f>feed!W1054</f>
        <v>0</v>
      </c>
      <c r="X1059" s="4">
        <f>T1059-H1059*750-K1059*375-L1059*375</f>
        <v>15875</v>
      </c>
      <c r="Y1059" s="9">
        <f>T1059/N1059</f>
        <v>61.53846153846154</v>
      </c>
    </row>
    <row r="1060" spans="1:25" x14ac:dyDescent="0.25">
      <c r="A1060" t="str">
        <f>feed!A1058</f>
        <v>bokunopico</v>
      </c>
      <c r="B1060" t="str">
        <f>feed!B1058</f>
        <v>bokunopico</v>
      </c>
      <c r="C1060">
        <f>feed!C1058</f>
        <v>0</v>
      </c>
      <c r="D1060">
        <f>SUMPRODUCT(MID(0&amp;feed!D1058,LARGE(INDEX(ISNUMBER(--MID(feed!D1058,ROW($1:$19),1))*
ROW($1:$19),0),ROW($1:$19))+1,1)*10^ROW($1:$19)/10)</f>
        <v>18</v>
      </c>
      <c r="E1060">
        <f>SUMPRODUCT(MID(0&amp;feed!E1058,LARGE(INDEX(ISNUMBER(--MID(feed!E1058,ROW($1:$19),1))*
ROW($1:$19),0),ROW($1:$19))+1,1)*10^ROW($1:$19)/10)</f>
        <v>0</v>
      </c>
      <c r="F1060" t="str">
        <f>feed!F1058</f>
        <v>Finest of the 19th century</v>
      </c>
      <c r="G1060" t="str">
        <f>feed!G1058</f>
        <v>Nice</v>
      </c>
      <c r="H1060">
        <f>SUMPRODUCT(MID(0&amp;feed!H1058,LARGE(INDEX(ISNUMBER(--MID(feed!H1058,ROW($1:$1),1))*
ROW($1:$1),0),ROW($1:$1))+1,1)*10^ROW($1:$1)/10)</f>
        <v>0</v>
      </c>
      <c r="I1060" t="str">
        <f>feed!I1058</f>
        <v>Standard</v>
      </c>
      <c r="J1060">
        <f>SUMPRODUCT(MID(0&amp;feed!J1058,LARGE(INDEX(ISNUMBER(--MID(feed!J1058,ROW($1:$19),1))*
ROW($1:$19),0),ROW($1:$19))+1,1)*10^ROW($1:$19)/10)</f>
        <v>3</v>
      </c>
      <c r="K1060">
        <f>SUMPRODUCT(MID(0&amp;feed!K1058,LARGE(INDEX(ISNUMBER(--MID(feed!K1058,ROW($1:$19),1))*
ROW($1:$19),0),ROW($1:$19))+1,1)*10^ROW($1:$19)/10)</f>
        <v>2</v>
      </c>
      <c r="L1060">
        <f>SUMPRODUCT(MID(0&amp;feed!L1058,LARGE(INDEX(ISNUMBER(--MID(feed!L1058,ROW($1:$19),1))*
ROW($1:$19),0),ROW($1:$19))+1,1)*10^ROW($1:$19)/10)</f>
        <v>2</v>
      </c>
      <c r="M1060" t="str">
        <f>feed!M1058</f>
        <v>Free Market</v>
      </c>
      <c r="N1060">
        <f>SUMPRODUCT(MID(0&amp;feed!N1058,LARGE(INDEX(ISNUMBER(--MID(feed!N1058,ROW($1:$5),1))*
ROW($1:$5),0),ROW($1:$5))+1,1)*10^ROW($1:$5)/10)</f>
        <v>325</v>
      </c>
      <c r="O1060">
        <f>SUMPRODUCT(MID(0&amp;feed!O1058,LARGE(INDEX(ISNUMBER(--MID(feed!O1058,ROW($1:$5),1))*
ROW($1:$5),0),ROW($1:$5))+1,1)*10^ROW($1:$5)/10)</f>
        <v>4208</v>
      </c>
      <c r="P1060" t="str">
        <f>feed!P1058</f>
        <v>Untapped</v>
      </c>
      <c r="Q1060" t="str">
        <f>feed!Q1058</f>
        <v>None</v>
      </c>
      <c r="R1060" t="str">
        <f>feed!R1058</f>
        <v>Egypt</v>
      </c>
      <c r="S1060" t="str">
        <f>feed!S1058</f>
        <v>United States</v>
      </c>
      <c r="T1060" s="4">
        <f>SUMPRODUCT(MID(0&amp;feed!T1058,LARGE(INDEX(ISNUMBER(--MID(feed!T1058,ROW($1:$5),1))*
ROW($1:$5),0),ROW($1:$5))+1,1)*10^ROW($1:$5)/10)</f>
        <v>20000</v>
      </c>
      <c r="U1060" t="str">
        <f>feed!U1058</f>
        <v>http://blocgame.com/stats.php?id=64827</v>
      </c>
      <c r="V1060" s="4">
        <f>SUMPRODUCT(MID(0&amp;feed!V1058,LARGE(INDEX(ISNUMBER(--MID(feed!V1058,ROW($1:$5),1))*
ROW($1:$5),0),ROW($1:$5))+1,1)*10^ROW($1:$5)/10)</f>
        <v>0</v>
      </c>
      <c r="W1060">
        <f>feed!W1058</f>
        <v>0</v>
      </c>
      <c r="X1060" s="4">
        <f>T1060-H1060*750-K1060*375-L1060*375</f>
        <v>18500</v>
      </c>
      <c r="Y1060" s="9">
        <f>T1060/N1060</f>
        <v>61.53846153846154</v>
      </c>
    </row>
    <row r="1061" spans="1:25" x14ac:dyDescent="0.25">
      <c r="A1061" t="str">
        <f>feed!A1059</f>
        <v>nadota</v>
      </c>
      <c r="B1061" t="str">
        <f>feed!B1059</f>
        <v>nadota</v>
      </c>
      <c r="C1061">
        <f>feed!C1059</f>
        <v>0</v>
      </c>
      <c r="D1061">
        <f>SUMPRODUCT(MID(0&amp;feed!D1059,LARGE(INDEX(ISNUMBER(--MID(feed!D1059,ROW($1:$19),1))*
ROW($1:$19),0),ROW($1:$19))+1,1)*10^ROW($1:$19)/10)</f>
        <v>18</v>
      </c>
      <c r="E1061">
        <f>SUMPRODUCT(MID(0&amp;feed!E1059,LARGE(INDEX(ISNUMBER(--MID(feed!E1059,ROW($1:$19),1))*
ROW($1:$19),0),ROW($1:$19))+1,1)*10^ROW($1:$19)/10)</f>
        <v>0</v>
      </c>
      <c r="F1061" t="str">
        <f>feed!F1059</f>
        <v>Finest of the 19th century</v>
      </c>
      <c r="G1061" t="str">
        <f>feed!G1059</f>
        <v>Nice</v>
      </c>
      <c r="H1061">
        <f>SUMPRODUCT(MID(0&amp;feed!H1059,LARGE(INDEX(ISNUMBER(--MID(feed!H1059,ROW($1:$1),1))*
ROW($1:$1),0),ROW($1:$1))+1,1)*10^ROW($1:$1)/10)</f>
        <v>0</v>
      </c>
      <c r="I1061" t="str">
        <f>feed!I1059</f>
        <v>Standard</v>
      </c>
      <c r="J1061">
        <f>SUMPRODUCT(MID(0&amp;feed!J1059,LARGE(INDEX(ISNUMBER(--MID(feed!J1059,ROW($1:$19),1))*
ROW($1:$19),0),ROW($1:$19))+1,1)*10^ROW($1:$19)/10)</f>
        <v>3</v>
      </c>
      <c r="K1061">
        <f>SUMPRODUCT(MID(0&amp;feed!K1059,LARGE(INDEX(ISNUMBER(--MID(feed!K1059,ROW($1:$19),1))*
ROW($1:$19),0),ROW($1:$19))+1,1)*10^ROW($1:$19)/10)</f>
        <v>2</v>
      </c>
      <c r="L1061">
        <f>SUMPRODUCT(MID(0&amp;feed!L1059,LARGE(INDEX(ISNUMBER(--MID(feed!L1059,ROW($1:$19),1))*
ROW($1:$19),0),ROW($1:$19))+1,1)*10^ROW($1:$19)/10)</f>
        <v>2</v>
      </c>
      <c r="M1061" t="str">
        <f>feed!M1059</f>
        <v>Free Market</v>
      </c>
      <c r="N1061">
        <f>SUMPRODUCT(MID(0&amp;feed!N1059,LARGE(INDEX(ISNUMBER(--MID(feed!N1059,ROW($1:$5),1))*
ROW($1:$5),0),ROW($1:$5))+1,1)*10^ROW($1:$5)/10)</f>
        <v>325</v>
      </c>
      <c r="O1061">
        <f>SUMPRODUCT(MID(0&amp;feed!O1059,LARGE(INDEX(ISNUMBER(--MID(feed!O1059,ROW($1:$5),1))*
ROW($1:$5),0),ROW($1:$5))+1,1)*10^ROW($1:$5)/10)</f>
        <v>2484</v>
      </c>
      <c r="P1061" t="str">
        <f>feed!P1059</f>
        <v>Untapped</v>
      </c>
      <c r="Q1061" t="str">
        <f>feed!Q1059</f>
        <v>None</v>
      </c>
      <c r="R1061" t="str">
        <f>feed!R1059</f>
        <v>Egypt</v>
      </c>
      <c r="S1061" t="str">
        <f>feed!S1059</f>
        <v>United States</v>
      </c>
      <c r="T1061" s="4">
        <f>SUMPRODUCT(MID(0&amp;feed!T1059,LARGE(INDEX(ISNUMBER(--MID(feed!T1059,ROW($1:$5),1))*
ROW($1:$5),0),ROW($1:$5))+1,1)*10^ROW($1:$5)/10)</f>
        <v>20000</v>
      </c>
      <c r="U1061" t="str">
        <f>feed!U1059</f>
        <v>http://blocgame.com/stats.php?id=64838</v>
      </c>
      <c r="V1061" s="4">
        <f>SUMPRODUCT(MID(0&amp;feed!V1059,LARGE(INDEX(ISNUMBER(--MID(feed!V1059,ROW($1:$5),1))*
ROW($1:$5),0),ROW($1:$5))+1,1)*10^ROW($1:$5)/10)</f>
        <v>0</v>
      </c>
      <c r="W1061">
        <f>feed!W1059</f>
        <v>0</v>
      </c>
      <c r="X1061" s="4">
        <f>T1061-H1061*750-K1061*375-L1061*375</f>
        <v>18500</v>
      </c>
      <c r="Y1061" s="9">
        <f>T1061/N1061</f>
        <v>61.53846153846154</v>
      </c>
    </row>
    <row r="1062" spans="1:25" x14ac:dyDescent="0.25">
      <c r="A1062" t="str">
        <f>feed!A1060</f>
        <v>thuglife</v>
      </c>
      <c r="B1062" t="str">
        <f>feed!B1060</f>
        <v>thuglife</v>
      </c>
      <c r="C1062">
        <f>feed!C1060</f>
        <v>0</v>
      </c>
      <c r="D1062">
        <f>SUMPRODUCT(MID(0&amp;feed!D1060,LARGE(INDEX(ISNUMBER(--MID(feed!D1060,ROW($1:$19),1))*
ROW($1:$19),0),ROW($1:$19))+1,1)*10^ROW($1:$19)/10)</f>
        <v>18</v>
      </c>
      <c r="E1062">
        <f>SUMPRODUCT(MID(0&amp;feed!E1060,LARGE(INDEX(ISNUMBER(--MID(feed!E1060,ROW($1:$19),1))*
ROW($1:$19),0),ROW($1:$19))+1,1)*10^ROW($1:$19)/10)</f>
        <v>0</v>
      </c>
      <c r="F1062" t="str">
        <f>feed!F1060</f>
        <v>Finest of the 19th century</v>
      </c>
      <c r="G1062" t="str">
        <f>feed!G1060</f>
        <v>Nice</v>
      </c>
      <c r="H1062">
        <f>SUMPRODUCT(MID(0&amp;feed!H1060,LARGE(INDEX(ISNUMBER(--MID(feed!H1060,ROW($1:$1),1))*
ROW($1:$1),0),ROW($1:$1))+1,1)*10^ROW($1:$1)/10)</f>
        <v>0</v>
      </c>
      <c r="I1062" t="str">
        <f>feed!I1060</f>
        <v>Standard</v>
      </c>
      <c r="J1062">
        <f>SUMPRODUCT(MID(0&amp;feed!J1060,LARGE(INDEX(ISNUMBER(--MID(feed!J1060,ROW($1:$19),1))*
ROW($1:$19),0),ROW($1:$19))+1,1)*10^ROW($1:$19)/10)</f>
        <v>3</v>
      </c>
      <c r="K1062">
        <f>SUMPRODUCT(MID(0&amp;feed!K1060,LARGE(INDEX(ISNUMBER(--MID(feed!K1060,ROW($1:$19),1))*
ROW($1:$19),0),ROW($1:$19))+1,1)*10^ROW($1:$19)/10)</f>
        <v>2</v>
      </c>
      <c r="L1062">
        <f>SUMPRODUCT(MID(0&amp;feed!L1060,LARGE(INDEX(ISNUMBER(--MID(feed!L1060,ROW($1:$19),1))*
ROW($1:$19),0),ROW($1:$19))+1,1)*10^ROW($1:$19)/10)</f>
        <v>2</v>
      </c>
      <c r="M1062" t="str">
        <f>feed!M1060</f>
        <v>Free Market</v>
      </c>
      <c r="N1062">
        <f>SUMPRODUCT(MID(0&amp;feed!N1060,LARGE(INDEX(ISNUMBER(--MID(feed!N1060,ROW($1:$5),1))*
ROW($1:$5),0),ROW($1:$5))+1,1)*10^ROW($1:$5)/10)</f>
        <v>325</v>
      </c>
      <c r="O1062">
        <f>SUMPRODUCT(MID(0&amp;feed!O1060,LARGE(INDEX(ISNUMBER(--MID(feed!O1060,ROW($1:$5),1))*
ROW($1:$5),0),ROW($1:$5))+1,1)*10^ROW($1:$5)/10)</f>
        <v>1709</v>
      </c>
      <c r="P1062" t="str">
        <f>feed!P1060</f>
        <v>Untapped</v>
      </c>
      <c r="Q1062" t="str">
        <f>feed!Q1060</f>
        <v>None</v>
      </c>
      <c r="R1062" t="str">
        <f>feed!R1060</f>
        <v>Egypt</v>
      </c>
      <c r="S1062" t="str">
        <f>feed!S1060</f>
        <v>United States</v>
      </c>
      <c r="T1062" s="4">
        <f>SUMPRODUCT(MID(0&amp;feed!T1060,LARGE(INDEX(ISNUMBER(--MID(feed!T1060,ROW($1:$5),1))*
ROW($1:$5),0),ROW($1:$5))+1,1)*10^ROW($1:$5)/10)</f>
        <v>20000</v>
      </c>
      <c r="U1062" t="str">
        <f>feed!U1060</f>
        <v>http://blocgame.com/stats.php?id=64840</v>
      </c>
      <c r="V1062" s="4">
        <f>SUMPRODUCT(MID(0&amp;feed!V1060,LARGE(INDEX(ISNUMBER(--MID(feed!V1060,ROW($1:$5),1))*
ROW($1:$5),0),ROW($1:$5))+1,1)*10^ROW($1:$5)/10)</f>
        <v>0</v>
      </c>
      <c r="W1062">
        <f>feed!W1060</f>
        <v>0</v>
      </c>
      <c r="X1062" s="4">
        <f>T1062-H1062*750-K1062*375-L1062*375</f>
        <v>18500</v>
      </c>
      <c r="Y1062" s="9">
        <f>T1062/N1062</f>
        <v>61.53846153846154</v>
      </c>
    </row>
    <row r="1063" spans="1:25" x14ac:dyDescent="0.25">
      <c r="A1063" t="str">
        <f>feed!A1062</f>
        <v>egsumail</v>
      </c>
      <c r="B1063" t="str">
        <f>feed!B1062</f>
        <v>egsumail</v>
      </c>
      <c r="C1063">
        <f>feed!C1062</f>
        <v>0</v>
      </c>
      <c r="D1063">
        <f>SUMPRODUCT(MID(0&amp;feed!D1062,LARGE(INDEX(ISNUMBER(--MID(feed!D1062,ROW($1:$19),1))*
ROW($1:$19),0),ROW($1:$19))+1,1)*10^ROW($1:$19)/10)</f>
        <v>18</v>
      </c>
      <c r="E1063">
        <f>SUMPRODUCT(MID(0&amp;feed!E1062,LARGE(INDEX(ISNUMBER(--MID(feed!E1062,ROW($1:$19),1))*
ROW($1:$19),0),ROW($1:$19))+1,1)*10^ROW($1:$19)/10)</f>
        <v>0</v>
      </c>
      <c r="F1063" t="str">
        <f>feed!F1062</f>
        <v>Finest of the 19th century</v>
      </c>
      <c r="G1063" t="str">
        <f>feed!G1062</f>
        <v>Good</v>
      </c>
      <c r="H1063">
        <f>SUMPRODUCT(MID(0&amp;feed!H1062,LARGE(INDEX(ISNUMBER(--MID(feed!H1062,ROW($1:$1),1))*
ROW($1:$1),0),ROW($1:$1))+1,1)*10^ROW($1:$1)/10)</f>
        <v>0</v>
      </c>
      <c r="I1063" t="str">
        <f>feed!I1062</f>
        <v>Standard</v>
      </c>
      <c r="J1063">
        <f>SUMPRODUCT(MID(0&amp;feed!J1062,LARGE(INDEX(ISNUMBER(--MID(feed!J1062,ROW($1:$19),1))*
ROW($1:$19),0),ROW($1:$19))+1,1)*10^ROW($1:$19)/10)</f>
        <v>3</v>
      </c>
      <c r="K1063">
        <f>SUMPRODUCT(MID(0&amp;feed!K1062,LARGE(INDEX(ISNUMBER(--MID(feed!K1062,ROW($1:$19),1))*
ROW($1:$19),0),ROW($1:$19))+1,1)*10^ROW($1:$19)/10)</f>
        <v>2</v>
      </c>
      <c r="L1063">
        <f>SUMPRODUCT(MID(0&amp;feed!L1062,LARGE(INDEX(ISNUMBER(--MID(feed!L1062,ROW($1:$19),1))*
ROW($1:$19),0),ROW($1:$19))+1,1)*10^ROW($1:$19)/10)</f>
        <v>2</v>
      </c>
      <c r="M1063" t="str">
        <f>feed!M1062</f>
        <v>Free Market</v>
      </c>
      <c r="N1063">
        <f>SUMPRODUCT(MID(0&amp;feed!N1062,LARGE(INDEX(ISNUMBER(--MID(feed!N1062,ROW($1:$5),1))*
ROW($1:$5),0),ROW($1:$5))+1,1)*10^ROW($1:$5)/10)</f>
        <v>325</v>
      </c>
      <c r="O1063">
        <f>SUMPRODUCT(MID(0&amp;feed!O1062,LARGE(INDEX(ISNUMBER(--MID(feed!O1062,ROW($1:$5),1))*
ROW($1:$5),0),ROW($1:$5))+1,1)*10^ROW($1:$5)/10)</f>
        <v>1154</v>
      </c>
      <c r="P1063" t="str">
        <f>feed!P1062</f>
        <v>Untapped</v>
      </c>
      <c r="Q1063" t="str">
        <f>feed!Q1062</f>
        <v>None</v>
      </c>
      <c r="R1063" t="str">
        <f>feed!R1062</f>
        <v>Egypt</v>
      </c>
      <c r="S1063" t="str">
        <f>feed!S1062</f>
        <v>United States</v>
      </c>
      <c r="T1063" s="4">
        <f>SUMPRODUCT(MID(0&amp;feed!T1062,LARGE(INDEX(ISNUMBER(--MID(feed!T1062,ROW($1:$5),1))*
ROW($1:$5),0),ROW($1:$5))+1,1)*10^ROW($1:$5)/10)</f>
        <v>20000</v>
      </c>
      <c r="U1063" t="str">
        <f>feed!U1062</f>
        <v>http://blocgame.com/stats.php?id=64848</v>
      </c>
      <c r="V1063" s="4">
        <f>SUMPRODUCT(MID(0&amp;feed!V1062,LARGE(INDEX(ISNUMBER(--MID(feed!V1062,ROW($1:$5),1))*
ROW($1:$5),0),ROW($1:$5))+1,1)*10^ROW($1:$5)/10)</f>
        <v>0</v>
      </c>
      <c r="W1063">
        <f>feed!W1062</f>
        <v>0</v>
      </c>
      <c r="X1063" s="4">
        <f>T1063-H1063*750-K1063*375-L1063*375</f>
        <v>18500</v>
      </c>
      <c r="Y1063" s="9">
        <f>T1063/N1063</f>
        <v>61.53846153846154</v>
      </c>
    </row>
    <row r="1064" spans="1:25" x14ac:dyDescent="0.25">
      <c r="A1064" t="str">
        <f>feed!A1067</f>
        <v>Rexemus</v>
      </c>
      <c r="B1064" t="str">
        <f>feed!B1067</f>
        <v>RichytheKing13</v>
      </c>
      <c r="C1064">
        <f>feed!C1067</f>
        <v>0</v>
      </c>
      <c r="D1064">
        <f>SUMPRODUCT(MID(0&amp;feed!D1067,LARGE(INDEX(ISNUMBER(--MID(feed!D1067,ROW($1:$19),1))*
ROW($1:$19),0),ROW($1:$19))+1,1)*10^ROW($1:$19)/10)</f>
        <v>19</v>
      </c>
      <c r="E1064">
        <f>SUMPRODUCT(MID(0&amp;feed!E1067,LARGE(INDEX(ISNUMBER(--MID(feed!E1067,ROW($1:$19),1))*
ROW($1:$19),0),ROW($1:$19))+1,1)*10^ROW($1:$19)/10)</f>
        <v>0</v>
      </c>
      <c r="F1064" t="str">
        <f>feed!F1067</f>
        <v>First World War surplus</v>
      </c>
      <c r="G1064" t="str">
        <f>feed!G1067</f>
        <v>Good</v>
      </c>
      <c r="H1064">
        <f>SUMPRODUCT(MID(0&amp;feed!H1067,LARGE(INDEX(ISNUMBER(--MID(feed!H1067,ROW($1:$1),1))*
ROW($1:$1),0),ROW($1:$1))+1,1)*10^ROW($1:$1)/10)</f>
        <v>0</v>
      </c>
      <c r="I1064" t="str">
        <f>feed!I1067</f>
        <v>Elite</v>
      </c>
      <c r="J1064">
        <f>SUMPRODUCT(MID(0&amp;feed!J1067,LARGE(INDEX(ISNUMBER(--MID(feed!J1067,ROW($1:$19),1))*
ROW($1:$19),0),ROW($1:$19))+1,1)*10^ROW($1:$19)/10)</f>
        <v>53</v>
      </c>
      <c r="K1064">
        <f>SUMPRODUCT(MID(0&amp;feed!K1067,LARGE(INDEX(ISNUMBER(--MID(feed!K1067,ROW($1:$19),1))*
ROW($1:$19),0),ROW($1:$19))+1,1)*10^ROW($1:$19)/10)</f>
        <v>3</v>
      </c>
      <c r="L1064">
        <f>SUMPRODUCT(MID(0&amp;feed!L1067,LARGE(INDEX(ISNUMBER(--MID(feed!L1067,ROW($1:$19),1))*
ROW($1:$19),0),ROW($1:$19))+1,1)*10^ROW($1:$19)/10)</f>
        <v>1</v>
      </c>
      <c r="M1064" t="str">
        <f>feed!M1067</f>
        <v>Central Planning</v>
      </c>
      <c r="N1064">
        <f>SUMPRODUCT(MID(0&amp;feed!N1067,LARGE(INDEX(ISNUMBER(--MID(feed!N1067,ROW($1:$5),1))*
ROW($1:$5),0),ROW($1:$5))+1,1)*10^ROW($1:$5)/10)</f>
        <v>324</v>
      </c>
      <c r="O1064">
        <f>SUMPRODUCT(MID(0&amp;feed!O1067,LARGE(INDEX(ISNUMBER(--MID(feed!O1067,ROW($1:$5),1))*
ROW($1:$5),0),ROW($1:$5))+1,1)*10^ROW($1:$5)/10)</f>
        <v>1</v>
      </c>
      <c r="P1064" t="str">
        <f>feed!P1067</f>
        <v>Untapped</v>
      </c>
      <c r="Q1064" t="str">
        <f>feed!Q1067</f>
        <v>None</v>
      </c>
      <c r="R1064" t="str">
        <f>feed!R1067</f>
        <v>Egypt</v>
      </c>
      <c r="S1064" t="str">
        <f>feed!S1067</f>
        <v>Soviet Union</v>
      </c>
      <c r="T1064" s="4">
        <f>SUMPRODUCT(MID(0&amp;feed!T1067,LARGE(INDEX(ISNUMBER(--MID(feed!T1067,ROW($1:$5),1))*
ROW($1:$5),0),ROW($1:$5))+1,1)*10^ROW($1:$5)/10)</f>
        <v>20000</v>
      </c>
      <c r="U1064" t="str">
        <f>feed!U1067</f>
        <v>http://blocgame.com/stats.php?id=64864</v>
      </c>
      <c r="V1064" s="4">
        <f>SUMPRODUCT(MID(0&amp;feed!V1067,LARGE(INDEX(ISNUMBER(--MID(feed!V1067,ROW($1:$5),1))*
ROW($1:$5),0),ROW($1:$5))+1,1)*10^ROW($1:$5)/10)</f>
        <v>0</v>
      </c>
      <c r="W1064">
        <f>feed!W1067</f>
        <v>0</v>
      </c>
      <c r="X1064" s="4">
        <f>T1064-H1064*750-K1064*375-L1064*375</f>
        <v>18500</v>
      </c>
      <c r="Y1064" s="9">
        <f>T1064/N1064</f>
        <v>61.728395061728392</v>
      </c>
    </row>
    <row r="1065" spans="1:25" x14ac:dyDescent="0.25">
      <c r="A1065" t="str">
        <f>feed!A1065</f>
        <v>Korhollia</v>
      </c>
      <c r="B1065" t="str">
        <f>feed!B1065</f>
        <v>Le_Mengsk</v>
      </c>
      <c r="C1065">
        <f>feed!C1065</f>
        <v>0</v>
      </c>
      <c r="D1065">
        <f>SUMPRODUCT(MID(0&amp;feed!D1065,LARGE(INDEX(ISNUMBER(--MID(feed!D1065,ROW($1:$19),1))*
ROW($1:$19),0),ROW($1:$19))+1,1)*10^ROW($1:$19)/10)</f>
        <v>9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Nice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Standard</v>
      </c>
      <c r="J1065">
        <f>SUMPRODUCT(MID(0&amp;feed!J1065,LARGE(INDEX(ISNUMBER(--MID(feed!J1065,ROW($1:$19),1))*
ROW($1:$19),0),ROW($1:$19))+1,1)*10^ROW($1:$19)/10)</f>
        <v>39</v>
      </c>
      <c r="K1065">
        <f>SUMPRODUCT(MID(0&amp;feed!K1065,LARGE(INDEX(ISNUMBER(--MID(feed!K1065,ROW($1:$19),1))*
ROW($1:$19),0),ROW($1:$19))+1,1)*10^ROW($1:$19)/10)</f>
        <v>3</v>
      </c>
      <c r="L1065">
        <f>SUMPRODUCT(MID(0&amp;feed!L1065,LARGE(INDEX(ISNUMBER(--MID(feed!L1065,ROW($1:$19),1))*
ROW($1:$19),0),ROW($1:$19))+1,1)*10^ROW($1:$19)/10)</f>
        <v>1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324</v>
      </c>
      <c r="O1065">
        <f>SUMPRODUCT(MID(0&amp;feed!O1065,LARGE(INDEX(ISNUMBER(--MID(feed!O1065,ROW($1:$5),1))*
ROW($1:$5),0),ROW($1:$5))+1,1)*10^ROW($1:$5)/10)</f>
        <v>2275</v>
      </c>
      <c r="P1065" t="str">
        <f>feed!P1065</f>
        <v>Untapped</v>
      </c>
      <c r="Q1065" t="str">
        <f>feed!Q1065</f>
        <v>None</v>
      </c>
      <c r="R1065" t="str">
        <f>feed!R1065</f>
        <v>Arabia</v>
      </c>
      <c r="S1065" t="str">
        <f>feed!S1065</f>
        <v>Neutral</v>
      </c>
      <c r="T1065" s="4">
        <f>SUMPRODUCT(MID(0&amp;feed!T1065,LARGE(INDEX(ISNUMBER(--MID(feed!T1065,ROW($1:$5),1))*
ROW($1:$5),0),ROW($1:$5))+1,1)*10^ROW($1:$5)/10)</f>
        <v>16667</v>
      </c>
      <c r="U1065" t="str">
        <f>feed!U1065</f>
        <v>http://blocgame.com/stats.php?id=64792</v>
      </c>
      <c r="V1065" s="4">
        <f>SUMPRODUCT(MID(0&amp;feed!V1065,LARGE(INDEX(ISNUMBER(--MID(feed!V1065,ROW($1:$5),1))*
ROW($1:$5),0),ROW($1:$5))+1,1)*10^ROW($1:$5)/10)</f>
        <v>0</v>
      </c>
      <c r="W1065">
        <f>feed!W1065</f>
        <v>0</v>
      </c>
      <c r="X1065" s="4">
        <f>T1065-H1065*750-K1065*375-L1065*375</f>
        <v>15167</v>
      </c>
      <c r="Y1065" s="9">
        <f>T1065/N1065</f>
        <v>51.441358024691361</v>
      </c>
    </row>
    <row r="1066" spans="1:25" x14ac:dyDescent="0.25">
      <c r="A1066" t="str">
        <f>feed!A1064</f>
        <v>Chetzerland</v>
      </c>
      <c r="B1066" t="str">
        <f>feed!B1064</f>
        <v>Bad Chad</v>
      </c>
      <c r="C1066">
        <f>feed!C1064</f>
        <v>0</v>
      </c>
      <c r="D1066">
        <f>SUMPRODUCT(MID(0&amp;feed!D1064,LARGE(INDEX(ISNUMBER(--MID(feed!D1064,ROW($1:$19),1))*
ROW($1:$19),0),ROW($1:$19))+1,1)*10^ROW($1:$19)/10)</f>
        <v>26</v>
      </c>
      <c r="E1066">
        <f>SUMPRODUCT(MID(0&amp;feed!E1064,LARGE(INDEX(ISNUMBER(--MID(feed!E1064,ROW($1:$19),1))*
ROW($1:$19),0),ROW($1:$19))+1,1)*10^ROW($1:$19)/10)</f>
        <v>0</v>
      </c>
      <c r="F1066" t="str">
        <f>feed!F1064</f>
        <v>First World War surplus</v>
      </c>
      <c r="G1066" t="str">
        <f>feed!G1064</f>
        <v>Gandhi-like</v>
      </c>
      <c r="H1066">
        <f>SUMPRODUCT(MID(0&amp;feed!H1064,LARGE(INDEX(ISNUMBER(--MID(feed!H1064,ROW($1:$1),1))*
ROW($1:$1),0),ROW($1:$1))+1,1)*10^ROW($1:$1)/10)</f>
        <v>1</v>
      </c>
      <c r="I1066" t="str">
        <f>feed!I1064</f>
        <v>Good</v>
      </c>
      <c r="J1066">
        <f>SUMPRODUCT(MID(0&amp;feed!J1064,LARGE(INDEX(ISNUMBER(--MID(feed!J1064,ROW($1:$19),1))*
ROW($1:$19),0),ROW($1:$19))+1,1)*10^ROW($1:$19)/10)</f>
        <v>12</v>
      </c>
      <c r="K1066">
        <f>SUMPRODUCT(MID(0&amp;feed!K1064,LARGE(INDEX(ISNUMBER(--MID(feed!K1064,ROW($1:$19),1))*
ROW($1:$19),0),ROW($1:$19))+1,1)*10^ROW($1:$19)/10)</f>
        <v>5</v>
      </c>
      <c r="L1066">
        <f>SUMPRODUCT(MID(0&amp;feed!L1064,LARGE(INDEX(ISNUMBER(--MID(feed!L1064,ROW($1:$19),1))*
ROW($1:$19),0),ROW($1:$19))+1,1)*10^ROW($1:$19)/10)</f>
        <v>2</v>
      </c>
      <c r="M1066" t="str">
        <f>feed!M1064</f>
        <v>Free Market</v>
      </c>
      <c r="N1066">
        <f>SUMPRODUCT(MID(0&amp;feed!N1064,LARGE(INDEX(ISNUMBER(--MID(feed!N1064,ROW($1:$5),1))*
ROW($1:$5),0),ROW($1:$5))+1,1)*10^ROW($1:$5)/10)</f>
        <v>324</v>
      </c>
      <c r="O1066">
        <f>SUMPRODUCT(MID(0&amp;feed!O1064,LARGE(INDEX(ISNUMBER(--MID(feed!O1064,ROW($1:$5),1))*
ROW($1:$5),0),ROW($1:$5))+1,1)*10^ROW($1:$5)/10)</f>
        <v>222</v>
      </c>
      <c r="P1066" t="str">
        <f>feed!P1064</f>
        <v>Untapped</v>
      </c>
      <c r="Q1066" t="str">
        <f>feed!Q1064</f>
        <v>Mediocre</v>
      </c>
      <c r="R1066" t="str">
        <f>feed!R1064</f>
        <v>Southern Cone</v>
      </c>
      <c r="S1066" t="str">
        <f>feed!S1064</f>
        <v>United States</v>
      </c>
      <c r="T1066" s="4">
        <f>SUMPRODUCT(MID(0&amp;feed!T1064,LARGE(INDEX(ISNUMBER(--MID(feed!T1064,ROW($1:$5),1))*
ROW($1:$5),0),ROW($1:$5))+1,1)*10^ROW($1:$5)/10)</f>
        <v>20000</v>
      </c>
      <c r="U1066" t="str">
        <f>feed!U1064</f>
        <v>http://blocgame.com/stats.php?id=64680</v>
      </c>
      <c r="V1066" s="4">
        <f>SUMPRODUCT(MID(0&amp;feed!V1064,LARGE(INDEX(ISNUMBER(--MID(feed!V1064,ROW($1:$5),1))*
ROW($1:$5),0),ROW($1:$5))+1,1)*10^ROW($1:$5)/10)</f>
        <v>0</v>
      </c>
      <c r="W1066">
        <f>feed!W1064</f>
        <v>0</v>
      </c>
      <c r="X1066" s="4">
        <f>T1066-H1066*750-K1066*375-L1066*375</f>
        <v>16625</v>
      </c>
      <c r="Y1066" s="9">
        <f>T1066/N1066</f>
        <v>61.728395061728392</v>
      </c>
    </row>
    <row r="1067" spans="1:25" x14ac:dyDescent="0.25">
      <c r="A1067" t="str">
        <f>feed!A1066</f>
        <v>Galliana</v>
      </c>
      <c r="B1067" t="str">
        <f>feed!B1066</f>
        <v>LittleJim</v>
      </c>
      <c r="C1067">
        <f>feed!C1066</f>
        <v>0</v>
      </c>
      <c r="D1067">
        <f>SUMPRODUCT(MID(0&amp;feed!D1066,LARGE(INDEX(ISNUMBER(--MID(feed!D1066,ROW($1:$19),1))*
ROW($1:$19),0),ROW($1:$19))+1,1)*10^ROW($1:$19)/10)</f>
        <v>25</v>
      </c>
      <c r="E1067">
        <f>SUMPRODUCT(MID(0&amp;feed!E1066,LARGE(INDEX(ISNUMBER(--MID(feed!E1066,ROW($1:$19),1))*
ROW($1:$19),0),ROW($1:$19))+1,1)*10^ROW($1:$19)/10)</f>
        <v>0</v>
      </c>
      <c r="F1067" t="str">
        <f>feed!F1066</f>
        <v>First World War surplus</v>
      </c>
      <c r="G1067" t="str">
        <f>feed!G1066</f>
        <v>Good</v>
      </c>
      <c r="H1067">
        <f>SUMPRODUCT(MID(0&amp;feed!H1066,LARGE(INDEX(ISNUMBER(--MID(feed!H1066,ROW($1:$1),1))*
ROW($1:$1),0),ROW($1:$1))+1,1)*10^ROW($1:$1)/10)</f>
        <v>0</v>
      </c>
      <c r="I1067" t="str">
        <f>feed!I1066</f>
        <v>Elite</v>
      </c>
      <c r="J1067">
        <f>SUMPRODUCT(MID(0&amp;feed!J1066,LARGE(INDEX(ISNUMBER(--MID(feed!J1066,ROW($1:$19),1))*
ROW($1:$19),0),ROW($1:$19))+1,1)*10^ROW($1:$19)/10)</f>
        <v>7</v>
      </c>
      <c r="K1067">
        <f>SUMPRODUCT(MID(0&amp;feed!K1066,LARGE(INDEX(ISNUMBER(--MID(feed!K1066,ROW($1:$19),1))*
ROW($1:$19),0),ROW($1:$19))+1,1)*10^ROW($1:$19)/10)</f>
        <v>4</v>
      </c>
      <c r="L1067">
        <f>SUMPRODUCT(MID(0&amp;feed!L1066,LARGE(INDEX(ISNUMBER(--MID(feed!L1066,ROW($1:$19),1))*
ROW($1:$19),0),ROW($1:$19))+1,1)*10^ROW($1:$19)/10)</f>
        <v>1</v>
      </c>
      <c r="M1067" t="str">
        <f>feed!M1066</f>
        <v>Central Planning</v>
      </c>
      <c r="N1067">
        <f>SUMPRODUCT(MID(0&amp;feed!N1066,LARGE(INDEX(ISNUMBER(--MID(feed!N1066,ROW($1:$5),1))*
ROW($1:$5),0),ROW($1:$5))+1,1)*10^ROW($1:$5)/10)</f>
        <v>324</v>
      </c>
      <c r="O1067">
        <f>SUMPRODUCT(MID(0&amp;feed!O1066,LARGE(INDEX(ISNUMBER(--MID(feed!O1066,ROW($1:$5),1))*
ROW($1:$5),0),ROW($1:$5))+1,1)*10^ROW($1:$5)/10)</f>
        <v>1</v>
      </c>
      <c r="P1067" t="str">
        <f>feed!P1066</f>
        <v>Untapped</v>
      </c>
      <c r="Q1067" t="str">
        <f>feed!Q1066</f>
        <v>None</v>
      </c>
      <c r="R1067" t="str">
        <f>feed!R1066</f>
        <v>Pacific Rim</v>
      </c>
      <c r="S1067" t="str">
        <f>feed!S1066</f>
        <v>Neutral</v>
      </c>
      <c r="T1067" s="4">
        <f>SUMPRODUCT(MID(0&amp;feed!T1066,LARGE(INDEX(ISNUMBER(--MID(feed!T1066,ROW($1:$5),1))*
ROW($1:$5),0),ROW($1:$5))+1,1)*10^ROW($1:$5)/10)</f>
        <v>20000</v>
      </c>
      <c r="U1067" t="str">
        <f>feed!U1066</f>
        <v>http://blocgame.com/stats.php?id=64861</v>
      </c>
      <c r="V1067" s="4">
        <f>SUMPRODUCT(MID(0&amp;feed!V1066,LARGE(INDEX(ISNUMBER(--MID(feed!V1066,ROW($1:$5),1))*
ROW($1:$5),0),ROW($1:$5))+1,1)*10^ROW($1:$5)/10)</f>
        <v>0</v>
      </c>
      <c r="W1067">
        <f>feed!W1066</f>
        <v>0</v>
      </c>
      <c r="X1067" s="4">
        <f>T1067-H1067*750-K1067*375-L1067*375</f>
        <v>18125</v>
      </c>
      <c r="Y1067" s="9">
        <f>T1067/N1067</f>
        <v>61.728395061728392</v>
      </c>
    </row>
    <row r="1068" spans="1:25" x14ac:dyDescent="0.25">
      <c r="A1068" t="str">
        <f>feed!A1069</f>
        <v>Silveran</v>
      </c>
      <c r="B1068" t="str">
        <f>feed!B1069</f>
        <v>Zeahil</v>
      </c>
      <c r="C1068">
        <f>feed!C1069</f>
        <v>0</v>
      </c>
      <c r="D1068">
        <f>SUMPRODUCT(MID(0&amp;feed!D1069,LARGE(INDEX(ISNUMBER(--MID(feed!D1069,ROW($1:$19),1))*
ROW($1:$19),0),ROW($1:$19))+1,1)*10^ROW($1:$19)/10)</f>
        <v>20</v>
      </c>
      <c r="E1068">
        <f>SUMPRODUCT(MID(0&amp;feed!E1069,LARGE(INDEX(ISNUMBER(--MID(feed!E1069,ROW($1:$19),1))*
ROW($1:$19),0),ROW($1:$19))+1,1)*10^ROW($1:$19)/10)</f>
        <v>0</v>
      </c>
      <c r="F1068" t="str">
        <f>feed!F1069</f>
        <v>Finest of the 19th century</v>
      </c>
      <c r="G1068" t="str">
        <f>feed!G1069</f>
        <v>Good</v>
      </c>
      <c r="H1068">
        <f>SUMPRODUCT(MID(0&amp;feed!H1069,LARGE(INDEX(ISNUMBER(--MID(feed!H1069,ROW($1:$1),1))*
ROW($1:$1),0),ROW($1:$1))+1,1)*10^ROW($1:$1)/10)</f>
        <v>0</v>
      </c>
      <c r="I1068" t="str">
        <f>feed!I1069</f>
        <v>Standard</v>
      </c>
      <c r="J1068">
        <f>SUMPRODUCT(MID(0&amp;feed!J1069,LARGE(INDEX(ISNUMBER(--MID(feed!J1069,ROW($1:$19),1))*
ROW($1:$19),0),ROW($1:$19))+1,1)*10^ROW($1:$19)/10)</f>
        <v>50</v>
      </c>
      <c r="K1068">
        <f>SUMPRODUCT(MID(0&amp;feed!K1069,LARGE(INDEX(ISNUMBER(--MID(feed!K1069,ROW($1:$19),1))*
ROW($1:$19),0),ROW($1:$19))+1,1)*10^ROW($1:$19)/10)</f>
        <v>3</v>
      </c>
      <c r="L1068">
        <f>SUMPRODUCT(MID(0&amp;feed!L1069,LARGE(INDEX(ISNUMBER(--MID(feed!L1069,ROW($1:$19),1))*
ROW($1:$19),0),ROW($1:$19))+1,1)*10^ROW($1:$19)/10)</f>
        <v>1</v>
      </c>
      <c r="M1068" t="str">
        <f>feed!M1069</f>
        <v>Free Market</v>
      </c>
      <c r="N1068">
        <f>SUMPRODUCT(MID(0&amp;feed!N1069,LARGE(INDEX(ISNUMBER(--MID(feed!N1069,ROW($1:$5),1))*
ROW($1:$5),0),ROW($1:$5))+1,1)*10^ROW($1:$5)/10)</f>
        <v>323</v>
      </c>
      <c r="O1068">
        <f>SUMPRODUCT(MID(0&amp;feed!O1069,LARGE(INDEX(ISNUMBER(--MID(feed!O1069,ROW($1:$5),1))*
ROW($1:$5),0),ROW($1:$5))+1,1)*10^ROW($1:$5)/10)</f>
        <v>1</v>
      </c>
      <c r="P1068" t="str">
        <f>feed!P1069</f>
        <v>Untapped</v>
      </c>
      <c r="Q1068" t="str">
        <f>feed!Q1069</f>
        <v>None</v>
      </c>
      <c r="R1068" t="str">
        <f>feed!R1069</f>
        <v>Indochina</v>
      </c>
      <c r="S1068" t="str">
        <f>feed!S1069</f>
        <v>Neutral</v>
      </c>
      <c r="T1068" s="4">
        <f>SUMPRODUCT(MID(0&amp;feed!T1069,LARGE(INDEX(ISNUMBER(--MID(feed!T1069,ROW($1:$5),1))*
ROW($1:$5),0),ROW($1:$5))+1,1)*10^ROW($1:$5)/10)</f>
        <v>20000</v>
      </c>
      <c r="U1068" t="str">
        <f>feed!U1069</f>
        <v>http://blocgame.com/stats.php?id=64873</v>
      </c>
      <c r="V1068" s="4">
        <f>SUMPRODUCT(MID(0&amp;feed!V1069,LARGE(INDEX(ISNUMBER(--MID(feed!V1069,ROW($1:$5),1))*
ROW($1:$5),0),ROW($1:$5))+1,1)*10^ROW($1:$5)/10)</f>
        <v>0</v>
      </c>
      <c r="W1068">
        <f>feed!W1069</f>
        <v>0</v>
      </c>
      <c r="X1068" s="4">
        <f>T1068-H1068*750-K1068*375-L1068*375</f>
        <v>18500</v>
      </c>
      <c r="Y1068" s="9">
        <f>T1068/N1068</f>
        <v>61.919504643962846</v>
      </c>
    </row>
    <row r="1069" spans="1:25" x14ac:dyDescent="0.25">
      <c r="A1069" t="str">
        <f>feed!A1068</f>
        <v>ratdotabestdota</v>
      </c>
      <c r="B1069" t="str">
        <f>feed!B1068</f>
        <v>ratdotabestdota</v>
      </c>
      <c r="C1069">
        <f>feed!C1068</f>
        <v>0</v>
      </c>
      <c r="D1069">
        <f>SUMPRODUCT(MID(0&amp;feed!D1068,LARGE(INDEX(ISNUMBER(--MID(feed!D1068,ROW($1:$19),1))*
ROW($1:$19),0),ROW($1:$19))+1,1)*10^ROW($1:$19)/10)</f>
        <v>14</v>
      </c>
      <c r="E1069">
        <f>SUMPRODUCT(MID(0&amp;feed!E1068,LARGE(INDEX(ISNUMBER(--MID(feed!E1068,ROW($1:$19),1))*
ROW($1:$19),0),ROW($1:$19))+1,1)*10^ROW($1:$19)/10)</f>
        <v>0</v>
      </c>
      <c r="F1069" t="str">
        <f>feed!F1068</f>
        <v>Finest of the 19th century</v>
      </c>
      <c r="G1069" t="str">
        <f>feed!G1068</f>
        <v>Good</v>
      </c>
      <c r="H1069">
        <f>SUMPRODUCT(MID(0&amp;feed!H1068,LARGE(INDEX(ISNUMBER(--MID(feed!H1068,ROW($1:$1),1))*
ROW($1:$1),0),ROW($1:$1))+1,1)*10^ROW($1:$1)/10)</f>
        <v>0</v>
      </c>
      <c r="I1069" t="str">
        <f>feed!I1068</f>
        <v>Undisciplined Rabble</v>
      </c>
      <c r="J1069">
        <f>SUMPRODUCT(MID(0&amp;feed!J1068,LARGE(INDEX(ISNUMBER(--MID(feed!J1068,ROW($1:$19),1))*
ROW($1:$19),0),ROW($1:$19))+1,1)*10^ROW($1:$19)/10)</f>
        <v>4</v>
      </c>
      <c r="K1069">
        <f>SUMPRODUCT(MID(0&amp;feed!K1068,LARGE(INDEX(ISNUMBER(--MID(feed!K1068,ROW($1:$19),1))*
ROW($1:$19),0),ROW($1:$19))+1,1)*10^ROW($1:$19)/10)</f>
        <v>2</v>
      </c>
      <c r="L1069">
        <f>SUMPRODUCT(MID(0&amp;feed!L1068,LARGE(INDEX(ISNUMBER(--MID(feed!L1068,ROW($1:$19),1))*
ROW($1:$19),0),ROW($1:$19))+1,1)*10^ROW($1:$19)/10)</f>
        <v>2</v>
      </c>
      <c r="M1069" t="str">
        <f>feed!M1068</f>
        <v>Mixed Economy</v>
      </c>
      <c r="N1069">
        <f>SUMPRODUCT(MID(0&amp;feed!N1068,LARGE(INDEX(ISNUMBER(--MID(feed!N1068,ROW($1:$5),1))*
ROW($1:$5),0),ROW($1:$5))+1,1)*10^ROW($1:$5)/10)</f>
        <v>323</v>
      </c>
      <c r="O1069">
        <f>SUMPRODUCT(MID(0&amp;feed!O1068,LARGE(INDEX(ISNUMBER(--MID(feed!O1068,ROW($1:$5),1))*
ROW($1:$5),0),ROW($1:$5))+1,1)*10^ROW($1:$5)/10)</f>
        <v>2129</v>
      </c>
      <c r="P1069" t="str">
        <f>feed!P1068</f>
        <v>Untapped</v>
      </c>
      <c r="Q1069" t="str">
        <f>feed!Q1068</f>
        <v>None</v>
      </c>
      <c r="R1069" t="str">
        <f>feed!R1068</f>
        <v>Atlas</v>
      </c>
      <c r="S1069" t="str">
        <f>feed!S1068</f>
        <v>Neutral</v>
      </c>
      <c r="T1069" s="4">
        <f>SUMPRODUCT(MID(0&amp;feed!T1068,LARGE(INDEX(ISNUMBER(--MID(feed!T1068,ROW($1:$5),1))*
ROW($1:$5),0),ROW($1:$5))+1,1)*10^ROW($1:$5)/10)</f>
        <v>19400</v>
      </c>
      <c r="U1069" t="str">
        <f>feed!U1068</f>
        <v>http://blocgame.com/stats.php?id=64316</v>
      </c>
      <c r="V1069" s="4">
        <f>SUMPRODUCT(MID(0&amp;feed!V1068,LARGE(INDEX(ISNUMBER(--MID(feed!V1068,ROW($1:$5),1))*
ROW($1:$5),0),ROW($1:$5))+1,1)*10^ROW($1:$5)/10)</f>
        <v>0</v>
      </c>
      <c r="W1069">
        <f>feed!W1068</f>
        <v>0</v>
      </c>
      <c r="X1069" s="4">
        <f>T1069-H1069*750-K1069*375-L1069*375</f>
        <v>17900</v>
      </c>
      <c r="Y1069" s="9">
        <f>T1069/N1069</f>
        <v>60.06191950464396</v>
      </c>
    </row>
    <row r="1070" spans="1:25" x14ac:dyDescent="0.25">
      <c r="A1070" t="str">
        <f>feed!A1070</f>
        <v>Bratavia</v>
      </c>
      <c r="B1070" t="str">
        <f>feed!B1070</f>
        <v>Jack Calvin</v>
      </c>
      <c r="C1070">
        <f>feed!C1070</f>
        <v>0</v>
      </c>
      <c r="D1070">
        <f>SUMPRODUCT(MID(0&amp;feed!D1070,LARGE(INDEX(ISNUMBER(--MID(feed!D1070,ROW($1:$19),1))*
ROW($1:$19),0),ROW($1:$19))+1,1)*10^ROW($1:$19)/10)</f>
        <v>4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Normal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20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Central Planning</v>
      </c>
      <c r="N1070">
        <f>SUMPRODUCT(MID(0&amp;feed!N1070,LARGE(INDEX(ISNUMBER(--MID(feed!N1070,ROW($1:$5),1))*
ROW($1:$5),0),ROW($1:$5))+1,1)*10^ROW($1:$5)/10)</f>
        <v>321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 t="str">
        <f>feed!Q1070</f>
        <v>None</v>
      </c>
      <c r="R1070" t="str">
        <f>feed!R1070</f>
        <v>Indochina</v>
      </c>
      <c r="S1070" t="str">
        <f>feed!S1070</f>
        <v>Neutral</v>
      </c>
      <c r="T1070" s="4">
        <f>SUMPRODUCT(MID(0&amp;feed!T1070,LARGE(INDEX(ISNUMBER(--MID(feed!T1070,ROW($1:$5),1))*
ROW($1:$5),0),ROW($1:$5))+1,1)*10^ROW($1:$5)/10)</f>
        <v>20000</v>
      </c>
      <c r="U1070" t="str">
        <f>feed!U1070</f>
        <v>http://blocgame.com/stats.php?id=60351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19250</v>
      </c>
      <c r="Y1070" s="9">
        <f>T1070/N1070</f>
        <v>62.305295950155767</v>
      </c>
    </row>
    <row r="1071" spans="1:25" x14ac:dyDescent="0.25">
      <c r="A1071" t="str">
        <f>feed!A1072</f>
        <v>Casto Rico</v>
      </c>
      <c r="B1071" t="str">
        <f>feed!B1072</f>
        <v>Charles M Talleyrand</v>
      </c>
      <c r="C1071">
        <f>feed!C1072</f>
        <v>0</v>
      </c>
      <c r="D1071">
        <f>SUMPRODUCT(MID(0&amp;feed!D1072,LARGE(INDEX(ISNUMBER(--MID(feed!D1072,ROW($1:$19),1))*
ROW($1:$19),0),ROW($1:$19))+1,1)*10^ROW($1:$19)/10)</f>
        <v>20</v>
      </c>
      <c r="E1071">
        <f>SUMPRODUCT(MID(0&amp;feed!E1072,LARGE(INDEX(ISNUMBER(--MID(feed!E1072,ROW($1:$19),1))*
ROW($1:$19),0),ROW($1:$19))+1,1)*10^ROW($1:$19)/10)</f>
        <v>0</v>
      </c>
      <c r="F1071" t="str">
        <f>feed!F1072</f>
        <v>Finest of the 19th century</v>
      </c>
      <c r="G1071" t="str">
        <f>feed!G1072</f>
        <v>Good</v>
      </c>
      <c r="H1071">
        <f>SUMPRODUCT(MID(0&amp;feed!H1072,LARGE(INDEX(ISNUMBER(--MID(feed!H1072,ROW($1:$1),1))*
ROW($1:$1),0),ROW($1:$1))+1,1)*10^ROW($1:$1)/10)</f>
        <v>0</v>
      </c>
      <c r="I1071" t="str">
        <f>feed!I1072</f>
        <v>Good</v>
      </c>
      <c r="J1071">
        <f>SUMPRODUCT(MID(0&amp;feed!J1072,LARGE(INDEX(ISNUMBER(--MID(feed!J1072,ROW($1:$19),1))*
ROW($1:$19),0),ROW($1:$19))+1,1)*10^ROW($1:$19)/10)</f>
        <v>11</v>
      </c>
      <c r="K1071">
        <f>SUMPRODUCT(MID(0&amp;feed!K1072,LARGE(INDEX(ISNUMBER(--MID(feed!K1072,ROW($1:$19),1))*
ROW($1:$19),0),ROW($1:$19))+1,1)*10^ROW($1:$19)/10)</f>
        <v>2</v>
      </c>
      <c r="L1071">
        <f>SUMPRODUCT(MID(0&amp;feed!L1072,LARGE(INDEX(ISNUMBER(--MID(feed!L1072,ROW($1:$19),1))*
ROW($1:$19),0),ROW($1:$19))+1,1)*10^ROW($1:$19)/10)</f>
        <v>0</v>
      </c>
      <c r="M1071" t="str">
        <f>feed!M1072</f>
        <v>Mixed Economy</v>
      </c>
      <c r="N1071">
        <f>SUMPRODUCT(MID(0&amp;feed!N1072,LARGE(INDEX(ISNUMBER(--MID(feed!N1072,ROW($1:$5),1))*
ROW($1:$5),0),ROW($1:$5))+1,1)*10^ROW($1:$5)/10)</f>
        <v>321</v>
      </c>
      <c r="O1071">
        <f>SUMPRODUCT(MID(0&amp;feed!O1072,LARGE(INDEX(ISNUMBER(--MID(feed!O1072,ROW($1:$5),1))*
ROW($1:$5),0),ROW($1:$5))+1,1)*10^ROW($1:$5)/10)</f>
        <v>0</v>
      </c>
      <c r="P1071" t="str">
        <f>feed!P1072</f>
        <v>Untapped</v>
      </c>
      <c r="Q1071" t="str">
        <f>feed!Q1072</f>
        <v>Meagre</v>
      </c>
      <c r="R1071" t="str">
        <f>feed!R1072</f>
        <v>Caribbean</v>
      </c>
      <c r="S1071" t="str">
        <f>feed!S1072</f>
        <v>Neutral</v>
      </c>
      <c r="T1071" s="4">
        <f>SUMPRODUCT(MID(0&amp;feed!T1072,LARGE(INDEX(ISNUMBER(--MID(feed!T1072,ROW($1:$5),1))*
ROW($1:$5),0),ROW($1:$5))+1,1)*10^ROW($1:$5)/10)</f>
        <v>20000</v>
      </c>
      <c r="U1071" t="str">
        <f>feed!U1072</f>
        <v>http://blocgame.com/stats.php?id=64885</v>
      </c>
      <c r="V1071" s="4">
        <f>SUMPRODUCT(MID(0&amp;feed!V1072,LARGE(INDEX(ISNUMBER(--MID(feed!V1072,ROW($1:$5),1))*
ROW($1:$5),0),ROW($1:$5))+1,1)*10^ROW($1:$5)/10)</f>
        <v>0</v>
      </c>
      <c r="W1071">
        <f>feed!W1072</f>
        <v>0</v>
      </c>
      <c r="X1071" s="4">
        <f>T1071-H1071*750-K1071*375-L1071*375</f>
        <v>19250</v>
      </c>
      <c r="Y1071" s="9">
        <f>T1071/N1071</f>
        <v>62.305295950155767</v>
      </c>
    </row>
    <row r="1072" spans="1:25" x14ac:dyDescent="0.25">
      <c r="A1072" t="str">
        <f>feed!A1071</f>
        <v>Soviet Prussia</v>
      </c>
      <c r="B1072" t="str">
        <f>feed!B1071</f>
        <v>PrussNet</v>
      </c>
      <c r="C1072" t="str">
        <f>feed!C1071</f>
        <v>Communist Raiders</v>
      </c>
      <c r="D1072">
        <f>SUMPRODUCT(MID(0&amp;feed!D1071,LARGE(INDEX(ISNUMBER(--MID(feed!D1071,ROW($1:$19),1))*
ROW($1:$19),0),ROW($1:$19))+1,1)*10^ROW($1:$19)/10)</f>
        <v>20</v>
      </c>
      <c r="E1072">
        <f>SUMPRODUCT(MID(0&amp;feed!E1071,LARGE(INDEX(ISNUMBER(--MID(feed!E1071,ROW($1:$19),1))*
ROW($1:$19),0),ROW($1:$19))+1,1)*10^ROW($1:$19)/10)</f>
        <v>0</v>
      </c>
      <c r="F1072" t="str">
        <f>feed!F1071</f>
        <v>Finest of the 19th century</v>
      </c>
      <c r="G1072" t="str">
        <f>feed!G1071</f>
        <v>Good</v>
      </c>
      <c r="H1072">
        <f>SUMPRODUCT(MID(0&amp;feed!H1071,LARGE(INDEX(ISNUMBER(--MID(feed!H1071,ROW($1:$1),1))*
ROW($1:$1),0),ROW($1:$1))+1,1)*10^ROW($1:$1)/10)</f>
        <v>1</v>
      </c>
      <c r="I1072" t="str">
        <f>feed!I1071</f>
        <v>Standard</v>
      </c>
      <c r="J1072">
        <f>SUMPRODUCT(MID(0&amp;feed!J1071,LARGE(INDEX(ISNUMBER(--MID(feed!J1071,ROW($1:$19),1))*
ROW($1:$19),0),ROW($1:$19))+1,1)*10^ROW($1:$19)/10)</f>
        <v>5</v>
      </c>
      <c r="K1072">
        <f>SUMPRODUCT(MID(0&amp;feed!K1071,LARGE(INDEX(ISNUMBER(--MID(feed!K1071,ROW($1:$19),1))*
ROW($1:$19),0),ROW($1:$19))+1,1)*10^ROW($1:$19)/10)</f>
        <v>3</v>
      </c>
      <c r="L1072">
        <f>SUMPRODUCT(MID(0&amp;feed!L1071,LARGE(INDEX(ISNUMBER(--MID(feed!L1071,ROW($1:$19),1))*
ROW($1:$19),0),ROW($1:$19))+1,1)*10^ROW($1:$19)/10)</f>
        <v>2</v>
      </c>
      <c r="M1072" t="str">
        <f>feed!M1071</f>
        <v>Central Planning</v>
      </c>
      <c r="N1072">
        <f>SUMPRODUCT(MID(0&amp;feed!N1071,LARGE(INDEX(ISNUMBER(--MID(feed!N1071,ROW($1:$5),1))*
ROW($1:$5),0),ROW($1:$5))+1,1)*10^ROW($1:$5)/10)</f>
        <v>321</v>
      </c>
      <c r="O1072">
        <f>SUMPRODUCT(MID(0&amp;feed!O1071,LARGE(INDEX(ISNUMBER(--MID(feed!O1071,ROW($1:$5),1))*
ROW($1:$5),0),ROW($1:$5))+1,1)*10^ROW($1:$5)/10)</f>
        <v>2</v>
      </c>
      <c r="P1072" t="str">
        <f>feed!P1071</f>
        <v>Untapped</v>
      </c>
      <c r="Q1072" t="str">
        <f>feed!Q1071</f>
        <v>None</v>
      </c>
      <c r="R1072" t="str">
        <f>feed!R1071</f>
        <v>Pacific Rim</v>
      </c>
      <c r="S1072" t="str">
        <f>feed!S1071</f>
        <v>Soviet Union</v>
      </c>
      <c r="T1072" s="4">
        <f>SUMPRODUCT(MID(0&amp;feed!T1071,LARGE(INDEX(ISNUMBER(--MID(feed!T1071,ROW($1:$5),1))*
ROW($1:$5),0),ROW($1:$5))+1,1)*10^ROW($1:$5)/10)</f>
        <v>20000</v>
      </c>
      <c r="U1072" t="str">
        <f>feed!U1071</f>
        <v>http://blocgame.com/stats.php?id=64882</v>
      </c>
      <c r="V1072" s="4">
        <f>SUMPRODUCT(MID(0&amp;feed!V1071,LARGE(INDEX(ISNUMBER(--MID(feed!V1071,ROW($1:$5),1))*
ROW($1:$5),0),ROW($1:$5))+1,1)*10^ROW($1:$5)/10)</f>
        <v>0</v>
      </c>
      <c r="W1072">
        <f>feed!W1071</f>
        <v>0</v>
      </c>
      <c r="X1072" s="4">
        <f>T1072-H1072*750-K1072*375-L1072*375</f>
        <v>17375</v>
      </c>
      <c r="Y1072" s="9">
        <f>T1072/N1072</f>
        <v>62.305295950155767</v>
      </c>
    </row>
    <row r="1073" spans="1:25" x14ac:dyDescent="0.25">
      <c r="A1073" t="str">
        <f>feed!A1078</f>
        <v>Ken</v>
      </c>
      <c r="B1073" t="str">
        <f>feed!B1078</f>
        <v>General_Ken_Kennison</v>
      </c>
      <c r="C1073">
        <f>feed!C1078</f>
        <v>0</v>
      </c>
      <c r="D1073">
        <f>SUMPRODUCT(MID(0&amp;feed!D1078,LARGE(INDEX(ISNUMBER(--MID(feed!D1078,ROW($1:$19),1))*
ROW($1:$19),0),ROW($1:$19))+1,1)*10^ROW($1:$19)/10)</f>
        <v>20</v>
      </c>
      <c r="E1073">
        <f>SUMPRODUCT(MID(0&amp;feed!E1078,LARGE(INDEX(ISNUMBER(--MID(feed!E1078,ROW($1:$19),1))*
ROW($1:$19),0),ROW($1:$19))+1,1)*10^ROW($1:$19)/10)</f>
        <v>0</v>
      </c>
      <c r="F1073" t="str">
        <f>feed!F1078</f>
        <v>Finest of the 19th century</v>
      </c>
      <c r="G1073" t="str">
        <f>feed!G1078</f>
        <v>Good</v>
      </c>
      <c r="H1073">
        <f>SUMPRODUCT(MID(0&amp;feed!H1078,LARGE(INDEX(ISNUMBER(--MID(feed!H1078,ROW($1:$1),1))*
ROW($1:$1),0),ROW($1:$1))+1,1)*10^ROW($1:$1)/10)</f>
        <v>0</v>
      </c>
      <c r="I1073" t="str">
        <f>feed!I1078</f>
        <v>Standard</v>
      </c>
      <c r="J1073">
        <f>SUMPRODUCT(MID(0&amp;feed!J1078,LARGE(INDEX(ISNUMBER(--MID(feed!J1078,ROW($1:$19),1))*
ROW($1:$19),0),ROW($1:$19))+1,1)*10^ROW($1:$19)/10)</f>
        <v>57</v>
      </c>
      <c r="K1073">
        <f>SUMPRODUCT(MID(0&amp;feed!K1078,LARGE(INDEX(ISNUMBER(--MID(feed!K1078,ROW($1:$19),1))*
ROW($1:$19),0),ROW($1:$19))+1,1)*10^ROW($1:$19)/10)</f>
        <v>2</v>
      </c>
      <c r="L1073">
        <f>SUMPRODUCT(MID(0&amp;feed!L1078,LARGE(INDEX(ISNUMBER(--MID(feed!L1078,ROW($1:$19),1))*
ROW($1:$19),0),ROW($1:$19))+1,1)*10^ROW($1:$19)/10)</f>
        <v>0</v>
      </c>
      <c r="M1073" t="str">
        <f>feed!M1078</f>
        <v>Central Planning</v>
      </c>
      <c r="N1073">
        <f>SUMPRODUCT(MID(0&amp;feed!N1078,LARGE(INDEX(ISNUMBER(--MID(feed!N1078,ROW($1:$5),1))*
ROW($1:$5),0),ROW($1:$5))+1,1)*10^ROW($1:$5)/10)</f>
        <v>320</v>
      </c>
      <c r="O1073">
        <f>SUMPRODUCT(MID(0&amp;feed!O1078,LARGE(INDEX(ISNUMBER(--MID(feed!O1078,ROW($1:$5),1))*
ROW($1:$5),0),ROW($1:$5))+1,1)*10^ROW($1:$5)/10)</f>
        <v>0</v>
      </c>
      <c r="P1073" t="str">
        <f>feed!P1078</f>
        <v>Untapped</v>
      </c>
      <c r="Q1073" t="str">
        <f>feed!Q1078</f>
        <v>None</v>
      </c>
      <c r="R1073" t="str">
        <f>feed!R1078</f>
        <v>Indochina</v>
      </c>
      <c r="S1073" t="str">
        <f>feed!S1078</f>
        <v>Neutral</v>
      </c>
      <c r="T1073" s="4">
        <f>SUMPRODUCT(MID(0&amp;feed!T1078,LARGE(INDEX(ISNUMBER(--MID(feed!T1078,ROW($1:$5),1))*
ROW($1:$5),0),ROW($1:$5))+1,1)*10^ROW($1:$5)/10)</f>
        <v>20000</v>
      </c>
      <c r="U1073" t="str">
        <f>feed!U1078</f>
        <v>http://blocgame.com/stats.php?id=64859</v>
      </c>
      <c r="V1073" s="4">
        <f>SUMPRODUCT(MID(0&amp;feed!V1078,LARGE(INDEX(ISNUMBER(--MID(feed!V1078,ROW($1:$5),1))*
ROW($1:$5),0),ROW($1:$5))+1,1)*10^ROW($1:$5)/10)</f>
        <v>0</v>
      </c>
      <c r="W1073">
        <f>feed!W1078</f>
        <v>0</v>
      </c>
      <c r="X1073" s="4">
        <f>T1073-H1073*750-K1073*375-L1073*375</f>
        <v>19250</v>
      </c>
      <c r="Y1073" s="9">
        <f>T1073/N1073</f>
        <v>62.5</v>
      </c>
    </row>
    <row r="1074" spans="1:25" x14ac:dyDescent="0.25">
      <c r="A1074" t="str">
        <f>feed!A1075</f>
        <v>Demolunatics</v>
      </c>
      <c r="B1074" t="str">
        <f>feed!B1075</f>
        <v>Hugh Jaynus</v>
      </c>
      <c r="C1074">
        <f>feed!C1075</f>
        <v>0</v>
      </c>
      <c r="D1074">
        <f>SUMPRODUCT(MID(0&amp;feed!D1075,LARGE(INDEX(ISNUMBER(--MID(feed!D1075,ROW($1:$19),1))*
ROW($1:$19),0),ROW($1:$19))+1,1)*10^ROW($1:$19)/10)</f>
        <v>20</v>
      </c>
      <c r="E1074">
        <f>SUMPRODUCT(MID(0&amp;feed!E1075,LARGE(INDEX(ISNUMBER(--MID(feed!E1075,ROW($1:$19),1))*
ROW($1:$19),0),ROW($1:$19))+1,1)*10^ROW($1:$19)/10)</f>
        <v>0</v>
      </c>
      <c r="F1074" t="str">
        <f>feed!F1075</f>
        <v>Finest of the 19th century</v>
      </c>
      <c r="G1074" t="str">
        <f>feed!G1075</f>
        <v>Good</v>
      </c>
      <c r="H1074">
        <f>SUMPRODUCT(MID(0&amp;feed!H1075,LARGE(INDEX(ISNUMBER(--MID(feed!H1075,ROW($1:$1),1))*
ROW($1:$1),0),ROW($1:$1))+1,1)*10^ROW($1:$1)/10)</f>
        <v>0</v>
      </c>
      <c r="I1074" t="str">
        <f>feed!I1075</f>
        <v>Standard</v>
      </c>
      <c r="J1074">
        <f>SUMPRODUCT(MID(0&amp;feed!J1075,LARGE(INDEX(ISNUMBER(--MID(feed!J1075,ROW($1:$19),1))*
ROW($1:$19),0),ROW($1:$19))+1,1)*10^ROW($1:$19)/10)</f>
        <v>55</v>
      </c>
      <c r="K1074">
        <f>SUMPRODUCT(MID(0&amp;feed!K1075,LARGE(INDEX(ISNUMBER(--MID(feed!K1075,ROW($1:$19),1))*
ROW($1:$19),0),ROW($1:$19))+1,1)*10^ROW($1:$19)/10)</f>
        <v>2</v>
      </c>
      <c r="L1074">
        <f>SUMPRODUCT(MID(0&amp;feed!L1075,LARGE(INDEX(ISNUMBER(--MID(feed!L1075,ROW($1:$19),1))*
ROW($1:$19),0),ROW($1:$19))+1,1)*10^ROW($1:$19)/10)</f>
        <v>0</v>
      </c>
      <c r="M1074" t="str">
        <f>feed!M1075</f>
        <v>Central Planning</v>
      </c>
      <c r="N1074">
        <f>SUMPRODUCT(MID(0&amp;feed!N1075,LARGE(INDEX(ISNUMBER(--MID(feed!N1075,ROW($1:$5),1))*
ROW($1:$5),0),ROW($1:$5))+1,1)*10^ROW($1:$5)/10)</f>
        <v>320</v>
      </c>
      <c r="O1074">
        <f>SUMPRODUCT(MID(0&amp;feed!O1075,LARGE(INDEX(ISNUMBER(--MID(feed!O1075,ROW($1:$5),1))*
ROW($1:$5),0),ROW($1:$5))+1,1)*10^ROW($1:$5)/10)</f>
        <v>0</v>
      </c>
      <c r="P1074" t="str">
        <f>feed!P1075</f>
        <v>Untapped</v>
      </c>
      <c r="Q1074" t="str">
        <f>feed!Q1075</f>
        <v>None</v>
      </c>
      <c r="R1074" t="str">
        <f>feed!R1075</f>
        <v>West Africa</v>
      </c>
      <c r="S1074" t="str">
        <f>feed!S1075</f>
        <v>Neutral</v>
      </c>
      <c r="T1074" s="4">
        <f>SUMPRODUCT(MID(0&amp;feed!T1075,LARGE(INDEX(ISNUMBER(--MID(feed!T1075,ROW($1:$5),1))*
ROW($1:$5),0),ROW($1:$5))+1,1)*10^ROW($1:$5)/10)</f>
        <v>20000</v>
      </c>
      <c r="U1074" t="str">
        <f>feed!U1075</f>
        <v>http://blocgame.com/stats.php?id=59515</v>
      </c>
      <c r="V1074" s="4">
        <f>SUMPRODUCT(MID(0&amp;feed!V1075,LARGE(INDEX(ISNUMBER(--MID(feed!V1075,ROW($1:$5),1))*
ROW($1:$5),0),ROW($1:$5))+1,1)*10^ROW($1:$5)/10)</f>
        <v>0</v>
      </c>
      <c r="W1074">
        <f>feed!W1075</f>
        <v>0</v>
      </c>
      <c r="X1074" s="4">
        <f>T1074-H1074*750-K1074*375-L1074*375</f>
        <v>19250</v>
      </c>
      <c r="Y1074" s="9">
        <f>T1074/N1074</f>
        <v>62.5</v>
      </c>
    </row>
    <row r="1075" spans="1:25" x14ac:dyDescent="0.25">
      <c r="A1075" t="str">
        <f>feed!A1079</f>
        <v>Antiquia</v>
      </c>
      <c r="B1075" t="str">
        <f>feed!B1079</f>
        <v>alexort</v>
      </c>
      <c r="C1075">
        <f>feed!C1079</f>
        <v>0</v>
      </c>
      <c r="D1075">
        <f>SUMPRODUCT(MID(0&amp;feed!D1079,LARGE(INDEX(ISNUMBER(--MID(feed!D1079,ROW($1:$19),1))*
ROW($1:$19),0),ROW($1:$19))+1,1)*10^ROW($1:$19)/10)</f>
        <v>20</v>
      </c>
      <c r="E1075">
        <f>SUMPRODUCT(MID(0&amp;feed!E1079,LARGE(INDEX(ISNUMBER(--MID(feed!E1079,ROW($1:$19),1))*
ROW($1:$19),0),ROW($1:$19))+1,1)*10^ROW($1:$19)/10)</f>
        <v>0</v>
      </c>
      <c r="F1075" t="str">
        <f>feed!F1079</f>
        <v>Finest of the 19th century</v>
      </c>
      <c r="G1075" t="str">
        <f>feed!G1079</f>
        <v>Good</v>
      </c>
      <c r="H1075">
        <f>SUMPRODUCT(MID(0&amp;feed!H1079,LARGE(INDEX(ISNUMBER(--MID(feed!H1079,ROW($1:$1),1))*
ROW($1:$1),0),ROW($1:$1))+1,1)*10^ROW($1:$1)/10)</f>
        <v>0</v>
      </c>
      <c r="I1075" t="str">
        <f>feed!I1079</f>
        <v>Standard</v>
      </c>
      <c r="J1075">
        <f>SUMPRODUCT(MID(0&amp;feed!J1079,LARGE(INDEX(ISNUMBER(--MID(feed!J1079,ROW($1:$19),1))*
ROW($1:$19),0),ROW($1:$19))+1,1)*10^ROW($1:$19)/10)</f>
        <v>53</v>
      </c>
      <c r="K1075">
        <f>SUMPRODUCT(MID(0&amp;feed!K1079,LARGE(INDEX(ISNUMBER(--MID(feed!K1079,ROW($1:$19),1))*
ROW($1:$19),0),ROW($1:$19))+1,1)*10^ROW($1:$19)/10)</f>
        <v>2</v>
      </c>
      <c r="L1075">
        <f>SUMPRODUCT(MID(0&amp;feed!L1079,LARGE(INDEX(ISNUMBER(--MID(feed!L1079,ROW($1:$19),1))*
ROW($1:$19),0),ROW($1:$19))+1,1)*10^ROW($1:$19)/10)</f>
        <v>0</v>
      </c>
      <c r="M1075" t="str">
        <f>feed!M1079</f>
        <v>Mixed Economy</v>
      </c>
      <c r="N1075">
        <f>SUMPRODUCT(MID(0&amp;feed!N1079,LARGE(INDEX(ISNUMBER(--MID(feed!N1079,ROW($1:$5),1))*
ROW($1:$5),0),ROW($1:$5))+1,1)*10^ROW($1:$5)/10)</f>
        <v>320</v>
      </c>
      <c r="O1075">
        <f>SUMPRODUCT(MID(0&amp;feed!O1079,LARGE(INDEX(ISNUMBER(--MID(feed!O1079,ROW($1:$5),1))*
ROW($1:$5),0),ROW($1:$5))+1,1)*10^ROW($1:$5)/10)</f>
        <v>0</v>
      </c>
      <c r="P1075" t="str">
        <f>feed!P1079</f>
        <v>Untapped</v>
      </c>
      <c r="Q1075" t="str">
        <f>feed!Q1079</f>
        <v>None</v>
      </c>
      <c r="R1075" t="str">
        <f>feed!R1079</f>
        <v>Gran Colombia</v>
      </c>
      <c r="S1075" t="str">
        <f>feed!S1079</f>
        <v>Neutral</v>
      </c>
      <c r="T1075" s="4">
        <f>SUMPRODUCT(MID(0&amp;feed!T1079,LARGE(INDEX(ISNUMBER(--MID(feed!T1079,ROW($1:$5),1))*
ROW($1:$5),0),ROW($1:$5))+1,1)*10^ROW($1:$5)/10)</f>
        <v>20000</v>
      </c>
      <c r="U1075" t="str">
        <f>feed!U1079</f>
        <v>http://blocgame.com/stats.php?id=64863</v>
      </c>
      <c r="V1075" s="4">
        <f>SUMPRODUCT(MID(0&amp;feed!V1079,LARGE(INDEX(ISNUMBER(--MID(feed!V1079,ROW($1:$5),1))*
ROW($1:$5),0),ROW($1:$5))+1,1)*10^ROW($1:$5)/10)</f>
        <v>0</v>
      </c>
      <c r="W1075">
        <f>feed!W1079</f>
        <v>0</v>
      </c>
      <c r="X1075" s="4">
        <f>T1075-H1075*750-K1075*375-L1075*375</f>
        <v>19250</v>
      </c>
      <c r="Y1075" s="9">
        <f>T1075/N1075</f>
        <v>62.5</v>
      </c>
    </row>
    <row r="1076" spans="1:25" x14ac:dyDescent="0.25">
      <c r="A1076" t="str">
        <f>feed!A1080</f>
        <v>Angola-Zaire</v>
      </c>
      <c r="B1076" t="str">
        <f>feed!B1080</f>
        <v>Jaeger WIllhelm</v>
      </c>
      <c r="C1076">
        <f>feed!C1080</f>
        <v>0</v>
      </c>
      <c r="D1076">
        <f>SUMPRODUCT(MID(0&amp;feed!D1080,LARGE(INDEX(ISNUMBER(--MID(feed!D1080,ROW($1:$19),1))*
ROW($1:$19),0),ROW($1:$19))+1,1)*10^ROW($1:$19)/10)</f>
        <v>20</v>
      </c>
      <c r="E1076">
        <f>SUMPRODUCT(MID(0&amp;feed!E1080,LARGE(INDEX(ISNUMBER(--MID(feed!E1080,ROW($1:$19),1))*
ROW($1:$19),0),ROW($1:$19))+1,1)*10^ROW($1:$19)/10)</f>
        <v>0</v>
      </c>
      <c r="F1076" t="str">
        <f>feed!F1080</f>
        <v>Finest of the 19th century</v>
      </c>
      <c r="G1076" t="str">
        <f>feed!G1080</f>
        <v>Good</v>
      </c>
      <c r="H1076">
        <f>SUMPRODUCT(MID(0&amp;feed!H1080,LARGE(INDEX(ISNUMBER(--MID(feed!H1080,ROW($1:$1),1))*
ROW($1:$1),0),ROW($1:$1))+1,1)*10^ROW($1:$1)/10)</f>
        <v>0</v>
      </c>
      <c r="I1076" t="str">
        <f>feed!I1080</f>
        <v>Standard</v>
      </c>
      <c r="J1076">
        <f>SUMPRODUCT(MID(0&amp;feed!J1080,LARGE(INDEX(ISNUMBER(--MID(feed!J1080,ROW($1:$19),1))*
ROW($1:$19),0),ROW($1:$19))+1,1)*10^ROW($1:$19)/10)</f>
        <v>53</v>
      </c>
      <c r="K1076">
        <f>SUMPRODUCT(MID(0&amp;feed!K1080,LARGE(INDEX(ISNUMBER(--MID(feed!K1080,ROW($1:$19),1))*
ROW($1:$19),0),ROW($1:$19))+1,1)*10^ROW($1:$19)/10)</f>
        <v>2</v>
      </c>
      <c r="L1076">
        <f>SUMPRODUCT(MID(0&amp;feed!L1080,LARGE(INDEX(ISNUMBER(--MID(feed!L1080,ROW($1:$19),1))*
ROW($1:$19),0),ROW($1:$19))+1,1)*10^ROW($1:$19)/10)</f>
        <v>0</v>
      </c>
      <c r="M1076" t="str">
        <f>feed!M1080</f>
        <v>Central Planning</v>
      </c>
      <c r="N1076">
        <f>SUMPRODUCT(MID(0&amp;feed!N1080,LARGE(INDEX(ISNUMBER(--MID(feed!N1080,ROW($1:$5),1))*
ROW($1:$5),0),ROW($1:$5))+1,1)*10^ROW($1:$5)/10)</f>
        <v>320</v>
      </c>
      <c r="O1076">
        <f>SUMPRODUCT(MID(0&amp;feed!O1080,LARGE(INDEX(ISNUMBER(--MID(feed!O1080,ROW($1:$5),1))*
ROW($1:$5),0),ROW($1:$5))+1,1)*10^ROW($1:$5)/10)</f>
        <v>0</v>
      </c>
      <c r="P1076" t="str">
        <f>feed!P1080</f>
        <v>Untapped</v>
      </c>
      <c r="Q1076" t="str">
        <f>feed!Q1080</f>
        <v>None</v>
      </c>
      <c r="R1076" t="str">
        <f>feed!R1080</f>
        <v>Southern Africa</v>
      </c>
      <c r="S1076" t="str">
        <f>feed!S1080</f>
        <v>Neutral</v>
      </c>
      <c r="T1076" s="4">
        <f>SUMPRODUCT(MID(0&amp;feed!T1080,LARGE(INDEX(ISNUMBER(--MID(feed!T1080,ROW($1:$5),1))*
ROW($1:$5),0),ROW($1:$5))+1,1)*10^ROW($1:$5)/10)</f>
        <v>20000</v>
      </c>
      <c r="U1076" t="str">
        <f>feed!U1080</f>
        <v>http://blocgame.com/stats.php?id=64865</v>
      </c>
      <c r="V1076" s="4">
        <f>SUMPRODUCT(MID(0&amp;feed!V1080,LARGE(INDEX(ISNUMBER(--MID(feed!V1080,ROW($1:$5),1))*
ROW($1:$5),0),ROW($1:$5))+1,1)*10^ROW($1:$5)/10)</f>
        <v>0</v>
      </c>
      <c r="W1076">
        <f>feed!W1080</f>
        <v>0</v>
      </c>
      <c r="X1076" s="4">
        <f>T1076-H1076*750-K1076*375-L1076*375</f>
        <v>19250</v>
      </c>
      <c r="Y1076" s="9">
        <f>T1076/N1076</f>
        <v>62.5</v>
      </c>
    </row>
    <row r="1077" spans="1:25" x14ac:dyDescent="0.25">
      <c r="A1077" t="str">
        <f>feed!A1083</f>
        <v>potrofic</v>
      </c>
      <c r="B1077" t="str">
        <f>feed!B1083</f>
        <v>landin</v>
      </c>
      <c r="C1077">
        <f>feed!C1083</f>
        <v>0</v>
      </c>
      <c r="D1077">
        <f>SUMPRODUCT(MID(0&amp;feed!D1083,LARGE(INDEX(ISNUMBER(--MID(feed!D1083,ROW($1:$19),1))*
ROW($1:$19),0),ROW($1:$19))+1,1)*10^ROW($1:$19)/10)</f>
        <v>18</v>
      </c>
      <c r="E1077">
        <f>SUMPRODUCT(MID(0&amp;feed!E1083,LARGE(INDEX(ISNUMBER(--MID(feed!E1083,ROW($1:$19),1))*
ROW($1:$19),0),ROW($1:$19))+1,1)*10^ROW($1:$19)/10)</f>
        <v>0</v>
      </c>
      <c r="F1077" t="str">
        <f>feed!F1083</f>
        <v>Finest of the 19th century</v>
      </c>
      <c r="G1077" t="str">
        <f>feed!G1083</f>
        <v>Good</v>
      </c>
      <c r="H1077">
        <f>SUMPRODUCT(MID(0&amp;feed!H1083,LARGE(INDEX(ISNUMBER(--MID(feed!H1083,ROW($1:$1),1))*
ROW($1:$1),0),ROW($1:$1))+1,1)*10^ROW($1:$1)/10)</f>
        <v>0</v>
      </c>
      <c r="I1077" t="str">
        <f>feed!I1083</f>
        <v>Standard</v>
      </c>
      <c r="J1077">
        <f>SUMPRODUCT(MID(0&amp;feed!J1083,LARGE(INDEX(ISNUMBER(--MID(feed!J1083,ROW($1:$19),1))*
ROW($1:$19),0),ROW($1:$19))+1,1)*10^ROW($1:$19)/10)</f>
        <v>51</v>
      </c>
      <c r="K1077">
        <f>SUMPRODUCT(MID(0&amp;feed!K1083,LARGE(INDEX(ISNUMBER(--MID(feed!K1083,ROW($1:$19),1))*
ROW($1:$19),0),ROW($1:$19))+1,1)*10^ROW($1:$19)/10)</f>
        <v>2</v>
      </c>
      <c r="L1077">
        <f>SUMPRODUCT(MID(0&amp;feed!L1083,LARGE(INDEX(ISNUMBER(--MID(feed!L1083,ROW($1:$19),1))*
ROW($1:$19),0),ROW($1:$19))+1,1)*10^ROW($1:$19)/10)</f>
        <v>0</v>
      </c>
      <c r="M1077" t="str">
        <f>feed!M1083</f>
        <v>Mixed Economy</v>
      </c>
      <c r="N1077">
        <f>SUMPRODUCT(MID(0&amp;feed!N1083,LARGE(INDEX(ISNUMBER(--MID(feed!N1083,ROW($1:$5),1))*
ROW($1:$5),0),ROW($1:$5))+1,1)*10^ROW($1:$5)/10)</f>
        <v>320</v>
      </c>
      <c r="O1077">
        <f>SUMPRODUCT(MID(0&amp;feed!O1083,LARGE(INDEX(ISNUMBER(--MID(feed!O1083,ROW($1:$5),1))*
ROW($1:$5),0),ROW($1:$5))+1,1)*10^ROW($1:$5)/10)</f>
        <v>0</v>
      </c>
      <c r="P1077" t="str">
        <f>feed!P1083</f>
        <v>Untapped</v>
      </c>
      <c r="Q1077" t="str">
        <f>feed!Q1083</f>
        <v>None</v>
      </c>
      <c r="R1077" t="str">
        <f>feed!R1083</f>
        <v>Caribbean</v>
      </c>
      <c r="S1077" t="str">
        <f>feed!S1083</f>
        <v>Neutral</v>
      </c>
      <c r="T1077" s="4">
        <f>SUMPRODUCT(MID(0&amp;feed!T1083,LARGE(INDEX(ISNUMBER(--MID(feed!T1083,ROW($1:$5),1))*
ROW($1:$5),0),ROW($1:$5))+1,1)*10^ROW($1:$5)/10)</f>
        <v>20000</v>
      </c>
      <c r="U1077" t="str">
        <f>feed!U1083</f>
        <v>http://blocgame.com/stats.php?id=64869</v>
      </c>
      <c r="V1077" s="4">
        <f>SUMPRODUCT(MID(0&amp;feed!V1083,LARGE(INDEX(ISNUMBER(--MID(feed!V1083,ROW($1:$5),1))*
ROW($1:$5),0),ROW($1:$5))+1,1)*10^ROW($1:$5)/10)</f>
        <v>0</v>
      </c>
      <c r="W1077">
        <f>feed!W1083</f>
        <v>0</v>
      </c>
      <c r="X1077" s="4">
        <f>T1077-H1077*750-K1077*375-L1077*375</f>
        <v>19250</v>
      </c>
      <c r="Y1077" s="9">
        <f>T1077/N1077</f>
        <v>62.5</v>
      </c>
    </row>
    <row r="1078" spans="1:25" x14ac:dyDescent="0.25">
      <c r="A1078" t="str">
        <f>feed!A1082</f>
        <v>Trumperwave</v>
      </c>
      <c r="B1078" t="str">
        <f>feed!B1082</f>
        <v>VCPRChavez</v>
      </c>
      <c r="C1078">
        <f>feed!C1082</f>
        <v>0</v>
      </c>
      <c r="D1078">
        <f>SUMPRODUCT(MID(0&amp;feed!D1082,LARGE(INDEX(ISNUMBER(--MID(feed!D1082,ROW($1:$19),1))*
ROW($1:$19),0),ROW($1:$19))+1,1)*10^ROW($1:$19)/10)</f>
        <v>4</v>
      </c>
      <c r="E1078">
        <f>SUMPRODUCT(MID(0&amp;feed!E1082,LARGE(INDEX(ISNUMBER(--MID(feed!E1082,ROW($1:$19),1))*
ROW($1:$19),0),ROW($1:$19))+1,1)*10^ROW($1:$19)/10)</f>
        <v>0</v>
      </c>
      <c r="F1078" t="str">
        <f>feed!F1082</f>
        <v>Finest of the 19th century</v>
      </c>
      <c r="G1078" t="str">
        <f>feed!G1082</f>
        <v>Good</v>
      </c>
      <c r="H1078">
        <f>SUMPRODUCT(MID(0&amp;feed!H1082,LARGE(INDEX(ISNUMBER(--MID(feed!H1082,ROW($1:$1),1))*
ROW($1:$1),0),ROW($1:$1))+1,1)*10^ROW($1:$1)/10)</f>
        <v>0</v>
      </c>
      <c r="I1078" t="str">
        <f>feed!I1082</f>
        <v>Standard</v>
      </c>
      <c r="J1078">
        <f>SUMPRODUCT(MID(0&amp;feed!J1082,LARGE(INDEX(ISNUMBER(--MID(feed!J1082,ROW($1:$19),1))*
ROW($1:$19),0),ROW($1:$19))+1,1)*10^ROW($1:$19)/10)</f>
        <v>51</v>
      </c>
      <c r="K1078">
        <f>SUMPRODUCT(MID(0&amp;feed!K1082,LARGE(INDEX(ISNUMBER(--MID(feed!K1082,ROW($1:$19),1))*
ROW($1:$19),0),ROW($1:$19))+1,1)*10^ROW($1:$19)/10)</f>
        <v>2</v>
      </c>
      <c r="L1078">
        <f>SUMPRODUCT(MID(0&amp;feed!L1082,LARGE(INDEX(ISNUMBER(--MID(feed!L1082,ROW($1:$19),1))*
ROW($1:$19),0),ROW($1:$19))+1,1)*10^ROW($1:$19)/10)</f>
        <v>0</v>
      </c>
      <c r="M1078" t="str">
        <f>feed!M1082</f>
        <v>Mixed Economy</v>
      </c>
      <c r="N1078">
        <f>SUMPRODUCT(MID(0&amp;feed!N1082,LARGE(INDEX(ISNUMBER(--MID(feed!N1082,ROW($1:$5),1))*
ROW($1:$5),0),ROW($1:$5))+1,1)*10^ROW($1:$5)/10)</f>
        <v>320</v>
      </c>
      <c r="O1078">
        <f>SUMPRODUCT(MID(0&amp;feed!O1082,LARGE(INDEX(ISNUMBER(--MID(feed!O1082,ROW($1:$5),1))*
ROW($1:$5),0),ROW($1:$5))+1,1)*10^ROW($1:$5)/10)</f>
        <v>0</v>
      </c>
      <c r="P1078" t="str">
        <f>feed!P1082</f>
        <v>Untapped</v>
      </c>
      <c r="Q1078" t="str">
        <f>feed!Q1082</f>
        <v>None</v>
      </c>
      <c r="R1078" t="str">
        <f>feed!R1082</f>
        <v>Caribbean</v>
      </c>
      <c r="S1078" t="str">
        <f>feed!S1082</f>
        <v>Neutral</v>
      </c>
      <c r="T1078" s="4">
        <f>SUMPRODUCT(MID(0&amp;feed!T1082,LARGE(INDEX(ISNUMBER(--MID(feed!T1082,ROW($1:$5),1))*
ROW($1:$5),0),ROW($1:$5))+1,1)*10^ROW($1:$5)/10)</f>
        <v>19602</v>
      </c>
      <c r="U1078" t="str">
        <f>feed!U1082</f>
        <v>http://blocgame.com/stats.php?id=64868</v>
      </c>
      <c r="V1078" s="4">
        <f>SUMPRODUCT(MID(0&amp;feed!V1082,LARGE(INDEX(ISNUMBER(--MID(feed!V1082,ROW($1:$5),1))*
ROW($1:$5),0),ROW($1:$5))+1,1)*10^ROW($1:$5)/10)</f>
        <v>0</v>
      </c>
      <c r="W1078">
        <f>feed!W1082</f>
        <v>0</v>
      </c>
      <c r="X1078" s="4">
        <f>T1078-H1078*750-K1078*375-L1078*375</f>
        <v>18852</v>
      </c>
      <c r="Y1078" s="9">
        <f>T1078/N1078</f>
        <v>61.256250000000001</v>
      </c>
    </row>
    <row r="1079" spans="1:25" x14ac:dyDescent="0.25">
      <c r="A1079" t="str">
        <f>feed!A1081</f>
        <v>Egyptania</v>
      </c>
      <c r="B1079" t="str">
        <f>feed!B1081</f>
        <v>Gorbio Lenino</v>
      </c>
      <c r="C1079">
        <f>feed!C1081</f>
        <v>0</v>
      </c>
      <c r="D1079">
        <f>SUMPRODUCT(MID(0&amp;feed!D1081,LARGE(INDEX(ISNUMBER(--MID(feed!D1081,ROW($1:$19),1))*
ROW($1:$19),0),ROW($1:$19))+1,1)*10^ROW($1:$19)/10)</f>
        <v>25</v>
      </c>
      <c r="E1079">
        <f>SUMPRODUCT(MID(0&amp;feed!E1081,LARGE(INDEX(ISNUMBER(--MID(feed!E1081,ROW($1:$19),1))*
ROW($1:$19),0),ROW($1:$19))+1,1)*10^ROW($1:$19)/10)</f>
        <v>0</v>
      </c>
      <c r="F1079" t="str">
        <f>feed!F1081</f>
        <v>First World War surplus</v>
      </c>
      <c r="G1079" t="str">
        <f>feed!G1081</f>
        <v>Good</v>
      </c>
      <c r="H1079">
        <f>SUMPRODUCT(MID(0&amp;feed!H1081,LARGE(INDEX(ISNUMBER(--MID(feed!H1081,ROW($1:$1),1))*
ROW($1:$1),0),ROW($1:$1))+1,1)*10^ROW($1:$1)/10)</f>
        <v>0</v>
      </c>
      <c r="I1079" t="str">
        <f>feed!I1081</f>
        <v>Elite</v>
      </c>
      <c r="J1079">
        <f>SUMPRODUCT(MID(0&amp;feed!J1081,LARGE(INDEX(ISNUMBER(--MID(feed!J1081,ROW($1:$19),1))*
ROW($1:$19),0),ROW($1:$19))+1,1)*10^ROW($1:$19)/10)</f>
        <v>50</v>
      </c>
      <c r="K1079">
        <f>SUMPRODUCT(MID(0&amp;feed!K1081,LARGE(INDEX(ISNUMBER(--MID(feed!K1081,ROW($1:$19),1))*
ROW($1:$19),0),ROW($1:$19))+1,1)*10^ROW($1:$19)/10)</f>
        <v>2</v>
      </c>
      <c r="L1079">
        <f>SUMPRODUCT(MID(0&amp;feed!L1081,LARGE(INDEX(ISNUMBER(--MID(feed!L1081,ROW($1:$19),1))*
ROW($1:$19),0),ROW($1:$19))+1,1)*10^ROW($1:$19)/10)</f>
        <v>0</v>
      </c>
      <c r="M1079" t="str">
        <f>feed!M1081</f>
        <v>Free Market</v>
      </c>
      <c r="N1079">
        <f>SUMPRODUCT(MID(0&amp;feed!N1081,LARGE(INDEX(ISNUMBER(--MID(feed!N1081,ROW($1:$5),1))*
ROW($1:$5),0),ROW($1:$5))+1,1)*10^ROW($1:$5)/10)</f>
        <v>320</v>
      </c>
      <c r="O1079">
        <f>SUMPRODUCT(MID(0&amp;feed!O1081,LARGE(INDEX(ISNUMBER(--MID(feed!O1081,ROW($1:$5),1))*
ROW($1:$5),0),ROW($1:$5))+1,1)*10^ROW($1:$5)/10)</f>
        <v>0</v>
      </c>
      <c r="P1079" t="str">
        <f>feed!P1081</f>
        <v>Untapped</v>
      </c>
      <c r="Q1079" t="str">
        <f>feed!Q1081</f>
        <v>None</v>
      </c>
      <c r="R1079" t="str">
        <f>feed!R1081</f>
        <v>Egypt</v>
      </c>
      <c r="S1079" t="str">
        <f>feed!S1081</f>
        <v>Neutral</v>
      </c>
      <c r="T1079" s="4">
        <f>SUMPRODUCT(MID(0&amp;feed!T1081,LARGE(INDEX(ISNUMBER(--MID(feed!T1081,ROW($1:$5),1))*
ROW($1:$5),0),ROW($1:$5))+1,1)*10^ROW($1:$5)/10)</f>
        <v>20000</v>
      </c>
      <c r="U1079" t="str">
        <f>feed!U1081</f>
        <v>http://blocgame.com/stats.php?id=64866</v>
      </c>
      <c r="V1079" s="4">
        <f>SUMPRODUCT(MID(0&amp;feed!V1081,LARGE(INDEX(ISNUMBER(--MID(feed!V1081,ROW($1:$5),1))*
ROW($1:$5),0),ROW($1:$5))+1,1)*10^ROW($1:$5)/10)</f>
        <v>0</v>
      </c>
      <c r="W1079">
        <f>feed!W1081</f>
        <v>0</v>
      </c>
      <c r="X1079" s="4">
        <f>T1079-H1079*750-K1079*375-L1079*375</f>
        <v>19250</v>
      </c>
      <c r="Y1079" s="9">
        <f>T1079/N1079</f>
        <v>62.5</v>
      </c>
    </row>
    <row r="1080" spans="1:25" x14ac:dyDescent="0.25">
      <c r="A1080" t="str">
        <f>feed!A1073</f>
        <v>Sakajawia</v>
      </c>
      <c r="B1080" t="str">
        <f>feed!B1073</f>
        <v>Empoperking</v>
      </c>
      <c r="C1080">
        <f>feed!C1073</f>
        <v>0</v>
      </c>
      <c r="D1080">
        <f>SUMPRODUCT(MID(0&amp;feed!D1073,LARGE(INDEX(ISNUMBER(--MID(feed!D1073,ROW($1:$19),1))*
ROW($1:$19),0),ROW($1:$19))+1,1)*10^ROW($1:$19)/10)</f>
        <v>20</v>
      </c>
      <c r="E1080">
        <f>SUMPRODUCT(MID(0&amp;feed!E1073,LARGE(INDEX(ISNUMBER(--MID(feed!E1073,ROW($1:$19),1))*
ROW($1:$19),0),ROW($1:$19))+1,1)*10^ROW($1:$19)/10)</f>
        <v>0</v>
      </c>
      <c r="F1080" t="str">
        <f>feed!F1073</f>
        <v>Finest of the 19th century</v>
      </c>
      <c r="G1080" t="str">
        <f>feed!G1073</f>
        <v>Good</v>
      </c>
      <c r="H1080">
        <f>SUMPRODUCT(MID(0&amp;feed!H1073,LARGE(INDEX(ISNUMBER(--MID(feed!H1073,ROW($1:$1),1))*
ROW($1:$1),0),ROW($1:$1))+1,1)*10^ROW($1:$1)/10)</f>
        <v>0</v>
      </c>
      <c r="I1080" t="str">
        <f>feed!I1073</f>
        <v>Standard</v>
      </c>
      <c r="J1080">
        <f>SUMPRODUCT(MID(0&amp;feed!J1073,LARGE(INDEX(ISNUMBER(--MID(feed!J1073,ROW($1:$19),1))*
ROW($1:$19),0),ROW($1:$19))+1,1)*10^ROW($1:$19)/10)</f>
        <v>46</v>
      </c>
      <c r="K1080">
        <f>SUMPRODUCT(MID(0&amp;feed!K1073,LARGE(INDEX(ISNUMBER(--MID(feed!K1073,ROW($1:$19),1))*
ROW($1:$19),0),ROW($1:$19))+1,1)*10^ROW($1:$19)/10)</f>
        <v>2</v>
      </c>
      <c r="L1080">
        <f>SUMPRODUCT(MID(0&amp;feed!L1073,LARGE(INDEX(ISNUMBER(--MID(feed!L1073,ROW($1:$19),1))*
ROW($1:$19),0),ROW($1:$19))+1,1)*10^ROW($1:$19)/10)</f>
        <v>0</v>
      </c>
      <c r="M1080" t="str">
        <f>feed!M1073</f>
        <v>Central Planning</v>
      </c>
      <c r="N1080">
        <f>SUMPRODUCT(MID(0&amp;feed!N1073,LARGE(INDEX(ISNUMBER(--MID(feed!N1073,ROW($1:$5),1))*
ROW($1:$5),0),ROW($1:$5))+1,1)*10^ROW($1:$5)/10)</f>
        <v>320</v>
      </c>
      <c r="O1080">
        <f>SUMPRODUCT(MID(0&amp;feed!O1073,LARGE(INDEX(ISNUMBER(--MID(feed!O1073,ROW($1:$5),1))*
ROW($1:$5),0),ROW($1:$5))+1,1)*10^ROW($1:$5)/10)</f>
        <v>0</v>
      </c>
      <c r="P1080" t="str">
        <f>feed!P1073</f>
        <v>Untapped</v>
      </c>
      <c r="Q1080" t="str">
        <f>feed!Q1073</f>
        <v>None</v>
      </c>
      <c r="R1080" t="str">
        <f>feed!R1073</f>
        <v>Caribbean</v>
      </c>
      <c r="S1080" t="str">
        <f>feed!S1073</f>
        <v>Neutral</v>
      </c>
      <c r="T1080" s="4">
        <f>SUMPRODUCT(MID(0&amp;feed!T1073,LARGE(INDEX(ISNUMBER(--MID(feed!T1073,ROW($1:$5),1))*
ROW($1:$5),0),ROW($1:$5))+1,1)*10^ROW($1:$5)/10)</f>
        <v>20000</v>
      </c>
      <c r="U1080" t="str">
        <f>feed!U1073</f>
        <v>http://blocgame.com/stats.php?id=52810</v>
      </c>
      <c r="V1080" s="4">
        <f>SUMPRODUCT(MID(0&amp;feed!V1073,LARGE(INDEX(ISNUMBER(--MID(feed!V1073,ROW($1:$5),1))*
ROW($1:$5),0),ROW($1:$5))+1,1)*10^ROW($1:$5)/10)</f>
        <v>0</v>
      </c>
      <c r="W1080">
        <f>feed!W1073</f>
        <v>0</v>
      </c>
      <c r="X1080" s="4">
        <f>T1080-H1080*750-K1080*375-L1080*375</f>
        <v>19250</v>
      </c>
      <c r="Y1080" s="9">
        <f>T1080/N1080</f>
        <v>62.5</v>
      </c>
    </row>
    <row r="1081" spans="1:25" x14ac:dyDescent="0.25">
      <c r="A1081" t="str">
        <f>feed!A1077</f>
        <v>pasemboq</v>
      </c>
      <c r="B1081" t="str">
        <f>feed!B1077</f>
        <v>DiDi29</v>
      </c>
      <c r="C1081" t="str">
        <f>feed!C1077</f>
        <v>PIRATES</v>
      </c>
      <c r="D1081">
        <f>SUMPRODUCT(MID(0&amp;feed!D1077,LARGE(INDEX(ISNUMBER(--MID(feed!D1077,ROW($1:$19),1))*
ROW($1:$19),0),ROW($1:$19))+1,1)*10^ROW($1:$19)/10)</f>
        <v>25</v>
      </c>
      <c r="E1081">
        <f>SUMPRODUCT(MID(0&amp;feed!E1077,LARGE(INDEX(ISNUMBER(--MID(feed!E1077,ROW($1:$19),1))*
ROW($1:$19),0),ROW($1:$19))+1,1)*10^ROW($1:$19)/10)</f>
        <v>0</v>
      </c>
      <c r="F1081" t="str">
        <f>feed!F1077</f>
        <v>First World War surplus</v>
      </c>
      <c r="G1081" t="str">
        <f>feed!G1077</f>
        <v>Nice</v>
      </c>
      <c r="H1081">
        <f>SUMPRODUCT(MID(0&amp;feed!H1077,LARGE(INDEX(ISNUMBER(--MID(feed!H1077,ROW($1:$1),1))*
ROW($1:$1),0),ROW($1:$1))+1,1)*10^ROW($1:$1)/10)</f>
        <v>0</v>
      </c>
      <c r="I1081" t="str">
        <f>feed!I1077</f>
        <v>Elite</v>
      </c>
      <c r="J1081">
        <f>SUMPRODUCT(MID(0&amp;feed!J1077,LARGE(INDEX(ISNUMBER(--MID(feed!J1077,ROW($1:$19),1))*
ROW($1:$19),0),ROW($1:$19))+1,1)*10^ROW($1:$19)/10)</f>
        <v>26</v>
      </c>
      <c r="K1081">
        <f>SUMPRODUCT(MID(0&amp;feed!K1077,LARGE(INDEX(ISNUMBER(--MID(feed!K1077,ROW($1:$19),1))*
ROW($1:$19),0),ROW($1:$19))+1,1)*10^ROW($1:$19)/10)</f>
        <v>3</v>
      </c>
      <c r="L1081">
        <f>SUMPRODUCT(MID(0&amp;feed!L1077,LARGE(INDEX(ISNUMBER(--MID(feed!L1077,ROW($1:$19),1))*
ROW($1:$19),0),ROW($1:$19))+1,1)*10^ROW($1:$19)/10)</f>
        <v>0</v>
      </c>
      <c r="M1081" t="str">
        <f>feed!M1077</f>
        <v>Central Planning</v>
      </c>
      <c r="N1081">
        <f>SUMPRODUCT(MID(0&amp;feed!N1077,LARGE(INDEX(ISNUMBER(--MID(feed!N1077,ROW($1:$5),1))*
ROW($1:$5),0),ROW($1:$5))+1,1)*10^ROW($1:$5)/10)</f>
        <v>320</v>
      </c>
      <c r="O1081">
        <f>SUMPRODUCT(MID(0&amp;feed!O1077,LARGE(INDEX(ISNUMBER(--MID(feed!O1077,ROW($1:$5),1))*
ROW($1:$5),0),ROW($1:$5))+1,1)*10^ROW($1:$5)/10)</f>
        <v>96</v>
      </c>
      <c r="P1081" t="str">
        <f>feed!P1077</f>
        <v>Untapped</v>
      </c>
      <c r="Q1081" t="str">
        <f>feed!Q1077</f>
        <v>Meagre</v>
      </c>
      <c r="R1081" t="str">
        <f>feed!R1077</f>
        <v>Pacific Rim</v>
      </c>
      <c r="S1081" t="str">
        <f>feed!S1077</f>
        <v>Soviet Union</v>
      </c>
      <c r="T1081" s="4">
        <f>SUMPRODUCT(MID(0&amp;feed!T1077,LARGE(INDEX(ISNUMBER(--MID(feed!T1077,ROW($1:$5),1))*
ROW($1:$5),0),ROW($1:$5))+1,1)*10^ROW($1:$5)/10)</f>
        <v>20000</v>
      </c>
      <c r="U1081" t="str">
        <f>feed!U1077</f>
        <v>http://blocgame.com/stats.php?id=64845</v>
      </c>
      <c r="V1081" s="4">
        <f>SUMPRODUCT(MID(0&amp;feed!V1077,LARGE(INDEX(ISNUMBER(--MID(feed!V1077,ROW($1:$5),1))*
ROW($1:$5),0),ROW($1:$5))+1,1)*10^ROW($1:$5)/10)</f>
        <v>0</v>
      </c>
      <c r="W1081">
        <f>feed!W1077</f>
        <v>0</v>
      </c>
      <c r="X1081" s="4">
        <f>T1081-H1081*750-K1081*375-L1081*375</f>
        <v>18875</v>
      </c>
      <c r="Y1081" s="9">
        <f>T1081/N1081</f>
        <v>62.5</v>
      </c>
    </row>
    <row r="1082" spans="1:25" x14ac:dyDescent="0.25">
      <c r="A1082" t="str">
        <f>feed!A1084</f>
        <v>giff2gd</v>
      </c>
      <c r="B1082" t="str">
        <f>feed!B1084</f>
        <v>giff2gd</v>
      </c>
      <c r="C1082">
        <f>feed!C1084</f>
        <v>0</v>
      </c>
      <c r="D1082">
        <f>SUMPRODUCT(MID(0&amp;feed!D1084,LARGE(INDEX(ISNUMBER(--MID(feed!D1084,ROW($1:$19),1))*
ROW($1:$19),0),ROW($1:$19))+1,1)*10^ROW($1:$19)/10)</f>
        <v>18</v>
      </c>
      <c r="E1082">
        <f>SUMPRODUCT(MID(0&amp;feed!E1084,LARGE(INDEX(ISNUMBER(--MID(feed!E1084,ROW($1:$19),1))*
ROW($1:$19),0),ROW($1:$19))+1,1)*10^ROW($1:$19)/10)</f>
        <v>0</v>
      </c>
      <c r="F1082" t="str">
        <f>feed!F1084</f>
        <v>Finest of the 19th century</v>
      </c>
      <c r="G1082" t="str">
        <f>feed!G1084</f>
        <v>Good</v>
      </c>
      <c r="H1082">
        <f>SUMPRODUCT(MID(0&amp;feed!H1084,LARGE(INDEX(ISNUMBER(--MID(feed!H1084,ROW($1:$1),1))*
ROW($1:$1),0),ROW($1:$1))+1,1)*10^ROW($1:$1)/10)</f>
        <v>0</v>
      </c>
      <c r="I1082" t="str">
        <f>feed!I1084</f>
        <v>Standard</v>
      </c>
      <c r="J1082">
        <f>SUMPRODUCT(MID(0&amp;feed!J1084,LARGE(INDEX(ISNUMBER(--MID(feed!J1084,ROW($1:$19),1))*
ROW($1:$19),0),ROW($1:$19))+1,1)*10^ROW($1:$19)/10)</f>
        <v>3</v>
      </c>
      <c r="K1082">
        <f>SUMPRODUCT(MID(0&amp;feed!K1084,LARGE(INDEX(ISNUMBER(--MID(feed!K1084,ROW($1:$19),1))*
ROW($1:$19),0),ROW($1:$19))+1,1)*10^ROW($1:$19)/10)</f>
        <v>2</v>
      </c>
      <c r="L1082">
        <f>SUMPRODUCT(MID(0&amp;feed!L1084,LARGE(INDEX(ISNUMBER(--MID(feed!L1084,ROW($1:$19),1))*
ROW($1:$19),0),ROW($1:$19))+1,1)*10^ROW($1:$19)/10)</f>
        <v>2</v>
      </c>
      <c r="M1082" t="str">
        <f>feed!M1084</f>
        <v>Free Market</v>
      </c>
      <c r="N1082">
        <f>SUMPRODUCT(MID(0&amp;feed!N1084,LARGE(INDEX(ISNUMBER(--MID(feed!N1084,ROW($1:$5),1))*
ROW($1:$5),0),ROW($1:$5))+1,1)*10^ROW($1:$5)/10)</f>
        <v>320</v>
      </c>
      <c r="O1082">
        <f>SUMPRODUCT(MID(0&amp;feed!O1084,LARGE(INDEX(ISNUMBER(--MID(feed!O1084,ROW($1:$5),1))*
ROW($1:$5),0),ROW($1:$5))+1,1)*10^ROW($1:$5)/10)</f>
        <v>2944</v>
      </c>
      <c r="P1082" t="str">
        <f>feed!P1084</f>
        <v>Untapped</v>
      </c>
      <c r="Q1082" t="str">
        <f>feed!Q1084</f>
        <v>None</v>
      </c>
      <c r="R1082" t="str">
        <f>feed!R1084</f>
        <v>Egypt</v>
      </c>
      <c r="S1082" t="str">
        <f>feed!S1084</f>
        <v>United States</v>
      </c>
      <c r="T1082" s="4">
        <f>SUMPRODUCT(MID(0&amp;feed!T1084,LARGE(INDEX(ISNUMBER(--MID(feed!T1084,ROW($1:$5),1))*
ROW($1:$5),0),ROW($1:$5))+1,1)*10^ROW($1:$5)/10)</f>
        <v>20000</v>
      </c>
      <c r="U1082" t="str">
        <f>feed!U1084</f>
        <v>http://blocgame.com/stats.php?id=64878</v>
      </c>
      <c r="V1082" s="4">
        <f>SUMPRODUCT(MID(0&amp;feed!V1084,LARGE(INDEX(ISNUMBER(--MID(feed!V1084,ROW($1:$5),1))*
ROW($1:$5),0),ROW($1:$5))+1,1)*10^ROW($1:$5)/10)</f>
        <v>0</v>
      </c>
      <c r="W1082">
        <f>feed!W1084</f>
        <v>0</v>
      </c>
      <c r="X1082" s="4">
        <f>T1082-H1082*750-K1082*375-L1082*375</f>
        <v>18500</v>
      </c>
      <c r="Y1082" s="9">
        <f>T1082/N1082</f>
        <v>62.5</v>
      </c>
    </row>
    <row r="1083" spans="1:25" x14ac:dyDescent="0.25">
      <c r="A1083" t="str">
        <f>feed!A1085</f>
        <v>lennyface</v>
      </c>
      <c r="B1083" t="str">
        <f>feed!B1085</f>
        <v>lennyface</v>
      </c>
      <c r="C1083">
        <f>feed!C1085</f>
        <v>0</v>
      </c>
      <c r="D1083">
        <f>SUMPRODUCT(MID(0&amp;feed!D1085,LARGE(INDEX(ISNUMBER(--MID(feed!D1085,ROW($1:$19),1))*
ROW($1:$19),0),ROW($1:$19))+1,1)*10^ROW($1:$19)/10)</f>
        <v>18</v>
      </c>
      <c r="E1083">
        <f>SUMPRODUCT(MID(0&amp;feed!E1085,LARGE(INDEX(ISNUMBER(--MID(feed!E1085,ROW($1:$19),1))*
ROW($1:$19),0),ROW($1:$19))+1,1)*10^ROW($1:$19)/10)</f>
        <v>0</v>
      </c>
      <c r="F1083" t="str">
        <f>feed!F1085</f>
        <v>Finest of the 19th century</v>
      </c>
      <c r="G1083" t="str">
        <f>feed!G1085</f>
        <v>Good</v>
      </c>
      <c r="H1083">
        <f>SUMPRODUCT(MID(0&amp;feed!H1085,LARGE(INDEX(ISNUMBER(--MID(feed!H1085,ROW($1:$1),1))*
ROW($1:$1),0),ROW($1:$1))+1,1)*10^ROW($1:$1)/10)</f>
        <v>0</v>
      </c>
      <c r="I1083" t="str">
        <f>feed!I1085</f>
        <v>Standard</v>
      </c>
      <c r="J1083">
        <f>SUMPRODUCT(MID(0&amp;feed!J1085,LARGE(INDEX(ISNUMBER(--MID(feed!J1085,ROW($1:$19),1))*
ROW($1:$19),0),ROW($1:$19))+1,1)*10^ROW($1:$19)/10)</f>
        <v>3</v>
      </c>
      <c r="K1083">
        <f>SUMPRODUCT(MID(0&amp;feed!K1085,LARGE(INDEX(ISNUMBER(--MID(feed!K1085,ROW($1:$19),1))*
ROW($1:$19),0),ROW($1:$19))+1,1)*10^ROW($1:$19)/10)</f>
        <v>2</v>
      </c>
      <c r="L1083">
        <f>SUMPRODUCT(MID(0&amp;feed!L1085,LARGE(INDEX(ISNUMBER(--MID(feed!L1085,ROW($1:$19),1))*
ROW($1:$19),0),ROW($1:$19))+1,1)*10^ROW($1:$19)/10)</f>
        <v>2</v>
      </c>
      <c r="M1083" t="str">
        <f>feed!M1085</f>
        <v>Free Market</v>
      </c>
      <c r="N1083">
        <f>SUMPRODUCT(MID(0&amp;feed!N1085,LARGE(INDEX(ISNUMBER(--MID(feed!N1085,ROW($1:$5),1))*
ROW($1:$5),0),ROW($1:$5))+1,1)*10^ROW($1:$5)/10)</f>
        <v>320</v>
      </c>
      <c r="O1083">
        <f>SUMPRODUCT(MID(0&amp;feed!O1085,LARGE(INDEX(ISNUMBER(--MID(feed!O1085,ROW($1:$5),1))*
ROW($1:$5),0),ROW($1:$5))+1,1)*10^ROW($1:$5)/10)</f>
        <v>1341</v>
      </c>
      <c r="P1083" t="str">
        <f>feed!P1085</f>
        <v>Untapped</v>
      </c>
      <c r="Q1083" t="str">
        <f>feed!Q1085</f>
        <v>None</v>
      </c>
      <c r="R1083" t="str">
        <f>feed!R1085</f>
        <v>Egypt</v>
      </c>
      <c r="S1083" t="str">
        <f>feed!S1085</f>
        <v>United States</v>
      </c>
      <c r="T1083" s="4">
        <f>SUMPRODUCT(MID(0&amp;feed!T1085,LARGE(INDEX(ISNUMBER(--MID(feed!T1085,ROW($1:$5),1))*
ROW($1:$5),0),ROW($1:$5))+1,1)*10^ROW($1:$5)/10)</f>
        <v>20000</v>
      </c>
      <c r="U1083" t="str">
        <f>feed!U1085</f>
        <v>http://blocgame.com/stats.php?id=64879</v>
      </c>
      <c r="V1083" s="4">
        <f>SUMPRODUCT(MID(0&amp;feed!V1085,LARGE(INDEX(ISNUMBER(--MID(feed!V1085,ROW($1:$5),1))*
ROW($1:$5),0),ROW($1:$5))+1,1)*10^ROW($1:$5)/10)</f>
        <v>0</v>
      </c>
      <c r="W1083">
        <f>feed!W1085</f>
        <v>0</v>
      </c>
      <c r="X1083" s="4">
        <f>T1083-H1083*750-K1083*375-L1083*375</f>
        <v>18500</v>
      </c>
      <c r="Y1083" s="9">
        <f>T1083/N1083</f>
        <v>62.5</v>
      </c>
    </row>
    <row r="1084" spans="1:25" x14ac:dyDescent="0.25">
      <c r="A1084" t="str">
        <f>feed!A1074</f>
        <v>Planeptune</v>
      </c>
      <c r="B1084" t="str">
        <f>feed!B1074</f>
        <v>Nep-Nep</v>
      </c>
      <c r="C1084" t="str">
        <f>feed!C1074</f>
        <v>Interpol</v>
      </c>
      <c r="D1084">
        <f>SUMPRODUCT(MID(0&amp;feed!D1074,LARGE(INDEX(ISNUMBER(--MID(feed!D1074,ROW($1:$19),1))*
ROW($1:$19),0),ROW($1:$19))+1,1)*10^ROW($1:$19)/10)</f>
        <v>37</v>
      </c>
      <c r="E1084">
        <f>SUMPRODUCT(MID(0&amp;feed!E1074,LARGE(INDEX(ISNUMBER(--MID(feed!E1074,ROW($1:$19),1))*
ROW($1:$19),0),ROW($1:$19))+1,1)*10^ROW($1:$19)/10)</f>
        <v>0</v>
      </c>
      <c r="F1084" t="str">
        <f>feed!F1074</f>
        <v>First World War surplus</v>
      </c>
      <c r="G1084" t="str">
        <f>feed!G1074</f>
        <v>Gandhi-like</v>
      </c>
      <c r="H1084">
        <f>SUMPRODUCT(MID(0&amp;feed!H1074,LARGE(INDEX(ISNUMBER(--MID(feed!H1074,ROW($1:$1),1))*
ROW($1:$1),0),ROW($1:$1))+1,1)*10^ROW($1:$1)/10)</f>
        <v>1</v>
      </c>
      <c r="I1084" t="str">
        <f>feed!I1074</f>
        <v>Good</v>
      </c>
      <c r="J1084">
        <f>SUMPRODUCT(MID(0&amp;feed!J1074,LARGE(INDEX(ISNUMBER(--MID(feed!J1074,ROW($1:$19),1))*
ROW($1:$19),0),ROW($1:$19))+1,1)*10^ROW($1:$19)/10)</f>
        <v>0</v>
      </c>
      <c r="K1084">
        <f>SUMPRODUCT(MID(0&amp;feed!K1074,LARGE(INDEX(ISNUMBER(--MID(feed!K1074,ROW($1:$19),1))*
ROW($1:$19),0),ROW($1:$19))+1,1)*10^ROW($1:$19)/10)</f>
        <v>4</v>
      </c>
      <c r="L1084">
        <f>SUMPRODUCT(MID(0&amp;feed!L1074,LARGE(INDEX(ISNUMBER(--MID(feed!L1074,ROW($1:$19),1))*
ROW($1:$19),0),ROW($1:$19))+1,1)*10^ROW($1:$19)/10)</f>
        <v>1</v>
      </c>
      <c r="M1084" t="str">
        <f>feed!M1074</f>
        <v>Free Market</v>
      </c>
      <c r="N1084">
        <f>SUMPRODUCT(MID(0&amp;feed!N1074,LARGE(INDEX(ISNUMBER(--MID(feed!N1074,ROW($1:$5),1))*
ROW($1:$5),0),ROW($1:$5))+1,1)*10^ROW($1:$5)/10)</f>
        <v>320</v>
      </c>
      <c r="O1084">
        <f>SUMPRODUCT(MID(0&amp;feed!O1074,LARGE(INDEX(ISNUMBER(--MID(feed!O1074,ROW($1:$5),1))*
ROW($1:$5),0),ROW($1:$5))+1,1)*10^ROW($1:$5)/10)</f>
        <v>466</v>
      </c>
      <c r="P1084" t="str">
        <f>feed!P1074</f>
        <v>Untapped</v>
      </c>
      <c r="Q1084" t="str">
        <f>feed!Q1074</f>
        <v>Meagre</v>
      </c>
      <c r="R1084" t="str">
        <f>feed!R1074</f>
        <v>Pacific Rim</v>
      </c>
      <c r="S1084" t="str">
        <f>feed!S1074</f>
        <v>United States</v>
      </c>
      <c r="T1084" s="4">
        <f>SUMPRODUCT(MID(0&amp;feed!T1074,LARGE(INDEX(ISNUMBER(--MID(feed!T1074,ROW($1:$5),1))*
ROW($1:$5),0),ROW($1:$5))+1,1)*10^ROW($1:$5)/10)</f>
        <v>20000</v>
      </c>
      <c r="U1084" t="str">
        <f>feed!U1074</f>
        <v>http://blocgame.com/stats.php?id=55590</v>
      </c>
      <c r="V1084" s="4">
        <f>SUMPRODUCT(MID(0&amp;feed!V1074,LARGE(INDEX(ISNUMBER(--MID(feed!V1074,ROW($1:$5),1))*
ROW($1:$5),0),ROW($1:$5))+1,1)*10^ROW($1:$5)/10)</f>
        <v>0</v>
      </c>
      <c r="W1084">
        <f>feed!W1074</f>
        <v>0</v>
      </c>
      <c r="X1084" s="4">
        <f>T1084-H1084*750-K1084*375-L1084*375</f>
        <v>17375</v>
      </c>
      <c r="Y1084" s="9">
        <f>T1084/N1084</f>
        <v>62.5</v>
      </c>
    </row>
    <row r="1085" spans="1:25" x14ac:dyDescent="0.25">
      <c r="A1085" t="str">
        <f>feed!A1076</f>
        <v>Rising Dawn</v>
      </c>
      <c r="B1085" t="str">
        <f>feed!B1076</f>
        <v>White Light</v>
      </c>
      <c r="C1085">
        <f>feed!C1076</f>
        <v>0</v>
      </c>
      <c r="D1085">
        <f>SUMPRODUCT(MID(0&amp;feed!D1076,LARGE(INDEX(ISNUMBER(--MID(feed!D1076,ROW($1:$19),1))*
ROW($1:$19),0),ROW($1:$19))+1,1)*10^ROW($1:$19)/10)</f>
        <v>28</v>
      </c>
      <c r="E1085">
        <f>SUMPRODUCT(MID(0&amp;feed!E1076,LARGE(INDEX(ISNUMBER(--MID(feed!E1076,ROW($1:$19),1))*
ROW($1:$19),0),ROW($1:$19))+1,1)*10^ROW($1:$19)/10)</f>
        <v>0</v>
      </c>
      <c r="F1085" t="str">
        <f>feed!F1076</f>
        <v>First World War surplus</v>
      </c>
      <c r="G1085" t="str">
        <f>feed!G1076</f>
        <v>Gandhi-like</v>
      </c>
      <c r="H1085">
        <f>SUMPRODUCT(MID(0&amp;feed!H1076,LARGE(INDEX(ISNUMBER(--MID(feed!H1076,ROW($1:$1),1))*
ROW($1:$1),0),ROW($1:$1))+1,1)*10^ROW($1:$1)/10)</f>
        <v>0</v>
      </c>
      <c r="I1085" t="str">
        <f>feed!I1076</f>
        <v>Standard</v>
      </c>
      <c r="J1085">
        <f>SUMPRODUCT(MID(0&amp;feed!J1076,LARGE(INDEX(ISNUMBER(--MID(feed!J1076,ROW($1:$19),1))*
ROW($1:$19),0),ROW($1:$19))+1,1)*10^ROW($1:$19)/10)</f>
        <v>0</v>
      </c>
      <c r="K1085">
        <f>SUMPRODUCT(MID(0&amp;feed!K1076,LARGE(INDEX(ISNUMBER(--MID(feed!K1076,ROW($1:$19),1))*
ROW($1:$19),0),ROW($1:$19))+1,1)*10^ROW($1:$19)/10)</f>
        <v>5</v>
      </c>
      <c r="L1085">
        <f>SUMPRODUCT(MID(0&amp;feed!L1076,LARGE(INDEX(ISNUMBER(--MID(feed!L1076,ROW($1:$19),1))*
ROW($1:$19),0),ROW($1:$19))+1,1)*10^ROW($1:$19)/10)</f>
        <v>2</v>
      </c>
      <c r="M1085" t="str">
        <f>feed!M1076</f>
        <v>Mixed Economy</v>
      </c>
      <c r="N1085">
        <f>SUMPRODUCT(MID(0&amp;feed!N1076,LARGE(INDEX(ISNUMBER(--MID(feed!N1076,ROW($1:$5),1))*
ROW($1:$5),0),ROW($1:$5))+1,1)*10^ROW($1:$5)/10)</f>
        <v>320</v>
      </c>
      <c r="O1085">
        <f>SUMPRODUCT(MID(0&amp;feed!O1076,LARGE(INDEX(ISNUMBER(--MID(feed!O1076,ROW($1:$5),1))*
ROW($1:$5),0),ROW($1:$5))+1,1)*10^ROW($1:$5)/10)</f>
        <v>405</v>
      </c>
      <c r="P1085" t="str">
        <f>feed!P1076</f>
        <v>Untapped</v>
      </c>
      <c r="Q1085" t="str">
        <f>feed!Q1076</f>
        <v>Meagre</v>
      </c>
      <c r="R1085" t="str">
        <f>feed!R1076</f>
        <v>Southern Cone</v>
      </c>
      <c r="S1085" t="str">
        <f>feed!S1076</f>
        <v>United States</v>
      </c>
      <c r="T1085" s="4">
        <f>SUMPRODUCT(MID(0&amp;feed!T1076,LARGE(INDEX(ISNUMBER(--MID(feed!T1076,ROW($1:$5),1))*
ROW($1:$5),0),ROW($1:$5))+1,1)*10^ROW($1:$5)/10)</f>
        <v>20000</v>
      </c>
      <c r="U1085" t="str">
        <f>feed!U1076</f>
        <v>http://blocgame.com/stats.php?id=64681</v>
      </c>
      <c r="V1085" s="4">
        <f>SUMPRODUCT(MID(0&amp;feed!V1076,LARGE(INDEX(ISNUMBER(--MID(feed!V1076,ROW($1:$5),1))*
ROW($1:$5),0),ROW($1:$5))+1,1)*10^ROW($1:$5)/10)</f>
        <v>0</v>
      </c>
      <c r="W1085">
        <f>feed!W1076</f>
        <v>0</v>
      </c>
      <c r="X1085" s="4">
        <f>T1085-H1085*750-K1085*375-L1085*375</f>
        <v>17375</v>
      </c>
      <c r="Y1085" s="9">
        <f>T1085/N1085</f>
        <v>62.5</v>
      </c>
    </row>
    <row r="1086" spans="1:25" x14ac:dyDescent="0.25">
      <c r="A1086" t="str">
        <f>feed!A1086</f>
        <v>Sg Api</v>
      </c>
      <c r="B1086" t="str">
        <f>feed!B1086</f>
        <v>Alienboy</v>
      </c>
      <c r="C1086">
        <f>feed!C1086</f>
        <v>0</v>
      </c>
      <c r="D1086">
        <f>SUMPRODUCT(MID(0&amp;feed!D1086,LARGE(INDEX(ISNUMBER(--MID(feed!D1086,ROW($1:$19),1))*
ROW($1:$19),0),ROW($1:$19))+1,1)*10^ROW($1:$19)/10)</f>
        <v>25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Elite</v>
      </c>
      <c r="J1086">
        <f>SUMPRODUCT(MID(0&amp;feed!J1086,LARGE(INDEX(ISNUMBER(--MID(feed!J1086,ROW($1:$19),1))*
ROW($1:$19),0),ROW($1:$19))+1,1)*10^ROW($1:$19)/10)</f>
        <v>43</v>
      </c>
      <c r="K1086">
        <f>SUMPRODUCT(MID(0&amp;feed!K1086,LARGE(INDEX(ISNUMBER(--MID(feed!K1086,ROW($1:$19),1))*
ROW($1:$19),0),ROW($1:$19))+1,1)*10^ROW($1:$19)/10)</f>
        <v>4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Central Planning</v>
      </c>
      <c r="N1086">
        <f>SUMPRODUCT(MID(0&amp;feed!N1086,LARGE(INDEX(ISNUMBER(--MID(feed!N1086,ROW($1:$5),1))*
ROW($1:$5),0),ROW($1:$5))+1,1)*10^ROW($1:$5)/10)</f>
        <v>319</v>
      </c>
      <c r="O1086">
        <f>SUMPRODUCT(MID(0&amp;feed!O1086,LARGE(INDEX(ISNUMBER(--MID(feed!O1086,ROW($1:$5),1))*
ROW($1:$5),0),ROW($1:$5))+1,1)*10^ROW($1:$5)/10)</f>
        <v>306</v>
      </c>
      <c r="P1086" t="str">
        <f>feed!P1086</f>
        <v>Untapped</v>
      </c>
      <c r="Q1086" t="str">
        <f>feed!Q1086</f>
        <v>Meagre</v>
      </c>
      <c r="R1086" t="str">
        <f>feed!R1086</f>
        <v>Pacific Rim</v>
      </c>
      <c r="S1086" t="str">
        <f>feed!S1086</f>
        <v>Soviet Union</v>
      </c>
      <c r="T1086" s="4">
        <f>SUMPRODUCT(MID(0&amp;feed!T1086,LARGE(INDEX(ISNUMBER(--MID(feed!T1086,ROW($1:$5),1))*
ROW($1:$5),0),ROW($1:$5))+1,1)*10^ROW($1:$5)/10)</f>
        <v>20000</v>
      </c>
      <c r="U1086" t="str">
        <f>feed!U1086</f>
        <v>http://blocgame.com/stats.php?id=64798</v>
      </c>
      <c r="V1086" s="4">
        <f>SUMPRODUCT(MID(0&amp;feed!V1086,LARGE(INDEX(ISNUMBER(--MID(feed!V1086,ROW($1:$5),1))*
ROW($1:$5),0),ROW($1:$5))+1,1)*10^ROW($1:$5)/10)</f>
        <v>0</v>
      </c>
      <c r="W1086">
        <f>feed!W1086</f>
        <v>0</v>
      </c>
      <c r="X1086" s="4">
        <f>T1086-H1086*750-K1086*375-L1086*375</f>
        <v>18500</v>
      </c>
      <c r="Y1086" s="9">
        <f>T1086/N1086</f>
        <v>62.695924764890279</v>
      </c>
    </row>
    <row r="1087" spans="1:25" x14ac:dyDescent="0.25">
      <c r="A1087" t="str">
        <f>feed!A1087</f>
        <v>Bacon Empire</v>
      </c>
      <c r="B1087" t="str">
        <f>feed!B1087</f>
        <v>Tyler J. Srail</v>
      </c>
      <c r="C1087">
        <f>feed!C1087</f>
        <v>0</v>
      </c>
      <c r="D1087">
        <f>SUMPRODUCT(MID(0&amp;feed!D1087,LARGE(INDEX(ISNUMBER(--MID(feed!D1087,ROW($1:$19),1))*
ROW($1:$19),0),ROW($1:$19))+1,1)*10^ROW($1:$19)/10)</f>
        <v>25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First World War surplus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Elite</v>
      </c>
      <c r="J1087">
        <f>SUMPRODUCT(MID(0&amp;feed!J1087,LARGE(INDEX(ISNUMBER(--MID(feed!J1087,ROW($1:$19),1))*
ROW($1:$19),0),ROW($1:$19))+1,1)*10^ROW($1:$19)/10)</f>
        <v>146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318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 t="str">
        <f>feed!Q1087</f>
        <v>None</v>
      </c>
      <c r="R1087" t="str">
        <f>feed!R1087</f>
        <v>Pacific Rim</v>
      </c>
      <c r="S1087" t="str">
        <f>feed!S1087</f>
        <v>Neutral</v>
      </c>
      <c r="T1087" s="4">
        <f>SUMPRODUCT(MID(0&amp;feed!T1087,LARGE(INDEX(ISNUMBER(--MID(feed!T1087,ROW($1:$5),1))*
ROW($1:$5),0),ROW($1:$5))+1,1)*10^ROW($1:$5)/10)</f>
        <v>20000</v>
      </c>
      <c r="U1087" t="str">
        <f>feed!U1087</f>
        <v>http://blocgame.com/stats.php?id=64687</v>
      </c>
      <c r="V1087" s="4">
        <f>SUMPRODUCT(MID(0&amp;feed!V1087,LARGE(INDEX(ISNUMBER(--MID(feed!V1087,ROW($1:$5),1))*
ROW($1:$5),0),ROW($1:$5))+1,1)*10^ROW($1:$5)/10)</f>
        <v>0</v>
      </c>
      <c r="W1087">
        <f>feed!W1087</f>
        <v>0</v>
      </c>
      <c r="X1087" s="4">
        <f>T1087-H1087*750-K1087*375-L1087*375</f>
        <v>19250</v>
      </c>
      <c r="Y1087" s="9">
        <f>T1087/N1087</f>
        <v>62.893081761006286</v>
      </c>
    </row>
    <row r="1088" spans="1:25" x14ac:dyDescent="0.25">
      <c r="A1088" t="str">
        <f>feed!A1088</f>
        <v>Sahuarita</v>
      </c>
      <c r="B1088" t="str">
        <f>feed!B1088</f>
        <v>Zoonigga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Isolated</v>
      </c>
      <c r="H1088">
        <f>SUMPRODUCT(MID(0&amp;feed!H1088,LARGE(INDEX(ISNUMBER(--MID(feed!H1088,ROW($1:$1),1))*
ROW($1:$1),0),ROW($1:$1))+1,1)*10^ROW($1:$1)/10)</f>
        <v>0</v>
      </c>
      <c r="I1088" t="str">
        <f>feed!I1088</f>
        <v>Good</v>
      </c>
      <c r="J1088">
        <f>SUMPRODUCT(MID(0&amp;feed!J1088,LARGE(INDEX(ISNUMBER(--MID(feed!J1088,ROW($1:$19),1))*
ROW($1:$19),0),ROW($1:$19))+1,1)*10^ROW($1:$19)/10)</f>
        <v>2</v>
      </c>
      <c r="K1088">
        <f>SUMPRODUCT(MID(0&amp;feed!K1088,LARGE(INDEX(ISNUMBER(--MID(feed!K1088,ROW($1:$19),1))*
ROW($1:$19),0),ROW($1:$19))+1,1)*10^ROW($1:$19)/10)</f>
        <v>3</v>
      </c>
      <c r="L1088">
        <f>SUMPRODUCT(MID(0&amp;feed!L1088,LARGE(INDEX(ISNUMBER(--MID(feed!L1088,ROW($1:$19),1))*
ROW($1:$19),0),ROW($1:$19))+1,1)*10^ROW($1:$19)/10)</f>
        <v>1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318</v>
      </c>
      <c r="O1088">
        <f>SUMPRODUCT(MID(0&amp;feed!O1088,LARGE(INDEX(ISNUMBER(--MID(feed!O1088,ROW($1:$5),1))*
ROW($1:$5),0),ROW($1:$5))+1,1)*10^ROW($1:$5)/10)</f>
        <v>337</v>
      </c>
      <c r="P1088" t="str">
        <f>feed!P1088</f>
        <v>Untapped</v>
      </c>
      <c r="Q1088" t="str">
        <f>feed!Q1088</f>
        <v>None</v>
      </c>
      <c r="R1088" t="str">
        <f>feed!R1088</f>
        <v>Mesoamerica</v>
      </c>
      <c r="S1088" t="str">
        <f>feed!S1088</f>
        <v>United States</v>
      </c>
      <c r="T1088" s="4">
        <f>SUMPRODUCT(MID(0&amp;feed!T1088,LARGE(INDEX(ISNUMBER(--MID(feed!T1088,ROW($1:$5),1))*
ROW($1:$5),0),ROW($1:$5))+1,1)*10^ROW($1:$5)/10)</f>
        <v>20000</v>
      </c>
      <c r="U1088" t="str">
        <f>feed!U1088</f>
        <v>http://blocgame.com/stats.php?id=64889</v>
      </c>
      <c r="V1088" s="4">
        <f>SUMPRODUCT(MID(0&amp;feed!V1088,LARGE(INDEX(ISNUMBER(--MID(feed!V1088,ROW($1:$5),1))*
ROW($1:$5),0),ROW($1:$5))+1,1)*10^ROW($1:$5)/10)</f>
        <v>0</v>
      </c>
      <c r="W1088">
        <f>feed!W1088</f>
        <v>0</v>
      </c>
      <c r="X1088" s="4">
        <f>T1088-H1088*750-K1088*375-L1088*375</f>
        <v>18500</v>
      </c>
      <c r="Y1088" s="9">
        <f>T1088/N1088</f>
        <v>62.893081761006286</v>
      </c>
    </row>
    <row r="1089" spans="1:25" x14ac:dyDescent="0.25">
      <c r="A1089" t="str">
        <f>feed!A1089</f>
        <v>Cologia</v>
      </c>
      <c r="B1089" t="str">
        <f>feed!B1089</f>
        <v>Pierre Ferruccio</v>
      </c>
      <c r="C1089">
        <f>feed!C1089</f>
        <v>0</v>
      </c>
      <c r="D1089">
        <f>SUMPRODUCT(MID(0&amp;feed!D1089,LARGE(INDEX(ISNUMBER(--MID(feed!D1089,ROW($1:$19),1))*
ROW($1:$19),0),ROW($1:$19))+1,1)*10^ROW($1:$19)/10)</f>
        <v>18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Normal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0</v>
      </c>
      <c r="K1089">
        <f>SUMPRODUCT(MID(0&amp;feed!K1089,LARGE(INDEX(ISNUMBER(--MID(feed!K1089,ROW($1:$19),1))*
ROW($1:$19),0),ROW($1:$19))+1,1)*10^ROW($1:$19)/10)</f>
        <v>3</v>
      </c>
      <c r="L1089">
        <f>SUMPRODUCT(MID(0&amp;feed!L1089,LARGE(INDEX(ISNUMBER(--MID(feed!L1089,ROW($1:$19),1))*
ROW($1:$19),0),ROW($1:$19))+1,1)*10^ROW($1:$19)/10)</f>
        <v>1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318</v>
      </c>
      <c r="O1089">
        <f>SUMPRODUCT(MID(0&amp;feed!O1089,LARGE(INDEX(ISNUMBER(--MID(feed!O1089,ROW($1:$5),1))*
ROW($1:$5),0),ROW($1:$5))+1,1)*10^ROW($1:$5)/10)</f>
        <v>208</v>
      </c>
      <c r="P1089" t="str">
        <f>feed!P1089</f>
        <v>Untapped</v>
      </c>
      <c r="Q1089" t="str">
        <f>feed!Q1089</f>
        <v>None</v>
      </c>
      <c r="R1089" t="str">
        <f>feed!R1089</f>
        <v>East Africa</v>
      </c>
      <c r="S1089" t="str">
        <f>feed!S1089</f>
        <v>Neutral</v>
      </c>
      <c r="T1089" s="4">
        <f>SUMPRODUCT(MID(0&amp;feed!T1089,LARGE(INDEX(ISNUMBER(--MID(feed!T1089,ROW($1:$5),1))*
ROW($1:$5),0),ROW($1:$5))+1,1)*10^ROW($1:$5)/10)</f>
        <v>20000</v>
      </c>
      <c r="U1089" t="str">
        <f>feed!U1089</f>
        <v>http://blocgame.com/stats.php?id=64890</v>
      </c>
      <c r="V1089" s="4">
        <f>SUMPRODUCT(MID(0&amp;feed!V1089,LARGE(INDEX(ISNUMBER(--MID(feed!V1089,ROW($1:$5),1))*
ROW($1:$5),0),ROW($1:$5))+1,1)*10^ROW($1:$5)/10)</f>
        <v>0</v>
      </c>
      <c r="W1089">
        <f>feed!W1089</f>
        <v>0</v>
      </c>
      <c r="X1089" s="4">
        <f>T1089-H1089*750-K1089*375-L1089*375</f>
        <v>18500</v>
      </c>
      <c r="Y1089" s="9">
        <f>T1089/N1089</f>
        <v>62.893081761006286</v>
      </c>
    </row>
    <row r="1090" spans="1:25" x14ac:dyDescent="0.25">
      <c r="A1090" t="str">
        <f>feed!A1090</f>
        <v>navifanboy</v>
      </c>
      <c r="B1090" t="str">
        <f>feed!B1090</f>
        <v>navifanboy</v>
      </c>
      <c r="C1090">
        <f>feed!C1090</f>
        <v>0</v>
      </c>
      <c r="D1090">
        <f>SUMPRODUCT(MID(0&amp;feed!D1090,LARGE(INDEX(ISNUMBER(--MID(feed!D1090,ROW($1:$19),1))*
ROW($1:$19),0),ROW($1:$19))+1,1)*10^ROW($1:$19)/10)</f>
        <v>8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Good</v>
      </c>
      <c r="H1090">
        <f>SUMPRODUCT(MID(0&amp;feed!H1090,LARGE(INDEX(ISNUMBER(--MID(feed!H1090,ROW($1:$1),1))*
ROW($1:$1),0),ROW($1:$1))+1,1)*10^ROW($1:$1)/10)</f>
        <v>0</v>
      </c>
      <c r="I1090" t="str">
        <f>feed!I1090</f>
        <v>Undisciplined Rabble</v>
      </c>
      <c r="J1090">
        <f>SUMPRODUCT(MID(0&amp;feed!J1090,LARGE(INDEX(ISNUMBER(--MID(feed!J1090,ROW($1:$19),1))*
ROW($1:$19),0),ROW($1:$19))+1,1)*10^ROW($1:$19)/10)</f>
        <v>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317</v>
      </c>
      <c r="O1090">
        <f>SUMPRODUCT(MID(0&amp;feed!O1090,LARGE(INDEX(ISNUMBER(--MID(feed!O1090,ROW($1:$5),1))*
ROW($1:$5),0),ROW($1:$5))+1,1)*10^ROW($1:$5)/10)</f>
        <v>3091</v>
      </c>
      <c r="P1090" t="str">
        <f>feed!P1090</f>
        <v>Untapped</v>
      </c>
      <c r="Q1090" t="str">
        <f>feed!Q1090</f>
        <v>None</v>
      </c>
      <c r="R1090" t="str">
        <f>feed!R1090</f>
        <v>Atlas</v>
      </c>
      <c r="S1090" t="str">
        <f>feed!S1090</f>
        <v>Neutral</v>
      </c>
      <c r="T1090" s="4">
        <f>SUMPRODUCT(MID(0&amp;feed!T1090,LARGE(INDEX(ISNUMBER(--MID(feed!T1090,ROW($1:$5),1))*
ROW($1:$5),0),ROW($1:$5))+1,1)*10^ROW($1:$5)/10)</f>
        <v>15735</v>
      </c>
      <c r="U1090" t="str">
        <f>feed!U1090</f>
        <v>http://blocgame.com/stats.php?id=64317</v>
      </c>
      <c r="V1090" s="4">
        <f>SUMPRODUCT(MID(0&amp;feed!V1090,LARGE(INDEX(ISNUMBER(--MID(feed!V1090,ROW($1:$5),1))*
ROW($1:$5),0),ROW($1:$5))+1,1)*10^ROW($1:$5)/10)</f>
        <v>0</v>
      </c>
      <c r="W1090">
        <f>feed!W1090</f>
        <v>0</v>
      </c>
      <c r="X1090" s="4">
        <f>T1090-H1090*750-K1090*375-L1090*375</f>
        <v>14610</v>
      </c>
      <c r="Y1090" s="9">
        <f>T1090/N1090</f>
        <v>49.637223974763408</v>
      </c>
    </row>
    <row r="1091" spans="1:25" x14ac:dyDescent="0.25">
      <c r="A1091" t="str">
        <f>feed!A1093</f>
        <v>Rubio</v>
      </c>
      <c r="B1091" t="str">
        <f>feed!B1093</f>
        <v>David Cimento</v>
      </c>
      <c r="C1091">
        <f>feed!C1093</f>
        <v>0</v>
      </c>
      <c r="D1091">
        <f>SUMPRODUCT(MID(0&amp;feed!D1093,LARGE(INDEX(ISNUMBER(--MID(feed!D1093,ROW($1:$19),1))*
ROW($1:$19),0),ROW($1:$19))+1,1)*10^ROW($1:$19)/10)</f>
        <v>22</v>
      </c>
      <c r="E1091">
        <f>SUMPRODUCT(MID(0&amp;feed!E1093,LARGE(INDEX(ISNUMBER(--MID(feed!E1093,ROW($1:$19),1))*
ROW($1:$19),0),ROW($1:$19))+1,1)*10^ROW($1:$19)/10)</f>
        <v>0</v>
      </c>
      <c r="F1091" t="str">
        <f>feed!F1093</f>
        <v>Finest of the 19th century</v>
      </c>
      <c r="G1091" t="str">
        <f>feed!G1093</f>
        <v>Good</v>
      </c>
      <c r="H1091">
        <f>SUMPRODUCT(MID(0&amp;feed!H1093,LARGE(INDEX(ISNUMBER(--MID(feed!H1093,ROW($1:$1),1))*
ROW($1:$1),0),ROW($1:$1))+1,1)*10^ROW($1:$1)/10)</f>
        <v>0</v>
      </c>
      <c r="I1091" t="str">
        <f>feed!I1093</f>
        <v>Poor</v>
      </c>
      <c r="J1091">
        <f>SUMPRODUCT(MID(0&amp;feed!J1093,LARGE(INDEX(ISNUMBER(--MID(feed!J1093,ROW($1:$19),1))*
ROW($1:$19),0),ROW($1:$19))+1,1)*10^ROW($1:$19)/10)</f>
        <v>120</v>
      </c>
      <c r="K1091">
        <f>SUMPRODUCT(MID(0&amp;feed!K1093,LARGE(INDEX(ISNUMBER(--MID(feed!K1093,ROW($1:$19),1))*
ROW($1:$19),0),ROW($1:$19))+1,1)*10^ROW($1:$19)/10)</f>
        <v>2</v>
      </c>
      <c r="L1091">
        <f>SUMPRODUCT(MID(0&amp;feed!L1093,LARGE(INDEX(ISNUMBER(--MID(feed!L1093,ROW($1:$19),1))*
ROW($1:$19),0),ROW($1:$19))+1,1)*10^ROW($1:$19)/10)</f>
        <v>2</v>
      </c>
      <c r="M1091" t="str">
        <f>feed!M1093</f>
        <v>Free Market</v>
      </c>
      <c r="N1091">
        <f>SUMPRODUCT(MID(0&amp;feed!N1093,LARGE(INDEX(ISNUMBER(--MID(feed!N1093,ROW($1:$5),1))*
ROW($1:$5),0),ROW($1:$5))+1,1)*10^ROW($1:$5)/10)</f>
        <v>316</v>
      </c>
      <c r="O1091">
        <f>SUMPRODUCT(MID(0&amp;feed!O1093,LARGE(INDEX(ISNUMBER(--MID(feed!O1093,ROW($1:$5),1))*
ROW($1:$5),0),ROW($1:$5))+1,1)*10^ROW($1:$5)/10)</f>
        <v>0</v>
      </c>
      <c r="P1091" t="str">
        <f>feed!P1093</f>
        <v>Untapped</v>
      </c>
      <c r="Q1091" t="str">
        <f>feed!Q1093</f>
        <v>None</v>
      </c>
      <c r="R1091" t="str">
        <f>feed!R1093</f>
        <v>Gran Colombia</v>
      </c>
      <c r="S1091" t="str">
        <f>feed!S1093</f>
        <v>Soviet Union</v>
      </c>
      <c r="T1091" s="4">
        <f>SUMPRODUCT(MID(0&amp;feed!T1093,LARGE(INDEX(ISNUMBER(--MID(feed!T1093,ROW($1:$5),1))*
ROW($1:$5),0),ROW($1:$5))+1,1)*10^ROW($1:$5)/10)</f>
        <v>20000</v>
      </c>
      <c r="U1091" t="str">
        <f>feed!U1093</f>
        <v>http://blocgame.com/stats.php?id=64737</v>
      </c>
      <c r="V1091" s="4">
        <f>SUMPRODUCT(MID(0&amp;feed!V1093,LARGE(INDEX(ISNUMBER(--MID(feed!V1093,ROW($1:$5),1))*
ROW($1:$5),0),ROW($1:$5))+1,1)*10^ROW($1:$5)/10)</f>
        <v>0</v>
      </c>
      <c r="W1091">
        <f>feed!W1093</f>
        <v>0</v>
      </c>
      <c r="X1091" s="4">
        <f>T1091-H1091*750-K1091*375-L1091*375</f>
        <v>18500</v>
      </c>
      <c r="Y1091" s="9">
        <f>T1091/N1091</f>
        <v>63.291139240506332</v>
      </c>
    </row>
    <row r="1092" spans="1:25" x14ac:dyDescent="0.25">
      <c r="A1092" t="str">
        <f>feed!A1094</f>
        <v>Shew Nation</v>
      </c>
      <c r="B1092" t="str">
        <f>feed!B1094</f>
        <v>Febrianaji26</v>
      </c>
      <c r="C1092">
        <f>feed!C1094</f>
        <v>0</v>
      </c>
      <c r="D1092">
        <f>SUMPRODUCT(MID(0&amp;feed!D1094,LARGE(INDEX(ISNUMBER(--MID(feed!D1094,ROW($1:$19),1))*
ROW($1:$19),0),ROW($1:$19))+1,1)*10^ROW($1:$19)/10)</f>
        <v>22</v>
      </c>
      <c r="E1092">
        <f>SUMPRODUCT(MID(0&amp;feed!E1094,LARGE(INDEX(ISNUMBER(--MID(feed!E1094,ROW($1:$19),1))*
ROW($1:$19),0),ROW($1:$19))+1,1)*10^ROW($1:$19)/10)</f>
        <v>0</v>
      </c>
      <c r="F1092" t="str">
        <f>feed!F1094</f>
        <v>Finest of the 19th century</v>
      </c>
      <c r="G1092" t="str">
        <f>feed!G1094</f>
        <v>Nice</v>
      </c>
      <c r="H1092">
        <f>SUMPRODUCT(MID(0&amp;feed!H1094,LARGE(INDEX(ISNUMBER(--MID(feed!H1094,ROW($1:$1),1))*
ROW($1:$1),0),ROW($1:$1))+1,1)*10^ROW($1:$1)/10)</f>
        <v>0</v>
      </c>
      <c r="I1092" t="str">
        <f>feed!I1094</f>
        <v>Poor</v>
      </c>
      <c r="J1092">
        <f>SUMPRODUCT(MID(0&amp;feed!J1094,LARGE(INDEX(ISNUMBER(--MID(feed!J1094,ROW($1:$19),1))*
ROW($1:$19),0),ROW($1:$19))+1,1)*10^ROW($1:$19)/10)</f>
        <v>91</v>
      </c>
      <c r="K1092">
        <f>SUMPRODUCT(MID(0&amp;feed!K1094,LARGE(INDEX(ISNUMBER(--MID(feed!K1094,ROW($1:$19),1))*
ROW($1:$19),0),ROW($1:$19))+1,1)*10^ROW($1:$19)/10)</f>
        <v>2</v>
      </c>
      <c r="L1092">
        <f>SUMPRODUCT(MID(0&amp;feed!L1094,LARGE(INDEX(ISNUMBER(--MID(feed!L1094,ROW($1:$19),1))*
ROW($1:$19),0),ROW($1:$19))+1,1)*10^ROW($1:$19)/10)</f>
        <v>0</v>
      </c>
      <c r="M1092" t="str">
        <f>feed!M1094</f>
        <v>Mixed Economy</v>
      </c>
      <c r="N1092">
        <f>SUMPRODUCT(MID(0&amp;feed!N1094,LARGE(INDEX(ISNUMBER(--MID(feed!N1094,ROW($1:$5),1))*
ROW($1:$5),0),ROW($1:$5))+1,1)*10^ROW($1:$5)/10)</f>
        <v>316</v>
      </c>
      <c r="O1092">
        <f>SUMPRODUCT(MID(0&amp;feed!O1094,LARGE(INDEX(ISNUMBER(--MID(feed!O1094,ROW($1:$5),1))*
ROW($1:$5),0),ROW($1:$5))+1,1)*10^ROW($1:$5)/10)</f>
        <v>0</v>
      </c>
      <c r="P1092" t="str">
        <f>feed!P1094</f>
        <v>Untapped</v>
      </c>
      <c r="Q1092" t="str">
        <f>feed!Q1094</f>
        <v>None</v>
      </c>
      <c r="R1092" t="str">
        <f>feed!R1094</f>
        <v>Mesoamerica</v>
      </c>
      <c r="S1092" t="str">
        <f>feed!S1094</f>
        <v>United States</v>
      </c>
      <c r="T1092" s="4">
        <f>SUMPRODUCT(MID(0&amp;feed!T1094,LARGE(INDEX(ISNUMBER(--MID(feed!T1094,ROW($1:$5),1))*
ROW($1:$5),0),ROW($1:$5))+1,1)*10^ROW($1:$5)/10)</f>
        <v>20000</v>
      </c>
      <c r="U1092" t="str">
        <f>feed!U1094</f>
        <v>http://blocgame.com/stats.php?id=64794</v>
      </c>
      <c r="V1092" s="4">
        <f>SUMPRODUCT(MID(0&amp;feed!V1094,LARGE(INDEX(ISNUMBER(--MID(feed!V1094,ROW($1:$5),1))*
ROW($1:$5),0),ROW($1:$5))+1,1)*10^ROW($1:$5)/10)</f>
        <v>0</v>
      </c>
      <c r="W1092">
        <f>feed!W1094</f>
        <v>0</v>
      </c>
      <c r="X1092" s="4">
        <f>T1092-H1092*750-K1092*375-L1092*375</f>
        <v>19250</v>
      </c>
      <c r="Y1092" s="9">
        <f>T1092/N1092</f>
        <v>63.291139240506332</v>
      </c>
    </row>
    <row r="1093" spans="1:25" x14ac:dyDescent="0.25">
      <c r="A1093" t="str">
        <f>feed!A1096</f>
        <v>wonker</v>
      </c>
      <c r="B1093" t="str">
        <f>feed!B1096</f>
        <v>wonker505</v>
      </c>
      <c r="C1093">
        <f>feed!C1096</f>
        <v>0</v>
      </c>
      <c r="D1093">
        <f>SUMPRODUCT(MID(0&amp;feed!D1096,LARGE(INDEX(ISNUMBER(--MID(feed!D1096,ROW($1:$19),1))*
ROW($1:$19),0),ROW($1:$19))+1,1)*10^ROW($1:$19)/10)</f>
        <v>23</v>
      </c>
      <c r="E1093">
        <f>SUMPRODUCT(MID(0&amp;feed!E1096,LARGE(INDEX(ISNUMBER(--MID(feed!E1096,ROW($1:$19),1))*
ROW($1:$19),0),ROW($1:$19))+1,1)*10^ROW($1:$19)/10)</f>
        <v>0</v>
      </c>
      <c r="F1093" t="str">
        <f>feed!F1096</f>
        <v>Finest of the 19th century</v>
      </c>
      <c r="G1093" t="str">
        <f>feed!G1096</f>
        <v>Normal</v>
      </c>
      <c r="H1093">
        <f>SUMPRODUCT(MID(0&amp;feed!H1096,LARGE(INDEX(ISNUMBER(--MID(feed!H1096,ROW($1:$1),1))*
ROW($1:$1),0),ROW($1:$1))+1,1)*10^ROW($1:$1)/10)</f>
        <v>0</v>
      </c>
      <c r="I1093" t="str">
        <f>feed!I1096</f>
        <v>Poor</v>
      </c>
      <c r="J1093">
        <f>SUMPRODUCT(MID(0&amp;feed!J1096,LARGE(INDEX(ISNUMBER(--MID(feed!J1096,ROW($1:$19),1))*
ROW($1:$19),0),ROW($1:$19))+1,1)*10^ROW($1:$19)/10)</f>
        <v>31</v>
      </c>
      <c r="K1093">
        <f>SUMPRODUCT(MID(0&amp;feed!K1096,LARGE(INDEX(ISNUMBER(--MID(feed!K1096,ROW($1:$19),1))*
ROW($1:$19),0),ROW($1:$19))+1,1)*10^ROW($1:$19)/10)</f>
        <v>1</v>
      </c>
      <c r="L1093">
        <f>SUMPRODUCT(MID(0&amp;feed!L1096,LARGE(INDEX(ISNUMBER(--MID(feed!L1096,ROW($1:$19),1))*
ROW($1:$19),0),ROW($1:$19))+1,1)*10^ROW($1:$19)/10)</f>
        <v>0</v>
      </c>
      <c r="M1093" t="str">
        <f>feed!M1096</f>
        <v>Central Planning</v>
      </c>
      <c r="N1093">
        <f>SUMPRODUCT(MID(0&amp;feed!N1096,LARGE(INDEX(ISNUMBER(--MID(feed!N1096,ROW($1:$5),1))*
ROW($1:$5),0),ROW($1:$5))+1,1)*10^ROW($1:$5)/10)</f>
        <v>316</v>
      </c>
      <c r="O1093">
        <f>SUMPRODUCT(MID(0&amp;feed!O1096,LARGE(INDEX(ISNUMBER(--MID(feed!O1096,ROW($1:$5),1))*
ROW($1:$5),0),ROW($1:$5))+1,1)*10^ROW($1:$5)/10)</f>
        <v>0</v>
      </c>
      <c r="P1093" t="str">
        <f>feed!P1096</f>
        <v>Untapped</v>
      </c>
      <c r="Q1093" t="str">
        <f>feed!Q1096</f>
        <v>None</v>
      </c>
      <c r="R1093" t="str">
        <f>feed!R1096</f>
        <v>Caribbean</v>
      </c>
      <c r="S1093" t="str">
        <f>feed!S1096</f>
        <v>Neutral</v>
      </c>
      <c r="T1093" s="4">
        <f>SUMPRODUCT(MID(0&amp;feed!T1096,LARGE(INDEX(ISNUMBER(--MID(feed!T1096,ROW($1:$5),1))*
ROW($1:$5),0),ROW($1:$5))+1,1)*10^ROW($1:$5)/10)</f>
        <v>20000</v>
      </c>
      <c r="U1093" t="str">
        <f>feed!U1096</f>
        <v>http://blocgame.com/stats.php?id=64896</v>
      </c>
      <c r="V1093" s="4">
        <f>SUMPRODUCT(MID(0&amp;feed!V1096,LARGE(INDEX(ISNUMBER(--MID(feed!V1096,ROW($1:$5),1))*
ROW($1:$5),0),ROW($1:$5))+1,1)*10^ROW($1:$5)/10)</f>
        <v>0</v>
      </c>
      <c r="W1093">
        <f>feed!W1096</f>
        <v>0</v>
      </c>
      <c r="X1093" s="4">
        <f>T1093-H1093*750-K1093*375-L1093*375</f>
        <v>19625</v>
      </c>
      <c r="Y1093" s="9">
        <f>T1093/N1093</f>
        <v>63.291139240506332</v>
      </c>
    </row>
    <row r="1094" spans="1:25" x14ac:dyDescent="0.25">
      <c r="A1094" t="str">
        <f>feed!A1091</f>
        <v>cuba5587</v>
      </c>
      <c r="B1094" t="str">
        <f>feed!B1091</f>
        <v>cheguevara</v>
      </c>
      <c r="C1094">
        <f>feed!C1091</f>
        <v>0</v>
      </c>
      <c r="D1094">
        <f>SUMPRODUCT(MID(0&amp;feed!D1091,LARGE(INDEX(ISNUMBER(--MID(feed!D1091,ROW($1:$19),1))*
ROW($1:$19),0),ROW($1:$19))+1,1)*10^ROW($1:$19)/10)</f>
        <v>54</v>
      </c>
      <c r="E1094">
        <f>SUMPRODUCT(MID(0&amp;feed!E1091,LARGE(INDEX(ISNUMBER(--MID(feed!E1091,ROW($1:$19),1))*
ROW($1:$19),0),ROW($1:$19))+1,1)*10^ROW($1:$19)/10)</f>
        <v>0</v>
      </c>
      <c r="F1094" t="str">
        <f>feed!F1091</f>
        <v>First World War surplus</v>
      </c>
      <c r="G1094" t="str">
        <f>feed!G1091</f>
        <v>Gandhi-like</v>
      </c>
      <c r="H1094">
        <f>SUMPRODUCT(MID(0&amp;feed!H1091,LARGE(INDEX(ISNUMBER(--MID(feed!H1091,ROW($1:$1),1))*
ROW($1:$1),0),ROW($1:$1))+1,1)*10^ROW($1:$1)/10)</f>
        <v>0</v>
      </c>
      <c r="I1094" t="str">
        <f>feed!I1091</f>
        <v>Undisciplined Rabble</v>
      </c>
      <c r="J1094">
        <f>SUMPRODUCT(MID(0&amp;feed!J1091,LARGE(INDEX(ISNUMBER(--MID(feed!J1091,ROW($1:$19),1))*
ROW($1:$19),0),ROW($1:$19))+1,1)*10^ROW($1:$19)/10)</f>
        <v>17</v>
      </c>
      <c r="K1094">
        <f>SUMPRODUCT(MID(0&amp;feed!K1091,LARGE(INDEX(ISNUMBER(--MID(feed!K1091,ROW($1:$19),1))*
ROW($1:$19),0),ROW($1:$19))+1,1)*10^ROW($1:$19)/10)</f>
        <v>2</v>
      </c>
      <c r="L1094">
        <f>SUMPRODUCT(MID(0&amp;feed!L1091,LARGE(INDEX(ISNUMBER(--MID(feed!L1091,ROW($1:$19),1))*
ROW($1:$19),0),ROW($1:$19))+1,1)*10^ROW($1:$19)/10)</f>
        <v>0</v>
      </c>
      <c r="M1094" t="str">
        <f>feed!M1091</f>
        <v>Central Planning</v>
      </c>
      <c r="N1094">
        <f>SUMPRODUCT(MID(0&amp;feed!N1091,LARGE(INDEX(ISNUMBER(--MID(feed!N1091,ROW($1:$5),1))*
ROW($1:$5),0),ROW($1:$5))+1,1)*10^ROW($1:$5)/10)</f>
        <v>316</v>
      </c>
      <c r="O1094">
        <f>SUMPRODUCT(MID(0&amp;feed!O1091,LARGE(INDEX(ISNUMBER(--MID(feed!O1091,ROW($1:$5),1))*
ROW($1:$5),0),ROW($1:$5))+1,1)*10^ROW($1:$5)/10)</f>
        <v>0</v>
      </c>
      <c r="P1094" t="str">
        <f>feed!P1091</f>
        <v>Untapped</v>
      </c>
      <c r="Q1094" t="str">
        <f>feed!Q1091</f>
        <v>None</v>
      </c>
      <c r="R1094" t="str">
        <f>feed!R1091</f>
        <v>Caribbean</v>
      </c>
      <c r="S1094" t="str">
        <f>feed!S1091</f>
        <v>Soviet Union</v>
      </c>
      <c r="T1094" s="4">
        <f>SUMPRODUCT(MID(0&amp;feed!T1091,LARGE(INDEX(ISNUMBER(--MID(feed!T1091,ROW($1:$5),1))*
ROW($1:$5),0),ROW($1:$5))+1,1)*10^ROW($1:$5)/10)</f>
        <v>20000</v>
      </c>
      <c r="U1094" t="str">
        <f>feed!U1091</f>
        <v>http://blocgame.com/stats.php?id=60080</v>
      </c>
      <c r="V1094" s="4">
        <f>SUMPRODUCT(MID(0&amp;feed!V1091,LARGE(INDEX(ISNUMBER(--MID(feed!V1091,ROW($1:$5),1))*
ROW($1:$5),0),ROW($1:$5))+1,1)*10^ROW($1:$5)/10)</f>
        <v>0</v>
      </c>
      <c r="W1094">
        <f>feed!W1091</f>
        <v>0</v>
      </c>
      <c r="X1094" s="4">
        <f>T1094-H1094*750-K1094*375-L1094*375</f>
        <v>19250</v>
      </c>
      <c r="Y1094" s="9">
        <f>T1094/N1094</f>
        <v>63.291139240506332</v>
      </c>
    </row>
    <row r="1095" spans="1:25" x14ac:dyDescent="0.25">
      <c r="A1095" t="str">
        <f>feed!A1092</f>
        <v>identitiesys</v>
      </c>
      <c r="B1095" t="str">
        <f>feed!B1092</f>
        <v>Jason5555</v>
      </c>
      <c r="C1095">
        <f>feed!C1092</f>
        <v>0</v>
      </c>
      <c r="D1095">
        <f>SUMPRODUCT(MID(0&amp;feed!D1092,LARGE(INDEX(ISNUMBER(--MID(feed!D1092,ROW($1:$19),1))*
ROW($1:$19),0),ROW($1:$19))+1,1)*10^ROW($1:$19)/10)</f>
        <v>4</v>
      </c>
      <c r="E1095">
        <f>SUMPRODUCT(MID(0&amp;feed!E1092,LARGE(INDEX(ISNUMBER(--MID(feed!E1092,ROW($1:$19),1))*
ROW($1:$19),0),ROW($1:$19))+1,1)*10^ROW($1:$19)/10)</f>
        <v>0</v>
      </c>
      <c r="F1095" t="str">
        <f>feed!F1092</f>
        <v>Finest of the 19th century</v>
      </c>
      <c r="G1095" t="str">
        <f>feed!G1092</f>
        <v>Good</v>
      </c>
      <c r="H1095">
        <f>SUMPRODUCT(MID(0&amp;feed!H1092,LARGE(INDEX(ISNUMBER(--MID(feed!H1092,ROW($1:$1),1))*
ROW($1:$1),0),ROW($1:$1))+1,1)*10^ROW($1:$1)/10)</f>
        <v>1</v>
      </c>
      <c r="I1095" t="str">
        <f>feed!I1092</f>
        <v>Poor</v>
      </c>
      <c r="J1095">
        <f>SUMPRODUCT(MID(0&amp;feed!J1092,LARGE(INDEX(ISNUMBER(--MID(feed!J1092,ROW($1:$19),1))*
ROW($1:$19),0),ROW($1:$19))+1,1)*10^ROW($1:$19)/10)</f>
        <v>9</v>
      </c>
      <c r="K1095">
        <f>SUMPRODUCT(MID(0&amp;feed!K1092,LARGE(INDEX(ISNUMBER(--MID(feed!K1092,ROW($1:$19),1))*
ROW($1:$19),0),ROW($1:$19))+1,1)*10^ROW($1:$19)/10)</f>
        <v>2</v>
      </c>
      <c r="L1095">
        <f>SUMPRODUCT(MID(0&amp;feed!L1092,LARGE(INDEX(ISNUMBER(--MID(feed!L1092,ROW($1:$19),1))*
ROW($1:$19),0),ROW($1:$19))+1,1)*10^ROW($1:$19)/10)</f>
        <v>1</v>
      </c>
      <c r="M1095" t="str">
        <f>feed!M1092</f>
        <v>Central Planning</v>
      </c>
      <c r="N1095">
        <f>SUMPRODUCT(MID(0&amp;feed!N1092,LARGE(INDEX(ISNUMBER(--MID(feed!N1092,ROW($1:$5),1))*
ROW($1:$5),0),ROW($1:$5))+1,1)*10^ROW($1:$5)/10)</f>
        <v>316</v>
      </c>
      <c r="O1095">
        <f>SUMPRODUCT(MID(0&amp;feed!O1092,LARGE(INDEX(ISNUMBER(--MID(feed!O1092,ROW($1:$5),1))*
ROW($1:$5),0),ROW($1:$5))+1,1)*10^ROW($1:$5)/10)</f>
        <v>49</v>
      </c>
      <c r="P1095" t="str">
        <f>feed!P1092</f>
        <v>Untapped</v>
      </c>
      <c r="Q1095" t="str">
        <f>feed!Q1092</f>
        <v>None</v>
      </c>
      <c r="R1095" t="str">
        <f>feed!R1092</f>
        <v>Pacific Rim</v>
      </c>
      <c r="S1095" t="str">
        <f>feed!S1092</f>
        <v>Neutral</v>
      </c>
      <c r="T1095" s="4">
        <f>SUMPRODUCT(MID(0&amp;feed!T1092,LARGE(INDEX(ISNUMBER(--MID(feed!T1092,ROW($1:$5),1))*
ROW($1:$5),0),ROW($1:$5))+1,1)*10^ROW($1:$5)/10)</f>
        <v>12506</v>
      </c>
      <c r="U1095" t="str">
        <f>feed!U1092</f>
        <v>http://blocgame.com/stats.php?id=64475</v>
      </c>
      <c r="V1095" s="4">
        <f>SUMPRODUCT(MID(0&amp;feed!V1092,LARGE(INDEX(ISNUMBER(--MID(feed!V1092,ROW($1:$5),1))*
ROW($1:$5),0),ROW($1:$5))+1,1)*10^ROW($1:$5)/10)</f>
        <v>0</v>
      </c>
      <c r="W1095">
        <f>feed!W1092</f>
        <v>0</v>
      </c>
      <c r="X1095" s="4">
        <f>T1095-H1095*750-K1095*375-L1095*375</f>
        <v>10631</v>
      </c>
      <c r="Y1095" s="9">
        <f>T1095/N1095</f>
        <v>39.575949367088604</v>
      </c>
    </row>
    <row r="1096" spans="1:25" x14ac:dyDescent="0.25">
      <c r="A1096" t="str">
        <f>feed!A1095</f>
        <v>Made of Beans</v>
      </c>
      <c r="B1096" t="str">
        <f>feed!B1095</f>
        <v>FAVsniper69</v>
      </c>
      <c r="C1096" t="str">
        <f>feed!C1095</f>
        <v>HellYeah</v>
      </c>
      <c r="D1096">
        <f>SUMPRODUCT(MID(0&amp;feed!D1095,LARGE(INDEX(ISNUMBER(--MID(feed!D1095,ROW($1:$19),1))*
ROW($1:$19),0),ROW($1:$19))+1,1)*10^ROW($1:$19)/10)</f>
        <v>11</v>
      </c>
      <c r="E1096">
        <f>SUMPRODUCT(MID(0&amp;feed!E1095,LARGE(INDEX(ISNUMBER(--MID(feed!E1095,ROW($1:$19),1))*
ROW($1:$19),0),ROW($1:$19))+1,1)*10^ROW($1:$19)/10)</f>
        <v>0</v>
      </c>
      <c r="F1096" t="str">
        <f>feed!F1095</f>
        <v>First World War surplus</v>
      </c>
      <c r="G1096" t="str">
        <f>feed!G1095</f>
        <v>Good</v>
      </c>
      <c r="H1096">
        <f>SUMPRODUCT(MID(0&amp;feed!H1095,LARGE(INDEX(ISNUMBER(--MID(feed!H1095,ROW($1:$1),1))*
ROW($1:$1),0),ROW($1:$1))+1,1)*10^ROW($1:$1)/10)</f>
        <v>0</v>
      </c>
      <c r="I1096" t="str">
        <f>feed!I1095</f>
        <v>Elite</v>
      </c>
      <c r="J1096">
        <f>SUMPRODUCT(MID(0&amp;feed!J1095,LARGE(INDEX(ISNUMBER(--MID(feed!J1095,ROW($1:$19),1))*
ROW($1:$19),0),ROW($1:$19))+1,1)*10^ROW($1:$19)/10)</f>
        <v>3</v>
      </c>
      <c r="K1096">
        <f>SUMPRODUCT(MID(0&amp;feed!K1095,LARGE(INDEX(ISNUMBER(--MID(feed!K1095,ROW($1:$19),1))*
ROW($1:$19),0),ROW($1:$19))+1,1)*10^ROW($1:$19)/10)</f>
        <v>3</v>
      </c>
      <c r="L1096">
        <f>SUMPRODUCT(MID(0&amp;feed!L1095,LARGE(INDEX(ISNUMBER(--MID(feed!L1095,ROW($1:$19),1))*
ROW($1:$19),0),ROW($1:$19))+1,1)*10^ROW($1:$19)/10)</f>
        <v>1</v>
      </c>
      <c r="M1096" t="str">
        <f>feed!M1095</f>
        <v>Central Planning</v>
      </c>
      <c r="N1096">
        <f>SUMPRODUCT(MID(0&amp;feed!N1095,LARGE(INDEX(ISNUMBER(--MID(feed!N1095,ROW($1:$5),1))*
ROW($1:$5),0),ROW($1:$5))+1,1)*10^ROW($1:$5)/10)</f>
        <v>316</v>
      </c>
      <c r="O1096">
        <f>SUMPRODUCT(MID(0&amp;feed!O1095,LARGE(INDEX(ISNUMBER(--MID(feed!O1095,ROW($1:$5),1))*
ROW($1:$5),0),ROW($1:$5))+1,1)*10^ROW($1:$5)/10)</f>
        <v>1</v>
      </c>
      <c r="P1096" t="str">
        <f>feed!P1095</f>
        <v>Untapped</v>
      </c>
      <c r="Q1096" t="str">
        <f>feed!Q1095</f>
        <v>None</v>
      </c>
      <c r="R1096" t="str">
        <f>feed!R1095</f>
        <v>China</v>
      </c>
      <c r="S1096" t="str">
        <f>feed!S1095</f>
        <v>United States</v>
      </c>
      <c r="T1096" s="4">
        <f>SUMPRODUCT(MID(0&amp;feed!T1095,LARGE(INDEX(ISNUMBER(--MID(feed!T1095,ROW($1:$5),1))*
ROW($1:$5),0),ROW($1:$5))+1,1)*10^ROW($1:$5)/10)</f>
        <v>20500</v>
      </c>
      <c r="U1096" t="str">
        <f>feed!U1095</f>
        <v>http://blocgame.com/stats.php?id=64806</v>
      </c>
      <c r="V1096" s="4">
        <f>SUMPRODUCT(MID(0&amp;feed!V1095,LARGE(INDEX(ISNUMBER(--MID(feed!V1095,ROW($1:$5),1))*
ROW($1:$5),0),ROW($1:$5))+1,1)*10^ROW($1:$5)/10)</f>
        <v>0</v>
      </c>
      <c r="W1096">
        <f>feed!W1095</f>
        <v>0</v>
      </c>
      <c r="X1096" s="4">
        <f>T1096-H1096*750-K1096*375-L1096*375</f>
        <v>19000</v>
      </c>
      <c r="Y1096" s="9">
        <f>T1096/N1096</f>
        <v>64.87341772151899</v>
      </c>
    </row>
    <row r="1097" spans="1:25" x14ac:dyDescent="0.25">
      <c r="A1097" t="str">
        <f>feed!A1098</f>
        <v>Carranza</v>
      </c>
      <c r="B1097" t="str">
        <f>feed!B1098</f>
        <v>AimeeC</v>
      </c>
      <c r="C1097">
        <f>feed!C1098</f>
        <v>0</v>
      </c>
      <c r="D1097">
        <f>SUMPRODUCT(MID(0&amp;feed!D1098,LARGE(INDEX(ISNUMBER(--MID(feed!D1098,ROW($1:$19),1))*
ROW($1:$19),0),ROW($1:$19))+1,1)*10^ROW($1:$19)/10)</f>
        <v>20</v>
      </c>
      <c r="E1097">
        <f>SUMPRODUCT(MID(0&amp;feed!E1098,LARGE(INDEX(ISNUMBER(--MID(feed!E1098,ROW($1:$19),1))*
ROW($1:$19),0),ROW($1:$19))+1,1)*10^ROW($1:$19)/10)</f>
        <v>0</v>
      </c>
      <c r="F1097" t="str">
        <f>feed!F1098</f>
        <v>Finest of the 19th century</v>
      </c>
      <c r="G1097" t="str">
        <f>feed!G1098</f>
        <v>Questionable</v>
      </c>
      <c r="H1097">
        <f>SUMPRODUCT(MID(0&amp;feed!H1098,LARGE(INDEX(ISNUMBER(--MID(feed!H1098,ROW($1:$1),1))*
ROW($1:$1),0),ROW($1:$1))+1,1)*10^ROW($1:$1)/10)</f>
        <v>0</v>
      </c>
      <c r="I1097" t="str">
        <f>feed!I1098</f>
        <v>Standard</v>
      </c>
      <c r="J1097">
        <f>SUMPRODUCT(MID(0&amp;feed!J1098,LARGE(INDEX(ISNUMBER(--MID(feed!J1098,ROW($1:$19),1))*
ROW($1:$19),0),ROW($1:$19))+1,1)*10^ROW($1:$19)/10)</f>
        <v>71</v>
      </c>
      <c r="K1097">
        <f>SUMPRODUCT(MID(0&amp;feed!K1098,LARGE(INDEX(ISNUMBER(--MID(feed!K1098,ROW($1:$19),1))*
ROW($1:$19),0),ROW($1:$19))+1,1)*10^ROW($1:$19)/10)</f>
        <v>2</v>
      </c>
      <c r="L1097">
        <f>SUMPRODUCT(MID(0&amp;feed!L1098,LARGE(INDEX(ISNUMBER(--MID(feed!L1098,ROW($1:$19),1))*
ROW($1:$19),0),ROW($1:$19))+1,1)*10^ROW($1:$19)/10)</f>
        <v>0</v>
      </c>
      <c r="M1097" t="str">
        <f>feed!M1098</f>
        <v>Free Market</v>
      </c>
      <c r="N1097">
        <f>SUMPRODUCT(MID(0&amp;feed!N1098,LARGE(INDEX(ISNUMBER(--MID(feed!N1098,ROW($1:$5),1))*
ROW($1:$5),0),ROW($1:$5))+1,1)*10^ROW($1:$5)/10)</f>
        <v>315</v>
      </c>
      <c r="O1097">
        <f>SUMPRODUCT(MID(0&amp;feed!O1098,LARGE(INDEX(ISNUMBER(--MID(feed!O1098,ROW($1:$5),1))*
ROW($1:$5),0),ROW($1:$5))+1,1)*10^ROW($1:$5)/10)</f>
        <v>114</v>
      </c>
      <c r="P1097" t="str">
        <f>feed!P1098</f>
        <v>Untapped</v>
      </c>
      <c r="Q1097" t="str">
        <f>feed!Q1098</f>
        <v>None</v>
      </c>
      <c r="R1097" t="str">
        <f>feed!R1098</f>
        <v>Mesoamerica</v>
      </c>
      <c r="S1097" t="str">
        <f>feed!S1098</f>
        <v>Soviet Union</v>
      </c>
      <c r="T1097" s="4">
        <f>SUMPRODUCT(MID(0&amp;feed!T1098,LARGE(INDEX(ISNUMBER(--MID(feed!T1098,ROW($1:$5),1))*
ROW($1:$5),0),ROW($1:$5))+1,1)*10^ROW($1:$5)/10)</f>
        <v>20000</v>
      </c>
      <c r="U1097" t="str">
        <f>feed!U1098</f>
        <v>http://blocgame.com/stats.php?id=64842</v>
      </c>
      <c r="V1097" s="4">
        <f>SUMPRODUCT(MID(0&amp;feed!V1098,LARGE(INDEX(ISNUMBER(--MID(feed!V1098,ROW($1:$5),1))*
ROW($1:$5),0),ROW($1:$5))+1,1)*10^ROW($1:$5)/10)</f>
        <v>0</v>
      </c>
      <c r="W1097">
        <f>feed!W1098</f>
        <v>0</v>
      </c>
      <c r="X1097" s="4">
        <f>T1097-H1097*750-K1097*375-L1097*375</f>
        <v>19250</v>
      </c>
      <c r="Y1097" s="9">
        <f>T1097/N1097</f>
        <v>63.492063492063494</v>
      </c>
    </row>
    <row r="1098" spans="1:25" x14ac:dyDescent="0.25">
      <c r="A1098" t="str">
        <f>feed!A1097</f>
        <v>Gumniaki</v>
      </c>
      <c r="B1098" t="str">
        <f>feed!B1097</f>
        <v>Gumniak</v>
      </c>
      <c r="C1098">
        <f>feed!C1097</f>
        <v>0</v>
      </c>
      <c r="D1098">
        <f>SUMPRODUCT(MID(0&amp;feed!D1097,LARGE(INDEX(ISNUMBER(--MID(feed!D1097,ROW($1:$19),1))*
ROW($1:$19),0),ROW($1:$19))+1,1)*10^ROW($1:$19)/10)</f>
        <v>25</v>
      </c>
      <c r="E1098">
        <f>SUMPRODUCT(MID(0&amp;feed!E1097,LARGE(INDEX(ISNUMBER(--MID(feed!E1097,ROW($1:$19),1))*
ROW($1:$19),0),ROW($1:$19))+1,1)*10^ROW($1:$19)/10)</f>
        <v>0</v>
      </c>
      <c r="F1098" t="str">
        <f>feed!F1097</f>
        <v>First World War surplus</v>
      </c>
      <c r="G1098" t="str">
        <f>feed!G1097</f>
        <v>Good</v>
      </c>
      <c r="H1098">
        <f>SUMPRODUCT(MID(0&amp;feed!H1097,LARGE(INDEX(ISNUMBER(--MID(feed!H1097,ROW($1:$1),1))*
ROW($1:$1),0),ROW($1:$1))+1,1)*10^ROW($1:$1)/10)</f>
        <v>0</v>
      </c>
      <c r="I1098" t="str">
        <f>feed!I1097</f>
        <v>Elite</v>
      </c>
      <c r="J1098">
        <f>SUMPRODUCT(MID(0&amp;feed!J1097,LARGE(INDEX(ISNUMBER(--MID(feed!J1097,ROW($1:$19),1))*
ROW($1:$19),0),ROW($1:$19))+1,1)*10^ROW($1:$19)/10)</f>
        <v>41</v>
      </c>
      <c r="K1098">
        <f>SUMPRODUCT(MID(0&amp;feed!K1097,LARGE(INDEX(ISNUMBER(--MID(feed!K1097,ROW($1:$19),1))*
ROW($1:$19),0),ROW($1:$19))+1,1)*10^ROW($1:$19)/10)</f>
        <v>2</v>
      </c>
      <c r="L1098">
        <f>SUMPRODUCT(MID(0&amp;feed!L1097,LARGE(INDEX(ISNUMBER(--MID(feed!L1097,ROW($1:$19),1))*
ROW($1:$19),0),ROW($1:$19))+1,1)*10^ROW($1:$19)/10)</f>
        <v>2</v>
      </c>
      <c r="M1098" t="str">
        <f>feed!M1097</f>
        <v>Central Planning</v>
      </c>
      <c r="N1098">
        <f>SUMPRODUCT(MID(0&amp;feed!N1097,LARGE(INDEX(ISNUMBER(--MID(feed!N1097,ROW($1:$5),1))*
ROW($1:$5),0),ROW($1:$5))+1,1)*10^ROW($1:$5)/10)</f>
        <v>315</v>
      </c>
      <c r="O1098">
        <f>SUMPRODUCT(MID(0&amp;feed!O1097,LARGE(INDEX(ISNUMBER(--MID(feed!O1097,ROW($1:$5),1))*
ROW($1:$5),0),ROW($1:$5))+1,1)*10^ROW($1:$5)/10)</f>
        <v>347</v>
      </c>
      <c r="P1098" t="str">
        <f>feed!P1097</f>
        <v>Untapped</v>
      </c>
      <c r="Q1098" t="str">
        <f>feed!Q1097</f>
        <v>None</v>
      </c>
      <c r="R1098" t="str">
        <f>feed!R1097</f>
        <v>Amazonia</v>
      </c>
      <c r="S1098" t="str">
        <f>feed!S1097</f>
        <v>Neutral</v>
      </c>
      <c r="T1098" s="4">
        <f>SUMPRODUCT(MID(0&amp;feed!T1097,LARGE(INDEX(ISNUMBER(--MID(feed!T1097,ROW($1:$5),1))*
ROW($1:$5),0),ROW($1:$5))+1,1)*10^ROW($1:$5)/10)</f>
        <v>20000</v>
      </c>
      <c r="U1098" t="str">
        <f>feed!U1097</f>
        <v>http://blocgame.com/stats.php?id=61536</v>
      </c>
      <c r="V1098" s="4">
        <f>SUMPRODUCT(MID(0&amp;feed!V1097,LARGE(INDEX(ISNUMBER(--MID(feed!V1097,ROW($1:$5),1))*
ROW($1:$5),0),ROW($1:$5))+1,1)*10^ROW($1:$5)/10)</f>
        <v>0</v>
      </c>
      <c r="W1098">
        <f>feed!W1097</f>
        <v>0</v>
      </c>
      <c r="X1098" s="4">
        <f>T1098-H1098*750-K1098*375-L1098*375</f>
        <v>18500</v>
      </c>
      <c r="Y1098" s="9">
        <f>T1098/N1098</f>
        <v>63.492063492063494</v>
      </c>
    </row>
    <row r="1099" spans="1:25" x14ac:dyDescent="0.25">
      <c r="A1099" t="str">
        <f>feed!A1099</f>
        <v>Saladia</v>
      </c>
      <c r="B1099" t="str">
        <f>feed!B1099</f>
        <v>logine123</v>
      </c>
      <c r="C1099">
        <f>feed!C1099</f>
        <v>0</v>
      </c>
      <c r="D1099">
        <f>SUMPRODUCT(MID(0&amp;feed!D1099,LARGE(INDEX(ISNUMBER(--MID(feed!D1099,ROW($1:$19),1))*
ROW($1:$19),0),ROW($1:$19))+1,1)*10^ROW($1:$19)/10)</f>
        <v>25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First World War surplus</v>
      </c>
      <c r="G1099" t="str">
        <f>feed!G1099</f>
        <v>Good</v>
      </c>
      <c r="H1099">
        <f>SUMPRODUCT(MID(0&amp;feed!H1099,LARGE(INDEX(ISNUMBER(--MID(feed!H1099,ROW($1:$1),1))*
ROW($1:$1),0),ROW($1:$1))+1,1)*10^ROW($1:$1)/10)</f>
        <v>0</v>
      </c>
      <c r="I1099" t="str">
        <f>feed!I1099</f>
        <v>Elite</v>
      </c>
      <c r="J1099">
        <f>SUMPRODUCT(MID(0&amp;feed!J1099,LARGE(INDEX(ISNUMBER(--MID(feed!J1099,ROW($1:$19),1))*
ROW($1:$19),0),ROW($1:$19))+1,1)*10^ROW($1:$19)/10)</f>
        <v>39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Mixed Economy</v>
      </c>
      <c r="N1099">
        <f>SUMPRODUCT(MID(0&amp;feed!N1099,LARGE(INDEX(ISNUMBER(--MID(feed!N1099,ROW($1:$5),1))*
ROW($1:$5),0),ROW($1:$5))+1,1)*10^ROW($1:$5)/10)</f>
        <v>315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 t="str">
        <f>feed!Q1099</f>
        <v>None</v>
      </c>
      <c r="R1099" t="str">
        <f>feed!R1099</f>
        <v>Southern Cone</v>
      </c>
      <c r="S1099" t="str">
        <f>feed!S1099</f>
        <v>Neutral</v>
      </c>
      <c r="T1099" s="4">
        <f>SUMPRODUCT(MID(0&amp;feed!T1099,LARGE(INDEX(ISNUMBER(--MID(feed!T1099,ROW($1:$5),1))*
ROW($1:$5),0),ROW($1:$5))+1,1)*10^ROW($1:$5)/10)</f>
        <v>20000</v>
      </c>
      <c r="U1099" t="str">
        <f>feed!U1099</f>
        <v>http://blocgame.com/stats.php?id=64886</v>
      </c>
      <c r="V1099" s="4">
        <f>SUMPRODUCT(MID(0&amp;feed!V1099,LARGE(INDEX(ISNUMBER(--MID(feed!V1099,ROW($1:$5),1))*
ROW($1:$5),0),ROW($1:$5))+1,1)*10^ROW($1:$5)/10)</f>
        <v>0</v>
      </c>
      <c r="W1099">
        <f>feed!W1099</f>
        <v>0</v>
      </c>
      <c r="X1099" s="4">
        <f>T1099-H1099*750-K1099*375-L1099*375</f>
        <v>19250</v>
      </c>
      <c r="Y1099" s="9">
        <f>T1099/N1099</f>
        <v>63.492063492063494</v>
      </c>
    </row>
    <row r="1100" spans="1:25" x14ac:dyDescent="0.25">
      <c r="A1100" t="str">
        <f>feed!A1101</f>
        <v>Romalonia</v>
      </c>
      <c r="B1100" t="str">
        <f>feed!B1101</f>
        <v>Darkerpink</v>
      </c>
      <c r="C1100">
        <f>feed!C1101</f>
        <v>0</v>
      </c>
      <c r="D1100">
        <f>SUMPRODUCT(MID(0&amp;feed!D1101,LARGE(INDEX(ISNUMBER(--MID(feed!D1101,ROW($1:$19),1))*
ROW($1:$19),0),ROW($1:$19))+1,1)*10^ROW($1:$19)/10)</f>
        <v>20</v>
      </c>
      <c r="E1100">
        <f>SUMPRODUCT(MID(0&amp;feed!E1101,LARGE(INDEX(ISNUMBER(--MID(feed!E1101,ROW($1:$19),1))*
ROW($1:$19),0),ROW($1:$19))+1,1)*10^ROW($1:$19)/10)</f>
        <v>0</v>
      </c>
      <c r="F1100" t="str">
        <f>feed!F1101</f>
        <v>Finest of the 19th century</v>
      </c>
      <c r="G1100" t="str">
        <f>feed!G1101</f>
        <v>Good</v>
      </c>
      <c r="H1100">
        <f>SUMPRODUCT(MID(0&amp;feed!H1101,LARGE(INDEX(ISNUMBER(--MID(feed!H1101,ROW($1:$1),1))*
ROW($1:$1),0),ROW($1:$1))+1,1)*10^ROW($1:$1)/10)</f>
        <v>0</v>
      </c>
      <c r="I1100" t="str">
        <f>feed!I1101</f>
        <v>Standard</v>
      </c>
      <c r="J1100">
        <f>SUMPRODUCT(MID(0&amp;feed!J1101,LARGE(INDEX(ISNUMBER(--MID(feed!J1101,ROW($1:$19),1))*
ROW($1:$19),0),ROW($1:$19))+1,1)*10^ROW($1:$19)/10)</f>
        <v>35</v>
      </c>
      <c r="K1100">
        <f>SUMPRODUCT(MID(0&amp;feed!K1101,LARGE(INDEX(ISNUMBER(--MID(feed!K1101,ROW($1:$19),1))*
ROW($1:$19),0),ROW($1:$19))+1,1)*10^ROW($1:$19)/10)</f>
        <v>3</v>
      </c>
      <c r="L1100">
        <f>SUMPRODUCT(MID(0&amp;feed!L1101,LARGE(INDEX(ISNUMBER(--MID(feed!L1101,ROW($1:$19),1))*
ROW($1:$19),0),ROW($1:$19))+1,1)*10^ROW($1:$19)/10)</f>
        <v>0</v>
      </c>
      <c r="M1100" t="str">
        <f>feed!M1101</f>
        <v>Free Market</v>
      </c>
      <c r="N1100">
        <f>SUMPRODUCT(MID(0&amp;feed!N1101,LARGE(INDEX(ISNUMBER(--MID(feed!N1101,ROW($1:$5),1))*
ROW($1:$5),0),ROW($1:$5))+1,1)*10^ROW($1:$5)/10)</f>
        <v>315</v>
      </c>
      <c r="O1100">
        <f>SUMPRODUCT(MID(0&amp;feed!O1101,LARGE(INDEX(ISNUMBER(--MID(feed!O1101,ROW($1:$5),1))*
ROW($1:$5),0),ROW($1:$5))+1,1)*10^ROW($1:$5)/10)</f>
        <v>234</v>
      </c>
      <c r="P1100" t="str">
        <f>feed!P1101</f>
        <v>Untapped</v>
      </c>
      <c r="Q1100" t="str">
        <f>feed!Q1101</f>
        <v>None</v>
      </c>
      <c r="R1100" t="str">
        <f>feed!R1101</f>
        <v>West Africa</v>
      </c>
      <c r="S1100" t="str">
        <f>feed!S1101</f>
        <v>Neutral</v>
      </c>
      <c r="T1100" s="4">
        <f>SUMPRODUCT(MID(0&amp;feed!T1101,LARGE(INDEX(ISNUMBER(--MID(feed!T1101,ROW($1:$5),1))*
ROW($1:$5),0),ROW($1:$5))+1,1)*10^ROW($1:$5)/10)</f>
        <v>20000</v>
      </c>
      <c r="U1100" t="str">
        <f>feed!U1101</f>
        <v>http://blocgame.com/stats.php?id=64888</v>
      </c>
      <c r="V1100" s="4">
        <f>SUMPRODUCT(MID(0&amp;feed!V1101,LARGE(INDEX(ISNUMBER(--MID(feed!V1101,ROW($1:$5),1))*
ROW($1:$5),0),ROW($1:$5))+1,1)*10^ROW($1:$5)/10)</f>
        <v>0</v>
      </c>
      <c r="W1100">
        <f>feed!W1101</f>
        <v>0</v>
      </c>
      <c r="X1100" s="4">
        <f>T1100-H1100*750-K1100*375-L1100*375</f>
        <v>18875</v>
      </c>
      <c r="Y1100" s="9">
        <f>T1100/N1100</f>
        <v>63.492063492063494</v>
      </c>
    </row>
    <row r="1101" spans="1:25" x14ac:dyDescent="0.25">
      <c r="A1101" t="str">
        <f>feed!A1100</f>
        <v>Yarzulem</v>
      </c>
      <c r="B1101" t="str">
        <f>feed!B1100</f>
        <v>Azeth Meron</v>
      </c>
      <c r="C1101">
        <f>feed!C1100</f>
        <v>0</v>
      </c>
      <c r="D1101">
        <f>SUMPRODUCT(MID(0&amp;feed!D1100,LARGE(INDEX(ISNUMBER(--MID(feed!D1100,ROW($1:$19),1))*
ROW($1:$19),0),ROW($1:$19))+1,1)*10^ROW($1:$19)/10)</f>
        <v>13</v>
      </c>
      <c r="E1101">
        <f>SUMPRODUCT(MID(0&amp;feed!E1100,LARGE(INDEX(ISNUMBER(--MID(feed!E1100,ROW($1:$19),1))*
ROW($1:$19),0),ROW($1:$19))+1,1)*10^ROW($1:$19)/10)</f>
        <v>0</v>
      </c>
      <c r="F1101" t="str">
        <f>feed!F1100</f>
        <v>First World War surplus</v>
      </c>
      <c r="G1101" t="str">
        <f>feed!G1100</f>
        <v>Good</v>
      </c>
      <c r="H1101">
        <f>SUMPRODUCT(MID(0&amp;feed!H1100,LARGE(INDEX(ISNUMBER(--MID(feed!H1100,ROW($1:$1),1))*
ROW($1:$1),0),ROW($1:$1))+1,1)*10^ROW($1:$1)/10)</f>
        <v>0</v>
      </c>
      <c r="I1101" t="str">
        <f>feed!I1100</f>
        <v>Elite</v>
      </c>
      <c r="J1101">
        <f>SUMPRODUCT(MID(0&amp;feed!J1100,LARGE(INDEX(ISNUMBER(--MID(feed!J1100,ROW($1:$19),1))*
ROW($1:$19),0),ROW($1:$19))+1,1)*10^ROW($1:$19)/10)</f>
        <v>19</v>
      </c>
      <c r="K1101">
        <f>SUMPRODUCT(MID(0&amp;feed!K1100,LARGE(INDEX(ISNUMBER(--MID(feed!K1100,ROW($1:$19),1))*
ROW($1:$19),0),ROW($1:$19))+1,1)*10^ROW($1:$19)/10)</f>
        <v>3</v>
      </c>
      <c r="L1101">
        <f>SUMPRODUCT(MID(0&amp;feed!L1100,LARGE(INDEX(ISNUMBER(--MID(feed!L1100,ROW($1:$19),1))*
ROW($1:$19),0),ROW($1:$19))+1,1)*10^ROW($1:$19)/10)</f>
        <v>0</v>
      </c>
      <c r="M1101" t="str">
        <f>feed!M1100</f>
        <v>Free Market</v>
      </c>
      <c r="N1101">
        <f>SUMPRODUCT(MID(0&amp;feed!N1100,LARGE(INDEX(ISNUMBER(--MID(feed!N1100,ROW($1:$5),1))*
ROW($1:$5),0),ROW($1:$5))+1,1)*10^ROW($1:$5)/10)</f>
        <v>315</v>
      </c>
      <c r="O1101">
        <f>SUMPRODUCT(MID(0&amp;feed!O1100,LARGE(INDEX(ISNUMBER(--MID(feed!O1100,ROW($1:$5),1))*
ROW($1:$5),0),ROW($1:$5))+1,1)*10^ROW($1:$5)/10)</f>
        <v>0</v>
      </c>
      <c r="P1101" t="str">
        <f>feed!P1100</f>
        <v>Untapped</v>
      </c>
      <c r="Q1101" t="str">
        <f>feed!Q1100</f>
        <v>None</v>
      </c>
      <c r="R1101" t="str">
        <f>feed!R1100</f>
        <v>East Indies</v>
      </c>
      <c r="S1101" t="str">
        <f>feed!S1100</f>
        <v>Neutral</v>
      </c>
      <c r="T1101" s="4">
        <f>SUMPRODUCT(MID(0&amp;feed!T1100,LARGE(INDEX(ISNUMBER(--MID(feed!T1100,ROW($1:$5),1))*
ROW($1:$5),0),ROW($1:$5))+1,1)*10^ROW($1:$5)/10)</f>
        <v>19602</v>
      </c>
      <c r="U1101" t="str">
        <f>feed!U1100</f>
        <v>http://blocgame.com/stats.php?id=64887</v>
      </c>
      <c r="V1101" s="4">
        <f>SUMPRODUCT(MID(0&amp;feed!V1100,LARGE(INDEX(ISNUMBER(--MID(feed!V1100,ROW($1:$5),1))*
ROW($1:$5),0),ROW($1:$5))+1,1)*10^ROW($1:$5)/10)</f>
        <v>0</v>
      </c>
      <c r="W1101">
        <f>feed!W1100</f>
        <v>0</v>
      </c>
      <c r="X1101" s="4">
        <f>T1101-H1101*750-K1101*375-L1101*375</f>
        <v>18477</v>
      </c>
      <c r="Y1101" s="9">
        <f>T1101/N1101</f>
        <v>62.228571428571428</v>
      </c>
    </row>
    <row r="1102" spans="1:25" x14ac:dyDescent="0.25">
      <c r="A1102" t="str">
        <f>feed!A1102</f>
        <v>Svetia</v>
      </c>
      <c r="B1102" t="str">
        <f>feed!B1102</f>
        <v>VladyPut</v>
      </c>
      <c r="C1102">
        <f>feed!C1102</f>
        <v>0</v>
      </c>
      <c r="D1102">
        <f>SUMPRODUCT(MID(0&amp;feed!D1102,LARGE(INDEX(ISNUMBER(--MID(feed!D1102,ROW($1:$19),1))*
ROW($1:$19),0),ROW($1:$19))+1,1)*10^ROW($1:$19)/10)</f>
        <v>25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23</v>
      </c>
      <c r="K1102">
        <f>SUMPRODUCT(MID(0&amp;feed!K1102,LARGE(INDEX(ISNUMBER(--MID(feed!K1102,ROW($1:$19),1))*
ROW($1:$19),0),ROW($1:$19))+1,1)*10^ROW($1:$19)/10)</f>
        <v>3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314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 t="str">
        <f>feed!Q1102</f>
        <v>None</v>
      </c>
      <c r="R1102" t="str">
        <f>feed!R1102</f>
        <v>China</v>
      </c>
      <c r="S1102" t="str">
        <f>feed!S1102</f>
        <v>United States</v>
      </c>
      <c r="T1102" s="4">
        <f>SUMPRODUCT(MID(0&amp;feed!T1102,LARGE(INDEX(ISNUMBER(--MID(feed!T1102,ROW($1:$5),1))*
ROW($1:$5),0),ROW($1:$5))+1,1)*10^ROW($1:$5)/10)</f>
        <v>20000</v>
      </c>
      <c r="U1102" t="str">
        <f>feed!U1102</f>
        <v>http://blocgame.com/stats.php?id=64876</v>
      </c>
      <c r="V1102" s="4">
        <f>SUMPRODUCT(MID(0&amp;feed!V1102,LARGE(INDEX(ISNUMBER(--MID(feed!V1102,ROW($1:$5),1))*
ROW($1:$5),0),ROW($1:$5))+1,1)*10^ROW($1:$5)/10)</f>
        <v>0</v>
      </c>
      <c r="W1102">
        <f>feed!W1102</f>
        <v>0</v>
      </c>
      <c r="X1102" s="4">
        <f>T1102-H1102*750-K1102*375-L1102*375</f>
        <v>18875</v>
      </c>
      <c r="Y1102" s="9">
        <f>T1102/N1102</f>
        <v>63.694267515923563</v>
      </c>
    </row>
    <row r="1103" spans="1:25" x14ac:dyDescent="0.25">
      <c r="A1103" t="str">
        <f>feed!A1103</f>
        <v>Shanchun</v>
      </c>
      <c r="B1103" t="str">
        <f>feed!B1103</f>
        <v>Chern Bao</v>
      </c>
      <c r="C1103">
        <f>feed!C1103</f>
        <v>0</v>
      </c>
      <c r="D1103">
        <f>SUMPRODUCT(MID(0&amp;feed!D1103,LARGE(INDEX(ISNUMBER(--MID(feed!D1103,ROW($1:$19),1))*
ROW($1:$19),0),ROW($1:$19))+1,1)*10^ROW($1:$19)/10)</f>
        <v>18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Normal</v>
      </c>
      <c r="H1103">
        <f>SUMPRODUCT(MID(0&amp;feed!H1103,LARGE(INDEX(ISNUMBER(--MID(feed!H1103,ROW($1:$1),1))*
ROW($1:$1),0),ROW($1:$1))+1,1)*10^ROW($1:$1)/10)</f>
        <v>1</v>
      </c>
      <c r="I1103" t="str">
        <f>feed!I1103</f>
        <v>Good</v>
      </c>
      <c r="J1103">
        <f>SUMPRODUCT(MID(0&amp;feed!J1103,LARGE(INDEX(ISNUMBER(--MID(feed!J1103,ROW($1:$19),1))*
ROW($1:$19),0),ROW($1:$19))+1,1)*10^ROW($1:$19)/10)</f>
        <v>0</v>
      </c>
      <c r="K1103">
        <f>SUMPRODUCT(MID(0&amp;feed!K1103,LARGE(INDEX(ISNUMBER(--MID(feed!K1103,ROW($1:$19),1))*
ROW($1:$19),0),ROW($1:$19))+1,1)*10^ROW($1:$19)/10)</f>
        <v>3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314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 t="str">
        <f>feed!Q1103</f>
        <v>None</v>
      </c>
      <c r="R1103" t="str">
        <f>feed!R1103</f>
        <v>China</v>
      </c>
      <c r="S1103" t="str">
        <f>feed!S1103</f>
        <v>Neutral</v>
      </c>
      <c r="T1103" s="4">
        <f>SUMPRODUCT(MID(0&amp;feed!T1103,LARGE(INDEX(ISNUMBER(--MID(feed!T1103,ROW($1:$5),1))*
ROW($1:$5),0),ROW($1:$5))+1,1)*10^ROW($1:$5)/10)</f>
        <v>20000</v>
      </c>
      <c r="U1103" t="str">
        <f>feed!U1103</f>
        <v>http://blocgame.com/stats.php?id=64897</v>
      </c>
      <c r="V1103" s="4">
        <f>SUMPRODUCT(MID(0&amp;feed!V1103,LARGE(INDEX(ISNUMBER(--MID(feed!V1103,ROW($1:$5),1))*
ROW($1:$5),0),ROW($1:$5))+1,1)*10^ROW($1:$5)/10)</f>
        <v>0</v>
      </c>
      <c r="W1103">
        <f>feed!W1103</f>
        <v>0</v>
      </c>
      <c r="X1103" s="4">
        <f>T1103-H1103*750-K1103*375-L1103*375</f>
        <v>17750</v>
      </c>
      <c r="Y1103" s="9">
        <f>T1103/N1103</f>
        <v>63.694267515923563</v>
      </c>
    </row>
    <row r="1104" spans="1:25" x14ac:dyDescent="0.25">
      <c r="A1104" t="str">
        <f>feed!A1105</f>
        <v>Egypto</v>
      </c>
      <c r="B1104" t="str">
        <f>feed!B1105</f>
        <v>Omar Wagih</v>
      </c>
      <c r="C1104">
        <f>feed!C1105</f>
        <v>0</v>
      </c>
      <c r="D1104">
        <f>SUMPRODUCT(MID(0&amp;feed!D1105,LARGE(INDEX(ISNUMBER(--MID(feed!D1105,ROW($1:$19),1))*
ROW($1:$19),0),ROW($1:$19))+1,1)*10^ROW($1:$19)/10)</f>
        <v>25</v>
      </c>
      <c r="E1104">
        <f>SUMPRODUCT(MID(0&amp;feed!E1105,LARGE(INDEX(ISNUMBER(--MID(feed!E1105,ROW($1:$19),1))*
ROW($1:$19),0),ROW($1:$19))+1,1)*10^ROW($1:$19)/10)</f>
        <v>0</v>
      </c>
      <c r="F1104" t="str">
        <f>feed!F1105</f>
        <v>First World War surplus</v>
      </c>
      <c r="G1104" t="str">
        <f>feed!G1105</f>
        <v>Nice</v>
      </c>
      <c r="H1104">
        <f>SUMPRODUCT(MID(0&amp;feed!H1105,LARGE(INDEX(ISNUMBER(--MID(feed!H1105,ROW($1:$1),1))*
ROW($1:$1),0),ROW($1:$1))+1,1)*10^ROW($1:$1)/10)</f>
        <v>0</v>
      </c>
      <c r="I1104" t="str">
        <f>feed!I1105</f>
        <v>Elite</v>
      </c>
      <c r="J1104">
        <f>SUMPRODUCT(MID(0&amp;feed!J1105,LARGE(INDEX(ISNUMBER(--MID(feed!J1105,ROW($1:$19),1))*
ROW($1:$19),0),ROW($1:$19))+1,1)*10^ROW($1:$19)/10)</f>
        <v>86</v>
      </c>
      <c r="K1104">
        <f>SUMPRODUCT(MID(0&amp;feed!K1105,LARGE(INDEX(ISNUMBER(--MID(feed!K1105,ROW($1:$19),1))*
ROW($1:$19),0),ROW($1:$19))+1,1)*10^ROW($1:$19)/10)</f>
        <v>2</v>
      </c>
      <c r="L1104">
        <f>SUMPRODUCT(MID(0&amp;feed!L1105,LARGE(INDEX(ISNUMBER(--MID(feed!L1105,ROW($1:$19),1))*
ROW($1:$19),0),ROW($1:$19))+1,1)*10^ROW($1:$19)/10)</f>
        <v>0</v>
      </c>
      <c r="M1104" t="str">
        <f>feed!M1105</f>
        <v>Central Planning</v>
      </c>
      <c r="N1104">
        <f>SUMPRODUCT(MID(0&amp;feed!N1105,LARGE(INDEX(ISNUMBER(--MID(feed!N1105,ROW($1:$5),1))*
ROW($1:$5),0),ROW($1:$5))+1,1)*10^ROW($1:$5)/10)</f>
        <v>313</v>
      </c>
      <c r="O1104">
        <f>SUMPRODUCT(MID(0&amp;feed!O1105,LARGE(INDEX(ISNUMBER(--MID(feed!O1105,ROW($1:$5),1))*
ROW($1:$5),0),ROW($1:$5))+1,1)*10^ROW($1:$5)/10)</f>
        <v>0</v>
      </c>
      <c r="P1104" t="str">
        <f>feed!P1105</f>
        <v>Untapped</v>
      </c>
      <c r="Q1104" t="str">
        <f>feed!Q1105</f>
        <v>None</v>
      </c>
      <c r="R1104" t="str">
        <f>feed!R1105</f>
        <v>Egypt</v>
      </c>
      <c r="S1104" t="str">
        <f>feed!S1105</f>
        <v>Soviet Union</v>
      </c>
      <c r="T1104" s="4">
        <f>SUMPRODUCT(MID(0&amp;feed!T1105,LARGE(INDEX(ISNUMBER(--MID(feed!T1105,ROW($1:$5),1))*
ROW($1:$5),0),ROW($1:$5))+1,1)*10^ROW($1:$5)/10)</f>
        <v>20000</v>
      </c>
      <c r="U1104" t="str">
        <f>feed!U1105</f>
        <v>http://blocgame.com/stats.php?id=64802</v>
      </c>
      <c r="V1104" s="4">
        <f>SUMPRODUCT(MID(0&amp;feed!V1105,LARGE(INDEX(ISNUMBER(--MID(feed!V1105,ROW($1:$5),1))*
ROW($1:$5),0),ROW($1:$5))+1,1)*10^ROW($1:$5)/10)</f>
        <v>0</v>
      </c>
      <c r="W1104">
        <f>feed!W1105</f>
        <v>0</v>
      </c>
      <c r="X1104" s="4">
        <f>T1104-H1104*750-K1104*375-L1104*375</f>
        <v>19250</v>
      </c>
      <c r="Y1104" s="9">
        <f>T1104/N1104</f>
        <v>63.897763578274763</v>
      </c>
    </row>
    <row r="1105" spans="1:29" x14ac:dyDescent="0.25">
      <c r="A1105" t="str">
        <f>feed!A1107</f>
        <v>Mer Perle</v>
      </c>
      <c r="B1105" t="str">
        <f>feed!B1107</f>
        <v>BenitoSingh</v>
      </c>
      <c r="C1105">
        <f>feed!C1107</f>
        <v>0</v>
      </c>
      <c r="D1105">
        <f>SUMPRODUCT(MID(0&amp;feed!D1107,LARGE(INDEX(ISNUMBER(--MID(feed!D1107,ROW($1:$19),1))*
ROW($1:$19),0),ROW($1:$19))+1,1)*10^ROW($1:$19)/10)</f>
        <v>16</v>
      </c>
      <c r="E1105">
        <f>SUMPRODUCT(MID(0&amp;feed!E1107,LARGE(INDEX(ISNUMBER(--MID(feed!E1107,ROW($1:$19),1))*
ROW($1:$19),0),ROW($1:$19))+1,1)*10^ROW($1:$19)/10)</f>
        <v>0</v>
      </c>
      <c r="F1105" t="str">
        <f>feed!F1107</f>
        <v>Finest of the 19th century</v>
      </c>
      <c r="G1105" t="str">
        <f>feed!G1107</f>
        <v>Normal</v>
      </c>
      <c r="H1105">
        <f>SUMPRODUCT(MID(0&amp;feed!H1107,LARGE(INDEX(ISNUMBER(--MID(feed!H1107,ROW($1:$1),1))*
ROW($1:$1),0),ROW($1:$1))+1,1)*10^ROW($1:$1)/10)</f>
        <v>0</v>
      </c>
      <c r="I1105" t="str">
        <f>feed!I1107</f>
        <v>Standard</v>
      </c>
      <c r="J1105">
        <f>SUMPRODUCT(MID(0&amp;feed!J1107,LARGE(INDEX(ISNUMBER(--MID(feed!J1107,ROW($1:$19),1))*
ROW($1:$19),0),ROW($1:$19))+1,1)*10^ROW($1:$19)/10)</f>
        <v>26</v>
      </c>
      <c r="K1105">
        <f>SUMPRODUCT(MID(0&amp;feed!K1107,LARGE(INDEX(ISNUMBER(--MID(feed!K1107,ROW($1:$19),1))*
ROW($1:$19),0),ROW($1:$19))+1,1)*10^ROW($1:$19)/10)</f>
        <v>3</v>
      </c>
      <c r="L1105">
        <f>SUMPRODUCT(MID(0&amp;feed!L1107,LARGE(INDEX(ISNUMBER(--MID(feed!L1107,ROW($1:$19),1))*
ROW($1:$19),0),ROW($1:$19))+1,1)*10^ROW($1:$19)/10)</f>
        <v>0</v>
      </c>
      <c r="M1105" t="str">
        <f>feed!M1107</f>
        <v>Free Market</v>
      </c>
      <c r="N1105">
        <f>SUMPRODUCT(MID(0&amp;feed!N1107,LARGE(INDEX(ISNUMBER(--MID(feed!N1107,ROW($1:$5),1))*
ROW($1:$5),0),ROW($1:$5))+1,1)*10^ROW($1:$5)/10)</f>
        <v>313</v>
      </c>
      <c r="O1105">
        <f>SUMPRODUCT(MID(0&amp;feed!O1107,LARGE(INDEX(ISNUMBER(--MID(feed!O1107,ROW($1:$5),1))*
ROW($1:$5),0),ROW($1:$5))+1,1)*10^ROW($1:$5)/10)</f>
        <v>0</v>
      </c>
      <c r="P1105" t="str">
        <f>feed!P1107</f>
        <v>Untapped</v>
      </c>
      <c r="Q1105" t="str">
        <f>feed!Q1107</f>
        <v>None</v>
      </c>
      <c r="R1105" t="str">
        <f>feed!R1107</f>
        <v>Persia</v>
      </c>
      <c r="S1105" t="str">
        <f>feed!S1107</f>
        <v>Neutral</v>
      </c>
      <c r="T1105" s="4">
        <f>SUMPRODUCT(MID(0&amp;feed!T1107,LARGE(INDEX(ISNUMBER(--MID(feed!T1107,ROW($1:$5),1))*
ROW($1:$5),0),ROW($1:$5))+1,1)*10^ROW($1:$5)/10)</f>
        <v>20000</v>
      </c>
      <c r="U1105" t="str">
        <f>feed!U1107</f>
        <v>http://blocgame.com/stats.php?id=64905</v>
      </c>
      <c r="V1105" s="4">
        <f>SUMPRODUCT(MID(0&amp;feed!V1107,LARGE(INDEX(ISNUMBER(--MID(feed!V1107,ROW($1:$5),1))*
ROW($1:$5),0),ROW($1:$5))+1,1)*10^ROW($1:$5)/10)</f>
        <v>0</v>
      </c>
      <c r="W1105">
        <f>feed!W1107</f>
        <v>0</v>
      </c>
      <c r="X1105" s="4">
        <f>T1105-H1105*750-K1105*375-L1105*375</f>
        <v>18875</v>
      </c>
      <c r="Y1105" s="9">
        <f>T1105/N1105</f>
        <v>63.897763578274763</v>
      </c>
    </row>
    <row r="1106" spans="1:29" x14ac:dyDescent="0.25">
      <c r="A1106" t="str">
        <f>feed!A1106</f>
        <v>Sadanca</v>
      </c>
      <c r="B1106" t="str">
        <f>feed!B1106</f>
        <v>Deioncï¿½</v>
      </c>
      <c r="C1106" t="str">
        <f>feed!C1106</f>
        <v>HellYeah</v>
      </c>
      <c r="D1106">
        <f>SUMPRODUCT(MID(0&amp;feed!D1106,LARGE(INDEX(ISNUMBER(--MID(feed!D1106,ROW($1:$19),1))*
ROW($1:$19),0),ROW($1:$19))+1,1)*10^ROW($1:$19)/10)</f>
        <v>23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First World War surplus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Elite</v>
      </c>
      <c r="J1106">
        <f>SUMPRODUCT(MID(0&amp;feed!J1106,LARGE(INDEX(ISNUMBER(--MID(feed!J1106,ROW($1:$19),1))*
ROW($1:$19),0),ROW($1:$19))+1,1)*10^ROW($1:$19)/10)</f>
        <v>26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2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313</v>
      </c>
      <c r="O1106">
        <f>SUMPRODUCT(MID(0&amp;feed!O1106,LARGE(INDEX(ISNUMBER(--MID(feed!O1106,ROW($1:$5),1))*
ROW($1:$5),0),ROW($1:$5))+1,1)*10^ROW($1:$5)/10)</f>
        <v>1273</v>
      </c>
      <c r="P1106" t="str">
        <f>feed!P1106</f>
        <v>Untapped</v>
      </c>
      <c r="Q1106" t="str">
        <f>feed!Q1106</f>
        <v>Meagre</v>
      </c>
      <c r="R1106" t="str">
        <f>feed!R1106</f>
        <v>Persia</v>
      </c>
      <c r="S1106" t="str">
        <f>feed!S1106</f>
        <v>United States</v>
      </c>
      <c r="T1106" s="4">
        <f>SUMPRODUCT(MID(0&amp;feed!T1106,LARGE(INDEX(ISNUMBER(--MID(feed!T1106,ROW($1:$5),1))*
ROW($1:$5),0),ROW($1:$5))+1,1)*10^ROW($1:$5)/10)</f>
        <v>20000</v>
      </c>
      <c r="U1106" t="str">
        <f>feed!U1106</f>
        <v>http://blocgame.com/stats.php?id=64805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18500</v>
      </c>
      <c r="Y1106" s="9">
        <f>T1106/N1106</f>
        <v>63.897763578274763</v>
      </c>
    </row>
    <row r="1107" spans="1:29" x14ac:dyDescent="0.25">
      <c r="A1107" t="str">
        <f>feed!A1104</f>
        <v>Vape</v>
      </c>
      <c r="B1107" t="str">
        <f>feed!B1104</f>
        <v>amira</v>
      </c>
      <c r="C1107" t="str">
        <f>feed!C1104</f>
        <v>Socialist Arab Union</v>
      </c>
      <c r="D1107">
        <f>SUMPRODUCT(MID(0&amp;feed!D1104,LARGE(INDEX(ISNUMBER(--MID(feed!D1104,ROW($1:$19),1))*
ROW($1:$19),0),ROW($1:$19))+1,1)*10^ROW($1:$19)/10)</f>
        <v>40</v>
      </c>
      <c r="E1107">
        <f>SUMPRODUCT(MID(0&amp;feed!E1104,LARGE(INDEX(ISNUMBER(--MID(feed!E1104,ROW($1:$19),1))*
ROW($1:$19),0),ROW($1:$19))+1,1)*10^ROW($1:$19)/10)</f>
        <v>0</v>
      </c>
      <c r="F1107" t="str">
        <f>feed!F1104</f>
        <v>Second World War surplus</v>
      </c>
      <c r="G1107" t="str">
        <f>feed!G1104</f>
        <v>Angelic</v>
      </c>
      <c r="H1107">
        <f>SUMPRODUCT(MID(0&amp;feed!H1104,LARGE(INDEX(ISNUMBER(--MID(feed!H1104,ROW($1:$1),1))*
ROW($1:$1),0),ROW($1:$1))+1,1)*10^ROW($1:$1)/10)</f>
        <v>1</v>
      </c>
      <c r="I1107" t="str">
        <f>feed!I1104</f>
        <v>Elite</v>
      </c>
      <c r="J1107">
        <f>SUMPRODUCT(MID(0&amp;feed!J1104,LARGE(INDEX(ISNUMBER(--MID(feed!J1104,ROW($1:$19),1))*
ROW($1:$19),0),ROW($1:$19))+1,1)*10^ROW($1:$19)/10)</f>
        <v>1</v>
      </c>
      <c r="K1107">
        <f>SUMPRODUCT(MID(0&amp;feed!K1104,LARGE(INDEX(ISNUMBER(--MID(feed!K1104,ROW($1:$19),1))*
ROW($1:$19),0),ROW($1:$19))+1,1)*10^ROW($1:$19)/10)</f>
        <v>8</v>
      </c>
      <c r="L1107">
        <f>SUMPRODUCT(MID(0&amp;feed!L1104,LARGE(INDEX(ISNUMBER(--MID(feed!L1104,ROW($1:$19),1))*
ROW($1:$19),0),ROW($1:$19))+1,1)*10^ROW($1:$19)/10)</f>
        <v>3</v>
      </c>
      <c r="M1107" t="str">
        <f>feed!M1104</f>
        <v>Central Planning</v>
      </c>
      <c r="N1107">
        <f>SUMPRODUCT(MID(0&amp;feed!N1104,LARGE(INDEX(ISNUMBER(--MID(feed!N1104,ROW($1:$5),1))*
ROW($1:$5),0),ROW($1:$5))+1,1)*10^ROW($1:$5)/10)</f>
        <v>313</v>
      </c>
      <c r="O1107">
        <f>SUMPRODUCT(MID(0&amp;feed!O1104,LARGE(INDEX(ISNUMBER(--MID(feed!O1104,ROW($1:$5),1))*
ROW($1:$5),0),ROW($1:$5))+1,1)*10^ROW($1:$5)/10)</f>
        <v>2948</v>
      </c>
      <c r="P1107" t="str">
        <f>feed!P1104</f>
        <v>Untapped</v>
      </c>
      <c r="Q1107" t="str">
        <f>feed!Q1104</f>
        <v>Powerful</v>
      </c>
      <c r="R1107" t="str">
        <f>feed!R1104</f>
        <v>Arabia</v>
      </c>
      <c r="S1107" t="str">
        <f>feed!S1104</f>
        <v>Soviet Union</v>
      </c>
      <c r="T1107" s="4">
        <f>SUMPRODUCT(MID(0&amp;feed!T1104,LARGE(INDEX(ISNUMBER(--MID(feed!T1104,ROW($1:$5),1))*
ROW($1:$5),0),ROW($1:$5))+1,1)*10^ROW($1:$5)/10)</f>
        <v>20112</v>
      </c>
      <c r="U1107" t="str">
        <f>feed!U1104</f>
        <v>http://blocgame.com/stats.php?id=62642</v>
      </c>
      <c r="V1107" s="4">
        <f>SUMPRODUCT(MID(0&amp;feed!V1104,LARGE(INDEX(ISNUMBER(--MID(feed!V1104,ROW($1:$5),1))*
ROW($1:$5),0),ROW($1:$5))+1,1)*10^ROW($1:$5)/10)</f>
        <v>0</v>
      </c>
      <c r="W1107">
        <f>feed!W1104</f>
        <v>0</v>
      </c>
      <c r="X1107" s="4">
        <f>T1107-H1107*750-K1107*375-L1107*375</f>
        <v>15237</v>
      </c>
      <c r="Y1107" s="9">
        <f>T1107/N1107</f>
        <v>64.255591054313101</v>
      </c>
    </row>
    <row r="1108" spans="1:29" x14ac:dyDescent="0.25">
      <c r="A1108" t="str">
        <f>feed!A1108</f>
        <v>Wessex</v>
      </c>
      <c r="B1108" t="str">
        <f>feed!B1108</f>
        <v>Benjamin.H</v>
      </c>
      <c r="C1108">
        <f>feed!C1108</f>
        <v>0</v>
      </c>
      <c r="D1108">
        <f>SUMPRODUCT(MID(0&amp;feed!D1108,LARGE(INDEX(ISNUMBER(--MID(feed!D1108,ROW($1:$19),1))*
ROW($1:$19),0),ROW($1:$19))+1,1)*10^ROW($1:$19)/10)</f>
        <v>25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First World War surplus</v>
      </c>
      <c r="G1108" t="str">
        <f>feed!G1108</f>
        <v>Normal</v>
      </c>
      <c r="H1108">
        <f>SUMPRODUCT(MID(0&amp;feed!H1108,LARGE(INDEX(ISNUMBER(--MID(feed!H1108,ROW($1:$1),1))*
ROW($1:$1),0),ROW($1:$1))+1,1)*10^ROW($1:$1)/10)</f>
        <v>0</v>
      </c>
      <c r="I1108" t="str">
        <f>feed!I1108</f>
        <v>Elite</v>
      </c>
      <c r="J1108">
        <f>SUMPRODUCT(MID(0&amp;feed!J1108,LARGE(INDEX(ISNUMBER(--MID(feed!J1108,ROW($1:$19),1))*
ROW($1:$19),0),ROW($1:$19))+1,1)*10^ROW($1:$19)/10)</f>
        <v>0</v>
      </c>
      <c r="K1108">
        <f>SUMPRODUCT(MID(0&amp;feed!K1108,LARGE(INDEX(ISNUMBER(--MID(feed!K1108,ROW($1:$19),1))*
ROW($1:$19),0),ROW($1:$19))+1,1)*10^ROW($1:$19)/10)</f>
        <v>3</v>
      </c>
      <c r="L1108">
        <f>SUMPRODUCT(MID(0&amp;feed!L1108,LARGE(INDEX(ISNUMBER(--MID(feed!L1108,ROW($1:$19),1))*
ROW($1:$19),0),ROW($1:$19))+1,1)*10^ROW($1:$19)/10)</f>
        <v>2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312</v>
      </c>
      <c r="O1108">
        <f>SUMPRODUCT(MID(0&amp;feed!O1108,LARGE(INDEX(ISNUMBER(--MID(feed!O1108,ROW($1:$5),1))*
ROW($1:$5),0),ROW($1:$5))+1,1)*10^ROW($1:$5)/10)</f>
        <v>2438</v>
      </c>
      <c r="P1108" t="str">
        <f>feed!P1108</f>
        <v>Untapped</v>
      </c>
      <c r="Q1108" t="str">
        <f>feed!Q1108</f>
        <v>None</v>
      </c>
      <c r="R1108" t="str">
        <f>feed!R1108</f>
        <v>Atlas</v>
      </c>
      <c r="S1108" t="str">
        <f>feed!S1108</f>
        <v>Neutral</v>
      </c>
      <c r="T1108" s="4">
        <f>SUMPRODUCT(MID(0&amp;feed!T1108,LARGE(INDEX(ISNUMBER(--MID(feed!T1108,ROW($1:$5),1))*
ROW($1:$5),0),ROW($1:$5))+1,1)*10^ROW($1:$5)/10)</f>
        <v>20000</v>
      </c>
      <c r="U1108" t="str">
        <f>feed!U1108</f>
        <v>http://blocgame.com/stats.php?id=64910</v>
      </c>
      <c r="V1108" s="4">
        <f>SUMPRODUCT(MID(0&amp;feed!V1108,LARGE(INDEX(ISNUMBER(--MID(feed!V1108,ROW($1:$5),1))*
ROW($1:$5),0),ROW($1:$5))+1,1)*10^ROW($1:$5)/10)</f>
        <v>0</v>
      </c>
      <c r="W1108">
        <f>feed!W1108</f>
        <v>0</v>
      </c>
      <c r="X1108" s="4">
        <f>T1108-H1108*750-K1108*375-L1108*375</f>
        <v>18125</v>
      </c>
      <c r="Y1108" s="9">
        <f>T1108/N1108</f>
        <v>64.102564102564102</v>
      </c>
    </row>
    <row r="1109" spans="1:29" x14ac:dyDescent="0.25">
      <c r="A1109" t="str">
        <f>feed!A1114</f>
        <v>ghaziyyin</v>
      </c>
      <c r="B1109" t="str">
        <f>feed!B1114</f>
        <v>malik arslan</v>
      </c>
      <c r="C1109">
        <f>feed!C1114</f>
        <v>0</v>
      </c>
      <c r="D1109">
        <f>SUMPRODUCT(MID(0&amp;feed!D1114,LARGE(INDEX(ISNUMBER(--MID(feed!D1114,ROW($1:$19),1))*
ROW($1:$19),0),ROW($1:$19))+1,1)*10^ROW($1:$19)/10)</f>
        <v>20</v>
      </c>
      <c r="E1109">
        <f>SUMPRODUCT(MID(0&amp;feed!E1114,LARGE(INDEX(ISNUMBER(--MID(feed!E1114,ROW($1:$19),1))*
ROW($1:$19),0),ROW($1:$19))+1,1)*10^ROW($1:$19)/10)</f>
        <v>0</v>
      </c>
      <c r="F1109" t="str">
        <f>feed!F1114</f>
        <v>Finest of the 19th century</v>
      </c>
      <c r="G1109" t="str">
        <f>feed!G1114</f>
        <v>Normal</v>
      </c>
      <c r="H1109">
        <f>SUMPRODUCT(MID(0&amp;feed!H1114,LARGE(INDEX(ISNUMBER(--MID(feed!H1114,ROW($1:$1),1))*
ROW($1:$1),0),ROW($1:$1))+1,1)*10^ROW($1:$1)/10)</f>
        <v>0</v>
      </c>
      <c r="I1109" t="str">
        <f>feed!I1114</f>
        <v>Standard</v>
      </c>
      <c r="J1109">
        <f>SUMPRODUCT(MID(0&amp;feed!J1114,LARGE(INDEX(ISNUMBER(--MID(feed!J1114,ROW($1:$19),1))*
ROW($1:$19),0),ROW($1:$19))+1,1)*10^ROW($1:$19)/10)</f>
        <v>404644</v>
      </c>
      <c r="K1109">
        <f>SUMPRODUCT(MID(0&amp;feed!K1114,LARGE(INDEX(ISNUMBER(--MID(feed!K1114,ROW($1:$19),1))*
ROW($1:$19),0),ROW($1:$19))+1,1)*10^ROW($1:$19)/10)</f>
        <v>2</v>
      </c>
      <c r="L1109">
        <f>SUMPRODUCT(MID(0&amp;feed!L1114,LARGE(INDEX(ISNUMBER(--MID(feed!L1114,ROW($1:$19),1))*
ROW($1:$19),0),ROW($1:$19))+1,1)*10^ROW($1:$19)/10)</f>
        <v>0</v>
      </c>
      <c r="M1109" t="str">
        <f>feed!M1114</f>
        <v>Central Planning</v>
      </c>
      <c r="N1109">
        <f>SUMPRODUCT(MID(0&amp;feed!N1114,LARGE(INDEX(ISNUMBER(--MID(feed!N1114,ROW($1:$5),1))*
ROW($1:$5),0),ROW($1:$5))+1,1)*10^ROW($1:$5)/10)</f>
        <v>311</v>
      </c>
      <c r="O1109">
        <f>SUMPRODUCT(MID(0&amp;feed!O1114,LARGE(INDEX(ISNUMBER(--MID(feed!O1114,ROW($1:$5),1))*
ROW($1:$5),0),ROW($1:$5))+1,1)*10^ROW($1:$5)/10)</f>
        <v>0</v>
      </c>
      <c r="P1109" t="str">
        <f>feed!P1114</f>
        <v>Untapped</v>
      </c>
      <c r="Q1109" t="str">
        <f>feed!Q1114</f>
        <v>None</v>
      </c>
      <c r="R1109" t="str">
        <f>feed!R1114</f>
        <v>Persia</v>
      </c>
      <c r="S1109" t="str">
        <f>feed!S1114</f>
        <v>Neutral</v>
      </c>
      <c r="T1109" s="4">
        <f>SUMPRODUCT(MID(0&amp;feed!T1114,LARGE(INDEX(ISNUMBER(--MID(feed!T1114,ROW($1:$5),1))*
ROW($1:$5),0),ROW($1:$5))+1,1)*10^ROW($1:$5)/10)</f>
        <v>20000</v>
      </c>
      <c r="U1109" t="str">
        <f>feed!U1114</f>
        <v>http://blocgame.com/stats.php?id=64912</v>
      </c>
      <c r="V1109" s="4">
        <f>SUMPRODUCT(MID(0&amp;feed!V1114,LARGE(INDEX(ISNUMBER(--MID(feed!V1114,ROW($1:$5),1))*
ROW($1:$5),0),ROW($1:$5))+1,1)*10^ROW($1:$5)/10)</f>
        <v>0</v>
      </c>
      <c r="W1109">
        <f>feed!W1114</f>
        <v>0</v>
      </c>
      <c r="X1109" s="4">
        <f>T1109-H1109*750-K1109*375-L1109*375</f>
        <v>19250</v>
      </c>
      <c r="Y1109" s="9">
        <f>T1109/N1109</f>
        <v>64.308681672025727</v>
      </c>
    </row>
    <row r="1110" spans="1:29" x14ac:dyDescent="0.25">
      <c r="A1110" t="str">
        <f>feed!A1111</f>
        <v>Samgrad</v>
      </c>
      <c r="B1110" t="str">
        <f>feed!B1111</f>
        <v>Admiral Awesome</v>
      </c>
      <c r="C1110">
        <f>feed!C1111</f>
        <v>0</v>
      </c>
      <c r="D1110">
        <f>SUMPRODUCT(MID(0&amp;feed!D1111,LARGE(INDEX(ISNUMBER(--MID(feed!D1111,ROW($1:$19),1))*
ROW($1:$19),0),ROW($1:$19))+1,1)*10^ROW($1:$19)/10)</f>
        <v>20</v>
      </c>
      <c r="E1110">
        <f>SUMPRODUCT(MID(0&amp;feed!E1111,LARGE(INDEX(ISNUMBER(--MID(feed!E1111,ROW($1:$19),1))*
ROW($1:$19),0),ROW($1:$19))+1,1)*10^ROW($1:$19)/10)</f>
        <v>0</v>
      </c>
      <c r="F1110" t="str">
        <f>feed!F1111</f>
        <v>Finest of the 19th century</v>
      </c>
      <c r="G1110" t="str">
        <f>feed!G1111</f>
        <v>Nice</v>
      </c>
      <c r="H1110">
        <f>SUMPRODUCT(MID(0&amp;feed!H1111,LARGE(INDEX(ISNUMBER(--MID(feed!H1111,ROW($1:$1),1))*
ROW($1:$1),0),ROW($1:$1))+1,1)*10^ROW($1:$1)/10)</f>
        <v>0</v>
      </c>
      <c r="I1110" t="str">
        <f>feed!I1111</f>
        <v>Standard</v>
      </c>
      <c r="J1110">
        <f>SUMPRODUCT(MID(0&amp;feed!J1111,LARGE(INDEX(ISNUMBER(--MID(feed!J1111,ROW($1:$19),1))*
ROW($1:$19),0),ROW($1:$19))+1,1)*10^ROW($1:$19)/10)</f>
        <v>66</v>
      </c>
      <c r="K1110">
        <f>SUMPRODUCT(MID(0&amp;feed!K1111,LARGE(INDEX(ISNUMBER(--MID(feed!K1111,ROW($1:$19),1))*
ROW($1:$19),0),ROW($1:$19))+1,1)*10^ROW($1:$19)/10)</f>
        <v>2</v>
      </c>
      <c r="L1110">
        <f>SUMPRODUCT(MID(0&amp;feed!L1111,LARGE(INDEX(ISNUMBER(--MID(feed!L1111,ROW($1:$19),1))*
ROW($1:$19),0),ROW($1:$19))+1,1)*10^ROW($1:$19)/10)</f>
        <v>0</v>
      </c>
      <c r="M1110" t="str">
        <f>feed!M1111</f>
        <v>Mixed Economy</v>
      </c>
      <c r="N1110">
        <f>SUMPRODUCT(MID(0&amp;feed!N1111,LARGE(INDEX(ISNUMBER(--MID(feed!N1111,ROW($1:$5),1))*
ROW($1:$5),0),ROW($1:$5))+1,1)*10^ROW($1:$5)/10)</f>
        <v>311</v>
      </c>
      <c r="O1110">
        <f>SUMPRODUCT(MID(0&amp;feed!O1111,LARGE(INDEX(ISNUMBER(--MID(feed!O1111,ROW($1:$5),1))*
ROW($1:$5),0),ROW($1:$5))+1,1)*10^ROW($1:$5)/10)</f>
        <v>0</v>
      </c>
      <c r="P1110" t="str">
        <f>feed!P1111</f>
        <v>Untapped</v>
      </c>
      <c r="Q1110" t="str">
        <f>feed!Q1111</f>
        <v>None</v>
      </c>
      <c r="R1110" t="str">
        <f>feed!R1111</f>
        <v>Indochina</v>
      </c>
      <c r="S1110" t="str">
        <f>feed!S1111</f>
        <v>Soviet Union</v>
      </c>
      <c r="T1110" s="4">
        <f>SUMPRODUCT(MID(0&amp;feed!T1111,LARGE(INDEX(ISNUMBER(--MID(feed!T1111,ROW($1:$5),1))*
ROW($1:$5),0),ROW($1:$5))+1,1)*10^ROW($1:$5)/10)</f>
        <v>20000</v>
      </c>
      <c r="U1110" t="str">
        <f>feed!U1111</f>
        <v>http://blocgame.com/stats.php?id=64844</v>
      </c>
      <c r="V1110" s="4">
        <f>SUMPRODUCT(MID(0&amp;feed!V1111,LARGE(INDEX(ISNUMBER(--MID(feed!V1111,ROW($1:$5),1))*
ROW($1:$5),0),ROW($1:$5))+1,1)*10^ROW($1:$5)/10)</f>
        <v>0</v>
      </c>
      <c r="W1110">
        <f>feed!W1111</f>
        <v>0</v>
      </c>
      <c r="X1110" s="4">
        <f>T1110-H1110*750-K1110*375-L1110*375</f>
        <v>19250</v>
      </c>
      <c r="Y1110" s="9">
        <f>T1110/N1110</f>
        <v>64.308681672025727</v>
      </c>
    </row>
    <row r="1111" spans="1:29" x14ac:dyDescent="0.25">
      <c r="A1111" t="str">
        <f>feed!A1112</f>
        <v>Panarasia</v>
      </c>
      <c r="B1111" t="str">
        <f>feed!B1112</f>
        <v>Talleyrand</v>
      </c>
      <c r="C1111">
        <f>feed!C1112</f>
        <v>0</v>
      </c>
      <c r="D1111">
        <f>SUMPRODUCT(MID(0&amp;feed!D1112,LARGE(INDEX(ISNUMBER(--MID(feed!D1112,ROW($1:$19),1))*
ROW($1:$19),0),ROW($1:$19))+1,1)*10^ROW($1:$19)/10)</f>
        <v>24</v>
      </c>
      <c r="E1111">
        <f>SUMPRODUCT(MID(0&amp;feed!E1112,LARGE(INDEX(ISNUMBER(--MID(feed!E1112,ROW($1:$19),1))*
ROW($1:$19),0),ROW($1:$19))+1,1)*10^ROW($1:$19)/10)</f>
        <v>0</v>
      </c>
      <c r="F1111" t="str">
        <f>feed!F1112</f>
        <v>Finest of the 19th century</v>
      </c>
      <c r="G1111" t="str">
        <f>feed!G1112</f>
        <v>Questionable</v>
      </c>
      <c r="H1111">
        <f>SUMPRODUCT(MID(0&amp;feed!H1112,LARGE(INDEX(ISNUMBER(--MID(feed!H1112,ROW($1:$1),1))*
ROW($1:$1),0),ROW($1:$1))+1,1)*10^ROW($1:$1)/10)</f>
        <v>0</v>
      </c>
      <c r="I1111" t="str">
        <f>feed!I1112</f>
        <v>Standard</v>
      </c>
      <c r="J1111">
        <f>SUMPRODUCT(MID(0&amp;feed!J1112,LARGE(INDEX(ISNUMBER(--MID(feed!J1112,ROW($1:$19),1))*
ROW($1:$19),0),ROW($1:$19))+1,1)*10^ROW($1:$19)/10)</f>
        <v>36</v>
      </c>
      <c r="K1111">
        <f>SUMPRODUCT(MID(0&amp;feed!K1112,LARGE(INDEX(ISNUMBER(--MID(feed!K1112,ROW($1:$19),1))*
ROW($1:$19),0),ROW($1:$19))+1,1)*10^ROW($1:$19)/10)</f>
        <v>2</v>
      </c>
      <c r="L1111">
        <f>SUMPRODUCT(MID(0&amp;feed!L1112,LARGE(INDEX(ISNUMBER(--MID(feed!L1112,ROW($1:$19),1))*
ROW($1:$19),0),ROW($1:$19))+1,1)*10^ROW($1:$19)/10)</f>
        <v>0</v>
      </c>
      <c r="M1111" t="str">
        <f>feed!M1112</f>
        <v>Mixed Economy</v>
      </c>
      <c r="N1111">
        <f>SUMPRODUCT(MID(0&amp;feed!N1112,LARGE(INDEX(ISNUMBER(--MID(feed!N1112,ROW($1:$5),1))*
ROW($1:$5),0),ROW($1:$5))+1,1)*10^ROW($1:$5)/10)</f>
        <v>311</v>
      </c>
      <c r="O1111">
        <f>SUMPRODUCT(MID(0&amp;feed!O1112,LARGE(INDEX(ISNUMBER(--MID(feed!O1112,ROW($1:$5),1))*
ROW($1:$5),0),ROW($1:$5))+1,1)*10^ROW($1:$5)/10)</f>
        <v>0</v>
      </c>
      <c r="P1111" t="str">
        <f>feed!P1112</f>
        <v>Untapped</v>
      </c>
      <c r="Q1111" t="str">
        <f>feed!Q1112</f>
        <v>None</v>
      </c>
      <c r="R1111" t="str">
        <f>feed!R1112</f>
        <v>Caribbean</v>
      </c>
      <c r="S1111" t="str">
        <f>feed!S1112</f>
        <v>United States</v>
      </c>
      <c r="T1111" s="4">
        <f>SUMPRODUCT(MID(0&amp;feed!T1112,LARGE(INDEX(ISNUMBER(--MID(feed!T1112,ROW($1:$5),1))*
ROW($1:$5),0),ROW($1:$5))+1,1)*10^ROW($1:$5)/10)</f>
        <v>20000</v>
      </c>
      <c r="U1111" t="str">
        <f>feed!U1112</f>
        <v>http://blocgame.com/stats.php?id=64860</v>
      </c>
      <c r="V1111" s="4">
        <f>SUMPRODUCT(MID(0&amp;feed!V1112,LARGE(INDEX(ISNUMBER(--MID(feed!V1112,ROW($1:$5),1))*
ROW($1:$5),0),ROW($1:$5))+1,1)*10^ROW($1:$5)/10)</f>
        <v>0</v>
      </c>
      <c r="W1111">
        <f>feed!W1112</f>
        <v>0</v>
      </c>
      <c r="X1111" s="4">
        <f>T1111-H1111*750-K1111*375-L1111*375</f>
        <v>19250</v>
      </c>
      <c r="Y1111" s="9">
        <f>T1111/N1111</f>
        <v>64.308681672025727</v>
      </c>
      <c r="AB1111" s="4"/>
      <c r="AC1111" s="4"/>
    </row>
    <row r="1112" spans="1:29" x14ac:dyDescent="0.25">
      <c r="A1112" t="str">
        <f>feed!A1110</f>
        <v>beyondthesummit</v>
      </c>
      <c r="B1112" t="str">
        <f>feed!B1110</f>
        <v>beyondthesummit</v>
      </c>
      <c r="C1112">
        <f>feed!C1110</f>
        <v>0</v>
      </c>
      <c r="D1112">
        <f>SUMPRODUCT(MID(0&amp;feed!D1110,LARGE(INDEX(ISNUMBER(--MID(feed!D1110,ROW($1:$19),1))*
ROW($1:$19),0),ROW($1:$19))+1,1)*10^ROW($1:$19)/10)</f>
        <v>10</v>
      </c>
      <c r="E1112">
        <f>SUMPRODUCT(MID(0&amp;feed!E1110,LARGE(INDEX(ISNUMBER(--MID(feed!E1110,ROW($1:$19),1))*
ROW($1:$19),0),ROW($1:$19))+1,1)*10^ROW($1:$19)/10)</f>
        <v>0</v>
      </c>
      <c r="F1112" t="str">
        <f>feed!F1110</f>
        <v>Finest of the 19th century</v>
      </c>
      <c r="G1112" t="str">
        <f>feed!G1110</f>
        <v>Normal</v>
      </c>
      <c r="H1112">
        <f>SUMPRODUCT(MID(0&amp;feed!H1110,LARGE(INDEX(ISNUMBER(--MID(feed!H1110,ROW($1:$1),1))*
ROW($1:$1),0),ROW($1:$1))+1,1)*10^ROW($1:$1)/10)</f>
        <v>0</v>
      </c>
      <c r="I1112" t="str">
        <f>feed!I1110</f>
        <v>Undisciplined Rabble</v>
      </c>
      <c r="J1112">
        <f>SUMPRODUCT(MID(0&amp;feed!J1110,LARGE(INDEX(ISNUMBER(--MID(feed!J1110,ROW($1:$19),1))*
ROW($1:$19),0),ROW($1:$19))+1,1)*10^ROW($1:$19)/10)</f>
        <v>4</v>
      </c>
      <c r="K1112">
        <f>SUMPRODUCT(MID(0&amp;feed!K1110,LARGE(INDEX(ISNUMBER(--MID(feed!K1110,ROW($1:$19),1))*
ROW($1:$19),0),ROW($1:$19))+1,1)*10^ROW($1:$19)/10)</f>
        <v>3</v>
      </c>
      <c r="L1112">
        <f>SUMPRODUCT(MID(0&amp;feed!L1110,LARGE(INDEX(ISNUMBER(--MID(feed!L1110,ROW($1:$19),1))*
ROW($1:$19),0),ROW($1:$19))+1,1)*10^ROW($1:$19)/10)</f>
        <v>2</v>
      </c>
      <c r="M1112" t="str">
        <f>feed!M1110</f>
        <v>Mixed Economy</v>
      </c>
      <c r="N1112">
        <f>SUMPRODUCT(MID(0&amp;feed!N1110,LARGE(INDEX(ISNUMBER(--MID(feed!N1110,ROW($1:$5),1))*
ROW($1:$5),0),ROW($1:$5))+1,1)*10^ROW($1:$5)/10)</f>
        <v>311</v>
      </c>
      <c r="O1112">
        <f>SUMPRODUCT(MID(0&amp;feed!O1110,LARGE(INDEX(ISNUMBER(--MID(feed!O1110,ROW($1:$5),1))*
ROW($1:$5),0),ROW($1:$5))+1,1)*10^ROW($1:$5)/10)</f>
        <v>1661</v>
      </c>
      <c r="P1112" t="str">
        <f>feed!P1110</f>
        <v>Untapped</v>
      </c>
      <c r="Q1112" t="str">
        <f>feed!Q1110</f>
        <v>None</v>
      </c>
      <c r="R1112" t="str">
        <f>feed!R1110</f>
        <v>Atlas</v>
      </c>
      <c r="S1112" t="str">
        <f>feed!S1110</f>
        <v>Neutral</v>
      </c>
      <c r="T1112" s="4">
        <f>SUMPRODUCT(MID(0&amp;feed!T1110,LARGE(INDEX(ISNUMBER(--MID(feed!T1110,ROW($1:$5),1))*
ROW($1:$5),0),ROW($1:$5))+1,1)*10^ROW($1:$5)/10)</f>
        <v>19700</v>
      </c>
      <c r="U1112" t="str">
        <f>feed!U1110</f>
        <v>http://blocgame.com/stats.php?id=64320</v>
      </c>
      <c r="V1112" s="4">
        <f>SUMPRODUCT(MID(0&amp;feed!V1110,LARGE(INDEX(ISNUMBER(--MID(feed!V1110,ROW($1:$5),1))*
ROW($1:$5),0),ROW($1:$5))+1,1)*10^ROW($1:$5)/10)</f>
        <v>0</v>
      </c>
      <c r="W1112">
        <f>feed!W1110</f>
        <v>0</v>
      </c>
      <c r="X1112" s="4">
        <f>T1112-H1112*750-K1112*375-L1112*375</f>
        <v>17825</v>
      </c>
      <c r="Y1112" s="9">
        <f>T1112/N1112</f>
        <v>63.344051446945336</v>
      </c>
    </row>
    <row r="1113" spans="1:29" x14ac:dyDescent="0.25">
      <c r="A1113" t="str">
        <f>feed!A1113</f>
        <v>Yummy</v>
      </c>
      <c r="B1113" t="str">
        <f>feed!B1113</f>
        <v>JonSud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Normal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3</v>
      </c>
      <c r="K1113">
        <f>SUMPRODUCT(MID(0&amp;feed!K1113,LARGE(INDEX(ISNUMBER(--MID(feed!K1113,ROW($1:$19),1))*
ROW($1:$19),0),ROW($1:$19))+1,1)*10^ROW($1:$19)/10)</f>
        <v>3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Central Planning</v>
      </c>
      <c r="N1113">
        <f>SUMPRODUCT(MID(0&amp;feed!N1113,LARGE(INDEX(ISNUMBER(--MID(feed!N1113,ROW($1:$5),1))*
ROW($1:$5),0),ROW($1:$5))+1,1)*10^ROW($1:$5)/10)</f>
        <v>311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 t="str">
        <f>feed!Q1113</f>
        <v>None</v>
      </c>
      <c r="R1113" t="str">
        <f>feed!R1113</f>
        <v>Pacific Rim</v>
      </c>
      <c r="S1113" t="str">
        <f>feed!S1113</f>
        <v>Soviet Union</v>
      </c>
      <c r="T1113" s="4">
        <f>SUMPRODUCT(MID(0&amp;feed!T1113,LARGE(INDEX(ISNUMBER(--MID(feed!T1113,ROW($1:$5),1))*
ROW($1:$5),0),ROW($1:$5))+1,1)*10^ROW($1:$5)/10)</f>
        <v>20000</v>
      </c>
      <c r="U1113" t="str">
        <f>feed!U1113</f>
        <v>http://blocgame.com/stats.php?id=64911</v>
      </c>
      <c r="V1113" s="4">
        <f>SUMPRODUCT(MID(0&amp;feed!V1113,LARGE(INDEX(ISNUMBER(--MID(feed!V1113,ROW($1:$5),1))*
ROW($1:$5),0),ROW($1:$5))+1,1)*10^ROW($1:$5)/10)</f>
        <v>0</v>
      </c>
      <c r="W1113">
        <f>feed!W1113</f>
        <v>0</v>
      </c>
      <c r="X1113" s="4">
        <f>T1113-H1113*750-K1113*375-L1113*375</f>
        <v>18875</v>
      </c>
      <c r="Y1113" s="9">
        <f>T1113/N1113</f>
        <v>64.308681672025727</v>
      </c>
    </row>
    <row r="1114" spans="1:29" x14ac:dyDescent="0.25">
      <c r="A1114" t="str">
        <f>feed!A1109</f>
        <v>patelstan</v>
      </c>
      <c r="B1114" t="str">
        <f>feed!B1109</f>
        <v>Patel2000</v>
      </c>
      <c r="C1114" t="str">
        <f>feed!C1109</f>
        <v>Steel Brotherhood</v>
      </c>
      <c r="D1114">
        <f>SUMPRODUCT(MID(0&amp;feed!D1109,LARGE(INDEX(ISNUMBER(--MID(feed!D1109,ROW($1:$19),1))*
ROW($1:$19),0),ROW($1:$19))+1,1)*10^ROW($1:$19)/10)</f>
        <v>5</v>
      </c>
      <c r="E1114">
        <f>SUMPRODUCT(MID(0&amp;feed!E1109,LARGE(INDEX(ISNUMBER(--MID(feed!E1109,ROW($1:$19),1))*
ROW($1:$19),0),ROW($1:$19))+1,1)*10^ROW($1:$19)/10)</f>
        <v>0</v>
      </c>
      <c r="F1114" t="str">
        <f>feed!F1109</f>
        <v>Finest of the 19th century</v>
      </c>
      <c r="G1114" t="str">
        <f>feed!G1109</f>
        <v>Good</v>
      </c>
      <c r="H1114">
        <f>SUMPRODUCT(MID(0&amp;feed!H1109,LARGE(INDEX(ISNUMBER(--MID(feed!H1109,ROW($1:$1),1))*
ROW($1:$1),0),ROW($1:$1))+1,1)*10^ROW($1:$1)/10)</f>
        <v>0</v>
      </c>
      <c r="I1114" t="str">
        <f>feed!I1109</f>
        <v>Undisciplined Rabble</v>
      </c>
      <c r="J1114">
        <f>SUMPRODUCT(MID(0&amp;feed!J1109,LARGE(INDEX(ISNUMBER(--MID(feed!J1109,ROW($1:$19),1))*
ROW($1:$19),0),ROW($1:$19))+1,1)*10^ROW($1:$19)/10)</f>
        <v>0</v>
      </c>
      <c r="K1114">
        <f>SUMPRODUCT(MID(0&amp;feed!K1109,LARGE(INDEX(ISNUMBER(--MID(feed!K1109,ROW($1:$19),1))*
ROW($1:$19),0),ROW($1:$19))+1,1)*10^ROW($1:$19)/10)</f>
        <v>6</v>
      </c>
      <c r="L1114">
        <f>SUMPRODUCT(MID(0&amp;feed!L1109,LARGE(INDEX(ISNUMBER(--MID(feed!L1109,ROW($1:$19),1))*
ROW($1:$19),0),ROW($1:$19))+1,1)*10^ROW($1:$19)/10)</f>
        <v>10</v>
      </c>
      <c r="M1114" t="str">
        <f>feed!M1109</f>
        <v>Central Planning</v>
      </c>
      <c r="N1114">
        <f>SUMPRODUCT(MID(0&amp;feed!N1109,LARGE(INDEX(ISNUMBER(--MID(feed!N1109,ROW($1:$5),1))*
ROW($1:$5),0),ROW($1:$5))+1,1)*10^ROW($1:$5)/10)</f>
        <v>311</v>
      </c>
      <c r="O1114">
        <f>SUMPRODUCT(MID(0&amp;feed!O1109,LARGE(INDEX(ISNUMBER(--MID(feed!O1109,ROW($1:$5),1))*
ROW($1:$5),0),ROW($1:$5))+1,1)*10^ROW($1:$5)/10)</f>
        <v>3045</v>
      </c>
      <c r="P1114" t="str">
        <f>feed!P1109</f>
        <v>Plentiful</v>
      </c>
      <c r="Q1114" t="str">
        <f>feed!Q1109</f>
        <v>None</v>
      </c>
      <c r="R1114" t="str">
        <f>feed!R1109</f>
        <v>Egypt</v>
      </c>
      <c r="S1114" t="str">
        <f>feed!S1109</f>
        <v>Soviet Union</v>
      </c>
      <c r="T1114" s="4">
        <f>SUMPRODUCT(MID(0&amp;feed!T1109,LARGE(INDEX(ISNUMBER(--MID(feed!T1109,ROW($1:$5),1))*
ROW($1:$5),0),ROW($1:$5))+1,1)*10^ROW($1:$5)/10)</f>
        <v>19800</v>
      </c>
      <c r="U1114" t="str">
        <f>feed!U1109</f>
        <v>http://blocgame.com/stats.php?id=58837</v>
      </c>
      <c r="V1114" s="4">
        <f>SUMPRODUCT(MID(0&amp;feed!V1109,LARGE(INDEX(ISNUMBER(--MID(feed!V1109,ROW($1:$5),1))*
ROW($1:$5),0),ROW($1:$5))+1,1)*10^ROW($1:$5)/10)</f>
        <v>0</v>
      </c>
      <c r="W1114">
        <f>feed!W1109</f>
        <v>0</v>
      </c>
      <c r="X1114" s="4">
        <f>T1114-H1114*750-K1114*375-L1114*375</f>
        <v>13800</v>
      </c>
      <c r="Y1114" s="9">
        <f>T1114/N1114</f>
        <v>63.665594855305464</v>
      </c>
    </row>
    <row r="1115" spans="1:29" x14ac:dyDescent="0.25">
      <c r="A1115" t="str">
        <f>feed!A1117</f>
        <v>Butt</v>
      </c>
      <c r="B1115" t="str">
        <f>feed!B1117</f>
        <v>loliwut</v>
      </c>
      <c r="C1115">
        <f>feed!C1117</f>
        <v>0</v>
      </c>
      <c r="D1115">
        <f>SUMPRODUCT(MID(0&amp;feed!D1117,LARGE(INDEX(ISNUMBER(--MID(feed!D1117,ROW($1:$19),1))*
ROW($1:$19),0),ROW($1:$19))+1,1)*10^ROW($1:$19)/10)</f>
        <v>31</v>
      </c>
      <c r="E1115">
        <f>SUMPRODUCT(MID(0&amp;feed!E1117,LARGE(INDEX(ISNUMBER(--MID(feed!E1117,ROW($1:$19),1))*
ROW($1:$19),0),ROW($1:$19))+1,1)*10^ROW($1:$19)/10)</f>
        <v>0</v>
      </c>
      <c r="F1115" t="str">
        <f>feed!F1117</f>
        <v>First World War surplus</v>
      </c>
      <c r="G1115" t="str">
        <f>feed!G1117</f>
        <v>Angelic</v>
      </c>
      <c r="H1115">
        <f>SUMPRODUCT(MID(0&amp;feed!H1117,LARGE(INDEX(ISNUMBER(--MID(feed!H1117,ROW($1:$1),1))*
ROW($1:$1),0),ROW($1:$1))+1,1)*10^ROW($1:$1)/10)</f>
        <v>0</v>
      </c>
      <c r="I1115" t="str">
        <f>feed!I1117</f>
        <v>Good</v>
      </c>
      <c r="J1115">
        <f>SUMPRODUCT(MID(0&amp;feed!J1117,LARGE(INDEX(ISNUMBER(--MID(feed!J1117,ROW($1:$19),1))*
ROW($1:$19),0),ROW($1:$19))+1,1)*10^ROW($1:$19)/10)</f>
        <v>98</v>
      </c>
      <c r="K1115">
        <f>SUMPRODUCT(MID(0&amp;feed!K1117,LARGE(INDEX(ISNUMBER(--MID(feed!K1117,ROW($1:$19),1))*
ROW($1:$19),0),ROW($1:$19))+1,1)*10^ROW($1:$19)/10)</f>
        <v>3</v>
      </c>
      <c r="L1115">
        <f>SUMPRODUCT(MID(0&amp;feed!L1117,LARGE(INDEX(ISNUMBER(--MID(feed!L1117,ROW($1:$19),1))*
ROW($1:$19),0),ROW($1:$19))+1,1)*10^ROW($1:$19)/10)</f>
        <v>1</v>
      </c>
      <c r="M1115" t="str">
        <f>feed!M1117</f>
        <v>Free Market</v>
      </c>
      <c r="N1115">
        <f>SUMPRODUCT(MID(0&amp;feed!N1117,LARGE(INDEX(ISNUMBER(--MID(feed!N1117,ROW($1:$5),1))*
ROW($1:$5),0),ROW($1:$5))+1,1)*10^ROW($1:$5)/10)</f>
        <v>310</v>
      </c>
      <c r="O1115">
        <f>SUMPRODUCT(MID(0&amp;feed!O1117,LARGE(INDEX(ISNUMBER(--MID(feed!O1117,ROW($1:$5),1))*
ROW($1:$5),0),ROW($1:$5))+1,1)*10^ROW($1:$5)/10)</f>
        <v>350</v>
      </c>
      <c r="P1115" t="str">
        <f>feed!P1117</f>
        <v>Untapped</v>
      </c>
      <c r="Q1115" t="str">
        <f>feed!Q1117</f>
        <v>None</v>
      </c>
      <c r="R1115" t="str">
        <f>feed!R1117</f>
        <v>The Subcontinent</v>
      </c>
      <c r="S1115" t="str">
        <f>feed!S1117</f>
        <v>Neutral</v>
      </c>
      <c r="T1115" s="4">
        <f>SUMPRODUCT(MID(0&amp;feed!T1117,LARGE(INDEX(ISNUMBER(--MID(feed!T1117,ROW($1:$5),1))*
ROW($1:$5),0),ROW($1:$5))+1,1)*10^ROW($1:$5)/10)</f>
        <v>20000</v>
      </c>
      <c r="U1115" t="str">
        <f>feed!U1117</f>
        <v>http://blocgame.com/stats.php?id=58078</v>
      </c>
      <c r="V1115" s="4">
        <f>SUMPRODUCT(MID(0&amp;feed!V1117,LARGE(INDEX(ISNUMBER(--MID(feed!V1117,ROW($1:$5),1))*
ROW($1:$5),0),ROW($1:$5))+1,1)*10^ROW($1:$5)/10)</f>
        <v>0</v>
      </c>
      <c r="W1115">
        <f>feed!W1117</f>
        <v>0</v>
      </c>
      <c r="X1115" s="4">
        <f>T1115-H1115*750-K1115*375-L1115*375</f>
        <v>18500</v>
      </c>
      <c r="Y1115" s="9">
        <f>T1115/N1115</f>
        <v>64.516129032258064</v>
      </c>
    </row>
    <row r="1116" spans="1:29" x14ac:dyDescent="0.25">
      <c r="A1116" t="str">
        <f>feed!A1119</f>
        <v>Ramen</v>
      </c>
      <c r="B1116" t="str">
        <f>feed!B1119</f>
        <v>Kim Jong Kardashian</v>
      </c>
      <c r="C1116" t="str">
        <f>feed!C1119</f>
        <v>Shkreli's Soldiers</v>
      </c>
      <c r="D1116">
        <f>SUMPRODUCT(MID(0&amp;feed!D1119,LARGE(INDEX(ISNUMBER(--MID(feed!D1119,ROW($1:$19),1))*
ROW($1:$19),0),ROW($1:$19))+1,1)*10^ROW($1:$19)/10)</f>
        <v>29</v>
      </c>
      <c r="E1116">
        <f>SUMPRODUCT(MID(0&amp;feed!E1119,LARGE(INDEX(ISNUMBER(--MID(feed!E1119,ROW($1:$19),1))*
ROW($1:$19),0),ROW($1:$19))+1,1)*10^ROW($1:$19)/10)</f>
        <v>0</v>
      </c>
      <c r="F1116" t="str">
        <f>feed!F1119</f>
        <v>First World War surplus</v>
      </c>
      <c r="G1116" t="str">
        <f>feed!G1119</f>
        <v>Nice</v>
      </c>
      <c r="H1116">
        <f>SUMPRODUCT(MID(0&amp;feed!H1119,LARGE(INDEX(ISNUMBER(--MID(feed!H1119,ROW($1:$1),1))*
ROW($1:$1),0),ROW($1:$1))+1,1)*10^ROW($1:$1)/10)</f>
        <v>0</v>
      </c>
      <c r="I1116" t="str">
        <f>feed!I1119</f>
        <v>Elite</v>
      </c>
      <c r="J1116">
        <f>SUMPRODUCT(MID(0&amp;feed!J1119,LARGE(INDEX(ISNUMBER(--MID(feed!J1119,ROW($1:$19),1))*
ROW($1:$19),0),ROW($1:$19))+1,1)*10^ROW($1:$19)/10)</f>
        <v>61</v>
      </c>
      <c r="K1116">
        <f>SUMPRODUCT(MID(0&amp;feed!K1119,LARGE(INDEX(ISNUMBER(--MID(feed!K1119,ROW($1:$19),1))*
ROW($1:$19),0),ROW($1:$19))+1,1)*10^ROW($1:$19)/10)</f>
        <v>2</v>
      </c>
      <c r="L1116">
        <f>SUMPRODUCT(MID(0&amp;feed!L1119,LARGE(INDEX(ISNUMBER(--MID(feed!L1119,ROW($1:$19),1))*
ROW($1:$19),0),ROW($1:$19))+1,1)*10^ROW($1:$19)/10)</f>
        <v>0</v>
      </c>
      <c r="M1116" t="str">
        <f>feed!M1119</f>
        <v>Mixed Economy</v>
      </c>
      <c r="N1116">
        <f>SUMPRODUCT(MID(0&amp;feed!N1119,LARGE(INDEX(ISNUMBER(--MID(feed!N1119,ROW($1:$5),1))*
ROW($1:$5),0),ROW($1:$5))+1,1)*10^ROW($1:$5)/10)</f>
        <v>310</v>
      </c>
      <c r="O1116">
        <f>SUMPRODUCT(MID(0&amp;feed!O1119,LARGE(INDEX(ISNUMBER(--MID(feed!O1119,ROW($1:$5),1))*
ROW($1:$5),0),ROW($1:$5))+1,1)*10^ROW($1:$5)/10)</f>
        <v>0</v>
      </c>
      <c r="P1116" t="str">
        <f>feed!P1119</f>
        <v>Untapped</v>
      </c>
      <c r="Q1116" t="str">
        <f>feed!Q1119</f>
        <v>Meagre</v>
      </c>
      <c r="R1116" t="str">
        <f>feed!R1119</f>
        <v>Pacific Rim</v>
      </c>
      <c r="S1116" t="str">
        <f>feed!S1119</f>
        <v>Soviet Union</v>
      </c>
      <c r="T1116" s="4">
        <f>SUMPRODUCT(MID(0&amp;feed!T1119,LARGE(INDEX(ISNUMBER(--MID(feed!T1119,ROW($1:$5),1))*
ROW($1:$5),0),ROW($1:$5))+1,1)*10^ROW($1:$5)/10)</f>
        <v>20000</v>
      </c>
      <c r="U1116" t="str">
        <f>feed!U1119</f>
        <v>http://blocgame.com/stats.php?id=64803</v>
      </c>
      <c r="V1116" s="4">
        <f>SUMPRODUCT(MID(0&amp;feed!V1119,LARGE(INDEX(ISNUMBER(--MID(feed!V1119,ROW($1:$5),1))*
ROW($1:$5),0),ROW($1:$5))+1,1)*10^ROW($1:$5)/10)</f>
        <v>0</v>
      </c>
      <c r="W1116">
        <f>feed!W1119</f>
        <v>0</v>
      </c>
      <c r="X1116" s="4">
        <f>T1116-H1116*750-K1116*375-L1116*375</f>
        <v>19250</v>
      </c>
      <c r="Y1116" s="9">
        <f>T1116/N1116</f>
        <v>64.516129032258064</v>
      </c>
    </row>
    <row r="1117" spans="1:29" x14ac:dyDescent="0.25">
      <c r="A1117" t="str">
        <f>feed!A1120</f>
        <v>bars</v>
      </c>
      <c r="B1117" t="str">
        <f>feed!B1120</f>
        <v>gbar</v>
      </c>
      <c r="C1117">
        <f>feed!C1120</f>
        <v>0</v>
      </c>
      <c r="D1117">
        <f>SUMPRODUCT(MID(0&amp;feed!D1120,LARGE(INDEX(ISNUMBER(--MID(feed!D1120,ROW($1:$19),1))*
ROW($1:$19),0),ROW($1:$19))+1,1)*10^ROW($1:$19)/10)</f>
        <v>25</v>
      </c>
      <c r="E1117">
        <f>SUMPRODUCT(MID(0&amp;feed!E1120,LARGE(INDEX(ISNUMBER(--MID(feed!E1120,ROW($1:$19),1))*
ROW($1:$19),0),ROW($1:$19))+1,1)*10^ROW($1:$19)/10)</f>
        <v>0</v>
      </c>
      <c r="F1117" t="str">
        <f>feed!F1120</f>
        <v>First World War surplus</v>
      </c>
      <c r="G1117" t="str">
        <f>feed!G1120</f>
        <v>Good</v>
      </c>
      <c r="H1117">
        <f>SUMPRODUCT(MID(0&amp;feed!H1120,LARGE(INDEX(ISNUMBER(--MID(feed!H1120,ROW($1:$1),1))*
ROW($1:$1),0),ROW($1:$1))+1,1)*10^ROW($1:$1)/10)</f>
        <v>0</v>
      </c>
      <c r="I1117" t="str">
        <f>feed!I1120</f>
        <v>Elite</v>
      </c>
      <c r="J1117">
        <f>SUMPRODUCT(MID(0&amp;feed!J1120,LARGE(INDEX(ISNUMBER(--MID(feed!J1120,ROW($1:$19),1))*
ROW($1:$19),0),ROW($1:$19))+1,1)*10^ROW($1:$19)/10)</f>
        <v>54</v>
      </c>
      <c r="K1117">
        <f>SUMPRODUCT(MID(0&amp;feed!K1120,LARGE(INDEX(ISNUMBER(--MID(feed!K1120,ROW($1:$19),1))*
ROW($1:$19),0),ROW($1:$19))+1,1)*10^ROW($1:$19)/10)</f>
        <v>2</v>
      </c>
      <c r="L1117">
        <f>SUMPRODUCT(MID(0&amp;feed!L1120,LARGE(INDEX(ISNUMBER(--MID(feed!L1120,ROW($1:$19),1))*
ROW($1:$19),0),ROW($1:$19))+1,1)*10^ROW($1:$19)/10)</f>
        <v>0</v>
      </c>
      <c r="M1117" t="str">
        <f>feed!M1120</f>
        <v>Mixed Economy</v>
      </c>
      <c r="N1117">
        <f>SUMPRODUCT(MID(0&amp;feed!N1120,LARGE(INDEX(ISNUMBER(--MID(feed!N1120,ROW($1:$5),1))*
ROW($1:$5),0),ROW($1:$5))+1,1)*10^ROW($1:$5)/10)</f>
        <v>310</v>
      </c>
      <c r="O1117">
        <f>SUMPRODUCT(MID(0&amp;feed!O1120,LARGE(INDEX(ISNUMBER(--MID(feed!O1120,ROW($1:$5),1))*
ROW($1:$5),0),ROW($1:$5))+1,1)*10^ROW($1:$5)/10)</f>
        <v>0</v>
      </c>
      <c r="P1117" t="str">
        <f>feed!P1120</f>
        <v>Untapped</v>
      </c>
      <c r="Q1117" t="str">
        <f>feed!Q1120</f>
        <v>None</v>
      </c>
      <c r="R1117" t="str">
        <f>feed!R1120</f>
        <v>Pacific Rim</v>
      </c>
      <c r="S1117" t="str">
        <f>feed!S1120</f>
        <v>United States</v>
      </c>
      <c r="T1117" s="4">
        <f>SUMPRODUCT(MID(0&amp;feed!T1120,LARGE(INDEX(ISNUMBER(--MID(feed!T1120,ROW($1:$5),1))*
ROW($1:$5),0),ROW($1:$5))+1,1)*10^ROW($1:$5)/10)</f>
        <v>20000</v>
      </c>
      <c r="U1117" t="str">
        <f>feed!U1120</f>
        <v>http://blocgame.com/stats.php?id=64862</v>
      </c>
      <c r="V1117" s="4">
        <f>SUMPRODUCT(MID(0&amp;feed!V1120,LARGE(INDEX(ISNUMBER(--MID(feed!V1120,ROW($1:$5),1))*
ROW($1:$5),0),ROW($1:$5))+1,1)*10^ROW($1:$5)/10)</f>
        <v>0</v>
      </c>
      <c r="W1117">
        <f>feed!W1120</f>
        <v>0</v>
      </c>
      <c r="X1117" s="4">
        <f>T1117-H1117*750-K1117*375-L1117*375</f>
        <v>19250</v>
      </c>
      <c r="Y1117" s="9">
        <f>T1117/N1117</f>
        <v>64.516129032258064</v>
      </c>
    </row>
    <row r="1118" spans="1:29" x14ac:dyDescent="0.25">
      <c r="A1118" t="str">
        <f>feed!A1116</f>
        <v>SteelSoul</v>
      </c>
      <c r="B1118" t="str">
        <f>feed!B1116</f>
        <v>Cruach</v>
      </c>
      <c r="C1118">
        <f>feed!C1116</f>
        <v>0</v>
      </c>
      <c r="D1118">
        <f>SUMPRODUCT(MID(0&amp;feed!D1116,LARGE(INDEX(ISNUMBER(--MID(feed!D1116,ROW($1:$19),1))*
ROW($1:$19),0),ROW($1:$19))+1,1)*10^ROW($1:$19)/10)</f>
        <v>20</v>
      </c>
      <c r="E1118">
        <f>SUMPRODUCT(MID(0&amp;feed!E1116,LARGE(INDEX(ISNUMBER(--MID(feed!E1116,ROW($1:$19),1))*
ROW($1:$19),0),ROW($1:$19))+1,1)*10^ROW($1:$19)/10)</f>
        <v>0</v>
      </c>
      <c r="F1118" t="str">
        <f>feed!F1116</f>
        <v>Finest of the 19th century</v>
      </c>
      <c r="G1118" t="str">
        <f>feed!G1116</f>
        <v>Normal</v>
      </c>
      <c r="H1118">
        <f>SUMPRODUCT(MID(0&amp;feed!H1116,LARGE(INDEX(ISNUMBER(--MID(feed!H1116,ROW($1:$1),1))*
ROW($1:$1),0),ROW($1:$1))+1,1)*10^ROW($1:$1)/10)</f>
        <v>0</v>
      </c>
      <c r="I1118" t="str">
        <f>feed!I1116</f>
        <v>Standard</v>
      </c>
      <c r="J1118">
        <f>SUMPRODUCT(MID(0&amp;feed!J1116,LARGE(INDEX(ISNUMBER(--MID(feed!J1116,ROW($1:$19),1))*
ROW($1:$19),0),ROW($1:$19))+1,1)*10^ROW($1:$19)/10)</f>
        <v>33</v>
      </c>
      <c r="K1118">
        <f>SUMPRODUCT(MID(0&amp;feed!K1116,LARGE(INDEX(ISNUMBER(--MID(feed!K1116,ROW($1:$19),1))*
ROW($1:$19),0),ROW($1:$19))+1,1)*10^ROW($1:$19)/10)</f>
        <v>2</v>
      </c>
      <c r="L1118">
        <f>SUMPRODUCT(MID(0&amp;feed!L1116,LARGE(INDEX(ISNUMBER(--MID(feed!L1116,ROW($1:$19),1))*
ROW($1:$19),0),ROW($1:$19))+1,1)*10^ROW($1:$19)/10)</f>
        <v>0</v>
      </c>
      <c r="M1118" t="str">
        <f>feed!M1116</f>
        <v>Mixed Economy</v>
      </c>
      <c r="N1118">
        <f>SUMPRODUCT(MID(0&amp;feed!N1116,LARGE(INDEX(ISNUMBER(--MID(feed!N1116,ROW($1:$5),1))*
ROW($1:$5),0),ROW($1:$5))+1,1)*10^ROW($1:$5)/10)</f>
        <v>310</v>
      </c>
      <c r="O1118">
        <f>SUMPRODUCT(MID(0&amp;feed!O1116,LARGE(INDEX(ISNUMBER(--MID(feed!O1116,ROW($1:$5),1))*
ROW($1:$5),0),ROW($1:$5))+1,1)*10^ROW($1:$5)/10)</f>
        <v>0</v>
      </c>
      <c r="P1118" t="str">
        <f>feed!P1116</f>
        <v>Untapped</v>
      </c>
      <c r="Q1118" t="str">
        <f>feed!Q1116</f>
        <v>None</v>
      </c>
      <c r="R1118" t="str">
        <f>feed!R1116</f>
        <v>Arabia</v>
      </c>
      <c r="S1118" t="str">
        <f>feed!S1116</f>
        <v>Neutral</v>
      </c>
      <c r="T1118" s="4">
        <f>SUMPRODUCT(MID(0&amp;feed!T1116,LARGE(INDEX(ISNUMBER(--MID(feed!T1116,ROW($1:$5),1))*
ROW($1:$5),0),ROW($1:$5))+1,1)*10^ROW($1:$5)/10)</f>
        <v>20000</v>
      </c>
      <c r="U1118" t="str">
        <f>feed!U1116</f>
        <v>http://blocgame.com/stats.php?id=50406</v>
      </c>
      <c r="V1118" s="4">
        <f>SUMPRODUCT(MID(0&amp;feed!V1116,LARGE(INDEX(ISNUMBER(--MID(feed!V1116,ROW($1:$5),1))*
ROW($1:$5),0),ROW($1:$5))+1,1)*10^ROW($1:$5)/10)</f>
        <v>0</v>
      </c>
      <c r="W1118">
        <f>feed!W1116</f>
        <v>0</v>
      </c>
      <c r="X1118" s="4">
        <f>T1118-H1118*750-K1118*375-L1118*375</f>
        <v>19250</v>
      </c>
      <c r="Y1118" s="9">
        <f>T1118/N1118</f>
        <v>64.516129032258064</v>
      </c>
    </row>
    <row r="1119" spans="1:29" x14ac:dyDescent="0.25">
      <c r="A1119" t="str">
        <f>feed!A1121</f>
        <v>Belginia</v>
      </c>
      <c r="B1119" t="str">
        <f>feed!B1121</f>
        <v>Dylan Peters</v>
      </c>
      <c r="C1119">
        <f>feed!C1121</f>
        <v>0</v>
      </c>
      <c r="D1119">
        <f>SUMPRODUCT(MID(0&amp;feed!D1121,LARGE(INDEX(ISNUMBER(--MID(feed!D1121,ROW($1:$19),1))*
ROW($1:$19),0),ROW($1:$19))+1,1)*10^ROW($1:$19)/10)</f>
        <v>20</v>
      </c>
      <c r="E1119">
        <f>SUMPRODUCT(MID(0&amp;feed!E1121,LARGE(INDEX(ISNUMBER(--MID(feed!E1121,ROW($1:$19),1))*
ROW($1:$19),0),ROW($1:$19))+1,1)*10^ROW($1:$19)/10)</f>
        <v>0</v>
      </c>
      <c r="F1119" t="str">
        <f>feed!F1121</f>
        <v>Finest of the 19th century</v>
      </c>
      <c r="G1119" t="str">
        <f>feed!G1121</f>
        <v>Normal</v>
      </c>
      <c r="H1119">
        <f>SUMPRODUCT(MID(0&amp;feed!H1121,LARGE(INDEX(ISNUMBER(--MID(feed!H1121,ROW($1:$1),1))*
ROW($1:$1),0),ROW($1:$1))+1,1)*10^ROW($1:$1)/10)</f>
        <v>0</v>
      </c>
      <c r="I1119" t="str">
        <f>feed!I1121</f>
        <v>Standard</v>
      </c>
      <c r="J1119">
        <f>SUMPRODUCT(MID(0&amp;feed!J1121,LARGE(INDEX(ISNUMBER(--MID(feed!J1121,ROW($1:$19),1))*
ROW($1:$19),0),ROW($1:$19))+1,1)*10^ROW($1:$19)/10)</f>
        <v>31</v>
      </c>
      <c r="K1119">
        <f>SUMPRODUCT(MID(0&amp;feed!K1121,LARGE(INDEX(ISNUMBER(--MID(feed!K1121,ROW($1:$19),1))*
ROW($1:$19),0),ROW($1:$19))+1,1)*10^ROW($1:$19)/10)</f>
        <v>2</v>
      </c>
      <c r="L1119">
        <f>SUMPRODUCT(MID(0&amp;feed!L1121,LARGE(INDEX(ISNUMBER(--MID(feed!L1121,ROW($1:$19),1))*
ROW($1:$19),0),ROW($1:$19))+1,1)*10^ROW($1:$19)/10)</f>
        <v>0</v>
      </c>
      <c r="M1119" t="str">
        <f>feed!M1121</f>
        <v>Mixed Economy</v>
      </c>
      <c r="N1119">
        <f>SUMPRODUCT(MID(0&amp;feed!N1121,LARGE(INDEX(ISNUMBER(--MID(feed!N1121,ROW($1:$5),1))*
ROW($1:$5),0),ROW($1:$5))+1,1)*10^ROW($1:$5)/10)</f>
        <v>310</v>
      </c>
      <c r="O1119">
        <f>SUMPRODUCT(MID(0&amp;feed!O1121,LARGE(INDEX(ISNUMBER(--MID(feed!O1121,ROW($1:$5),1))*
ROW($1:$5),0),ROW($1:$5))+1,1)*10^ROW($1:$5)/10)</f>
        <v>0</v>
      </c>
      <c r="P1119" t="str">
        <f>feed!P1121</f>
        <v>Untapped</v>
      </c>
      <c r="Q1119" t="str">
        <f>feed!Q1121</f>
        <v>None</v>
      </c>
      <c r="R1119" t="str">
        <f>feed!R1121</f>
        <v>Indochina</v>
      </c>
      <c r="S1119" t="str">
        <f>feed!S1121</f>
        <v>Neutral</v>
      </c>
      <c r="T1119" s="4">
        <f>SUMPRODUCT(MID(0&amp;feed!T1121,LARGE(INDEX(ISNUMBER(--MID(feed!T1121,ROW($1:$5),1))*
ROW($1:$5),0),ROW($1:$5))+1,1)*10^ROW($1:$5)/10)</f>
        <v>20000</v>
      </c>
      <c r="U1119" t="str">
        <f>feed!U1121</f>
        <v>http://blocgame.com/stats.php?id=64895</v>
      </c>
      <c r="V1119" s="4">
        <f>SUMPRODUCT(MID(0&amp;feed!V1121,LARGE(INDEX(ISNUMBER(--MID(feed!V1121,ROW($1:$5),1))*
ROW($1:$5),0),ROW($1:$5))+1,1)*10^ROW($1:$5)/10)</f>
        <v>0</v>
      </c>
      <c r="W1119">
        <f>feed!W1121</f>
        <v>0</v>
      </c>
      <c r="X1119" s="4">
        <f>T1119-H1119*750-K1119*375-L1119*375</f>
        <v>19250</v>
      </c>
      <c r="Y1119" s="9">
        <f>T1119/N1119</f>
        <v>64.516129032258064</v>
      </c>
    </row>
    <row r="1120" spans="1:29" x14ac:dyDescent="0.25">
      <c r="A1120" t="str">
        <f>feed!A1115</f>
        <v>The Lost</v>
      </c>
      <c r="B1120" t="str">
        <f>feed!B1115</f>
        <v>Vypr</v>
      </c>
      <c r="C1120">
        <f>feed!C1115</f>
        <v>0</v>
      </c>
      <c r="D1120">
        <f>SUMPRODUCT(MID(0&amp;feed!D1115,LARGE(INDEX(ISNUMBER(--MID(feed!D1115,ROW($1:$19),1))*
ROW($1:$19),0),ROW($1:$19))+1,1)*10^ROW($1:$19)/10)</f>
        <v>20</v>
      </c>
      <c r="E1120">
        <f>SUMPRODUCT(MID(0&amp;feed!E1115,LARGE(INDEX(ISNUMBER(--MID(feed!E1115,ROW($1:$19),1))*
ROW($1:$19),0),ROW($1:$19))+1,1)*10^ROW($1:$19)/10)</f>
        <v>0</v>
      </c>
      <c r="F1120" t="str">
        <f>feed!F1115</f>
        <v>Finest of the 19th century</v>
      </c>
      <c r="G1120" t="str">
        <f>feed!G1115</f>
        <v>Normal</v>
      </c>
      <c r="H1120">
        <f>SUMPRODUCT(MID(0&amp;feed!H1115,LARGE(INDEX(ISNUMBER(--MID(feed!H1115,ROW($1:$1),1))*
ROW($1:$1),0),ROW($1:$1))+1,1)*10^ROW($1:$1)/10)</f>
        <v>0</v>
      </c>
      <c r="I1120" t="str">
        <f>feed!I1115</f>
        <v>Standard</v>
      </c>
      <c r="J1120">
        <f>SUMPRODUCT(MID(0&amp;feed!J1115,LARGE(INDEX(ISNUMBER(--MID(feed!J1115,ROW($1:$19),1))*
ROW($1:$19),0),ROW($1:$19))+1,1)*10^ROW($1:$19)/10)</f>
        <v>30</v>
      </c>
      <c r="K1120">
        <f>SUMPRODUCT(MID(0&amp;feed!K1115,LARGE(INDEX(ISNUMBER(--MID(feed!K1115,ROW($1:$19),1))*
ROW($1:$19),0),ROW($1:$19))+1,1)*10^ROW($1:$19)/10)</f>
        <v>2</v>
      </c>
      <c r="L1120">
        <f>SUMPRODUCT(MID(0&amp;feed!L1115,LARGE(INDEX(ISNUMBER(--MID(feed!L1115,ROW($1:$19),1))*
ROW($1:$19),0),ROW($1:$19))+1,1)*10^ROW($1:$19)/10)</f>
        <v>0</v>
      </c>
      <c r="M1120" t="str">
        <f>feed!M1115</f>
        <v>Mixed Economy</v>
      </c>
      <c r="N1120">
        <f>SUMPRODUCT(MID(0&amp;feed!N1115,LARGE(INDEX(ISNUMBER(--MID(feed!N1115,ROW($1:$5),1))*
ROW($1:$5),0),ROW($1:$5))+1,1)*10^ROW($1:$5)/10)</f>
        <v>310</v>
      </c>
      <c r="O1120">
        <f>SUMPRODUCT(MID(0&amp;feed!O1115,LARGE(INDEX(ISNUMBER(--MID(feed!O1115,ROW($1:$5),1))*
ROW($1:$5),0),ROW($1:$5))+1,1)*10^ROW($1:$5)/10)</f>
        <v>0</v>
      </c>
      <c r="P1120" t="str">
        <f>feed!P1115</f>
        <v>Untapped</v>
      </c>
      <c r="Q1120" t="str">
        <f>feed!Q1115</f>
        <v>None</v>
      </c>
      <c r="R1120" t="str">
        <f>feed!R1115</f>
        <v>Indochina</v>
      </c>
      <c r="S1120" t="str">
        <f>feed!S1115</f>
        <v>Neutral</v>
      </c>
      <c r="T1120" s="4">
        <f>SUMPRODUCT(MID(0&amp;feed!T1115,LARGE(INDEX(ISNUMBER(--MID(feed!T1115,ROW($1:$5),1))*
ROW($1:$5),0),ROW($1:$5))+1,1)*10^ROW($1:$5)/10)</f>
        <v>20000</v>
      </c>
      <c r="U1120" t="str">
        <f>feed!U1115</f>
        <v>http://blocgame.com/stats.php?id=40441</v>
      </c>
      <c r="V1120" s="4">
        <f>SUMPRODUCT(MID(0&amp;feed!V1115,LARGE(INDEX(ISNUMBER(--MID(feed!V1115,ROW($1:$5),1))*
ROW($1:$5),0),ROW($1:$5))+1,1)*10^ROW($1:$5)/10)</f>
        <v>0</v>
      </c>
      <c r="W1120">
        <f>feed!W1115</f>
        <v>0</v>
      </c>
      <c r="X1120" s="4">
        <f>T1120-H1120*750-K1120*375-L1120*375</f>
        <v>19250</v>
      </c>
      <c r="Y1120" s="9">
        <f>T1120/N1120</f>
        <v>64.516129032258064</v>
      </c>
    </row>
    <row r="1121" spans="1:25" x14ac:dyDescent="0.25">
      <c r="A1121" t="str">
        <f>feed!A1122</f>
        <v>burning bush</v>
      </c>
      <c r="B1121" t="str">
        <f>feed!B1122</f>
        <v>united apes</v>
      </c>
      <c r="C1121">
        <f>feed!C1122</f>
        <v>0</v>
      </c>
      <c r="D1121">
        <f>SUMPRODUCT(MID(0&amp;feed!D1122,LARGE(INDEX(ISNUMBER(--MID(feed!D1122,ROW($1:$19),1))*
ROW($1:$19),0),ROW($1:$19))+1,1)*10^ROW($1:$19)/10)</f>
        <v>20</v>
      </c>
      <c r="E1121">
        <f>SUMPRODUCT(MID(0&amp;feed!E1122,LARGE(INDEX(ISNUMBER(--MID(feed!E1122,ROW($1:$19),1))*
ROW($1:$19),0),ROW($1:$19))+1,1)*10^ROW($1:$19)/10)</f>
        <v>0</v>
      </c>
      <c r="F1121" t="str">
        <f>feed!F1122</f>
        <v>Finest of the 19th century</v>
      </c>
      <c r="G1121" t="str">
        <f>feed!G1122</f>
        <v>Normal</v>
      </c>
      <c r="H1121">
        <f>SUMPRODUCT(MID(0&amp;feed!H1122,LARGE(INDEX(ISNUMBER(--MID(feed!H1122,ROW($1:$1),1))*
ROW($1:$1),0),ROW($1:$1))+1,1)*10^ROW($1:$1)/10)</f>
        <v>0</v>
      </c>
      <c r="I1121" t="str">
        <f>feed!I1122</f>
        <v>Standard</v>
      </c>
      <c r="J1121">
        <f>SUMPRODUCT(MID(0&amp;feed!J1122,LARGE(INDEX(ISNUMBER(--MID(feed!J1122,ROW($1:$19),1))*
ROW($1:$19),0),ROW($1:$19))+1,1)*10^ROW($1:$19)/10)</f>
        <v>30</v>
      </c>
      <c r="K1121">
        <f>SUMPRODUCT(MID(0&amp;feed!K1122,LARGE(INDEX(ISNUMBER(--MID(feed!K1122,ROW($1:$19),1))*
ROW($1:$19),0),ROW($1:$19))+1,1)*10^ROW($1:$19)/10)</f>
        <v>2</v>
      </c>
      <c r="L1121">
        <f>SUMPRODUCT(MID(0&amp;feed!L1122,LARGE(INDEX(ISNUMBER(--MID(feed!L1122,ROW($1:$19),1))*
ROW($1:$19),0),ROW($1:$19))+1,1)*10^ROW($1:$19)/10)</f>
        <v>0</v>
      </c>
      <c r="M1121" t="str">
        <f>feed!M1122</f>
        <v>Central Planning</v>
      </c>
      <c r="N1121">
        <f>SUMPRODUCT(MID(0&amp;feed!N1122,LARGE(INDEX(ISNUMBER(--MID(feed!N1122,ROW($1:$5),1))*
ROW($1:$5),0),ROW($1:$5))+1,1)*10^ROW($1:$5)/10)</f>
        <v>310</v>
      </c>
      <c r="O1121">
        <f>SUMPRODUCT(MID(0&amp;feed!O1122,LARGE(INDEX(ISNUMBER(--MID(feed!O1122,ROW($1:$5),1))*
ROW($1:$5),0),ROW($1:$5))+1,1)*10^ROW($1:$5)/10)</f>
        <v>0</v>
      </c>
      <c r="P1121" t="str">
        <f>feed!P1122</f>
        <v>Untapped</v>
      </c>
      <c r="Q1121" t="str">
        <f>feed!Q1122</f>
        <v>None</v>
      </c>
      <c r="R1121" t="str">
        <f>feed!R1122</f>
        <v>Egypt</v>
      </c>
      <c r="S1121" t="str">
        <f>feed!S1122</f>
        <v>Neutral</v>
      </c>
      <c r="T1121" s="4">
        <f>SUMPRODUCT(MID(0&amp;feed!T1122,LARGE(INDEX(ISNUMBER(--MID(feed!T1122,ROW($1:$5),1))*
ROW($1:$5),0),ROW($1:$5))+1,1)*10^ROW($1:$5)/10)</f>
        <v>20000</v>
      </c>
      <c r="U1121" t="str">
        <f>feed!U1122</f>
        <v>http://blocgame.com/stats.php?id=64898</v>
      </c>
      <c r="V1121" s="4">
        <f>SUMPRODUCT(MID(0&amp;feed!V1122,LARGE(INDEX(ISNUMBER(--MID(feed!V1122,ROW($1:$5),1))*
ROW($1:$5),0),ROW($1:$5))+1,1)*10^ROW($1:$5)/10)</f>
        <v>0</v>
      </c>
      <c r="W1121">
        <f>feed!W1122</f>
        <v>0</v>
      </c>
      <c r="X1121" s="4">
        <f>T1121-H1121*750-K1121*375-L1121*375</f>
        <v>19250</v>
      </c>
      <c r="Y1121" s="9">
        <f>T1121/N1121</f>
        <v>64.516129032258064</v>
      </c>
    </row>
    <row r="1122" spans="1:25" x14ac:dyDescent="0.25">
      <c r="A1122" t="str">
        <f>feed!A1123</f>
        <v>Dormund</v>
      </c>
      <c r="B1122" t="str">
        <f>feed!B1123</f>
        <v>G0as</v>
      </c>
      <c r="C1122">
        <f>feed!C1123</f>
        <v>0</v>
      </c>
      <c r="D1122">
        <f>SUMPRODUCT(MID(0&amp;feed!D1123,LARGE(INDEX(ISNUMBER(--MID(feed!D1123,ROW($1:$19),1))*
ROW($1:$19),0),ROW($1:$19))+1,1)*10^ROW($1:$19)/10)</f>
        <v>20</v>
      </c>
      <c r="E1122">
        <f>SUMPRODUCT(MID(0&amp;feed!E1123,LARGE(INDEX(ISNUMBER(--MID(feed!E1123,ROW($1:$19),1))*
ROW($1:$19),0),ROW($1:$19))+1,1)*10^ROW($1:$19)/10)</f>
        <v>0</v>
      </c>
      <c r="F1122" t="str">
        <f>feed!F1123</f>
        <v>Finest of the 19th century</v>
      </c>
      <c r="G1122" t="str">
        <f>feed!G1123</f>
        <v>Normal</v>
      </c>
      <c r="H1122">
        <f>SUMPRODUCT(MID(0&amp;feed!H1123,LARGE(INDEX(ISNUMBER(--MID(feed!H1123,ROW($1:$1),1))*
ROW($1:$1),0),ROW($1:$1))+1,1)*10^ROW($1:$1)/10)</f>
        <v>0</v>
      </c>
      <c r="I1122" t="str">
        <f>feed!I1123</f>
        <v>Standard</v>
      </c>
      <c r="J1122">
        <f>SUMPRODUCT(MID(0&amp;feed!J1123,LARGE(INDEX(ISNUMBER(--MID(feed!J1123,ROW($1:$19),1))*
ROW($1:$19),0),ROW($1:$19))+1,1)*10^ROW($1:$19)/10)</f>
        <v>29</v>
      </c>
      <c r="K1122">
        <f>SUMPRODUCT(MID(0&amp;feed!K1123,LARGE(INDEX(ISNUMBER(--MID(feed!K1123,ROW($1:$19),1))*
ROW($1:$19),0),ROW($1:$19))+1,1)*10^ROW($1:$19)/10)</f>
        <v>2</v>
      </c>
      <c r="L1122">
        <f>SUMPRODUCT(MID(0&amp;feed!L1123,LARGE(INDEX(ISNUMBER(--MID(feed!L1123,ROW($1:$19),1))*
ROW($1:$19),0),ROW($1:$19))+1,1)*10^ROW($1:$19)/10)</f>
        <v>0</v>
      </c>
      <c r="M1122" t="str">
        <f>feed!M1123</f>
        <v>Central Planning</v>
      </c>
      <c r="N1122">
        <f>SUMPRODUCT(MID(0&amp;feed!N1123,LARGE(INDEX(ISNUMBER(--MID(feed!N1123,ROW($1:$5),1))*
ROW($1:$5),0),ROW($1:$5))+1,1)*10^ROW($1:$5)/10)</f>
        <v>310</v>
      </c>
      <c r="O1122">
        <f>SUMPRODUCT(MID(0&amp;feed!O1123,LARGE(INDEX(ISNUMBER(--MID(feed!O1123,ROW($1:$5),1))*
ROW($1:$5),0),ROW($1:$5))+1,1)*10^ROW($1:$5)/10)</f>
        <v>0</v>
      </c>
      <c r="P1122" t="str">
        <f>feed!P1123</f>
        <v>Untapped</v>
      </c>
      <c r="Q1122" t="str">
        <f>feed!Q1123</f>
        <v>None</v>
      </c>
      <c r="R1122" t="str">
        <f>feed!R1123</f>
        <v>China</v>
      </c>
      <c r="S1122" t="str">
        <f>feed!S1123</f>
        <v>Soviet Union</v>
      </c>
      <c r="T1122" s="4">
        <f>SUMPRODUCT(MID(0&amp;feed!T1123,LARGE(INDEX(ISNUMBER(--MID(feed!T1123,ROW($1:$5),1))*
ROW($1:$5),0),ROW($1:$5))+1,1)*10^ROW($1:$5)/10)</f>
        <v>20000</v>
      </c>
      <c r="U1122" t="str">
        <f>feed!U1123</f>
        <v>http://blocgame.com/stats.php?id=64899</v>
      </c>
      <c r="V1122" s="4">
        <f>SUMPRODUCT(MID(0&amp;feed!V1123,LARGE(INDEX(ISNUMBER(--MID(feed!V1123,ROW($1:$5),1))*
ROW($1:$5),0),ROW($1:$5))+1,1)*10^ROW($1:$5)/10)</f>
        <v>0</v>
      </c>
      <c r="W1122">
        <f>feed!W1123</f>
        <v>0</v>
      </c>
      <c r="X1122" s="4">
        <f>T1122-H1122*750-K1122*375-L1122*375</f>
        <v>19250</v>
      </c>
      <c r="Y1122" s="9">
        <f>T1122/N1122</f>
        <v>64.516129032258064</v>
      </c>
    </row>
    <row r="1123" spans="1:25" x14ac:dyDescent="0.25">
      <c r="A1123" t="str">
        <f>feed!A1124</f>
        <v>Sernabia</v>
      </c>
      <c r="B1123" t="str">
        <f>feed!B1124</f>
        <v>RandomHumanBeing</v>
      </c>
      <c r="C1123">
        <f>feed!C1124</f>
        <v>0</v>
      </c>
      <c r="D1123">
        <f>SUMPRODUCT(MID(0&amp;feed!D1124,LARGE(INDEX(ISNUMBER(--MID(feed!D1124,ROW($1:$19),1))*
ROW($1:$19),0),ROW($1:$19))+1,1)*10^ROW($1:$19)/10)</f>
        <v>14</v>
      </c>
      <c r="E1123">
        <f>SUMPRODUCT(MID(0&amp;feed!E1124,LARGE(INDEX(ISNUMBER(--MID(feed!E1124,ROW($1:$19),1))*
ROW($1:$19),0),ROW($1:$19))+1,1)*10^ROW($1:$19)/10)</f>
        <v>0</v>
      </c>
      <c r="F1123" t="str">
        <f>feed!F1124</f>
        <v>Finest of the 19th century</v>
      </c>
      <c r="G1123" t="str">
        <f>feed!G1124</f>
        <v>Normal</v>
      </c>
      <c r="H1123">
        <f>SUMPRODUCT(MID(0&amp;feed!H1124,LARGE(INDEX(ISNUMBER(--MID(feed!H1124,ROW($1:$1),1))*
ROW($1:$1),0),ROW($1:$1))+1,1)*10^ROW($1:$1)/10)</f>
        <v>0</v>
      </c>
      <c r="I1123" t="str">
        <f>feed!I1124</f>
        <v>Standard</v>
      </c>
      <c r="J1123">
        <f>SUMPRODUCT(MID(0&amp;feed!J1124,LARGE(INDEX(ISNUMBER(--MID(feed!J1124,ROW($1:$19),1))*
ROW($1:$19),0),ROW($1:$19))+1,1)*10^ROW($1:$19)/10)</f>
        <v>27</v>
      </c>
      <c r="K1123">
        <f>SUMPRODUCT(MID(0&amp;feed!K1124,LARGE(INDEX(ISNUMBER(--MID(feed!K1124,ROW($1:$19),1))*
ROW($1:$19),0),ROW($1:$19))+1,1)*10^ROW($1:$19)/10)</f>
        <v>2</v>
      </c>
      <c r="L1123">
        <f>SUMPRODUCT(MID(0&amp;feed!L1124,LARGE(INDEX(ISNUMBER(--MID(feed!L1124,ROW($1:$19),1))*
ROW($1:$19),0),ROW($1:$19))+1,1)*10^ROW($1:$19)/10)</f>
        <v>0</v>
      </c>
      <c r="M1123" t="str">
        <f>feed!M1124</f>
        <v>Free Market</v>
      </c>
      <c r="N1123">
        <f>SUMPRODUCT(MID(0&amp;feed!N1124,LARGE(INDEX(ISNUMBER(--MID(feed!N1124,ROW($1:$5),1))*
ROW($1:$5),0),ROW($1:$5))+1,1)*10^ROW($1:$5)/10)</f>
        <v>310</v>
      </c>
      <c r="O1123">
        <f>SUMPRODUCT(MID(0&amp;feed!O1124,LARGE(INDEX(ISNUMBER(--MID(feed!O1124,ROW($1:$5),1))*
ROW($1:$5),0),ROW($1:$5))+1,1)*10^ROW($1:$5)/10)</f>
        <v>0</v>
      </c>
      <c r="P1123" t="str">
        <f>feed!P1124</f>
        <v>Untapped</v>
      </c>
      <c r="Q1123" t="str">
        <f>feed!Q1124</f>
        <v>None</v>
      </c>
      <c r="R1123" t="str">
        <f>feed!R1124</f>
        <v>China</v>
      </c>
      <c r="S1123" t="str">
        <f>feed!S1124</f>
        <v>Neutral</v>
      </c>
      <c r="T1123" s="4">
        <f>SUMPRODUCT(MID(0&amp;feed!T1124,LARGE(INDEX(ISNUMBER(--MID(feed!T1124,ROW($1:$5),1))*
ROW($1:$5),0),ROW($1:$5))+1,1)*10^ROW($1:$5)/10)</f>
        <v>19800</v>
      </c>
      <c r="U1123" t="str">
        <f>feed!U1124</f>
        <v>http://blocgame.com/stats.php?id=64906</v>
      </c>
      <c r="V1123" s="4">
        <f>SUMPRODUCT(MID(0&amp;feed!V1124,LARGE(INDEX(ISNUMBER(--MID(feed!V1124,ROW($1:$5),1))*
ROW($1:$5),0),ROW($1:$5))+1,1)*10^ROW($1:$5)/10)</f>
        <v>0</v>
      </c>
      <c r="W1123">
        <f>feed!W1124</f>
        <v>0</v>
      </c>
      <c r="X1123" s="4">
        <f>T1123-H1123*750-K1123*375-L1123*375</f>
        <v>19050</v>
      </c>
      <c r="Y1123" s="9">
        <f>T1123/N1123</f>
        <v>63.87096774193548</v>
      </c>
    </row>
    <row r="1124" spans="1:25" x14ac:dyDescent="0.25">
      <c r="A1124" t="str">
        <f>feed!A1126</f>
        <v>Krisdons</v>
      </c>
      <c r="B1124" t="str">
        <f>feed!B1126</f>
        <v>CedrickScorll</v>
      </c>
      <c r="C1124">
        <f>feed!C1126</f>
        <v>0</v>
      </c>
      <c r="D1124">
        <f>SUMPRODUCT(MID(0&amp;feed!D1126,LARGE(INDEX(ISNUMBER(--MID(feed!D1126,ROW($1:$19),1))*
ROW($1:$19),0),ROW($1:$19))+1,1)*10^ROW($1:$19)/10)</f>
        <v>20</v>
      </c>
      <c r="E1124">
        <f>SUMPRODUCT(MID(0&amp;feed!E1126,LARGE(INDEX(ISNUMBER(--MID(feed!E1126,ROW($1:$19),1))*
ROW($1:$19),0),ROW($1:$19))+1,1)*10^ROW($1:$19)/10)</f>
        <v>0</v>
      </c>
      <c r="F1124" t="str">
        <f>feed!F1126</f>
        <v>Finest of the 19th century</v>
      </c>
      <c r="G1124" t="str">
        <f>feed!G1126</f>
        <v>Normal</v>
      </c>
      <c r="H1124">
        <f>SUMPRODUCT(MID(0&amp;feed!H1126,LARGE(INDEX(ISNUMBER(--MID(feed!H1126,ROW($1:$1),1))*
ROW($1:$1),0),ROW($1:$1))+1,1)*10^ROW($1:$1)/10)</f>
        <v>0</v>
      </c>
      <c r="I1124" t="str">
        <f>feed!I1126</f>
        <v>Standard</v>
      </c>
      <c r="J1124">
        <f>SUMPRODUCT(MID(0&amp;feed!J1126,LARGE(INDEX(ISNUMBER(--MID(feed!J1126,ROW($1:$19),1))*
ROW($1:$19),0),ROW($1:$19))+1,1)*10^ROW($1:$19)/10)</f>
        <v>24</v>
      </c>
      <c r="K1124">
        <f>SUMPRODUCT(MID(0&amp;feed!K1126,LARGE(INDEX(ISNUMBER(--MID(feed!K1126,ROW($1:$19),1))*
ROW($1:$19),0),ROW($1:$19))+1,1)*10^ROW($1:$19)/10)</f>
        <v>2</v>
      </c>
      <c r="L1124">
        <f>SUMPRODUCT(MID(0&amp;feed!L1126,LARGE(INDEX(ISNUMBER(--MID(feed!L1126,ROW($1:$19),1))*
ROW($1:$19),0),ROW($1:$19))+1,1)*10^ROW($1:$19)/10)</f>
        <v>0</v>
      </c>
      <c r="M1124" t="str">
        <f>feed!M1126</f>
        <v>Central Planning</v>
      </c>
      <c r="N1124">
        <f>SUMPRODUCT(MID(0&amp;feed!N1126,LARGE(INDEX(ISNUMBER(--MID(feed!N1126,ROW($1:$5),1))*
ROW($1:$5),0),ROW($1:$5))+1,1)*10^ROW($1:$5)/10)</f>
        <v>310</v>
      </c>
      <c r="O1124">
        <f>SUMPRODUCT(MID(0&amp;feed!O1126,LARGE(INDEX(ISNUMBER(--MID(feed!O1126,ROW($1:$5),1))*
ROW($1:$5),0),ROW($1:$5))+1,1)*10^ROW($1:$5)/10)</f>
        <v>0</v>
      </c>
      <c r="P1124" t="str">
        <f>feed!P1126</f>
        <v>Untapped</v>
      </c>
      <c r="Q1124" t="str">
        <f>feed!Q1126</f>
        <v>None</v>
      </c>
      <c r="R1124" t="str">
        <f>feed!R1126</f>
        <v>Egypt</v>
      </c>
      <c r="S1124" t="str">
        <f>feed!S1126</f>
        <v>Neutral</v>
      </c>
      <c r="T1124" s="4">
        <f>SUMPRODUCT(MID(0&amp;feed!T1126,LARGE(INDEX(ISNUMBER(--MID(feed!T1126,ROW($1:$5),1))*
ROW($1:$5),0),ROW($1:$5))+1,1)*10^ROW($1:$5)/10)</f>
        <v>20000</v>
      </c>
      <c r="U1124" t="str">
        <f>feed!U1126</f>
        <v>http://blocgame.com/stats.php?id=64909</v>
      </c>
      <c r="V1124" s="4">
        <f>SUMPRODUCT(MID(0&amp;feed!V1126,LARGE(INDEX(ISNUMBER(--MID(feed!V1126,ROW($1:$5),1))*
ROW($1:$5),0),ROW($1:$5))+1,1)*10^ROW($1:$5)/10)</f>
        <v>0</v>
      </c>
      <c r="W1124">
        <f>feed!W1126</f>
        <v>0</v>
      </c>
      <c r="X1124" s="4">
        <f>T1124-H1124*750-K1124*375-L1124*375</f>
        <v>19250</v>
      </c>
      <c r="Y1124" s="9">
        <f>T1124/N1124</f>
        <v>64.516129032258064</v>
      </c>
    </row>
    <row r="1125" spans="1:25" x14ac:dyDescent="0.25">
      <c r="A1125" t="str">
        <f>feed!A1127</f>
        <v>Codani</v>
      </c>
      <c r="B1125" t="str">
        <f>feed!B1127</f>
        <v>Storyweaver</v>
      </c>
      <c r="C1125">
        <f>feed!C1127</f>
        <v>0</v>
      </c>
      <c r="D1125">
        <f>SUMPRODUCT(MID(0&amp;feed!D1127,LARGE(INDEX(ISNUMBER(--MID(feed!D1127,ROW($1:$19),1))*
ROW($1:$19),0),ROW($1:$19))+1,1)*10^ROW($1:$19)/10)</f>
        <v>20</v>
      </c>
      <c r="E1125">
        <f>SUMPRODUCT(MID(0&amp;feed!E1127,LARGE(INDEX(ISNUMBER(--MID(feed!E1127,ROW($1:$19),1))*
ROW($1:$19),0),ROW($1:$19))+1,1)*10^ROW($1:$19)/10)</f>
        <v>0</v>
      </c>
      <c r="F1125" t="str">
        <f>feed!F1127</f>
        <v>Finest of the 19th century</v>
      </c>
      <c r="G1125" t="str">
        <f>feed!G1127</f>
        <v>Normal</v>
      </c>
      <c r="H1125">
        <f>SUMPRODUCT(MID(0&amp;feed!H1127,LARGE(INDEX(ISNUMBER(--MID(feed!H1127,ROW($1:$1),1))*
ROW($1:$1),0),ROW($1:$1))+1,1)*10^ROW($1:$1)/10)</f>
        <v>0</v>
      </c>
      <c r="I1125" t="str">
        <f>feed!I1127</f>
        <v>Standard</v>
      </c>
      <c r="J1125">
        <f>SUMPRODUCT(MID(0&amp;feed!J1127,LARGE(INDEX(ISNUMBER(--MID(feed!J1127,ROW($1:$19),1))*
ROW($1:$19),0),ROW($1:$19))+1,1)*10^ROW($1:$19)/10)</f>
        <v>22</v>
      </c>
      <c r="K1125">
        <f>SUMPRODUCT(MID(0&amp;feed!K1127,LARGE(INDEX(ISNUMBER(--MID(feed!K1127,ROW($1:$19),1))*
ROW($1:$19),0),ROW($1:$19))+1,1)*10^ROW($1:$19)/10)</f>
        <v>2</v>
      </c>
      <c r="L1125">
        <f>SUMPRODUCT(MID(0&amp;feed!L1127,LARGE(INDEX(ISNUMBER(--MID(feed!L1127,ROW($1:$19),1))*
ROW($1:$19),0),ROW($1:$19))+1,1)*10^ROW($1:$19)/10)</f>
        <v>0</v>
      </c>
      <c r="M1125" t="str">
        <f>feed!M1127</f>
        <v>Mixed Economy</v>
      </c>
      <c r="N1125">
        <f>SUMPRODUCT(MID(0&amp;feed!N1127,LARGE(INDEX(ISNUMBER(--MID(feed!N1127,ROW($1:$5),1))*
ROW($1:$5),0),ROW($1:$5))+1,1)*10^ROW($1:$5)/10)</f>
        <v>310</v>
      </c>
      <c r="O1125">
        <f>SUMPRODUCT(MID(0&amp;feed!O1127,LARGE(INDEX(ISNUMBER(--MID(feed!O1127,ROW($1:$5),1))*
ROW($1:$5),0),ROW($1:$5))+1,1)*10^ROW($1:$5)/10)</f>
        <v>0</v>
      </c>
      <c r="P1125" t="str">
        <f>feed!P1127</f>
        <v>Untapped</v>
      </c>
      <c r="Q1125" t="str">
        <f>feed!Q1127</f>
        <v>None</v>
      </c>
      <c r="R1125" t="str">
        <f>feed!R1127</f>
        <v>Pacific Rim</v>
      </c>
      <c r="S1125" t="str">
        <f>feed!S1127</f>
        <v>Neutral</v>
      </c>
      <c r="T1125" s="4">
        <f>SUMPRODUCT(MID(0&amp;feed!T1127,LARGE(INDEX(ISNUMBER(--MID(feed!T1127,ROW($1:$5),1))*
ROW($1:$5),0),ROW($1:$5))+1,1)*10^ROW($1:$5)/10)</f>
        <v>20000</v>
      </c>
      <c r="U1125" t="str">
        <f>feed!U1127</f>
        <v>http://blocgame.com/stats.php?id=64913</v>
      </c>
      <c r="V1125" s="4">
        <f>SUMPRODUCT(MID(0&amp;feed!V1127,LARGE(INDEX(ISNUMBER(--MID(feed!V1127,ROW($1:$5),1))*
ROW($1:$5),0),ROW($1:$5))+1,1)*10^ROW($1:$5)/10)</f>
        <v>0</v>
      </c>
      <c r="W1125">
        <f>feed!W1127</f>
        <v>0</v>
      </c>
      <c r="X1125" s="4">
        <f>T1125-H1125*750-K1125*375-L1125*375</f>
        <v>19250</v>
      </c>
      <c r="Y1125" s="9">
        <f>T1125/N1125</f>
        <v>64.516129032258064</v>
      </c>
    </row>
    <row r="1126" spans="1:25" x14ac:dyDescent="0.25">
      <c r="A1126" t="str">
        <f>feed!A1125</f>
        <v>Lakepointe</v>
      </c>
      <c r="B1126" t="str">
        <f>feed!B1125</f>
        <v>jphwsu</v>
      </c>
      <c r="C1126">
        <f>feed!C1125</f>
        <v>0</v>
      </c>
      <c r="D1126">
        <f>SUMPRODUCT(MID(0&amp;feed!D1125,LARGE(INDEX(ISNUMBER(--MID(feed!D1125,ROW($1:$19),1))*
ROW($1:$19),0),ROW($1:$19))+1,1)*10^ROW($1:$19)/10)</f>
        <v>7</v>
      </c>
      <c r="E1126">
        <f>SUMPRODUCT(MID(0&amp;feed!E1125,LARGE(INDEX(ISNUMBER(--MID(feed!E1125,ROW($1:$19),1))*
ROW($1:$19),0),ROW($1:$19))+1,1)*10^ROW($1:$19)/10)</f>
        <v>0</v>
      </c>
      <c r="F1126" t="str">
        <f>feed!F1125</f>
        <v>Finest of the 19th century</v>
      </c>
      <c r="G1126" t="str">
        <f>feed!G1125</f>
        <v>Normal</v>
      </c>
      <c r="H1126">
        <f>SUMPRODUCT(MID(0&amp;feed!H1125,LARGE(INDEX(ISNUMBER(--MID(feed!H1125,ROW($1:$1),1))*
ROW($1:$1),0),ROW($1:$1))+1,1)*10^ROW($1:$1)/10)</f>
        <v>0</v>
      </c>
      <c r="I1126" t="str">
        <f>feed!I1125</f>
        <v>Standard</v>
      </c>
      <c r="J1126">
        <f>SUMPRODUCT(MID(0&amp;feed!J1125,LARGE(INDEX(ISNUMBER(--MID(feed!J1125,ROW($1:$19),1))*
ROW($1:$19),0),ROW($1:$19))+1,1)*10^ROW($1:$19)/10)</f>
        <v>11</v>
      </c>
      <c r="K1126">
        <f>SUMPRODUCT(MID(0&amp;feed!K1125,LARGE(INDEX(ISNUMBER(--MID(feed!K1125,ROW($1:$19),1))*
ROW($1:$19),0),ROW($1:$19))+1,1)*10^ROW($1:$19)/10)</f>
        <v>3</v>
      </c>
      <c r="L1126">
        <f>SUMPRODUCT(MID(0&amp;feed!L1125,LARGE(INDEX(ISNUMBER(--MID(feed!L1125,ROW($1:$19),1))*
ROW($1:$19),0),ROW($1:$19))+1,1)*10^ROW($1:$19)/10)</f>
        <v>0</v>
      </c>
      <c r="M1126" t="str">
        <f>feed!M1125</f>
        <v>Free Market</v>
      </c>
      <c r="N1126">
        <f>SUMPRODUCT(MID(0&amp;feed!N1125,LARGE(INDEX(ISNUMBER(--MID(feed!N1125,ROW($1:$5),1))*
ROW($1:$5),0),ROW($1:$5))+1,1)*10^ROW($1:$5)/10)</f>
        <v>310</v>
      </c>
      <c r="O1126">
        <f>SUMPRODUCT(MID(0&amp;feed!O1125,LARGE(INDEX(ISNUMBER(--MID(feed!O1125,ROW($1:$5),1))*
ROW($1:$5),0),ROW($1:$5))+1,1)*10^ROW($1:$5)/10)</f>
        <v>137</v>
      </c>
      <c r="P1126" t="str">
        <f>feed!P1125</f>
        <v>Untapped</v>
      </c>
      <c r="Q1126" t="str">
        <f>feed!Q1125</f>
        <v>None</v>
      </c>
      <c r="R1126" t="str">
        <f>feed!R1125</f>
        <v>Southern Cone</v>
      </c>
      <c r="S1126" t="str">
        <f>feed!S1125</f>
        <v>United States</v>
      </c>
      <c r="T1126" s="4">
        <f>SUMPRODUCT(MID(0&amp;feed!T1125,LARGE(INDEX(ISNUMBER(--MID(feed!T1125,ROW($1:$5),1))*
ROW($1:$5),0),ROW($1:$5))+1,1)*10^ROW($1:$5)/10)</f>
        <v>19602</v>
      </c>
      <c r="U1126" t="str">
        <f>feed!U1125</f>
        <v>http://blocgame.com/stats.php?id=64908</v>
      </c>
      <c r="V1126" s="4">
        <f>SUMPRODUCT(MID(0&amp;feed!V1125,LARGE(INDEX(ISNUMBER(--MID(feed!V1125,ROW($1:$5),1))*
ROW($1:$5),0),ROW($1:$5))+1,1)*10^ROW($1:$5)/10)</f>
        <v>0</v>
      </c>
      <c r="W1126">
        <f>feed!W1125</f>
        <v>0</v>
      </c>
      <c r="X1126" s="4">
        <f>T1126-H1126*750-K1126*375-L1126*375</f>
        <v>18477</v>
      </c>
      <c r="Y1126" s="9">
        <f>T1126/N1126</f>
        <v>63.232258064516131</v>
      </c>
    </row>
    <row r="1127" spans="1:25" x14ac:dyDescent="0.25">
      <c r="A1127" t="str">
        <f>feed!A1118</f>
        <v>Shekeltopia</v>
      </c>
      <c r="B1127" t="str">
        <f>feed!B1118</f>
        <v>Adolf Kekler</v>
      </c>
      <c r="C1127" t="str">
        <f>feed!C1118</f>
        <v>The Order</v>
      </c>
      <c r="D1127">
        <f>SUMPRODUCT(MID(0&amp;feed!D1118,LARGE(INDEX(ISNUMBER(--MID(feed!D1118,ROW($1:$19),1))*
ROW($1:$19),0),ROW($1:$19))+1,1)*10^ROW($1:$19)/10)</f>
        <v>26</v>
      </c>
      <c r="E1127">
        <f>SUMPRODUCT(MID(0&amp;feed!E1118,LARGE(INDEX(ISNUMBER(--MID(feed!E1118,ROW($1:$19),1))*
ROW($1:$19),0),ROW($1:$19))+1,1)*10^ROW($1:$19)/10)</f>
        <v>0</v>
      </c>
      <c r="F1127" t="str">
        <f>feed!F1118</f>
        <v>First World War surplus</v>
      </c>
      <c r="G1127" t="str">
        <f>feed!G1118</f>
        <v>Angelic</v>
      </c>
      <c r="H1127">
        <f>SUMPRODUCT(MID(0&amp;feed!H1118,LARGE(INDEX(ISNUMBER(--MID(feed!H1118,ROW($1:$1),1))*
ROW($1:$1),0),ROW($1:$1))+1,1)*10^ROW($1:$1)/10)</f>
        <v>2</v>
      </c>
      <c r="I1127" t="str">
        <f>feed!I1118</f>
        <v>Elite</v>
      </c>
      <c r="J1127">
        <f>SUMPRODUCT(MID(0&amp;feed!J1118,LARGE(INDEX(ISNUMBER(--MID(feed!J1118,ROW($1:$19),1))*
ROW($1:$19),0),ROW($1:$19))+1,1)*10^ROW($1:$19)/10)</f>
        <v>7</v>
      </c>
      <c r="K1127">
        <f>SUMPRODUCT(MID(0&amp;feed!K1118,LARGE(INDEX(ISNUMBER(--MID(feed!K1118,ROW($1:$19),1))*
ROW($1:$19),0),ROW($1:$19))+1,1)*10^ROW($1:$19)/10)</f>
        <v>9</v>
      </c>
      <c r="L1127">
        <f>SUMPRODUCT(MID(0&amp;feed!L1118,LARGE(INDEX(ISNUMBER(--MID(feed!L1118,ROW($1:$19),1))*
ROW($1:$19),0),ROW($1:$19))+1,1)*10^ROW($1:$19)/10)</f>
        <v>8</v>
      </c>
      <c r="M1127" t="str">
        <f>feed!M1118</f>
        <v>Central Planning</v>
      </c>
      <c r="N1127">
        <f>SUMPRODUCT(MID(0&amp;feed!N1118,LARGE(INDEX(ISNUMBER(--MID(feed!N1118,ROW($1:$5),1))*
ROW($1:$5),0),ROW($1:$5))+1,1)*10^ROW($1:$5)/10)</f>
        <v>310</v>
      </c>
      <c r="O1127">
        <f>SUMPRODUCT(MID(0&amp;feed!O1118,LARGE(INDEX(ISNUMBER(--MID(feed!O1118,ROW($1:$5),1))*
ROW($1:$5),0),ROW($1:$5))+1,1)*10^ROW($1:$5)/10)</f>
        <v>395</v>
      </c>
      <c r="P1127" t="str">
        <f>feed!P1118</f>
        <v>Untapped</v>
      </c>
      <c r="Q1127" t="str">
        <f>feed!Q1118</f>
        <v>Small</v>
      </c>
      <c r="R1127" t="str">
        <f>feed!R1118</f>
        <v>Pacific Rim</v>
      </c>
      <c r="S1127" t="str">
        <f>feed!S1118</f>
        <v>Soviet Union</v>
      </c>
      <c r="T1127" s="4">
        <f>SUMPRODUCT(MID(0&amp;feed!T1118,LARGE(INDEX(ISNUMBER(--MID(feed!T1118,ROW($1:$5),1))*
ROW($1:$5),0),ROW($1:$5))+1,1)*10^ROW($1:$5)/10)</f>
        <v>20000</v>
      </c>
      <c r="U1127" t="str">
        <f>feed!U1118</f>
        <v>http://blocgame.com/stats.php?id=64775</v>
      </c>
      <c r="V1127" s="4">
        <f>SUMPRODUCT(MID(0&amp;feed!V1118,LARGE(INDEX(ISNUMBER(--MID(feed!V1118,ROW($1:$5),1))*
ROW($1:$5),0),ROW($1:$5))+1,1)*10^ROW($1:$5)/10)</f>
        <v>0</v>
      </c>
      <c r="W1127">
        <f>feed!W1118</f>
        <v>0</v>
      </c>
      <c r="X1127" s="4">
        <f>T1127-H1127*750-K1127*375-L1127*375</f>
        <v>12125</v>
      </c>
      <c r="Y1127" s="9">
        <f>T1127/N1127</f>
        <v>64.516129032258064</v>
      </c>
    </row>
    <row r="1128" spans="1:25" x14ac:dyDescent="0.25">
      <c r="A1128" t="str">
        <f>feed!A1128</f>
        <v>United Ireland</v>
      </c>
      <c r="B1128" t="str">
        <f>feed!B1128</f>
        <v>Sean ODempsey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Gandhi-like</v>
      </c>
      <c r="H1128">
        <f>SUMPRODUCT(MID(0&amp;feed!H1128,LARGE(INDEX(ISNUMBER(--MID(feed!H1128,ROW($1:$1),1))*
ROW($1:$1),0),ROW($1:$1))+1,1)*10^ROW($1:$1)/10)</f>
        <v>0</v>
      </c>
      <c r="I1128" t="str">
        <f>feed!I1128</f>
        <v>Poor</v>
      </c>
      <c r="J1128">
        <f>SUMPRODUCT(MID(0&amp;feed!J1128,LARGE(INDEX(ISNUMBER(--MID(feed!J1128,ROW($1:$19),1))*
ROW($1:$19),0),ROW($1:$19))+1,1)*10^ROW($1:$19)/10)</f>
        <v>162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309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 t="str">
        <f>feed!Q1128</f>
        <v>None</v>
      </c>
      <c r="R1128" t="str">
        <f>feed!R1128</f>
        <v>Caribbean</v>
      </c>
      <c r="S1128" t="str">
        <f>feed!S1128</f>
        <v>Neutral</v>
      </c>
      <c r="T1128" s="4">
        <f>SUMPRODUCT(MID(0&amp;feed!T1128,LARGE(INDEX(ISNUMBER(--MID(feed!T1128,ROW($1:$5),1))*
ROW($1:$5),0),ROW($1:$5))+1,1)*10^ROW($1:$5)/10)</f>
        <v>20000</v>
      </c>
      <c r="U1128" t="str">
        <f>feed!U1128</f>
        <v>http://blocgame.com/stats.php?id=64668</v>
      </c>
      <c r="V1128" s="4">
        <f>SUMPRODUCT(MID(0&amp;feed!V1128,LARGE(INDEX(ISNUMBER(--MID(feed!V1128,ROW($1:$5),1))*
ROW($1:$5),0),ROW($1:$5))+1,1)*10^ROW($1:$5)/10)</f>
        <v>0</v>
      </c>
      <c r="W1128">
        <f>feed!W1128</f>
        <v>0</v>
      </c>
      <c r="X1128" s="4">
        <f>T1128-H1128*750-K1128*375-L1128*375</f>
        <v>19250</v>
      </c>
      <c r="Y1128" s="9">
        <f>T1128/N1128</f>
        <v>64.724919093851128</v>
      </c>
    </row>
    <row r="1129" spans="1:25" x14ac:dyDescent="0.25">
      <c r="A1129" t="str">
        <f>feed!A1129</f>
        <v>Conventry</v>
      </c>
      <c r="B1129" t="str">
        <f>feed!B1129</f>
        <v>EgmoCameron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Gandhi-like</v>
      </c>
      <c r="H1129">
        <f>SUMPRODUCT(MID(0&amp;feed!H1129,LARGE(INDEX(ISNUMBER(--MID(feed!H1129,ROW($1:$1),1))*
ROW($1:$1),0),ROW($1:$1))+1,1)*10^ROW($1:$1)/10)</f>
        <v>0</v>
      </c>
      <c r="I1129" t="str">
        <f>feed!I1129</f>
        <v>Poor</v>
      </c>
      <c r="J1129">
        <f>SUMPRODUCT(MID(0&amp;feed!J1129,LARGE(INDEX(ISNUMBER(--MID(feed!J1129,ROW($1:$19),1))*
ROW($1:$19),0),ROW($1:$19))+1,1)*10^ROW($1:$19)/10)</f>
        <v>154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309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 t="str">
        <f>feed!Q1129</f>
        <v>None</v>
      </c>
      <c r="R1129" t="str">
        <f>feed!R1129</f>
        <v>China</v>
      </c>
      <c r="S1129" t="str">
        <f>feed!S1129</f>
        <v>Neutral</v>
      </c>
      <c r="T1129" s="4">
        <f>SUMPRODUCT(MID(0&amp;feed!T1129,LARGE(INDEX(ISNUMBER(--MID(feed!T1129,ROW($1:$5),1))*
ROW($1:$5),0),ROW($1:$5))+1,1)*10^ROW($1:$5)/10)</f>
        <v>20000</v>
      </c>
      <c r="U1129" t="str">
        <f>feed!U1129</f>
        <v>http://blocgame.com/stats.php?id=64673</v>
      </c>
      <c r="V1129" s="4">
        <f>SUMPRODUCT(MID(0&amp;feed!V1129,LARGE(INDEX(ISNUMBER(--MID(feed!V1129,ROW($1:$5),1))*
ROW($1:$5),0),ROW($1:$5))+1,1)*10^ROW($1:$5)/10)</f>
        <v>0</v>
      </c>
      <c r="W1129">
        <f>feed!W1129</f>
        <v>0</v>
      </c>
      <c r="X1129" s="4">
        <f>T1129-H1129*750-K1129*375-L1129*375</f>
        <v>19250</v>
      </c>
      <c r="Y1129" s="9">
        <f>T1129/N1129</f>
        <v>64.724919093851128</v>
      </c>
    </row>
    <row r="1130" spans="1:25" x14ac:dyDescent="0.25">
      <c r="A1130" t="str">
        <f>feed!A1130</f>
        <v>CroatForces</v>
      </c>
      <c r="B1130" t="str">
        <f>feed!B1130</f>
        <v>InfernoVor</v>
      </c>
      <c r="C1130">
        <f>feed!C1130</f>
        <v>0</v>
      </c>
      <c r="D1130">
        <f>SUMPRODUCT(MID(0&amp;feed!D1130,LARGE(INDEX(ISNUMBER(--MID(feed!D1130,ROW($1:$19),1))*
ROW($1:$19),0),ROW($1:$19))+1,1)*10^ROW($1:$19)/10)</f>
        <v>6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Angelic</v>
      </c>
      <c r="H1130">
        <f>SUMPRODUCT(MID(0&amp;feed!H1130,LARGE(INDEX(ISNUMBER(--MID(feed!H1130,ROW($1:$1),1))*
ROW($1:$1),0),ROW($1:$1))+1,1)*10^ROW($1:$1)/10)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111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308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 t="str">
        <f>feed!Q1130</f>
        <v>None</v>
      </c>
      <c r="R1130" t="str">
        <f>feed!R1130</f>
        <v>Mesopotamia</v>
      </c>
      <c r="S1130" t="str">
        <f>feed!S1130</f>
        <v>Neutral</v>
      </c>
      <c r="T1130" s="4">
        <f>SUMPRODUCT(MID(0&amp;feed!T1130,LARGE(INDEX(ISNUMBER(--MID(feed!T1130,ROW($1:$5),1))*
ROW($1:$5),0),ROW($1:$5))+1,1)*10^ROW($1:$5)/10)</f>
        <v>16335</v>
      </c>
      <c r="U1130" t="str">
        <f>feed!U1130</f>
        <v>http://blocgame.com/stats.php?id=56005</v>
      </c>
      <c r="V1130" s="4">
        <f>SUMPRODUCT(MID(0&amp;feed!V1130,LARGE(INDEX(ISNUMBER(--MID(feed!V1130,ROW($1:$5),1))*
ROW($1:$5),0),ROW($1:$5))+1,1)*10^ROW($1:$5)/10)</f>
        <v>0</v>
      </c>
      <c r="W1130">
        <f>feed!W1130</f>
        <v>0</v>
      </c>
      <c r="X1130" s="4">
        <f>T1130-H1130*750-K1130*375-L1130*375</f>
        <v>15585</v>
      </c>
      <c r="Y1130" s="9">
        <f>T1130/N1130</f>
        <v>53.035714285714285</v>
      </c>
    </row>
    <row r="1131" spans="1:25" x14ac:dyDescent="0.25">
      <c r="A1131" t="str">
        <f>feed!A1131</f>
        <v>Nuka-Cola</v>
      </c>
      <c r="B1131" t="str">
        <f>feed!B1131</f>
        <v>treesprout</v>
      </c>
      <c r="C1131">
        <f>feed!C1131</f>
        <v>0</v>
      </c>
      <c r="D1131">
        <f>SUMPRODUCT(MID(0&amp;feed!D1131,LARGE(INDEX(ISNUMBER(--MID(feed!D1131,ROW($1:$19),1))*
ROW($1:$19),0),ROW($1:$19))+1,1)*10^ROW($1:$19)/10)</f>
        <v>25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Normal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32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308</v>
      </c>
      <c r="O1131">
        <f>SUMPRODUCT(MID(0&amp;feed!O1131,LARGE(INDEX(ISNUMBER(--MID(feed!O1131,ROW($1:$5),1))*
ROW($1:$5),0),ROW($1:$5))+1,1)*10^ROW($1:$5)/10)</f>
        <v>172</v>
      </c>
      <c r="P1131" t="str">
        <f>feed!P1131</f>
        <v>Untapped</v>
      </c>
      <c r="Q1131" t="str">
        <f>feed!Q1131</f>
        <v>None</v>
      </c>
      <c r="R1131" t="str">
        <f>feed!R1131</f>
        <v>Congo</v>
      </c>
      <c r="S1131" t="str">
        <f>feed!S1131</f>
        <v>United States</v>
      </c>
      <c r="T1131" s="4">
        <f>SUMPRODUCT(MID(0&amp;feed!T1131,LARGE(INDEX(ISNUMBER(--MID(feed!T1131,ROW($1:$5),1))*
ROW($1:$5),0),ROW($1:$5))+1,1)*10^ROW($1:$5)/10)</f>
        <v>20000</v>
      </c>
      <c r="U1131" t="str">
        <f>feed!U1131</f>
        <v>http://blocgame.com/stats.php?id=64893</v>
      </c>
      <c r="V1131" s="4">
        <f>SUMPRODUCT(MID(0&amp;feed!V1131,LARGE(INDEX(ISNUMBER(--MID(feed!V1131,ROW($1:$5),1))*
ROW($1:$5),0),ROW($1:$5))+1,1)*10^ROW($1:$5)/10)</f>
        <v>0</v>
      </c>
      <c r="W1131">
        <f>feed!W1131</f>
        <v>0</v>
      </c>
      <c r="X1131" s="4">
        <f>T1131-H1131*750-K1131*375-L1131*375</f>
        <v>19250</v>
      </c>
      <c r="Y1131" s="9">
        <f>T1131/N1131</f>
        <v>64.935064935064929</v>
      </c>
    </row>
    <row r="1132" spans="1:25" x14ac:dyDescent="0.25">
      <c r="A1132" t="str">
        <f>feed!A1132</f>
        <v>SuperDuper</v>
      </c>
      <c r="B1132" t="str">
        <f>feed!B1132</f>
        <v>Jose Miguel</v>
      </c>
      <c r="C1132">
        <f>feed!C1132</f>
        <v>0</v>
      </c>
      <c r="D1132">
        <f>SUMPRODUCT(MID(0&amp;feed!D1132,LARGE(INDEX(ISNUMBER(--MID(feed!D1132,ROW($1:$19),1))*
ROW($1:$19),0),ROW($1:$19))+1,1)*10^ROW($1:$19)/10)</f>
        <v>25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Questionable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Elite</v>
      </c>
      <c r="J1132">
        <f>SUMPRODUCT(MID(0&amp;feed!J1132,LARGE(INDEX(ISNUMBER(--MID(feed!J1132,ROW($1:$19),1))*
ROW($1:$19),0),ROW($1:$19))+1,1)*10^ROW($1:$19)/10)</f>
        <v>2</v>
      </c>
      <c r="K1132">
        <f>SUMPRODUCT(MID(0&amp;feed!K1132,LARGE(INDEX(ISNUMBER(--MID(feed!K1132,ROW($1:$19),1))*
ROW($1:$19),0),ROW($1:$19))+1,1)*10^ROW($1:$19)/10)</f>
        <v>3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Central Planning</v>
      </c>
      <c r="N1132">
        <f>SUMPRODUCT(MID(0&amp;feed!N1132,LARGE(INDEX(ISNUMBER(--MID(feed!N1132,ROW($1:$5),1))*
ROW($1:$5),0),ROW($1:$5))+1,1)*10^ROW($1:$5)/10)</f>
        <v>308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 t="str">
        <f>feed!Q1132</f>
        <v>Meagre</v>
      </c>
      <c r="R1132" t="str">
        <f>feed!R1132</f>
        <v>Mesoamerica</v>
      </c>
      <c r="S1132" t="str">
        <f>feed!S1132</f>
        <v>Soviet Union</v>
      </c>
      <c r="T1132" s="4">
        <f>SUMPRODUCT(MID(0&amp;feed!T1132,LARGE(INDEX(ISNUMBER(--MID(feed!T1132,ROW($1:$5),1))*
ROW($1:$5),0),ROW($1:$5))+1,1)*10^ROW($1:$5)/10)</f>
        <v>20398</v>
      </c>
      <c r="U1132" t="str">
        <f>feed!U1132</f>
        <v>http://blocgame.com/stats.php?id=64894</v>
      </c>
      <c r="V1132" s="4">
        <f>SUMPRODUCT(MID(0&amp;feed!V1132,LARGE(INDEX(ISNUMBER(--MID(feed!V1132,ROW($1:$5),1))*
ROW($1:$5),0),ROW($1:$5))+1,1)*10^ROW($1:$5)/10)</f>
        <v>0</v>
      </c>
      <c r="W1132">
        <f>feed!W1132</f>
        <v>0</v>
      </c>
      <c r="X1132" s="4">
        <f>T1132-H1132*750-K1132*375-L1132*375</f>
        <v>19273</v>
      </c>
      <c r="Y1132" s="9">
        <f>T1132/N1132</f>
        <v>66.227272727272734</v>
      </c>
    </row>
    <row r="1133" spans="1:25" x14ac:dyDescent="0.25">
      <c r="A1133" t="str">
        <f>feed!A1133</f>
        <v>US Empire</v>
      </c>
      <c r="B1133" t="str">
        <f>feed!B1133</f>
        <v>Jordan Stafford</v>
      </c>
      <c r="C1133" t="str">
        <f>feed!C1133</f>
        <v>Shkreli's Soldiers</v>
      </c>
      <c r="D1133">
        <f>SUMPRODUCT(MID(0&amp;feed!D1133,LARGE(INDEX(ISNUMBER(--MID(feed!D1133,ROW($1:$19),1))*
ROW($1:$19),0),ROW($1:$19))+1,1)*10^ROW($1:$19)/10)</f>
        <v>29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Nice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Elite</v>
      </c>
      <c r="J1133">
        <f>SUMPRODUCT(MID(0&amp;feed!J1133,LARGE(INDEX(ISNUMBER(--MID(feed!J1133,ROW($1:$19),1))*
ROW($1:$19),0),ROW($1:$19))+1,1)*10^ROW($1:$19)/10)</f>
        <v>85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307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 t="str">
        <f>feed!Q1133</f>
        <v>None</v>
      </c>
      <c r="R1133" t="str">
        <f>feed!R1133</f>
        <v>Caribbean</v>
      </c>
      <c r="S1133" t="str">
        <f>feed!S1133</f>
        <v>United States</v>
      </c>
      <c r="T1133" s="4">
        <f>SUMPRODUCT(MID(0&amp;feed!T1133,LARGE(INDEX(ISNUMBER(--MID(feed!T1133,ROW($1:$5),1))*
ROW($1:$5),0),ROW($1:$5))+1,1)*10^ROW($1:$5)/10)</f>
        <v>20000</v>
      </c>
      <c r="U1133" t="str">
        <f>feed!U1133</f>
        <v>http://blocgame.com/stats.php?id=64804</v>
      </c>
      <c r="V1133" s="4">
        <f>SUMPRODUCT(MID(0&amp;feed!V1133,LARGE(INDEX(ISNUMBER(--MID(feed!V1133,ROW($1:$5),1))*
ROW($1:$5),0),ROW($1:$5))+1,1)*10^ROW($1:$5)/10)</f>
        <v>0</v>
      </c>
      <c r="W1133">
        <f>feed!W1133</f>
        <v>0</v>
      </c>
      <c r="X1133" s="4">
        <f>T1133-H1133*750-K1133*375-L1133*375</f>
        <v>19250</v>
      </c>
      <c r="Y1133" s="9">
        <f>T1133/N1133</f>
        <v>65.146579804560261</v>
      </c>
    </row>
    <row r="1134" spans="1:25" x14ac:dyDescent="0.25">
      <c r="A1134" t="str">
        <f>feed!A1134</f>
        <v>Hitiki</v>
      </c>
      <c r="B1134" t="str">
        <f>feed!B1134</f>
        <v>Ricky the Third</v>
      </c>
      <c r="C1134">
        <f>feed!C1134</f>
        <v>0</v>
      </c>
      <c r="D1134">
        <f>SUMPRODUCT(MID(0&amp;feed!D1134,LARGE(INDEX(ISNUMBER(--MID(feed!D1134,ROW($1:$19),1))*
ROW($1:$19),0),ROW($1:$19))+1,1)*10^ROW($1:$19)/10)</f>
        <v>25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Isolated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26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Mixed Economy</v>
      </c>
      <c r="N1134">
        <f>SUMPRODUCT(MID(0&amp;feed!N1134,LARGE(INDEX(ISNUMBER(--MID(feed!N1134,ROW($1:$5),1))*
ROW($1:$5),0),ROW($1:$5))+1,1)*10^ROW($1:$5)/10)</f>
        <v>307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None</v>
      </c>
      <c r="R1134" t="str">
        <f>feed!R1134</f>
        <v>Mesoamerica</v>
      </c>
      <c r="S1134" t="str">
        <f>feed!S1134</f>
        <v>Soviet Union</v>
      </c>
      <c r="T1134" s="4">
        <f>SUMPRODUCT(MID(0&amp;feed!T1134,LARGE(INDEX(ISNUMBER(--MID(feed!T1134,ROW($1:$5),1))*
ROW($1:$5),0),ROW($1:$5))+1,1)*10^ROW($1:$5)/10)</f>
        <v>20000</v>
      </c>
      <c r="U1134" t="str">
        <f>feed!U1134</f>
        <v>http://blocgame.com/stats.php?id=64907</v>
      </c>
      <c r="V1134" s="4">
        <f>SUMPRODUCT(MID(0&amp;feed!V1134,LARGE(INDEX(ISNUMBER(--MID(feed!V1134,ROW($1:$5),1))*
ROW($1:$5),0),ROW($1:$5))+1,1)*10^ROW($1:$5)/10)</f>
        <v>0</v>
      </c>
      <c r="W1134">
        <f>feed!W1134</f>
        <v>0</v>
      </c>
      <c r="X1134" s="4">
        <f>T1134-H1134*750-K1134*375-L1134*375</f>
        <v>19250</v>
      </c>
      <c r="Y1134" s="9">
        <f>T1134/N1134</f>
        <v>65.146579804560261</v>
      </c>
    </row>
    <row r="1135" spans="1:25" x14ac:dyDescent="0.25">
      <c r="A1135" t="str">
        <f>feed!A1136</f>
        <v>Made in China</v>
      </c>
      <c r="B1135" t="str">
        <f>feed!B1136</f>
        <v>ATepidCupOfTea</v>
      </c>
      <c r="C1135">
        <f>feed!C1136</f>
        <v>0</v>
      </c>
      <c r="D1135">
        <f>SUMPRODUCT(MID(0&amp;feed!D1136,LARGE(INDEX(ISNUMBER(--MID(feed!D1136,ROW($1:$19),1))*
ROW($1:$19),0),ROW($1:$19))+1,1)*10^ROW($1:$19)/10)</f>
        <v>22</v>
      </c>
      <c r="E1135">
        <f>SUMPRODUCT(MID(0&amp;feed!E1136,LARGE(INDEX(ISNUMBER(--MID(feed!E1136,ROW($1:$19),1))*
ROW($1:$19),0),ROW($1:$19))+1,1)*10^ROW($1:$19)/10)</f>
        <v>0</v>
      </c>
      <c r="F1135" t="str">
        <f>feed!F1136</f>
        <v>Finest of the 19th century</v>
      </c>
      <c r="G1135" t="str">
        <f>feed!G1136</f>
        <v>Nice</v>
      </c>
      <c r="H1135">
        <f>SUMPRODUCT(MID(0&amp;feed!H1136,LARGE(INDEX(ISNUMBER(--MID(feed!H1136,ROW($1:$1),1))*
ROW($1:$1),0),ROW($1:$1))+1,1)*10^ROW($1:$1)/10)</f>
        <v>0</v>
      </c>
      <c r="I1135" t="str">
        <f>feed!I1136</f>
        <v>Poor</v>
      </c>
      <c r="J1135">
        <f>SUMPRODUCT(MID(0&amp;feed!J1136,LARGE(INDEX(ISNUMBER(--MID(feed!J1136,ROW($1:$19),1))*
ROW($1:$19),0),ROW($1:$19))+1,1)*10^ROW($1:$19)/10)</f>
        <v>82</v>
      </c>
      <c r="K1135">
        <f>SUMPRODUCT(MID(0&amp;feed!K1136,LARGE(INDEX(ISNUMBER(--MID(feed!K1136,ROW($1:$19),1))*
ROW($1:$19),0),ROW($1:$19))+1,1)*10^ROW($1:$19)/10)</f>
        <v>2</v>
      </c>
      <c r="L1135">
        <f>SUMPRODUCT(MID(0&amp;feed!L1136,LARGE(INDEX(ISNUMBER(--MID(feed!L1136,ROW($1:$19),1))*
ROW($1:$19),0),ROW($1:$19))+1,1)*10^ROW($1:$19)/10)</f>
        <v>0</v>
      </c>
      <c r="M1135" t="str">
        <f>feed!M1136</f>
        <v>Free Market</v>
      </c>
      <c r="N1135">
        <f>SUMPRODUCT(MID(0&amp;feed!N1136,LARGE(INDEX(ISNUMBER(--MID(feed!N1136,ROW($1:$5),1))*
ROW($1:$5),0),ROW($1:$5))+1,1)*10^ROW($1:$5)/10)</f>
        <v>306</v>
      </c>
      <c r="O1135">
        <f>SUMPRODUCT(MID(0&amp;feed!O1136,LARGE(INDEX(ISNUMBER(--MID(feed!O1136,ROW($1:$5),1))*
ROW($1:$5),0),ROW($1:$5))+1,1)*10^ROW($1:$5)/10)</f>
        <v>0</v>
      </c>
      <c r="P1135" t="str">
        <f>feed!P1136</f>
        <v>Untapped</v>
      </c>
      <c r="Q1135" t="str">
        <f>feed!Q1136</f>
        <v>None</v>
      </c>
      <c r="R1135" t="str">
        <f>feed!R1136</f>
        <v>China</v>
      </c>
      <c r="S1135" t="str">
        <f>feed!S1136</f>
        <v>Soviet Union</v>
      </c>
      <c r="T1135" s="4">
        <f>SUMPRODUCT(MID(0&amp;feed!T1136,LARGE(INDEX(ISNUMBER(--MID(feed!T1136,ROW($1:$5),1))*
ROW($1:$5),0),ROW($1:$5))+1,1)*10^ROW($1:$5)/10)</f>
        <v>20000</v>
      </c>
      <c r="U1135" t="str">
        <f>feed!U1136</f>
        <v>http://blocgame.com/stats.php?id=64820</v>
      </c>
      <c r="V1135" s="4">
        <f>SUMPRODUCT(MID(0&amp;feed!V1136,LARGE(INDEX(ISNUMBER(--MID(feed!V1136,ROW($1:$5),1))*
ROW($1:$5),0),ROW($1:$5))+1,1)*10^ROW($1:$5)/10)</f>
        <v>0</v>
      </c>
      <c r="W1135">
        <f>feed!W1136</f>
        <v>0</v>
      </c>
      <c r="X1135" s="4">
        <f>T1135-H1135*750-K1135*375-L1135*375</f>
        <v>19250</v>
      </c>
      <c r="Y1135" s="9">
        <f>T1135/N1135</f>
        <v>65.359477124183002</v>
      </c>
    </row>
    <row r="1136" spans="1:25" x14ac:dyDescent="0.25">
      <c r="A1136" t="str">
        <f>feed!A1135</f>
        <v>DerpSideistan</v>
      </c>
      <c r="B1136" t="str">
        <f>feed!B1135</f>
        <v>GeneralDerpSide</v>
      </c>
      <c r="C1136">
        <f>feed!C1135</f>
        <v>0</v>
      </c>
      <c r="D1136">
        <f>SUMPRODUCT(MID(0&amp;feed!D1135,LARGE(INDEX(ISNUMBER(--MID(feed!D1135,ROW($1:$19),1))*
ROW($1:$19),0),ROW($1:$19))+1,1)*10^ROW($1:$19)/10)</f>
        <v>6</v>
      </c>
      <c r="E1136">
        <f>SUMPRODUCT(MID(0&amp;feed!E1135,LARGE(INDEX(ISNUMBER(--MID(feed!E1135,ROW($1:$19),1))*
ROW($1:$19),0),ROW($1:$19))+1,1)*10^ROW($1:$19)/10)</f>
        <v>0</v>
      </c>
      <c r="F1136" t="str">
        <f>feed!F1135</f>
        <v>Finest of the 19th century</v>
      </c>
      <c r="G1136" t="str">
        <f>feed!G1135</f>
        <v>Nice</v>
      </c>
      <c r="H1136">
        <f>SUMPRODUCT(MID(0&amp;feed!H1135,LARGE(INDEX(ISNUMBER(--MID(feed!H1135,ROW($1:$1),1))*
ROW($1:$1),0),ROW($1:$1))+1,1)*10^ROW($1:$1)/10)</f>
        <v>0</v>
      </c>
      <c r="I1136" t="str">
        <f>feed!I1135</f>
        <v>Standard</v>
      </c>
      <c r="J1136">
        <f>SUMPRODUCT(MID(0&amp;feed!J1135,LARGE(INDEX(ISNUMBER(--MID(feed!J1135,ROW($1:$19),1))*
ROW($1:$19),0),ROW($1:$19))+1,1)*10^ROW($1:$19)/10)</f>
        <v>81</v>
      </c>
      <c r="K1136">
        <f>SUMPRODUCT(MID(0&amp;feed!K1135,LARGE(INDEX(ISNUMBER(--MID(feed!K1135,ROW($1:$19),1))*
ROW($1:$19),0),ROW($1:$19))+1,1)*10^ROW($1:$19)/10)</f>
        <v>2</v>
      </c>
      <c r="L1136">
        <f>SUMPRODUCT(MID(0&amp;feed!L1135,LARGE(INDEX(ISNUMBER(--MID(feed!L1135,ROW($1:$19),1))*
ROW($1:$19),0),ROW($1:$19))+1,1)*10^ROW($1:$19)/10)</f>
        <v>0</v>
      </c>
      <c r="M1136" t="str">
        <f>feed!M1135</f>
        <v>Mixed Economy</v>
      </c>
      <c r="N1136">
        <f>SUMPRODUCT(MID(0&amp;feed!N1135,LARGE(INDEX(ISNUMBER(--MID(feed!N1135,ROW($1:$5),1))*
ROW($1:$5),0),ROW($1:$5))+1,1)*10^ROW($1:$5)/10)</f>
        <v>306</v>
      </c>
      <c r="O1136">
        <f>SUMPRODUCT(MID(0&amp;feed!O1135,LARGE(INDEX(ISNUMBER(--MID(feed!O1135,ROW($1:$5),1))*
ROW($1:$5),0),ROW($1:$5))+1,1)*10^ROW($1:$5)/10)</f>
        <v>0</v>
      </c>
      <c r="P1136" t="str">
        <f>feed!P1135</f>
        <v>Untapped</v>
      </c>
      <c r="Q1136" t="str">
        <f>feed!Q1135</f>
        <v>None</v>
      </c>
      <c r="R1136" t="str">
        <f>feed!R1135</f>
        <v>Arabia</v>
      </c>
      <c r="S1136" t="str">
        <f>feed!S1135</f>
        <v>Neutral</v>
      </c>
      <c r="T1136" s="4">
        <f>SUMPRODUCT(MID(0&amp;feed!T1135,LARGE(INDEX(ISNUMBER(--MID(feed!T1135,ROW($1:$5),1))*
ROW($1:$5),0),ROW($1:$5))+1,1)*10^ROW($1:$5)/10)</f>
        <v>16335</v>
      </c>
      <c r="U1136" t="str">
        <f>feed!U1135</f>
        <v>http://blocgame.com/stats.php?id=40440</v>
      </c>
      <c r="V1136" s="4">
        <f>SUMPRODUCT(MID(0&amp;feed!V1135,LARGE(INDEX(ISNUMBER(--MID(feed!V1135,ROW($1:$5),1))*
ROW($1:$5),0),ROW($1:$5))+1,1)*10^ROW($1:$5)/10)</f>
        <v>0</v>
      </c>
      <c r="W1136">
        <f>feed!W1135</f>
        <v>0</v>
      </c>
      <c r="X1136" s="4">
        <f>T1136-H1136*750-K1136*375-L1136*375</f>
        <v>15585</v>
      </c>
      <c r="Y1136" s="9">
        <f>T1136/N1136</f>
        <v>53.382352941176471</v>
      </c>
    </row>
    <row r="1137" spans="1:25" x14ac:dyDescent="0.25">
      <c r="A1137" t="str">
        <f>feed!A1138</f>
        <v>Petrova</v>
      </c>
      <c r="B1137" t="str">
        <f>feed!B1138</f>
        <v>Corlanus</v>
      </c>
      <c r="C1137" t="str">
        <f>feed!C1138</f>
        <v>League of Nations</v>
      </c>
      <c r="D1137">
        <f>SUMPRODUCT(MID(0&amp;feed!D1138,LARGE(INDEX(ISNUMBER(--MID(feed!D1138,ROW($1:$19),1))*
ROW($1:$19),0),ROW($1:$19))+1,1)*10^ROW($1:$19)/10)</f>
        <v>25</v>
      </c>
      <c r="E1137">
        <f>SUMPRODUCT(MID(0&amp;feed!E1138,LARGE(INDEX(ISNUMBER(--MID(feed!E1138,ROW($1:$19),1))*
ROW($1:$19),0),ROW($1:$19))+1,1)*10^ROW($1:$19)/10)</f>
        <v>0</v>
      </c>
      <c r="F1137" t="str">
        <f>feed!F1138</f>
        <v>First World War surplus</v>
      </c>
      <c r="G1137" t="str">
        <f>feed!G1138</f>
        <v>Normal</v>
      </c>
      <c r="H1137">
        <f>SUMPRODUCT(MID(0&amp;feed!H1138,LARGE(INDEX(ISNUMBER(--MID(feed!H1138,ROW($1:$1),1))*
ROW($1:$1),0),ROW($1:$1))+1,1)*10^ROW($1:$1)/10)</f>
        <v>0</v>
      </c>
      <c r="I1137" t="str">
        <f>feed!I1138</f>
        <v>Elite</v>
      </c>
      <c r="J1137">
        <f>SUMPRODUCT(MID(0&amp;feed!J1138,LARGE(INDEX(ISNUMBER(--MID(feed!J1138,ROW($1:$19),1))*
ROW($1:$19),0),ROW($1:$19))+1,1)*10^ROW($1:$19)/10)</f>
        <v>10</v>
      </c>
      <c r="K1137">
        <f>SUMPRODUCT(MID(0&amp;feed!K1138,LARGE(INDEX(ISNUMBER(--MID(feed!K1138,ROW($1:$19),1))*
ROW($1:$19),0),ROW($1:$19))+1,1)*10^ROW($1:$19)/10)</f>
        <v>2</v>
      </c>
      <c r="L1137">
        <f>SUMPRODUCT(MID(0&amp;feed!L1138,LARGE(INDEX(ISNUMBER(--MID(feed!L1138,ROW($1:$19),1))*
ROW($1:$19),0),ROW($1:$19))+1,1)*10^ROW($1:$19)/10)</f>
        <v>1</v>
      </c>
      <c r="M1137" t="str">
        <f>feed!M1138</f>
        <v>Central Planning</v>
      </c>
      <c r="N1137">
        <f>SUMPRODUCT(MID(0&amp;feed!N1138,LARGE(INDEX(ISNUMBER(--MID(feed!N1138,ROW($1:$5),1))*
ROW($1:$5),0),ROW($1:$5))+1,1)*10^ROW($1:$5)/10)</f>
        <v>306</v>
      </c>
      <c r="O1137">
        <f>SUMPRODUCT(MID(0&amp;feed!O1138,LARGE(INDEX(ISNUMBER(--MID(feed!O1138,ROW($1:$5),1))*
ROW($1:$5),0),ROW($1:$5))+1,1)*10^ROW($1:$5)/10)</f>
        <v>1</v>
      </c>
      <c r="P1137" t="str">
        <f>feed!P1138</f>
        <v>Untapped</v>
      </c>
      <c r="Q1137" t="str">
        <f>feed!Q1138</f>
        <v>None</v>
      </c>
      <c r="R1137" t="str">
        <f>feed!R1138</f>
        <v>Mesopotamia</v>
      </c>
      <c r="S1137" t="str">
        <f>feed!S1138</f>
        <v>Neutral</v>
      </c>
      <c r="T1137" s="4">
        <f>SUMPRODUCT(MID(0&amp;feed!T1138,LARGE(INDEX(ISNUMBER(--MID(feed!T1138,ROW($1:$5),1))*
ROW($1:$5),0),ROW($1:$5))+1,1)*10^ROW($1:$5)/10)</f>
        <v>20000</v>
      </c>
      <c r="U1137" t="str">
        <f>feed!U1138</f>
        <v>http://blocgame.com/stats.php?id=64938</v>
      </c>
      <c r="V1137" s="4">
        <f>SUMPRODUCT(MID(0&amp;feed!V1138,LARGE(INDEX(ISNUMBER(--MID(feed!V1138,ROW($1:$5),1))*
ROW($1:$5),0),ROW($1:$5))+1,1)*10^ROW($1:$5)/10)</f>
        <v>0</v>
      </c>
      <c r="W1137">
        <f>feed!W1138</f>
        <v>0</v>
      </c>
      <c r="X1137" s="4">
        <f>T1137-H1137*750-K1137*375-L1137*375</f>
        <v>18875</v>
      </c>
      <c r="Y1137" s="9">
        <f>T1137/N1137</f>
        <v>65.359477124183002</v>
      </c>
    </row>
    <row r="1138" spans="1:25" x14ac:dyDescent="0.25">
      <c r="A1138" t="str">
        <f>feed!A1137</f>
        <v>Riftenland</v>
      </c>
      <c r="B1138" t="str">
        <f>feed!B1137</f>
        <v>ewinganu</v>
      </c>
      <c r="C1138" t="str">
        <f>feed!C1137</f>
        <v>Steel Brotherhood</v>
      </c>
      <c r="D1138">
        <f>SUMPRODUCT(MID(0&amp;feed!D1137,LARGE(INDEX(ISNUMBER(--MID(feed!D1137,ROW($1:$19),1))*
ROW($1:$19),0),ROW($1:$19))+1,1)*10^ROW($1:$19)/10)</f>
        <v>25</v>
      </c>
      <c r="E1138">
        <f>SUMPRODUCT(MID(0&amp;feed!E1137,LARGE(INDEX(ISNUMBER(--MID(feed!E1137,ROW($1:$19),1))*
ROW($1:$19),0),ROW($1:$19))+1,1)*10^ROW($1:$19)/10)</f>
        <v>0</v>
      </c>
      <c r="F1138" t="str">
        <f>feed!F1137</f>
        <v>First World War surplus</v>
      </c>
      <c r="G1138" t="str">
        <f>feed!G1137</f>
        <v>Questionable</v>
      </c>
      <c r="H1138">
        <f>SUMPRODUCT(MID(0&amp;feed!H1137,LARGE(INDEX(ISNUMBER(--MID(feed!H1137,ROW($1:$1),1))*
ROW($1:$1),0),ROW($1:$1))+1,1)*10^ROW($1:$1)/10)</f>
        <v>0</v>
      </c>
      <c r="I1138" t="str">
        <f>feed!I1137</f>
        <v>Elite</v>
      </c>
      <c r="J1138">
        <f>SUMPRODUCT(MID(0&amp;feed!J1137,LARGE(INDEX(ISNUMBER(--MID(feed!J1137,ROW($1:$19),1))*
ROW($1:$19),0),ROW($1:$19))+1,1)*10^ROW($1:$19)/10)</f>
        <v>3</v>
      </c>
      <c r="K1138">
        <f>SUMPRODUCT(MID(0&amp;feed!K1137,LARGE(INDEX(ISNUMBER(--MID(feed!K1137,ROW($1:$19),1))*
ROW($1:$19),0),ROW($1:$19))+1,1)*10^ROW($1:$19)/10)</f>
        <v>2</v>
      </c>
      <c r="L1138">
        <f>SUMPRODUCT(MID(0&amp;feed!L1137,LARGE(INDEX(ISNUMBER(--MID(feed!L1137,ROW($1:$19),1))*
ROW($1:$19),0),ROW($1:$19))+1,1)*10^ROW($1:$19)/10)</f>
        <v>1</v>
      </c>
      <c r="M1138" t="str">
        <f>feed!M1137</f>
        <v>Free Market</v>
      </c>
      <c r="N1138">
        <f>SUMPRODUCT(MID(0&amp;feed!N1137,LARGE(INDEX(ISNUMBER(--MID(feed!N1137,ROW($1:$5),1))*
ROW($1:$5),0),ROW($1:$5))+1,1)*10^ROW($1:$5)/10)</f>
        <v>306</v>
      </c>
      <c r="O1138">
        <f>SUMPRODUCT(MID(0&amp;feed!O1137,LARGE(INDEX(ISNUMBER(--MID(feed!O1137,ROW($1:$5),1))*
ROW($1:$5),0),ROW($1:$5))+1,1)*10^ROW($1:$5)/10)</f>
        <v>0</v>
      </c>
      <c r="P1138" t="str">
        <f>feed!P1137</f>
        <v>Untapped</v>
      </c>
      <c r="Q1138" t="str">
        <f>feed!Q1137</f>
        <v>Meagre</v>
      </c>
      <c r="R1138" t="str">
        <f>feed!R1137</f>
        <v>East Indies</v>
      </c>
      <c r="S1138" t="str">
        <f>feed!S1137</f>
        <v>United States</v>
      </c>
      <c r="T1138" s="4">
        <f>SUMPRODUCT(MID(0&amp;feed!T1137,LARGE(INDEX(ISNUMBER(--MID(feed!T1137,ROW($1:$5),1))*
ROW($1:$5),0),ROW($1:$5))+1,1)*10^ROW($1:$5)/10)</f>
        <v>20398</v>
      </c>
      <c r="U1138" t="str">
        <f>feed!U1137</f>
        <v>http://blocgame.com/stats.php?id=64917</v>
      </c>
      <c r="V1138" s="4">
        <f>SUMPRODUCT(MID(0&amp;feed!V1137,LARGE(INDEX(ISNUMBER(--MID(feed!V1137,ROW($1:$5),1))*
ROW($1:$5),0),ROW($1:$5))+1,1)*10^ROW($1:$5)/10)</f>
        <v>0</v>
      </c>
      <c r="W1138">
        <f>feed!W1137</f>
        <v>0</v>
      </c>
      <c r="X1138" s="4">
        <f>T1138-H1138*750-K1138*375-L1138*375</f>
        <v>19273</v>
      </c>
      <c r="Y1138" s="9">
        <f>T1138/N1138</f>
        <v>66.66013071895425</v>
      </c>
    </row>
    <row r="1139" spans="1:25" x14ac:dyDescent="0.25">
      <c r="A1139" t="str">
        <f>feed!A1166</f>
        <v>East Turkestan</v>
      </c>
      <c r="B1139" t="str">
        <f>feed!B1166</f>
        <v>BorkBoy</v>
      </c>
      <c r="C1139">
        <f>feed!C1166</f>
        <v>0</v>
      </c>
      <c r="D1139">
        <f>SUMPRODUCT(MID(0&amp;feed!D1166,LARGE(INDEX(ISNUMBER(--MID(feed!D1166,ROW($1:$19),1))*
ROW($1:$19),0),ROW($1:$19))+1,1)*10^ROW($1:$19)/10)</f>
        <v>20</v>
      </c>
      <c r="E1139">
        <f>SUMPRODUCT(MID(0&amp;feed!E1166,LARGE(INDEX(ISNUMBER(--MID(feed!E1166,ROW($1:$19),1))*
ROW($1:$19),0),ROW($1:$19))+1,1)*10^ROW($1:$19)/10)</f>
        <v>0</v>
      </c>
      <c r="F1139" t="str">
        <f>feed!F1166</f>
        <v>Finest of the 19th century</v>
      </c>
      <c r="G1139" t="str">
        <f>feed!G1166</f>
        <v>Normal</v>
      </c>
      <c r="H1139">
        <f>SUMPRODUCT(MID(0&amp;feed!H1166,LARGE(INDEX(ISNUMBER(--MID(feed!H1166,ROW($1:$1),1))*
ROW($1:$1),0),ROW($1:$1))+1,1)*10^ROW($1:$1)/10)</f>
        <v>0</v>
      </c>
      <c r="I1139" t="str">
        <f>feed!I1166</f>
        <v>Standard</v>
      </c>
      <c r="J1139">
        <f>SUMPRODUCT(MID(0&amp;feed!J1166,LARGE(INDEX(ISNUMBER(--MID(feed!J1166,ROW($1:$19),1))*
ROW($1:$19),0),ROW($1:$19))+1,1)*10^ROW($1:$19)/10)</f>
        <v>404644</v>
      </c>
      <c r="K1139">
        <f>SUMPRODUCT(MID(0&amp;feed!K1166,LARGE(INDEX(ISNUMBER(--MID(feed!K1166,ROW($1:$19),1))*
ROW($1:$19),0),ROW($1:$19))+1,1)*10^ROW($1:$19)/10)</f>
        <v>2</v>
      </c>
      <c r="L1139">
        <f>SUMPRODUCT(MID(0&amp;feed!L1166,LARGE(INDEX(ISNUMBER(--MID(feed!L1166,ROW($1:$19),1))*
ROW($1:$19),0),ROW($1:$19))+1,1)*10^ROW($1:$19)/10)</f>
        <v>0</v>
      </c>
      <c r="M1139" t="str">
        <f>feed!M1166</f>
        <v>Free Market</v>
      </c>
      <c r="N1139">
        <f>SUMPRODUCT(MID(0&amp;feed!N1166,LARGE(INDEX(ISNUMBER(--MID(feed!N1166,ROW($1:$5),1))*
ROW($1:$5),0),ROW($1:$5))+1,1)*10^ROW($1:$5)/10)</f>
        <v>305</v>
      </c>
      <c r="O1139">
        <f>SUMPRODUCT(MID(0&amp;feed!O1166,LARGE(INDEX(ISNUMBER(--MID(feed!O1166,ROW($1:$5),1))*
ROW($1:$5),0),ROW($1:$5))+1,1)*10^ROW($1:$5)/10)</f>
        <v>0</v>
      </c>
      <c r="P1139" t="str">
        <f>feed!P1166</f>
        <v>Untapped</v>
      </c>
      <c r="Q1139" t="str">
        <f>feed!Q1166</f>
        <v>None</v>
      </c>
      <c r="R1139" t="str">
        <f>feed!R1166</f>
        <v>China</v>
      </c>
      <c r="S1139" t="str">
        <f>feed!S1166</f>
        <v>Neutral</v>
      </c>
      <c r="T1139" s="4">
        <f>SUMPRODUCT(MID(0&amp;feed!T1166,LARGE(INDEX(ISNUMBER(--MID(feed!T1166,ROW($1:$5),1))*
ROW($1:$5),0),ROW($1:$5))+1,1)*10^ROW($1:$5)/10)</f>
        <v>20000</v>
      </c>
      <c r="U1139" t="str">
        <f>feed!U1166</f>
        <v>http://blocgame.com/stats.php?id=64937</v>
      </c>
      <c r="V1139" s="4">
        <f>SUMPRODUCT(MID(0&amp;feed!V1166,LARGE(INDEX(ISNUMBER(--MID(feed!V1166,ROW($1:$5),1))*
ROW($1:$5),0),ROW($1:$5))+1,1)*10^ROW($1:$5)/10)</f>
        <v>0</v>
      </c>
      <c r="W1139">
        <f>feed!W1166</f>
        <v>0</v>
      </c>
      <c r="X1139" s="4">
        <f>T1139-H1139*750-K1139*375-L1139*375</f>
        <v>19250</v>
      </c>
      <c r="Y1139" s="9">
        <f>T1139/N1139</f>
        <v>65.573770491803273</v>
      </c>
    </row>
    <row r="1140" spans="1:25" x14ac:dyDescent="0.25">
      <c r="A1140" t="str">
        <f>feed!A1148</f>
        <v>cyka blyat</v>
      </c>
      <c r="B1140" t="str">
        <f>feed!B1148</f>
        <v>putin 89</v>
      </c>
      <c r="C1140">
        <f>feed!C1148</f>
        <v>0</v>
      </c>
      <c r="D1140">
        <f>SUMPRODUCT(MID(0&amp;feed!D1148,LARGE(INDEX(ISNUMBER(--MID(feed!D1148,ROW($1:$19),1))*
ROW($1:$19),0),ROW($1:$19))+1,1)*10^ROW($1:$19)/10)</f>
        <v>20</v>
      </c>
      <c r="E1140">
        <f>SUMPRODUCT(MID(0&amp;feed!E1148,LARGE(INDEX(ISNUMBER(--MID(feed!E1148,ROW($1:$19),1))*
ROW($1:$19),0),ROW($1:$19))+1,1)*10^ROW($1:$19)/10)</f>
        <v>0</v>
      </c>
      <c r="F1140" t="str">
        <f>feed!F1148</f>
        <v>Finest of the 19th century</v>
      </c>
      <c r="G1140" t="str">
        <f>feed!G1148</f>
        <v>Normal</v>
      </c>
      <c r="H1140">
        <f>SUMPRODUCT(MID(0&amp;feed!H1148,LARGE(INDEX(ISNUMBER(--MID(feed!H1148,ROW($1:$1),1))*
ROW($1:$1),0),ROW($1:$1))+1,1)*10^ROW($1:$1)/10)</f>
        <v>0</v>
      </c>
      <c r="I1140" t="str">
        <f>feed!I1148</f>
        <v>Standard</v>
      </c>
      <c r="J1140">
        <f>SUMPRODUCT(MID(0&amp;feed!J1148,LARGE(INDEX(ISNUMBER(--MID(feed!J1148,ROW($1:$19),1))*
ROW($1:$19),0),ROW($1:$19))+1,1)*10^ROW($1:$19)/10)</f>
        <v>404644</v>
      </c>
      <c r="K1140">
        <f>SUMPRODUCT(MID(0&amp;feed!K1148,LARGE(INDEX(ISNUMBER(--MID(feed!K1148,ROW($1:$19),1))*
ROW($1:$19),0),ROW($1:$19))+1,1)*10^ROW($1:$19)/10)</f>
        <v>2</v>
      </c>
      <c r="L1140">
        <f>SUMPRODUCT(MID(0&amp;feed!L1148,LARGE(INDEX(ISNUMBER(--MID(feed!L1148,ROW($1:$19),1))*
ROW($1:$19),0),ROW($1:$19))+1,1)*10^ROW($1:$19)/10)</f>
        <v>0</v>
      </c>
      <c r="M1140" t="str">
        <f>feed!M1148</f>
        <v>Free Market</v>
      </c>
      <c r="N1140">
        <f>SUMPRODUCT(MID(0&amp;feed!N1148,LARGE(INDEX(ISNUMBER(--MID(feed!N1148,ROW($1:$5),1))*
ROW($1:$5),0),ROW($1:$5))+1,1)*10^ROW($1:$5)/10)</f>
        <v>305</v>
      </c>
      <c r="O1140">
        <f>SUMPRODUCT(MID(0&amp;feed!O1148,LARGE(INDEX(ISNUMBER(--MID(feed!O1148,ROW($1:$5),1))*
ROW($1:$5),0),ROW($1:$5))+1,1)*10^ROW($1:$5)/10)</f>
        <v>0</v>
      </c>
      <c r="P1140" t="str">
        <f>feed!P1148</f>
        <v>Untapped</v>
      </c>
      <c r="Q1140" t="str">
        <f>feed!Q1148</f>
        <v>None</v>
      </c>
      <c r="R1140" t="str">
        <f>feed!R1148</f>
        <v>East Indies</v>
      </c>
      <c r="S1140" t="str">
        <f>feed!S1148</f>
        <v>Neutral</v>
      </c>
      <c r="T1140" s="4">
        <f>SUMPRODUCT(MID(0&amp;feed!T1148,LARGE(INDEX(ISNUMBER(--MID(feed!T1148,ROW($1:$5),1))*
ROW($1:$5),0),ROW($1:$5))+1,1)*10^ROW($1:$5)/10)</f>
        <v>20000</v>
      </c>
      <c r="U1140" t="str">
        <f>feed!U1148</f>
        <v>http://blocgame.com/stats.php?id=64914</v>
      </c>
      <c r="V1140" s="4">
        <f>SUMPRODUCT(MID(0&amp;feed!V1148,LARGE(INDEX(ISNUMBER(--MID(feed!V1148,ROW($1:$5),1))*
ROW($1:$5),0),ROW($1:$5))+1,1)*10^ROW($1:$5)/10)</f>
        <v>0</v>
      </c>
      <c r="W1140">
        <f>feed!W1148</f>
        <v>0</v>
      </c>
      <c r="X1140" s="4">
        <f>T1140-H1140*750-K1140*375-L1140*375</f>
        <v>19250</v>
      </c>
      <c r="Y1140" s="9">
        <f>T1140/N1140</f>
        <v>65.573770491803273</v>
      </c>
    </row>
    <row r="1141" spans="1:25" x14ac:dyDescent="0.25">
      <c r="A1141" t="str">
        <f>feed!A1151</f>
        <v>Al-Basansoura</v>
      </c>
      <c r="B1141" t="str">
        <f>feed!B1151</f>
        <v>Aaish Faraj</v>
      </c>
      <c r="C1141">
        <f>feed!C1151</f>
        <v>0</v>
      </c>
      <c r="D1141">
        <f>SUMPRODUCT(MID(0&amp;feed!D1151,LARGE(INDEX(ISNUMBER(--MID(feed!D1151,ROW($1:$19),1))*
ROW($1:$19),0),ROW($1:$19))+1,1)*10^ROW($1:$19)/10)</f>
        <v>20</v>
      </c>
      <c r="E1141">
        <f>SUMPRODUCT(MID(0&amp;feed!E1151,LARGE(INDEX(ISNUMBER(--MID(feed!E1151,ROW($1:$19),1))*
ROW($1:$19),0),ROW($1:$19))+1,1)*10^ROW($1:$19)/10)</f>
        <v>0</v>
      </c>
      <c r="F1141" t="str">
        <f>feed!F1151</f>
        <v>Finest of the 19th century</v>
      </c>
      <c r="G1141" t="str">
        <f>feed!G1151</f>
        <v>Normal</v>
      </c>
      <c r="H1141">
        <f>SUMPRODUCT(MID(0&amp;feed!H1151,LARGE(INDEX(ISNUMBER(--MID(feed!H1151,ROW($1:$1),1))*
ROW($1:$1),0),ROW($1:$1))+1,1)*10^ROW($1:$1)/10)</f>
        <v>0</v>
      </c>
      <c r="I1141" t="str">
        <f>feed!I1151</f>
        <v>Standard</v>
      </c>
      <c r="J1141">
        <f>SUMPRODUCT(MID(0&amp;feed!J1151,LARGE(INDEX(ISNUMBER(--MID(feed!J1151,ROW($1:$19),1))*
ROW($1:$19),0),ROW($1:$19))+1,1)*10^ROW($1:$19)/10)</f>
        <v>404644</v>
      </c>
      <c r="K1141">
        <f>SUMPRODUCT(MID(0&amp;feed!K1151,LARGE(INDEX(ISNUMBER(--MID(feed!K1151,ROW($1:$19),1))*
ROW($1:$19),0),ROW($1:$19))+1,1)*10^ROW($1:$19)/10)</f>
        <v>2</v>
      </c>
      <c r="L1141">
        <f>SUMPRODUCT(MID(0&amp;feed!L1151,LARGE(INDEX(ISNUMBER(--MID(feed!L1151,ROW($1:$19),1))*
ROW($1:$19),0),ROW($1:$19))+1,1)*10^ROW($1:$19)/10)</f>
        <v>0</v>
      </c>
      <c r="M1141" t="str">
        <f>feed!M1151</f>
        <v>Mixed Economy</v>
      </c>
      <c r="N1141">
        <f>SUMPRODUCT(MID(0&amp;feed!N1151,LARGE(INDEX(ISNUMBER(--MID(feed!N1151,ROW($1:$5),1))*
ROW($1:$5),0),ROW($1:$5))+1,1)*10^ROW($1:$5)/10)</f>
        <v>305</v>
      </c>
      <c r="O1141">
        <f>SUMPRODUCT(MID(0&amp;feed!O1151,LARGE(INDEX(ISNUMBER(--MID(feed!O1151,ROW($1:$5),1))*
ROW($1:$5),0),ROW($1:$5))+1,1)*10^ROW($1:$5)/10)</f>
        <v>0</v>
      </c>
      <c r="P1141" t="str">
        <f>feed!P1151</f>
        <v>Untapped</v>
      </c>
      <c r="Q1141" t="str">
        <f>feed!Q1151</f>
        <v>None</v>
      </c>
      <c r="R1141" t="str">
        <f>feed!R1151</f>
        <v>Arabia</v>
      </c>
      <c r="S1141" t="str">
        <f>feed!S1151</f>
        <v>Neutral</v>
      </c>
      <c r="T1141" s="4">
        <f>SUMPRODUCT(MID(0&amp;feed!T1151,LARGE(INDEX(ISNUMBER(--MID(feed!T1151,ROW($1:$5),1))*
ROW($1:$5),0),ROW($1:$5))+1,1)*10^ROW($1:$5)/10)</f>
        <v>20000</v>
      </c>
      <c r="U1141" t="str">
        <f>feed!U1151</f>
        <v>http://blocgame.com/stats.php?id=64918</v>
      </c>
      <c r="V1141" s="4">
        <f>SUMPRODUCT(MID(0&amp;feed!V1151,LARGE(INDEX(ISNUMBER(--MID(feed!V1151,ROW($1:$5),1))*
ROW($1:$5),0),ROW($1:$5))+1,1)*10^ROW($1:$5)/10)</f>
        <v>0</v>
      </c>
      <c r="W1141">
        <f>feed!W1151</f>
        <v>0</v>
      </c>
      <c r="X1141" s="4">
        <f>T1141-H1141*750-K1141*375-L1141*375</f>
        <v>19250</v>
      </c>
      <c r="Y1141" s="9">
        <f>T1141/N1141</f>
        <v>65.573770491803273</v>
      </c>
    </row>
    <row r="1142" spans="1:25" x14ac:dyDescent="0.25">
      <c r="A1142" t="str">
        <f>feed!A1154</f>
        <v>Greed</v>
      </c>
      <c r="B1142" t="str">
        <f>feed!B1154</f>
        <v>MegaGreed</v>
      </c>
      <c r="C1142">
        <f>feed!C1154</f>
        <v>0</v>
      </c>
      <c r="D1142">
        <f>SUMPRODUCT(MID(0&amp;feed!D1154,LARGE(INDEX(ISNUMBER(--MID(feed!D1154,ROW($1:$19),1))*
ROW($1:$19),0),ROW($1:$19))+1,1)*10^ROW($1:$19)/10)</f>
        <v>20</v>
      </c>
      <c r="E1142">
        <f>SUMPRODUCT(MID(0&amp;feed!E1154,LARGE(INDEX(ISNUMBER(--MID(feed!E1154,ROW($1:$19),1))*
ROW($1:$19),0),ROW($1:$19))+1,1)*10^ROW($1:$19)/10)</f>
        <v>0</v>
      </c>
      <c r="F1142" t="str">
        <f>feed!F1154</f>
        <v>Finest of the 19th century</v>
      </c>
      <c r="G1142" t="str">
        <f>feed!G1154</f>
        <v>Normal</v>
      </c>
      <c r="H1142">
        <f>SUMPRODUCT(MID(0&amp;feed!H1154,LARGE(INDEX(ISNUMBER(--MID(feed!H1154,ROW($1:$1),1))*
ROW($1:$1),0),ROW($1:$1))+1,1)*10^ROW($1:$1)/10)</f>
        <v>0</v>
      </c>
      <c r="I1142" t="str">
        <f>feed!I1154</f>
        <v>Standard</v>
      </c>
      <c r="J1142">
        <f>SUMPRODUCT(MID(0&amp;feed!J1154,LARGE(INDEX(ISNUMBER(--MID(feed!J1154,ROW($1:$19),1))*
ROW($1:$19),0),ROW($1:$19))+1,1)*10^ROW($1:$19)/10)</f>
        <v>404644</v>
      </c>
      <c r="K1142">
        <f>SUMPRODUCT(MID(0&amp;feed!K1154,LARGE(INDEX(ISNUMBER(--MID(feed!K1154,ROW($1:$19),1))*
ROW($1:$19),0),ROW($1:$19))+1,1)*10^ROW($1:$19)/10)</f>
        <v>2</v>
      </c>
      <c r="L1142">
        <f>SUMPRODUCT(MID(0&amp;feed!L1154,LARGE(INDEX(ISNUMBER(--MID(feed!L1154,ROW($1:$19),1))*
ROW($1:$19),0),ROW($1:$19))+1,1)*10^ROW($1:$19)/10)</f>
        <v>0</v>
      </c>
      <c r="M1142" t="str">
        <f>feed!M1154</f>
        <v>Free Market</v>
      </c>
      <c r="N1142">
        <f>SUMPRODUCT(MID(0&amp;feed!N1154,LARGE(INDEX(ISNUMBER(--MID(feed!N1154,ROW($1:$5),1))*
ROW($1:$5),0),ROW($1:$5))+1,1)*10^ROW($1:$5)/10)</f>
        <v>305</v>
      </c>
      <c r="O1142">
        <f>SUMPRODUCT(MID(0&amp;feed!O1154,LARGE(INDEX(ISNUMBER(--MID(feed!O1154,ROW($1:$5),1))*
ROW($1:$5),0),ROW($1:$5))+1,1)*10^ROW($1:$5)/10)</f>
        <v>0</v>
      </c>
      <c r="P1142" t="str">
        <f>feed!P1154</f>
        <v>Untapped</v>
      </c>
      <c r="Q1142" t="str">
        <f>feed!Q1154</f>
        <v>None</v>
      </c>
      <c r="R1142" t="str">
        <f>feed!R1154</f>
        <v>Caribbean</v>
      </c>
      <c r="S1142" t="str">
        <f>feed!S1154</f>
        <v>Neutral</v>
      </c>
      <c r="T1142" s="4">
        <f>SUMPRODUCT(MID(0&amp;feed!T1154,LARGE(INDEX(ISNUMBER(--MID(feed!T1154,ROW($1:$5),1))*
ROW($1:$5),0),ROW($1:$5))+1,1)*10^ROW($1:$5)/10)</f>
        <v>20000</v>
      </c>
      <c r="U1142" t="str">
        <f>feed!U1154</f>
        <v>http://blocgame.com/stats.php?id=64921</v>
      </c>
      <c r="V1142" s="4">
        <f>SUMPRODUCT(MID(0&amp;feed!V1154,LARGE(INDEX(ISNUMBER(--MID(feed!V1154,ROW($1:$5),1))*
ROW($1:$5),0),ROW($1:$5))+1,1)*10^ROW($1:$5)/10)</f>
        <v>0</v>
      </c>
      <c r="W1142">
        <f>feed!W1154</f>
        <v>0</v>
      </c>
      <c r="X1142" s="4">
        <f>T1142-H1142*750-K1142*375-L1142*375</f>
        <v>19250</v>
      </c>
      <c r="Y1142" s="9">
        <f>T1142/N1142</f>
        <v>65.573770491803273</v>
      </c>
    </row>
    <row r="1143" spans="1:25" x14ac:dyDescent="0.25">
      <c r="A1143" t="str">
        <f>feed!A1141</f>
        <v>amanandhiswife</v>
      </c>
      <c r="B1143" t="str">
        <f>feed!B1141</f>
        <v>gg123</v>
      </c>
      <c r="C1143">
        <f>feed!C1141</f>
        <v>0</v>
      </c>
      <c r="D1143">
        <f>SUMPRODUCT(MID(0&amp;feed!D1141,LARGE(INDEX(ISNUMBER(--MID(feed!D1141,ROW($1:$19),1))*
ROW($1:$19),0),ROW($1:$19))+1,1)*10^ROW($1:$19)/10)</f>
        <v>8</v>
      </c>
      <c r="E1143">
        <f>SUMPRODUCT(MID(0&amp;feed!E1141,LARGE(INDEX(ISNUMBER(--MID(feed!E1141,ROW($1:$19),1))*
ROW($1:$19),0),ROW($1:$19))+1,1)*10^ROW($1:$19)/10)</f>
        <v>0</v>
      </c>
      <c r="F1143" t="str">
        <f>feed!F1141</f>
        <v>Finest of the 19th century</v>
      </c>
      <c r="G1143" t="str">
        <f>feed!G1141</f>
        <v>Good</v>
      </c>
      <c r="H1143">
        <f>SUMPRODUCT(MID(0&amp;feed!H1141,LARGE(INDEX(ISNUMBER(--MID(feed!H1141,ROW($1:$1),1))*
ROW($1:$1),0),ROW($1:$1))+1,1)*10^ROW($1:$1)/10)</f>
        <v>0</v>
      </c>
      <c r="I1143" t="str">
        <f>feed!I1141</f>
        <v>Poor</v>
      </c>
      <c r="J1143">
        <f>SUMPRODUCT(MID(0&amp;feed!J1141,LARGE(INDEX(ISNUMBER(--MID(feed!J1141,ROW($1:$19),1))*
ROW($1:$19),0),ROW($1:$19))+1,1)*10^ROW($1:$19)/10)</f>
        <v>90</v>
      </c>
      <c r="K1143">
        <f>SUMPRODUCT(MID(0&amp;feed!K1141,LARGE(INDEX(ISNUMBER(--MID(feed!K1141,ROW($1:$19),1))*
ROW($1:$19),0),ROW($1:$19))+1,1)*10^ROW($1:$19)/10)</f>
        <v>2</v>
      </c>
      <c r="L1143">
        <f>SUMPRODUCT(MID(0&amp;feed!L1141,LARGE(INDEX(ISNUMBER(--MID(feed!L1141,ROW($1:$19),1))*
ROW($1:$19),0),ROW($1:$19))+1,1)*10^ROW($1:$19)/10)</f>
        <v>0</v>
      </c>
      <c r="M1143" t="str">
        <f>feed!M1141</f>
        <v>Mixed Economy</v>
      </c>
      <c r="N1143">
        <f>SUMPRODUCT(MID(0&amp;feed!N1141,LARGE(INDEX(ISNUMBER(--MID(feed!N1141,ROW($1:$5),1))*
ROW($1:$5),0),ROW($1:$5))+1,1)*10^ROW($1:$5)/10)</f>
        <v>305</v>
      </c>
      <c r="O1143">
        <f>SUMPRODUCT(MID(0&amp;feed!O1141,LARGE(INDEX(ISNUMBER(--MID(feed!O1141,ROW($1:$5),1))*
ROW($1:$5),0),ROW($1:$5))+1,1)*10^ROW($1:$5)/10)</f>
        <v>0</v>
      </c>
      <c r="P1143" t="str">
        <f>feed!P1141</f>
        <v>Untapped</v>
      </c>
      <c r="Q1143" t="str">
        <f>feed!Q1141</f>
        <v>None</v>
      </c>
      <c r="R1143" t="str">
        <f>feed!R1141</f>
        <v>Pacific Rim</v>
      </c>
      <c r="S1143" t="str">
        <f>feed!S1141</f>
        <v>Neutral</v>
      </c>
      <c r="T1143" s="4">
        <f>SUMPRODUCT(MID(0&amp;feed!T1141,LARGE(INDEX(ISNUMBER(--MID(feed!T1141,ROW($1:$5),1))*
ROW($1:$5),0),ROW($1:$5))+1,1)*10^ROW($1:$5)/10)</f>
        <v>19800</v>
      </c>
      <c r="U1143" t="str">
        <f>feed!U1141</f>
        <v>http://blocgame.com/stats.php?id=64719</v>
      </c>
      <c r="V1143" s="4">
        <f>SUMPRODUCT(MID(0&amp;feed!V1141,LARGE(INDEX(ISNUMBER(--MID(feed!V1141,ROW($1:$5),1))*
ROW($1:$5),0),ROW($1:$5))+1,1)*10^ROW($1:$5)/10)</f>
        <v>0</v>
      </c>
      <c r="W1143">
        <f>feed!W1141</f>
        <v>0</v>
      </c>
      <c r="X1143" s="4">
        <f>T1143-H1143*750-K1143*375-L1143*375</f>
        <v>19050</v>
      </c>
      <c r="Y1143" s="9">
        <f>T1143/N1143</f>
        <v>64.918032786885249</v>
      </c>
    </row>
    <row r="1144" spans="1:25" x14ac:dyDescent="0.25">
      <c r="A1144" t="str">
        <f>feed!A1149</f>
        <v>aspete lapete</v>
      </c>
      <c r="B1144" t="str">
        <f>feed!B1149</f>
        <v>putin 80</v>
      </c>
      <c r="C1144">
        <f>feed!C1149</f>
        <v>0</v>
      </c>
      <c r="D1144">
        <f>SUMPRODUCT(MID(0&amp;feed!D1149,LARGE(INDEX(ISNUMBER(--MID(feed!D1149,ROW($1:$19),1))*
ROW($1:$19),0),ROW($1:$19))+1,1)*10^ROW($1:$19)/10)</f>
        <v>22</v>
      </c>
      <c r="E1144">
        <f>SUMPRODUCT(MID(0&amp;feed!E1149,LARGE(INDEX(ISNUMBER(--MID(feed!E1149,ROW($1:$19),1))*
ROW($1:$19),0),ROW($1:$19))+1,1)*10^ROW($1:$19)/10)</f>
        <v>0</v>
      </c>
      <c r="F1144" t="str">
        <f>feed!F1149</f>
        <v>First World War surplus</v>
      </c>
      <c r="G1144" t="str">
        <f>feed!G1149</f>
        <v>Normal</v>
      </c>
      <c r="H1144">
        <f>SUMPRODUCT(MID(0&amp;feed!H1149,LARGE(INDEX(ISNUMBER(--MID(feed!H1149,ROW($1:$1),1))*
ROW($1:$1),0),ROW($1:$1))+1,1)*10^ROW($1:$1)/10)</f>
        <v>0</v>
      </c>
      <c r="I1144" t="str">
        <f>feed!I1149</f>
        <v>Elite</v>
      </c>
      <c r="J1144">
        <f>SUMPRODUCT(MID(0&amp;feed!J1149,LARGE(INDEX(ISNUMBER(--MID(feed!J1149,ROW($1:$19),1))*
ROW($1:$19),0),ROW($1:$19))+1,1)*10^ROW($1:$19)/10)</f>
        <v>20</v>
      </c>
      <c r="K1144">
        <f>SUMPRODUCT(MID(0&amp;feed!K1149,LARGE(INDEX(ISNUMBER(--MID(feed!K1149,ROW($1:$19),1))*
ROW($1:$19),0),ROW($1:$19))+1,1)*10^ROW($1:$19)/10)</f>
        <v>2</v>
      </c>
      <c r="L1144">
        <f>SUMPRODUCT(MID(0&amp;feed!L1149,LARGE(INDEX(ISNUMBER(--MID(feed!L1149,ROW($1:$19),1))*
ROW($1:$19),0),ROW($1:$19))+1,1)*10^ROW($1:$19)/10)</f>
        <v>0</v>
      </c>
      <c r="M1144" t="str">
        <f>feed!M1149</f>
        <v>Free Market</v>
      </c>
      <c r="N1144">
        <f>SUMPRODUCT(MID(0&amp;feed!N1149,LARGE(INDEX(ISNUMBER(--MID(feed!N1149,ROW($1:$5),1))*
ROW($1:$5),0),ROW($1:$5))+1,1)*10^ROW($1:$5)/10)</f>
        <v>305</v>
      </c>
      <c r="O1144">
        <f>SUMPRODUCT(MID(0&amp;feed!O1149,LARGE(INDEX(ISNUMBER(--MID(feed!O1149,ROW($1:$5),1))*
ROW($1:$5),0),ROW($1:$5))+1,1)*10^ROW($1:$5)/10)</f>
        <v>0</v>
      </c>
      <c r="P1144" t="str">
        <f>feed!P1149</f>
        <v>Untapped</v>
      </c>
      <c r="Q1144" t="str">
        <f>feed!Q1149</f>
        <v>None</v>
      </c>
      <c r="R1144" t="str">
        <f>feed!R1149</f>
        <v>Indochina</v>
      </c>
      <c r="S1144" t="str">
        <f>feed!S1149</f>
        <v>United States</v>
      </c>
      <c r="T1144" s="4">
        <f>SUMPRODUCT(MID(0&amp;feed!T1149,LARGE(INDEX(ISNUMBER(--MID(feed!T1149,ROW($1:$5),1))*
ROW($1:$5),0),ROW($1:$5))+1,1)*10^ROW($1:$5)/10)</f>
        <v>20000</v>
      </c>
      <c r="U1144" t="str">
        <f>feed!U1149</f>
        <v>http://blocgame.com/stats.php?id=64915</v>
      </c>
      <c r="V1144" s="4">
        <f>SUMPRODUCT(MID(0&amp;feed!V1149,LARGE(INDEX(ISNUMBER(--MID(feed!V1149,ROW($1:$5),1))*
ROW($1:$5),0),ROW($1:$5))+1,1)*10^ROW($1:$5)/10)</f>
        <v>0</v>
      </c>
      <c r="W1144">
        <f>feed!W1149</f>
        <v>0</v>
      </c>
      <c r="X1144" s="4">
        <f>T1144-H1144*750-K1144*375-L1144*375</f>
        <v>19250</v>
      </c>
      <c r="Y1144" s="9">
        <f>T1144/N1144</f>
        <v>65.573770491803273</v>
      </c>
    </row>
    <row r="1145" spans="1:25" x14ac:dyDescent="0.25">
      <c r="A1145" t="str">
        <f>feed!A1140</f>
        <v>PMAOA</v>
      </c>
      <c r="B1145" t="str">
        <f>feed!B1140</f>
        <v>Mbatume II</v>
      </c>
      <c r="C1145">
        <f>feed!C1140</f>
        <v>0</v>
      </c>
      <c r="D1145">
        <f>SUMPRODUCT(MID(0&amp;feed!D1140,LARGE(INDEX(ISNUMBER(--MID(feed!D1140,ROW($1:$19),1))*
ROW($1:$19),0),ROW($1:$19))+1,1)*10^ROW($1:$19)/10)</f>
        <v>20</v>
      </c>
      <c r="E1145">
        <f>SUMPRODUCT(MID(0&amp;feed!E1140,LARGE(INDEX(ISNUMBER(--MID(feed!E1140,ROW($1:$19),1))*
ROW($1:$19),0),ROW($1:$19))+1,1)*10^ROW($1:$19)/10)</f>
        <v>0</v>
      </c>
      <c r="F1145" t="str">
        <f>feed!F1140</f>
        <v>Finest of the 19th century</v>
      </c>
      <c r="G1145" t="str">
        <f>feed!G1140</f>
        <v>Normal</v>
      </c>
      <c r="H1145">
        <f>SUMPRODUCT(MID(0&amp;feed!H1140,LARGE(INDEX(ISNUMBER(--MID(feed!H1140,ROW($1:$1),1))*
ROW($1:$1),0),ROW($1:$1))+1,1)*10^ROW($1:$1)/10)</f>
        <v>0</v>
      </c>
      <c r="I1145" t="str">
        <f>feed!I1140</f>
        <v>Standard</v>
      </c>
      <c r="J1145">
        <f>SUMPRODUCT(MID(0&amp;feed!J1140,LARGE(INDEX(ISNUMBER(--MID(feed!J1140,ROW($1:$19),1))*
ROW($1:$19),0),ROW($1:$19))+1,1)*10^ROW($1:$19)/10)</f>
        <v>18</v>
      </c>
      <c r="K1145">
        <f>SUMPRODUCT(MID(0&amp;feed!K1140,LARGE(INDEX(ISNUMBER(--MID(feed!K1140,ROW($1:$19),1))*
ROW($1:$19),0),ROW($1:$19))+1,1)*10^ROW($1:$19)/10)</f>
        <v>2</v>
      </c>
      <c r="L1145">
        <f>SUMPRODUCT(MID(0&amp;feed!L1140,LARGE(INDEX(ISNUMBER(--MID(feed!L1140,ROW($1:$19),1))*
ROW($1:$19),0),ROW($1:$19))+1,1)*10^ROW($1:$19)/10)</f>
        <v>0</v>
      </c>
      <c r="M1145" t="str">
        <f>feed!M1140</f>
        <v>Central Planning</v>
      </c>
      <c r="N1145">
        <f>SUMPRODUCT(MID(0&amp;feed!N1140,LARGE(INDEX(ISNUMBER(--MID(feed!N1140,ROW($1:$5),1))*
ROW($1:$5),0),ROW($1:$5))+1,1)*10^ROW($1:$5)/10)</f>
        <v>305</v>
      </c>
      <c r="O1145">
        <f>SUMPRODUCT(MID(0&amp;feed!O1140,LARGE(INDEX(ISNUMBER(--MID(feed!O1140,ROW($1:$5),1))*
ROW($1:$5),0),ROW($1:$5))+1,1)*10^ROW($1:$5)/10)</f>
        <v>375</v>
      </c>
      <c r="P1145" t="str">
        <f>feed!P1140</f>
        <v>Untapped</v>
      </c>
      <c r="Q1145" t="str">
        <f>feed!Q1140</f>
        <v>None</v>
      </c>
      <c r="R1145" t="str">
        <f>feed!R1140</f>
        <v>Guinea</v>
      </c>
      <c r="S1145" t="str">
        <f>feed!S1140</f>
        <v>Neutral</v>
      </c>
      <c r="T1145" s="4">
        <f>SUMPRODUCT(MID(0&amp;feed!T1140,LARGE(INDEX(ISNUMBER(--MID(feed!T1140,ROW($1:$5),1))*
ROW($1:$5),0),ROW($1:$5))+1,1)*10^ROW($1:$5)/10)</f>
        <v>20000</v>
      </c>
      <c r="U1145" t="str">
        <f>feed!U1140</f>
        <v>http://blocgame.com/stats.php?id=54574</v>
      </c>
      <c r="V1145" s="4">
        <f>SUMPRODUCT(MID(0&amp;feed!V1140,LARGE(INDEX(ISNUMBER(--MID(feed!V1140,ROW($1:$5),1))*
ROW($1:$5),0),ROW($1:$5))+1,1)*10^ROW($1:$5)/10)</f>
        <v>0</v>
      </c>
      <c r="W1145">
        <f>feed!W1140</f>
        <v>0</v>
      </c>
      <c r="X1145" s="4">
        <f>T1145-H1145*750-K1145*375-L1145*375</f>
        <v>19250</v>
      </c>
      <c r="Y1145" s="9">
        <f>T1145/N1145</f>
        <v>65.573770491803273</v>
      </c>
    </row>
    <row r="1146" spans="1:25" x14ac:dyDescent="0.25">
      <c r="A1146" t="str">
        <f>feed!A1153</f>
        <v>eddylane</v>
      </c>
      <c r="B1146" t="str">
        <f>feed!B1153</f>
        <v>eddylane1</v>
      </c>
      <c r="C1146">
        <f>feed!C1153</f>
        <v>0</v>
      </c>
      <c r="D1146">
        <f>SUMPRODUCT(MID(0&amp;feed!D1153,LARGE(INDEX(ISNUMBER(--MID(feed!D1153,ROW($1:$19),1))*
ROW($1:$19),0),ROW($1:$19))+1,1)*10^ROW($1:$19)/10)</f>
        <v>20</v>
      </c>
      <c r="E1146">
        <f>SUMPRODUCT(MID(0&amp;feed!E1153,LARGE(INDEX(ISNUMBER(--MID(feed!E1153,ROW($1:$19),1))*
ROW($1:$19),0),ROW($1:$19))+1,1)*10^ROW($1:$19)/10)</f>
        <v>0</v>
      </c>
      <c r="F1146" t="str">
        <f>feed!F1153</f>
        <v>Finest of the 19th century</v>
      </c>
      <c r="G1146" t="str">
        <f>feed!G1153</f>
        <v>Normal</v>
      </c>
      <c r="H1146">
        <f>SUMPRODUCT(MID(0&amp;feed!H1153,LARGE(INDEX(ISNUMBER(--MID(feed!H1153,ROW($1:$1),1))*
ROW($1:$1),0),ROW($1:$1))+1,1)*10^ROW($1:$1)/10)</f>
        <v>0</v>
      </c>
      <c r="I1146" t="str">
        <f>feed!I1153</f>
        <v>Standard</v>
      </c>
      <c r="J1146">
        <f>SUMPRODUCT(MID(0&amp;feed!J1153,LARGE(INDEX(ISNUMBER(--MID(feed!J1153,ROW($1:$19),1))*
ROW($1:$19),0),ROW($1:$19))+1,1)*10^ROW($1:$19)/10)</f>
        <v>18</v>
      </c>
      <c r="K1146">
        <f>SUMPRODUCT(MID(0&amp;feed!K1153,LARGE(INDEX(ISNUMBER(--MID(feed!K1153,ROW($1:$19),1))*
ROW($1:$19),0),ROW($1:$19))+1,1)*10^ROW($1:$19)/10)</f>
        <v>3</v>
      </c>
      <c r="L1146">
        <f>SUMPRODUCT(MID(0&amp;feed!L1153,LARGE(INDEX(ISNUMBER(--MID(feed!L1153,ROW($1:$19),1))*
ROW($1:$19),0),ROW($1:$19))+1,1)*10^ROW($1:$19)/10)</f>
        <v>1</v>
      </c>
      <c r="M1146" t="str">
        <f>feed!M1153</f>
        <v>Mixed Economy</v>
      </c>
      <c r="N1146">
        <f>SUMPRODUCT(MID(0&amp;feed!N1153,LARGE(INDEX(ISNUMBER(--MID(feed!N1153,ROW($1:$5),1))*
ROW($1:$5),0),ROW($1:$5))+1,1)*10^ROW($1:$5)/10)</f>
        <v>305</v>
      </c>
      <c r="O1146">
        <f>SUMPRODUCT(MID(0&amp;feed!O1153,LARGE(INDEX(ISNUMBER(--MID(feed!O1153,ROW($1:$5),1))*
ROW($1:$5),0),ROW($1:$5))+1,1)*10^ROW($1:$5)/10)</f>
        <v>1648</v>
      </c>
      <c r="P1146" t="str">
        <f>feed!P1153</f>
        <v>Untapped</v>
      </c>
      <c r="Q1146" t="str">
        <f>feed!Q1153</f>
        <v>None</v>
      </c>
      <c r="R1146" t="str">
        <f>feed!R1153</f>
        <v>Egypt</v>
      </c>
      <c r="S1146" t="str">
        <f>feed!S1153</f>
        <v>United States</v>
      </c>
      <c r="T1146" s="4">
        <f>SUMPRODUCT(MID(0&amp;feed!T1153,LARGE(INDEX(ISNUMBER(--MID(feed!T1153,ROW($1:$5),1))*
ROW($1:$5),0),ROW($1:$5))+1,1)*10^ROW($1:$5)/10)</f>
        <v>20000</v>
      </c>
      <c r="U1146" t="str">
        <f>feed!U1153</f>
        <v>http://blocgame.com/stats.php?id=64920</v>
      </c>
      <c r="V1146" s="4">
        <f>SUMPRODUCT(MID(0&amp;feed!V1153,LARGE(INDEX(ISNUMBER(--MID(feed!V1153,ROW($1:$5),1))*
ROW($1:$5),0),ROW($1:$5))+1,1)*10^ROW($1:$5)/10)</f>
        <v>0</v>
      </c>
      <c r="W1146">
        <f>feed!W1153</f>
        <v>0</v>
      </c>
      <c r="X1146" s="4">
        <f>T1146-H1146*750-K1146*375-L1146*375</f>
        <v>18500</v>
      </c>
      <c r="Y1146" s="9">
        <f>T1146/N1146</f>
        <v>65.573770491803273</v>
      </c>
    </row>
    <row r="1147" spans="1:25" x14ac:dyDescent="0.25">
      <c r="A1147" t="str">
        <f>feed!A1152</f>
        <v>Comasaki</v>
      </c>
      <c r="B1147" t="str">
        <f>feed!B1152</f>
        <v>rakr</v>
      </c>
      <c r="C1147">
        <f>feed!C1152</f>
        <v>0</v>
      </c>
      <c r="D1147">
        <f>SUMPRODUCT(MID(0&amp;feed!D1152,LARGE(INDEX(ISNUMBER(--MID(feed!D1152,ROW($1:$19),1))*
ROW($1:$19),0),ROW($1:$19))+1,1)*10^ROW($1:$19)/10)</f>
        <v>20</v>
      </c>
      <c r="E1147">
        <f>SUMPRODUCT(MID(0&amp;feed!E1152,LARGE(INDEX(ISNUMBER(--MID(feed!E1152,ROW($1:$19),1))*
ROW($1:$19),0),ROW($1:$19))+1,1)*10^ROW($1:$19)/10)</f>
        <v>0</v>
      </c>
      <c r="F1147" t="str">
        <f>feed!F1152</f>
        <v>Finest of the 19th century</v>
      </c>
      <c r="G1147" t="str">
        <f>feed!G1152</f>
        <v>Normal</v>
      </c>
      <c r="H1147">
        <f>SUMPRODUCT(MID(0&amp;feed!H1152,LARGE(INDEX(ISNUMBER(--MID(feed!H1152,ROW($1:$1),1))*
ROW($1:$1),0),ROW($1:$1))+1,1)*10^ROW($1:$1)/10)</f>
        <v>0</v>
      </c>
      <c r="I1147" t="str">
        <f>feed!I1152</f>
        <v>Standard</v>
      </c>
      <c r="J1147">
        <f>SUMPRODUCT(MID(0&amp;feed!J1152,LARGE(INDEX(ISNUMBER(--MID(feed!J1152,ROW($1:$19),1))*
ROW($1:$19),0),ROW($1:$19))+1,1)*10^ROW($1:$19)/10)</f>
        <v>17</v>
      </c>
      <c r="K1147">
        <f>SUMPRODUCT(MID(0&amp;feed!K1152,LARGE(INDEX(ISNUMBER(--MID(feed!K1152,ROW($1:$19),1))*
ROW($1:$19),0),ROW($1:$19))+1,1)*10^ROW($1:$19)/10)</f>
        <v>2</v>
      </c>
      <c r="L1147">
        <f>SUMPRODUCT(MID(0&amp;feed!L1152,LARGE(INDEX(ISNUMBER(--MID(feed!L1152,ROW($1:$19),1))*
ROW($1:$19),0),ROW($1:$19))+1,1)*10^ROW($1:$19)/10)</f>
        <v>0</v>
      </c>
      <c r="M1147" t="str">
        <f>feed!M1152</f>
        <v>Mixed Economy</v>
      </c>
      <c r="N1147">
        <f>SUMPRODUCT(MID(0&amp;feed!N1152,LARGE(INDEX(ISNUMBER(--MID(feed!N1152,ROW($1:$5),1))*
ROW($1:$5),0),ROW($1:$5))+1,1)*10^ROW($1:$5)/10)</f>
        <v>305</v>
      </c>
      <c r="O1147">
        <f>SUMPRODUCT(MID(0&amp;feed!O1152,LARGE(INDEX(ISNUMBER(--MID(feed!O1152,ROW($1:$5),1))*
ROW($1:$5),0),ROW($1:$5))+1,1)*10^ROW($1:$5)/10)</f>
        <v>0</v>
      </c>
      <c r="P1147" t="str">
        <f>feed!P1152</f>
        <v>Untapped</v>
      </c>
      <c r="Q1147" t="str">
        <f>feed!Q1152</f>
        <v>None</v>
      </c>
      <c r="R1147" t="str">
        <f>feed!R1152</f>
        <v>The Subcontinent</v>
      </c>
      <c r="S1147" t="str">
        <f>feed!S1152</f>
        <v>Neutral</v>
      </c>
      <c r="T1147" s="4">
        <f>SUMPRODUCT(MID(0&amp;feed!T1152,LARGE(INDEX(ISNUMBER(--MID(feed!T1152,ROW($1:$5),1))*
ROW($1:$5),0),ROW($1:$5))+1,1)*10^ROW($1:$5)/10)</f>
        <v>20000</v>
      </c>
      <c r="U1147" t="str">
        <f>feed!U1152</f>
        <v>http://blocgame.com/stats.php?id=64919</v>
      </c>
      <c r="V1147" s="4">
        <f>SUMPRODUCT(MID(0&amp;feed!V1152,LARGE(INDEX(ISNUMBER(--MID(feed!V1152,ROW($1:$5),1))*
ROW($1:$5),0),ROW($1:$5))+1,1)*10^ROW($1:$5)/10)</f>
        <v>0</v>
      </c>
      <c r="W1147">
        <f>feed!W1152</f>
        <v>0</v>
      </c>
      <c r="X1147" s="4">
        <f>T1147-H1147*750-K1147*375-L1147*375</f>
        <v>19250</v>
      </c>
      <c r="Y1147" s="9">
        <f>T1147/N1147</f>
        <v>65.573770491803273</v>
      </c>
    </row>
    <row r="1148" spans="1:25" x14ac:dyDescent="0.25">
      <c r="A1148" t="str">
        <f>feed!A1150</f>
        <v>vrandirland</v>
      </c>
      <c r="B1148" t="str">
        <f>feed!B1150</f>
        <v>comradeewing</v>
      </c>
      <c r="C1148">
        <f>feed!C1150</f>
        <v>0</v>
      </c>
      <c r="D1148">
        <f>SUMPRODUCT(MID(0&amp;feed!D1150,LARGE(INDEX(ISNUMBER(--MID(feed!D1150,ROW($1:$19),1))*
ROW($1:$19),0),ROW($1:$19))+1,1)*10^ROW($1:$19)/10)</f>
        <v>14</v>
      </c>
      <c r="E1148">
        <f>SUMPRODUCT(MID(0&amp;feed!E1150,LARGE(INDEX(ISNUMBER(--MID(feed!E1150,ROW($1:$19),1))*
ROW($1:$19),0),ROW($1:$19))+1,1)*10^ROW($1:$19)/10)</f>
        <v>0</v>
      </c>
      <c r="F1148" t="str">
        <f>feed!F1150</f>
        <v>Finest of the 19th century</v>
      </c>
      <c r="G1148" t="str">
        <f>feed!G1150</f>
        <v>Questionable</v>
      </c>
      <c r="H1148">
        <f>SUMPRODUCT(MID(0&amp;feed!H1150,LARGE(INDEX(ISNUMBER(--MID(feed!H1150,ROW($1:$1),1))*
ROW($1:$1),0),ROW($1:$1))+1,1)*10^ROW($1:$1)/10)</f>
        <v>0</v>
      </c>
      <c r="I1148" t="str">
        <f>feed!I1150</f>
        <v>Standard</v>
      </c>
      <c r="J1148">
        <f>SUMPRODUCT(MID(0&amp;feed!J1150,LARGE(INDEX(ISNUMBER(--MID(feed!J1150,ROW($1:$19),1))*
ROW($1:$19),0),ROW($1:$19))+1,1)*10^ROW($1:$19)/10)</f>
        <v>17</v>
      </c>
      <c r="K1148">
        <f>SUMPRODUCT(MID(0&amp;feed!K1150,LARGE(INDEX(ISNUMBER(--MID(feed!K1150,ROW($1:$19),1))*
ROW($1:$19),0),ROW($1:$19))+1,1)*10^ROW($1:$19)/10)</f>
        <v>2</v>
      </c>
      <c r="L1148">
        <f>SUMPRODUCT(MID(0&amp;feed!L1150,LARGE(INDEX(ISNUMBER(--MID(feed!L1150,ROW($1:$19),1))*
ROW($1:$19),0),ROW($1:$19))+1,1)*10^ROW($1:$19)/10)</f>
        <v>1</v>
      </c>
      <c r="M1148" t="str">
        <f>feed!M1150</f>
        <v>Central Planning</v>
      </c>
      <c r="N1148">
        <f>SUMPRODUCT(MID(0&amp;feed!N1150,LARGE(INDEX(ISNUMBER(--MID(feed!N1150,ROW($1:$5),1))*
ROW($1:$5),0),ROW($1:$5))+1,1)*10^ROW($1:$5)/10)</f>
        <v>305</v>
      </c>
      <c r="O1148">
        <f>SUMPRODUCT(MID(0&amp;feed!O1150,LARGE(INDEX(ISNUMBER(--MID(feed!O1150,ROW($1:$5),1))*
ROW($1:$5),0),ROW($1:$5))+1,1)*10^ROW($1:$5)/10)</f>
        <v>102</v>
      </c>
      <c r="P1148" t="str">
        <f>feed!P1150</f>
        <v>Untapped</v>
      </c>
      <c r="Q1148" t="str">
        <f>feed!Q1150</f>
        <v>Meagre</v>
      </c>
      <c r="R1148" t="str">
        <f>feed!R1150</f>
        <v>Indochina</v>
      </c>
      <c r="S1148" t="str">
        <f>feed!S1150</f>
        <v>Soviet Union</v>
      </c>
      <c r="T1148" s="4">
        <f>SUMPRODUCT(MID(0&amp;feed!T1150,LARGE(INDEX(ISNUMBER(--MID(feed!T1150,ROW($1:$5),1))*
ROW($1:$5),0),ROW($1:$5))+1,1)*10^ROW($1:$5)/10)</f>
        <v>20000</v>
      </c>
      <c r="U1148" t="str">
        <f>feed!U1150</f>
        <v>http://blocgame.com/stats.php?id=64916</v>
      </c>
      <c r="V1148" s="4">
        <f>SUMPRODUCT(MID(0&amp;feed!V1150,LARGE(INDEX(ISNUMBER(--MID(feed!V1150,ROW($1:$5),1))*
ROW($1:$5),0),ROW($1:$5))+1,1)*10^ROW($1:$5)/10)</f>
        <v>0</v>
      </c>
      <c r="W1148">
        <f>feed!W1150</f>
        <v>0</v>
      </c>
      <c r="X1148" s="4">
        <f>T1148-H1148*750-K1148*375-L1148*375</f>
        <v>18875</v>
      </c>
      <c r="Y1148" s="9">
        <f>T1148/N1148</f>
        <v>65.573770491803273</v>
      </c>
    </row>
    <row r="1149" spans="1:25" x14ac:dyDescent="0.25">
      <c r="A1149" t="str">
        <f>feed!A1155</f>
        <v>Brentica</v>
      </c>
      <c r="B1149" t="str">
        <f>feed!B1155</f>
        <v>Brenticula</v>
      </c>
      <c r="C1149">
        <f>feed!C1155</f>
        <v>0</v>
      </c>
      <c r="D1149">
        <f>SUMPRODUCT(MID(0&amp;feed!D1155,LARGE(INDEX(ISNUMBER(--MID(feed!D1155,ROW($1:$19),1))*
ROW($1:$19),0),ROW($1:$19))+1,1)*10^ROW($1:$19)/10)</f>
        <v>20</v>
      </c>
      <c r="E1149">
        <f>SUMPRODUCT(MID(0&amp;feed!E1155,LARGE(INDEX(ISNUMBER(--MID(feed!E1155,ROW($1:$19),1))*
ROW($1:$19),0),ROW($1:$19))+1,1)*10^ROW($1:$19)/10)</f>
        <v>0</v>
      </c>
      <c r="F1149" t="str">
        <f>feed!F1155</f>
        <v>Finest of the 19th century</v>
      </c>
      <c r="G1149" t="str">
        <f>feed!G1155</f>
        <v>Normal</v>
      </c>
      <c r="H1149">
        <f>SUMPRODUCT(MID(0&amp;feed!H1155,LARGE(INDEX(ISNUMBER(--MID(feed!H1155,ROW($1:$1),1))*
ROW($1:$1),0),ROW($1:$1))+1,1)*10^ROW($1:$1)/10)</f>
        <v>0</v>
      </c>
      <c r="I1149" t="str">
        <f>feed!I1155</f>
        <v>Standard</v>
      </c>
      <c r="J1149">
        <f>SUMPRODUCT(MID(0&amp;feed!J1155,LARGE(INDEX(ISNUMBER(--MID(feed!J1155,ROW($1:$19),1))*
ROW($1:$19),0),ROW($1:$19))+1,1)*10^ROW($1:$19)/10)</f>
        <v>16</v>
      </c>
      <c r="K1149">
        <f>SUMPRODUCT(MID(0&amp;feed!K1155,LARGE(INDEX(ISNUMBER(--MID(feed!K1155,ROW($1:$19),1))*
ROW($1:$19),0),ROW($1:$19))+1,1)*10^ROW($1:$19)/10)</f>
        <v>2</v>
      </c>
      <c r="L1149">
        <f>SUMPRODUCT(MID(0&amp;feed!L1155,LARGE(INDEX(ISNUMBER(--MID(feed!L1155,ROW($1:$19),1))*
ROW($1:$19),0),ROW($1:$19))+1,1)*10^ROW($1:$19)/10)</f>
        <v>1</v>
      </c>
      <c r="M1149" t="str">
        <f>feed!M1155</f>
        <v>Mixed Economy</v>
      </c>
      <c r="N1149">
        <f>SUMPRODUCT(MID(0&amp;feed!N1155,LARGE(INDEX(ISNUMBER(--MID(feed!N1155,ROW($1:$5),1))*
ROW($1:$5),0),ROW($1:$5))+1,1)*10^ROW($1:$5)/10)</f>
        <v>305</v>
      </c>
      <c r="O1149">
        <f>SUMPRODUCT(MID(0&amp;feed!O1155,LARGE(INDEX(ISNUMBER(--MID(feed!O1155,ROW($1:$5),1))*
ROW($1:$5),0),ROW($1:$5))+1,1)*10^ROW($1:$5)/10)</f>
        <v>1</v>
      </c>
      <c r="P1149" t="str">
        <f>feed!P1155</f>
        <v>Untapped</v>
      </c>
      <c r="Q1149" t="str">
        <f>feed!Q1155</f>
        <v>None</v>
      </c>
      <c r="R1149" t="str">
        <f>feed!R1155</f>
        <v>Pacific Rim</v>
      </c>
      <c r="S1149" t="str">
        <f>feed!S1155</f>
        <v>Soviet Union</v>
      </c>
      <c r="T1149" s="4">
        <f>SUMPRODUCT(MID(0&amp;feed!T1155,LARGE(INDEX(ISNUMBER(--MID(feed!T1155,ROW($1:$5),1))*
ROW($1:$5),0),ROW($1:$5))+1,1)*10^ROW($1:$5)/10)</f>
        <v>20000</v>
      </c>
      <c r="U1149" t="str">
        <f>feed!U1155</f>
        <v>http://blocgame.com/stats.php?id=64922</v>
      </c>
      <c r="V1149" s="4">
        <f>SUMPRODUCT(MID(0&amp;feed!V1155,LARGE(INDEX(ISNUMBER(--MID(feed!V1155,ROW($1:$5),1))*
ROW($1:$5),0),ROW($1:$5))+1,1)*10^ROW($1:$5)/10)</f>
        <v>0</v>
      </c>
      <c r="W1149">
        <f>feed!W1155</f>
        <v>0</v>
      </c>
      <c r="X1149" s="4">
        <f>T1149-H1149*750-K1149*375-L1149*375</f>
        <v>18875</v>
      </c>
      <c r="Y1149" s="9">
        <f>T1149/N1149</f>
        <v>65.573770491803273</v>
      </c>
    </row>
    <row r="1150" spans="1:25" x14ac:dyDescent="0.25">
      <c r="A1150" t="str">
        <f>feed!A1158</f>
        <v>Egyiptias</v>
      </c>
      <c r="B1150" t="str">
        <f>feed!B1158</f>
        <v>Krasniqi</v>
      </c>
      <c r="C1150">
        <f>feed!C1158</f>
        <v>0</v>
      </c>
      <c r="D1150">
        <f>SUMPRODUCT(MID(0&amp;feed!D1158,LARGE(INDEX(ISNUMBER(--MID(feed!D1158,ROW($1:$19),1))*
ROW($1:$19),0),ROW($1:$19))+1,1)*10^ROW($1:$19)/10)</f>
        <v>20</v>
      </c>
      <c r="E1150">
        <f>SUMPRODUCT(MID(0&amp;feed!E1158,LARGE(INDEX(ISNUMBER(--MID(feed!E1158,ROW($1:$19),1))*
ROW($1:$19),0),ROW($1:$19))+1,1)*10^ROW($1:$19)/10)</f>
        <v>0</v>
      </c>
      <c r="F1150" t="str">
        <f>feed!F1158</f>
        <v>Finest of the 19th century</v>
      </c>
      <c r="G1150" t="str">
        <f>feed!G1158</f>
        <v>Normal</v>
      </c>
      <c r="H1150">
        <f>SUMPRODUCT(MID(0&amp;feed!H1158,LARGE(INDEX(ISNUMBER(--MID(feed!H1158,ROW($1:$1),1))*
ROW($1:$1),0),ROW($1:$1))+1,1)*10^ROW($1:$1)/10)</f>
        <v>0</v>
      </c>
      <c r="I1150" t="str">
        <f>feed!I1158</f>
        <v>Standard</v>
      </c>
      <c r="J1150">
        <f>SUMPRODUCT(MID(0&amp;feed!J1158,LARGE(INDEX(ISNUMBER(--MID(feed!J1158,ROW($1:$19),1))*
ROW($1:$19),0),ROW($1:$19))+1,1)*10^ROW($1:$19)/10)</f>
        <v>15</v>
      </c>
      <c r="K1150">
        <f>SUMPRODUCT(MID(0&amp;feed!K1158,LARGE(INDEX(ISNUMBER(--MID(feed!K1158,ROW($1:$19),1))*
ROW($1:$19),0),ROW($1:$19))+1,1)*10^ROW($1:$19)/10)</f>
        <v>2</v>
      </c>
      <c r="L1150">
        <f>SUMPRODUCT(MID(0&amp;feed!L1158,LARGE(INDEX(ISNUMBER(--MID(feed!L1158,ROW($1:$19),1))*
ROW($1:$19),0),ROW($1:$19))+1,1)*10^ROW($1:$19)/10)</f>
        <v>0</v>
      </c>
      <c r="M1150" t="str">
        <f>feed!M1158</f>
        <v>Free Market</v>
      </c>
      <c r="N1150">
        <f>SUMPRODUCT(MID(0&amp;feed!N1158,LARGE(INDEX(ISNUMBER(--MID(feed!N1158,ROW($1:$5),1))*
ROW($1:$5),0),ROW($1:$5))+1,1)*10^ROW($1:$5)/10)</f>
        <v>305</v>
      </c>
      <c r="O1150">
        <f>SUMPRODUCT(MID(0&amp;feed!O1158,LARGE(INDEX(ISNUMBER(--MID(feed!O1158,ROW($1:$5),1))*
ROW($1:$5),0),ROW($1:$5))+1,1)*10^ROW($1:$5)/10)</f>
        <v>0</v>
      </c>
      <c r="P1150" t="str">
        <f>feed!P1158</f>
        <v>Untapped</v>
      </c>
      <c r="Q1150" t="str">
        <f>feed!Q1158</f>
        <v>None</v>
      </c>
      <c r="R1150" t="str">
        <f>feed!R1158</f>
        <v>Egypt</v>
      </c>
      <c r="S1150" t="str">
        <f>feed!S1158</f>
        <v>Neutral</v>
      </c>
      <c r="T1150" s="4">
        <f>SUMPRODUCT(MID(0&amp;feed!T1158,LARGE(INDEX(ISNUMBER(--MID(feed!T1158,ROW($1:$5),1))*
ROW($1:$5),0),ROW($1:$5))+1,1)*10^ROW($1:$5)/10)</f>
        <v>20000</v>
      </c>
      <c r="U1150" t="str">
        <f>feed!U1158</f>
        <v>http://blocgame.com/stats.php?id=64926</v>
      </c>
      <c r="V1150" s="4">
        <f>SUMPRODUCT(MID(0&amp;feed!V1158,LARGE(INDEX(ISNUMBER(--MID(feed!V1158,ROW($1:$5),1))*
ROW($1:$5),0),ROW($1:$5))+1,1)*10^ROW($1:$5)/10)</f>
        <v>0</v>
      </c>
      <c r="W1150">
        <f>feed!W1158</f>
        <v>0</v>
      </c>
      <c r="X1150" s="4">
        <f>T1150-H1150*750-K1150*375-L1150*375</f>
        <v>19250</v>
      </c>
      <c r="Y1150" s="9">
        <f>T1150/N1150</f>
        <v>65.573770491803273</v>
      </c>
    </row>
    <row r="1151" spans="1:25" x14ac:dyDescent="0.25">
      <c r="A1151" t="str">
        <f>feed!A1157</f>
        <v>Macedonain</v>
      </c>
      <c r="B1151" t="str">
        <f>feed!B1157</f>
        <v>TheMacedonia</v>
      </c>
      <c r="C1151">
        <f>feed!C1157</f>
        <v>0</v>
      </c>
      <c r="D1151">
        <f>SUMPRODUCT(MID(0&amp;feed!D1157,LARGE(INDEX(ISNUMBER(--MID(feed!D1157,ROW($1:$19),1))*
ROW($1:$19),0),ROW($1:$19))+1,1)*10^ROW($1:$19)/10)</f>
        <v>20</v>
      </c>
      <c r="E1151">
        <f>SUMPRODUCT(MID(0&amp;feed!E1157,LARGE(INDEX(ISNUMBER(--MID(feed!E1157,ROW($1:$19),1))*
ROW($1:$19),0),ROW($1:$19))+1,1)*10^ROW($1:$19)/10)</f>
        <v>0</v>
      </c>
      <c r="F1151" t="str">
        <f>feed!F1157</f>
        <v>Finest of the 19th century</v>
      </c>
      <c r="G1151" t="str">
        <f>feed!G1157</f>
        <v>Normal</v>
      </c>
      <c r="H1151">
        <f>SUMPRODUCT(MID(0&amp;feed!H1157,LARGE(INDEX(ISNUMBER(--MID(feed!H1157,ROW($1:$1),1))*
ROW($1:$1),0),ROW($1:$1))+1,1)*10^ROW($1:$1)/10)</f>
        <v>0</v>
      </c>
      <c r="I1151" t="str">
        <f>feed!I1157</f>
        <v>Standard</v>
      </c>
      <c r="J1151">
        <f>SUMPRODUCT(MID(0&amp;feed!J1157,LARGE(INDEX(ISNUMBER(--MID(feed!J1157,ROW($1:$19),1))*
ROW($1:$19),0),ROW($1:$19))+1,1)*10^ROW($1:$19)/10)</f>
        <v>15</v>
      </c>
      <c r="K1151">
        <f>SUMPRODUCT(MID(0&amp;feed!K1157,LARGE(INDEX(ISNUMBER(--MID(feed!K1157,ROW($1:$19),1))*
ROW($1:$19),0),ROW($1:$19))+1,1)*10^ROW($1:$19)/10)</f>
        <v>2</v>
      </c>
      <c r="L1151">
        <f>SUMPRODUCT(MID(0&amp;feed!L1157,LARGE(INDEX(ISNUMBER(--MID(feed!L1157,ROW($1:$19),1))*
ROW($1:$19),0),ROW($1:$19))+1,1)*10^ROW($1:$19)/10)</f>
        <v>1</v>
      </c>
      <c r="M1151" t="str">
        <f>feed!M1157</f>
        <v>Mixed Economy</v>
      </c>
      <c r="N1151">
        <f>SUMPRODUCT(MID(0&amp;feed!N1157,LARGE(INDEX(ISNUMBER(--MID(feed!N1157,ROW($1:$5),1))*
ROW($1:$5),0),ROW($1:$5))+1,1)*10^ROW($1:$5)/10)</f>
        <v>305</v>
      </c>
      <c r="O1151">
        <f>SUMPRODUCT(MID(0&amp;feed!O1157,LARGE(INDEX(ISNUMBER(--MID(feed!O1157,ROW($1:$5),1))*
ROW($1:$5),0),ROW($1:$5))+1,1)*10^ROW($1:$5)/10)</f>
        <v>1</v>
      </c>
      <c r="P1151" t="str">
        <f>feed!P1157</f>
        <v>Untapped</v>
      </c>
      <c r="Q1151" t="str">
        <f>feed!Q1157</f>
        <v>None</v>
      </c>
      <c r="R1151" t="str">
        <f>feed!R1157</f>
        <v>Caribbean</v>
      </c>
      <c r="S1151" t="str">
        <f>feed!S1157</f>
        <v>Neutral</v>
      </c>
      <c r="T1151" s="4">
        <f>SUMPRODUCT(MID(0&amp;feed!T1157,LARGE(INDEX(ISNUMBER(--MID(feed!T1157,ROW($1:$5),1))*
ROW($1:$5),0),ROW($1:$5))+1,1)*10^ROW($1:$5)/10)</f>
        <v>20000</v>
      </c>
      <c r="U1151" t="str">
        <f>feed!U1157</f>
        <v>http://blocgame.com/stats.php?id=64925</v>
      </c>
      <c r="V1151" s="4">
        <f>SUMPRODUCT(MID(0&amp;feed!V1157,LARGE(INDEX(ISNUMBER(--MID(feed!V1157,ROW($1:$5),1))*
ROW($1:$5),0),ROW($1:$5))+1,1)*10^ROW($1:$5)/10)</f>
        <v>0</v>
      </c>
      <c r="W1151">
        <f>feed!W1157</f>
        <v>0</v>
      </c>
      <c r="X1151" s="4">
        <f>T1151-H1151*750-K1151*375-L1151*375</f>
        <v>18875</v>
      </c>
      <c r="Y1151" s="9">
        <f>T1151/N1151</f>
        <v>65.573770491803273</v>
      </c>
    </row>
    <row r="1152" spans="1:25" x14ac:dyDescent="0.25">
      <c r="A1152" t="str">
        <f>feed!A1160</f>
        <v>Billybobjoe</v>
      </c>
      <c r="B1152" t="str">
        <f>feed!B1160</f>
        <v>Johnsoncool676</v>
      </c>
      <c r="C1152">
        <f>feed!C1160</f>
        <v>0</v>
      </c>
      <c r="D1152">
        <f>SUMPRODUCT(MID(0&amp;feed!D1160,LARGE(INDEX(ISNUMBER(--MID(feed!D1160,ROW($1:$19),1))*
ROW($1:$19),0),ROW($1:$19))+1,1)*10^ROW($1:$19)/10)</f>
        <v>20</v>
      </c>
      <c r="E1152">
        <f>SUMPRODUCT(MID(0&amp;feed!E1160,LARGE(INDEX(ISNUMBER(--MID(feed!E1160,ROW($1:$19),1))*
ROW($1:$19),0),ROW($1:$19))+1,1)*10^ROW($1:$19)/10)</f>
        <v>0</v>
      </c>
      <c r="F1152" t="str">
        <f>feed!F1160</f>
        <v>Finest of the 19th century</v>
      </c>
      <c r="G1152" t="str">
        <f>feed!G1160</f>
        <v>Normal</v>
      </c>
      <c r="H1152">
        <f>SUMPRODUCT(MID(0&amp;feed!H1160,LARGE(INDEX(ISNUMBER(--MID(feed!H1160,ROW($1:$1),1))*
ROW($1:$1),0),ROW($1:$1))+1,1)*10^ROW($1:$1)/10)</f>
        <v>0</v>
      </c>
      <c r="I1152" t="str">
        <f>feed!I1160</f>
        <v>Standard</v>
      </c>
      <c r="J1152">
        <f>SUMPRODUCT(MID(0&amp;feed!J1160,LARGE(INDEX(ISNUMBER(--MID(feed!J1160,ROW($1:$19),1))*
ROW($1:$19),0),ROW($1:$19))+1,1)*10^ROW($1:$19)/10)</f>
        <v>14</v>
      </c>
      <c r="K1152">
        <f>SUMPRODUCT(MID(0&amp;feed!K1160,LARGE(INDEX(ISNUMBER(--MID(feed!K1160,ROW($1:$19),1))*
ROW($1:$19),0),ROW($1:$19))+1,1)*10^ROW($1:$19)/10)</f>
        <v>2</v>
      </c>
      <c r="L1152">
        <f>SUMPRODUCT(MID(0&amp;feed!L1160,LARGE(INDEX(ISNUMBER(--MID(feed!L1160,ROW($1:$19),1))*
ROW($1:$19),0),ROW($1:$19))+1,1)*10^ROW($1:$19)/10)</f>
        <v>0</v>
      </c>
      <c r="M1152" t="str">
        <f>feed!M1160</f>
        <v>Central Planning</v>
      </c>
      <c r="N1152">
        <f>SUMPRODUCT(MID(0&amp;feed!N1160,LARGE(INDEX(ISNUMBER(--MID(feed!N1160,ROW($1:$5),1))*
ROW($1:$5),0),ROW($1:$5))+1,1)*10^ROW($1:$5)/10)</f>
        <v>305</v>
      </c>
      <c r="O1152">
        <f>SUMPRODUCT(MID(0&amp;feed!O1160,LARGE(INDEX(ISNUMBER(--MID(feed!O1160,ROW($1:$5),1))*
ROW($1:$5),0),ROW($1:$5))+1,1)*10^ROW($1:$5)/10)</f>
        <v>0</v>
      </c>
      <c r="P1152" t="str">
        <f>feed!P1160</f>
        <v>Untapped</v>
      </c>
      <c r="Q1152" t="str">
        <f>feed!Q1160</f>
        <v>None</v>
      </c>
      <c r="R1152" t="str">
        <f>feed!R1160</f>
        <v>Southern Africa</v>
      </c>
      <c r="S1152" t="str">
        <f>feed!S1160</f>
        <v>Neutral</v>
      </c>
      <c r="T1152" s="4">
        <f>SUMPRODUCT(MID(0&amp;feed!T1160,LARGE(INDEX(ISNUMBER(--MID(feed!T1160,ROW($1:$5),1))*
ROW($1:$5),0),ROW($1:$5))+1,1)*10^ROW($1:$5)/10)</f>
        <v>20000</v>
      </c>
      <c r="U1152" t="str">
        <f>feed!U1160</f>
        <v>http://blocgame.com/stats.php?id=64929</v>
      </c>
      <c r="V1152" s="4">
        <f>SUMPRODUCT(MID(0&amp;feed!V1160,LARGE(INDEX(ISNUMBER(--MID(feed!V1160,ROW($1:$5),1))*
ROW($1:$5),0),ROW($1:$5))+1,1)*10^ROW($1:$5)/10)</f>
        <v>0</v>
      </c>
      <c r="W1152">
        <f>feed!W1160</f>
        <v>0</v>
      </c>
      <c r="X1152" s="4">
        <f>T1152-H1152*750-K1152*375-L1152*375</f>
        <v>19250</v>
      </c>
      <c r="Y1152" s="9">
        <f>T1152/N1152</f>
        <v>65.573770491803273</v>
      </c>
    </row>
    <row r="1153" spans="1:25" x14ac:dyDescent="0.25">
      <c r="A1153" t="str">
        <f>feed!A1162</f>
        <v>Nikomahovska</v>
      </c>
      <c r="B1153" t="str">
        <f>feed!B1162</f>
        <v>Karaslav</v>
      </c>
      <c r="C1153">
        <f>feed!C1162</f>
        <v>0</v>
      </c>
      <c r="D1153">
        <f>SUMPRODUCT(MID(0&amp;feed!D1162,LARGE(INDEX(ISNUMBER(--MID(feed!D1162,ROW($1:$19),1))*
ROW($1:$19),0),ROW($1:$19))+1,1)*10^ROW($1:$19)/10)</f>
        <v>20</v>
      </c>
      <c r="E1153">
        <f>SUMPRODUCT(MID(0&amp;feed!E1162,LARGE(INDEX(ISNUMBER(--MID(feed!E1162,ROW($1:$19),1))*
ROW($1:$19),0),ROW($1:$19))+1,1)*10^ROW($1:$19)/10)</f>
        <v>0</v>
      </c>
      <c r="F1153" t="str">
        <f>feed!F1162</f>
        <v>Finest of the 19th century</v>
      </c>
      <c r="G1153" t="str">
        <f>feed!G1162</f>
        <v>Normal</v>
      </c>
      <c r="H1153">
        <f>SUMPRODUCT(MID(0&amp;feed!H1162,LARGE(INDEX(ISNUMBER(--MID(feed!H1162,ROW($1:$1),1))*
ROW($1:$1),0),ROW($1:$1))+1,1)*10^ROW($1:$1)/10)</f>
        <v>0</v>
      </c>
      <c r="I1153" t="str">
        <f>feed!I1162</f>
        <v>Standard</v>
      </c>
      <c r="J1153">
        <f>SUMPRODUCT(MID(0&amp;feed!J1162,LARGE(INDEX(ISNUMBER(--MID(feed!J1162,ROW($1:$19),1))*
ROW($1:$19),0),ROW($1:$19))+1,1)*10^ROW($1:$19)/10)</f>
        <v>13</v>
      </c>
      <c r="K1153">
        <f>SUMPRODUCT(MID(0&amp;feed!K1162,LARGE(INDEX(ISNUMBER(--MID(feed!K1162,ROW($1:$19),1))*
ROW($1:$19),0),ROW($1:$19))+1,1)*10^ROW($1:$19)/10)</f>
        <v>2</v>
      </c>
      <c r="L1153">
        <f>SUMPRODUCT(MID(0&amp;feed!L1162,LARGE(INDEX(ISNUMBER(--MID(feed!L1162,ROW($1:$19),1))*
ROW($1:$19),0),ROW($1:$19))+1,1)*10^ROW($1:$19)/10)</f>
        <v>0</v>
      </c>
      <c r="M1153" t="str">
        <f>feed!M1162</f>
        <v>Central Planning</v>
      </c>
      <c r="N1153">
        <f>SUMPRODUCT(MID(0&amp;feed!N1162,LARGE(INDEX(ISNUMBER(--MID(feed!N1162,ROW($1:$5),1))*
ROW($1:$5),0),ROW($1:$5))+1,1)*10^ROW($1:$5)/10)</f>
        <v>305</v>
      </c>
      <c r="O1153">
        <f>SUMPRODUCT(MID(0&amp;feed!O1162,LARGE(INDEX(ISNUMBER(--MID(feed!O1162,ROW($1:$5),1))*
ROW($1:$5),0),ROW($1:$5))+1,1)*10^ROW($1:$5)/10)</f>
        <v>0</v>
      </c>
      <c r="P1153" t="str">
        <f>feed!P1162</f>
        <v>Untapped</v>
      </c>
      <c r="Q1153" t="str">
        <f>feed!Q1162</f>
        <v>None</v>
      </c>
      <c r="R1153" t="str">
        <f>feed!R1162</f>
        <v>Mesopotamia</v>
      </c>
      <c r="S1153" t="str">
        <f>feed!S1162</f>
        <v>Neutral</v>
      </c>
      <c r="T1153" s="4">
        <f>SUMPRODUCT(MID(0&amp;feed!T1162,LARGE(INDEX(ISNUMBER(--MID(feed!T1162,ROW($1:$5),1))*
ROW($1:$5),0),ROW($1:$5))+1,1)*10^ROW($1:$5)/10)</f>
        <v>20000</v>
      </c>
      <c r="U1153" t="str">
        <f>feed!U1162</f>
        <v>http://blocgame.com/stats.php?id=64931</v>
      </c>
      <c r="V1153" s="4">
        <f>SUMPRODUCT(MID(0&amp;feed!V1162,LARGE(INDEX(ISNUMBER(--MID(feed!V1162,ROW($1:$5),1))*
ROW($1:$5),0),ROW($1:$5))+1,1)*10^ROW($1:$5)/10)</f>
        <v>0</v>
      </c>
      <c r="W1153">
        <f>feed!W1162</f>
        <v>0</v>
      </c>
      <c r="X1153" s="4">
        <f>T1153-H1153*750-K1153*375-L1153*375</f>
        <v>19250</v>
      </c>
      <c r="Y1153" s="9">
        <f>T1153/N1153</f>
        <v>65.573770491803273</v>
      </c>
    </row>
    <row r="1154" spans="1:25" x14ac:dyDescent="0.25">
      <c r="A1154" t="str">
        <f>feed!A1161</f>
        <v>Arentina</v>
      </c>
      <c r="B1154" t="str">
        <f>feed!B1161</f>
        <v>Perez Jimenez</v>
      </c>
      <c r="C1154">
        <f>feed!C1161</f>
        <v>0</v>
      </c>
      <c r="D1154">
        <f>SUMPRODUCT(MID(0&amp;feed!D1161,LARGE(INDEX(ISNUMBER(--MID(feed!D1161,ROW($1:$19),1))*
ROW($1:$19),0),ROW($1:$19))+1,1)*10^ROW($1:$19)/10)</f>
        <v>25</v>
      </c>
      <c r="E1154">
        <f>SUMPRODUCT(MID(0&amp;feed!E1161,LARGE(INDEX(ISNUMBER(--MID(feed!E1161,ROW($1:$19),1))*
ROW($1:$19),0),ROW($1:$19))+1,1)*10^ROW($1:$19)/10)</f>
        <v>0</v>
      </c>
      <c r="F1154" t="str">
        <f>feed!F1161</f>
        <v>First World War surplus</v>
      </c>
      <c r="G1154" t="str">
        <f>feed!G1161</f>
        <v>Normal</v>
      </c>
      <c r="H1154">
        <f>SUMPRODUCT(MID(0&amp;feed!H1161,LARGE(INDEX(ISNUMBER(--MID(feed!H1161,ROW($1:$1),1))*
ROW($1:$1),0),ROW($1:$1))+1,1)*10^ROW($1:$1)/10)</f>
        <v>0</v>
      </c>
      <c r="I1154" t="str">
        <f>feed!I1161</f>
        <v>Elite</v>
      </c>
      <c r="J1154">
        <f>SUMPRODUCT(MID(0&amp;feed!J1161,LARGE(INDEX(ISNUMBER(--MID(feed!J1161,ROW($1:$19),1))*
ROW($1:$19),0),ROW($1:$19))+1,1)*10^ROW($1:$19)/10)</f>
        <v>13</v>
      </c>
      <c r="K1154">
        <f>SUMPRODUCT(MID(0&amp;feed!K1161,LARGE(INDEX(ISNUMBER(--MID(feed!K1161,ROW($1:$19),1))*
ROW($1:$19),0),ROW($1:$19))+1,1)*10^ROW($1:$19)/10)</f>
        <v>3</v>
      </c>
      <c r="L1154">
        <f>SUMPRODUCT(MID(0&amp;feed!L1161,LARGE(INDEX(ISNUMBER(--MID(feed!L1161,ROW($1:$19),1))*
ROW($1:$19),0),ROW($1:$19))+1,1)*10^ROW($1:$19)/10)</f>
        <v>0</v>
      </c>
      <c r="M1154" t="str">
        <f>feed!M1161</f>
        <v>Central Planning</v>
      </c>
      <c r="N1154">
        <f>SUMPRODUCT(MID(0&amp;feed!N1161,LARGE(INDEX(ISNUMBER(--MID(feed!N1161,ROW($1:$5),1))*
ROW($1:$5),0),ROW($1:$5))+1,1)*10^ROW($1:$5)/10)</f>
        <v>305</v>
      </c>
      <c r="O1154">
        <f>SUMPRODUCT(MID(0&amp;feed!O1161,LARGE(INDEX(ISNUMBER(--MID(feed!O1161,ROW($1:$5),1))*
ROW($1:$5),0),ROW($1:$5))+1,1)*10^ROW($1:$5)/10)</f>
        <v>0</v>
      </c>
      <c r="P1154" t="str">
        <f>feed!P1161</f>
        <v>Untapped</v>
      </c>
      <c r="Q1154" t="str">
        <f>feed!Q1161</f>
        <v>None</v>
      </c>
      <c r="R1154" t="str">
        <f>feed!R1161</f>
        <v>Mesoamerica</v>
      </c>
      <c r="S1154" t="str">
        <f>feed!S1161</f>
        <v>Soviet Union</v>
      </c>
      <c r="T1154" s="4">
        <f>SUMPRODUCT(MID(0&amp;feed!T1161,LARGE(INDEX(ISNUMBER(--MID(feed!T1161,ROW($1:$5),1))*
ROW($1:$5),0),ROW($1:$5))+1,1)*10^ROW($1:$5)/10)</f>
        <v>20000</v>
      </c>
      <c r="U1154" t="str">
        <f>feed!U1161</f>
        <v>http://blocgame.com/stats.php?id=64930</v>
      </c>
      <c r="V1154" s="4">
        <f>SUMPRODUCT(MID(0&amp;feed!V1161,LARGE(INDEX(ISNUMBER(--MID(feed!V1161,ROW($1:$5),1))*
ROW($1:$5),0),ROW($1:$5))+1,1)*10^ROW($1:$5)/10)</f>
        <v>0</v>
      </c>
      <c r="W1154">
        <f>feed!W1161</f>
        <v>0</v>
      </c>
      <c r="X1154" s="4">
        <f>T1154-H1154*750-K1154*375-L1154*375</f>
        <v>18875</v>
      </c>
      <c r="Y1154" s="9">
        <f>T1154/N1154</f>
        <v>65.573770491803273</v>
      </c>
    </row>
    <row r="1155" spans="1:25" x14ac:dyDescent="0.25">
      <c r="A1155" t="str">
        <f>feed!A1163</f>
        <v>Azerthia</v>
      </c>
      <c r="B1155" t="str">
        <f>feed!B1163</f>
        <v>X-1043</v>
      </c>
      <c r="C1155">
        <f>feed!C1163</f>
        <v>0</v>
      </c>
      <c r="D1155">
        <f>SUMPRODUCT(MID(0&amp;feed!D1163,LARGE(INDEX(ISNUMBER(--MID(feed!D1163,ROW($1:$19),1))*
ROW($1:$19),0),ROW($1:$19))+1,1)*10^ROW($1:$19)/10)</f>
        <v>20</v>
      </c>
      <c r="E1155">
        <f>SUMPRODUCT(MID(0&amp;feed!E1163,LARGE(INDEX(ISNUMBER(--MID(feed!E1163,ROW($1:$19),1))*
ROW($1:$19),0),ROW($1:$19))+1,1)*10^ROW($1:$19)/10)</f>
        <v>0</v>
      </c>
      <c r="F1155" t="str">
        <f>feed!F1163</f>
        <v>Finest of the 19th century</v>
      </c>
      <c r="G1155" t="str">
        <f>feed!G1163</f>
        <v>Normal</v>
      </c>
      <c r="H1155">
        <f>SUMPRODUCT(MID(0&amp;feed!H1163,LARGE(INDEX(ISNUMBER(--MID(feed!H1163,ROW($1:$1),1))*
ROW($1:$1),0),ROW($1:$1))+1,1)*10^ROW($1:$1)/10)</f>
        <v>0</v>
      </c>
      <c r="I1155" t="str">
        <f>feed!I1163</f>
        <v>Standard</v>
      </c>
      <c r="J1155">
        <f>SUMPRODUCT(MID(0&amp;feed!J1163,LARGE(INDEX(ISNUMBER(--MID(feed!J1163,ROW($1:$19),1))*
ROW($1:$19),0),ROW($1:$19))+1,1)*10^ROW($1:$19)/10)</f>
        <v>12</v>
      </c>
      <c r="K1155">
        <f>SUMPRODUCT(MID(0&amp;feed!K1163,LARGE(INDEX(ISNUMBER(--MID(feed!K1163,ROW($1:$19),1))*
ROW($1:$19),0),ROW($1:$19))+1,1)*10^ROW($1:$19)/10)</f>
        <v>2</v>
      </c>
      <c r="L1155">
        <f>SUMPRODUCT(MID(0&amp;feed!L1163,LARGE(INDEX(ISNUMBER(--MID(feed!L1163,ROW($1:$19),1))*
ROW($1:$19),0),ROW($1:$19))+1,1)*10^ROW($1:$19)/10)</f>
        <v>0</v>
      </c>
      <c r="M1155" t="str">
        <f>feed!M1163</f>
        <v>Central Planning</v>
      </c>
      <c r="N1155">
        <f>SUMPRODUCT(MID(0&amp;feed!N1163,LARGE(INDEX(ISNUMBER(--MID(feed!N1163,ROW($1:$5),1))*
ROW($1:$5),0),ROW($1:$5))+1,1)*10^ROW($1:$5)/10)</f>
        <v>305</v>
      </c>
      <c r="O1155">
        <f>SUMPRODUCT(MID(0&amp;feed!O1163,LARGE(INDEX(ISNUMBER(--MID(feed!O1163,ROW($1:$5),1))*
ROW($1:$5),0),ROW($1:$5))+1,1)*10^ROW($1:$5)/10)</f>
        <v>0</v>
      </c>
      <c r="P1155" t="str">
        <f>feed!P1163</f>
        <v>Untapped</v>
      </c>
      <c r="Q1155" t="str">
        <f>feed!Q1163</f>
        <v>None</v>
      </c>
      <c r="R1155" t="str">
        <f>feed!R1163</f>
        <v>Mesopotamia</v>
      </c>
      <c r="S1155" t="str">
        <f>feed!S1163</f>
        <v>Neutral</v>
      </c>
      <c r="T1155" s="4">
        <f>SUMPRODUCT(MID(0&amp;feed!T1163,LARGE(INDEX(ISNUMBER(--MID(feed!T1163,ROW($1:$5),1))*
ROW($1:$5),0),ROW($1:$5))+1,1)*10^ROW($1:$5)/10)</f>
        <v>20000</v>
      </c>
      <c r="U1155" t="str">
        <f>feed!U1163</f>
        <v>http://blocgame.com/stats.php?id=64932</v>
      </c>
      <c r="V1155" s="4">
        <f>SUMPRODUCT(MID(0&amp;feed!V1163,LARGE(INDEX(ISNUMBER(--MID(feed!V1163,ROW($1:$5),1))*
ROW($1:$5),0),ROW($1:$5))+1,1)*10^ROW($1:$5)/10)</f>
        <v>0</v>
      </c>
      <c r="W1155">
        <f>feed!W1163</f>
        <v>0</v>
      </c>
      <c r="X1155" s="4">
        <f>T1155-H1155*750-K1155*375-L1155*375</f>
        <v>19250</v>
      </c>
      <c r="Y1155" s="9">
        <f>T1155/N1155</f>
        <v>65.573770491803273</v>
      </c>
    </row>
    <row r="1156" spans="1:25" x14ac:dyDescent="0.25">
      <c r="A1156" t="str">
        <f>feed!A1164</f>
        <v>Hall</v>
      </c>
      <c r="B1156" t="str">
        <f>feed!B1164</f>
        <v>President Hall</v>
      </c>
      <c r="C1156">
        <f>feed!C1164</f>
        <v>0</v>
      </c>
      <c r="D1156">
        <f>SUMPRODUCT(MID(0&amp;feed!D1164,LARGE(INDEX(ISNUMBER(--MID(feed!D1164,ROW($1:$19),1))*
ROW($1:$19),0),ROW($1:$19))+1,1)*10^ROW($1:$19)/10)</f>
        <v>20</v>
      </c>
      <c r="E1156">
        <f>SUMPRODUCT(MID(0&amp;feed!E1164,LARGE(INDEX(ISNUMBER(--MID(feed!E1164,ROW($1:$19),1))*
ROW($1:$19),0),ROW($1:$19))+1,1)*10^ROW($1:$19)/10)</f>
        <v>0</v>
      </c>
      <c r="F1156" t="str">
        <f>feed!F1164</f>
        <v>Finest of the 19th century</v>
      </c>
      <c r="G1156" t="str">
        <f>feed!G1164</f>
        <v>Normal</v>
      </c>
      <c r="H1156">
        <f>SUMPRODUCT(MID(0&amp;feed!H1164,LARGE(INDEX(ISNUMBER(--MID(feed!H1164,ROW($1:$1),1))*
ROW($1:$1),0),ROW($1:$1))+1,1)*10^ROW($1:$1)/10)</f>
        <v>0</v>
      </c>
      <c r="I1156" t="str">
        <f>feed!I1164</f>
        <v>Standard</v>
      </c>
      <c r="J1156">
        <f>SUMPRODUCT(MID(0&amp;feed!J1164,LARGE(INDEX(ISNUMBER(--MID(feed!J1164,ROW($1:$19),1))*
ROW($1:$19),0),ROW($1:$19))+1,1)*10^ROW($1:$19)/10)</f>
        <v>11</v>
      </c>
      <c r="K1156">
        <f>SUMPRODUCT(MID(0&amp;feed!K1164,LARGE(INDEX(ISNUMBER(--MID(feed!K1164,ROW($1:$19),1))*
ROW($1:$19),0),ROW($1:$19))+1,1)*10^ROW($1:$19)/10)</f>
        <v>3</v>
      </c>
      <c r="L1156">
        <f>SUMPRODUCT(MID(0&amp;feed!L1164,LARGE(INDEX(ISNUMBER(--MID(feed!L1164,ROW($1:$19),1))*
ROW($1:$19),0),ROW($1:$19))+1,1)*10^ROW($1:$19)/10)</f>
        <v>0</v>
      </c>
      <c r="M1156" t="str">
        <f>feed!M1164</f>
        <v>Mixed Economy</v>
      </c>
      <c r="N1156">
        <f>SUMPRODUCT(MID(0&amp;feed!N1164,LARGE(INDEX(ISNUMBER(--MID(feed!N1164,ROW($1:$5),1))*
ROW($1:$5),0),ROW($1:$5))+1,1)*10^ROW($1:$5)/10)</f>
        <v>305</v>
      </c>
      <c r="O1156">
        <f>SUMPRODUCT(MID(0&amp;feed!O1164,LARGE(INDEX(ISNUMBER(--MID(feed!O1164,ROW($1:$5),1))*
ROW($1:$5),0),ROW($1:$5))+1,1)*10^ROW($1:$5)/10)</f>
        <v>0</v>
      </c>
      <c r="P1156" t="str">
        <f>feed!P1164</f>
        <v>Untapped</v>
      </c>
      <c r="Q1156" t="str">
        <f>feed!Q1164</f>
        <v>None</v>
      </c>
      <c r="R1156" t="str">
        <f>feed!R1164</f>
        <v>China</v>
      </c>
      <c r="S1156" t="str">
        <f>feed!S1164</f>
        <v>Neutral</v>
      </c>
      <c r="T1156" s="4">
        <f>SUMPRODUCT(MID(0&amp;feed!T1164,LARGE(INDEX(ISNUMBER(--MID(feed!T1164,ROW($1:$5),1))*
ROW($1:$5),0),ROW($1:$5))+1,1)*10^ROW($1:$5)/10)</f>
        <v>20000</v>
      </c>
      <c r="U1156" t="str">
        <f>feed!U1164</f>
        <v>http://blocgame.com/stats.php?id=64935</v>
      </c>
      <c r="V1156" s="4">
        <f>SUMPRODUCT(MID(0&amp;feed!V1164,LARGE(INDEX(ISNUMBER(--MID(feed!V1164,ROW($1:$5),1))*
ROW($1:$5),0),ROW($1:$5))+1,1)*10^ROW($1:$5)/10)</f>
        <v>0</v>
      </c>
      <c r="W1156">
        <f>feed!W1164</f>
        <v>0</v>
      </c>
      <c r="X1156" s="4">
        <f>T1156-H1156*750-K1156*375-L1156*375</f>
        <v>18875</v>
      </c>
      <c r="Y1156" s="9">
        <f>T1156/N1156</f>
        <v>65.573770491803273</v>
      </c>
    </row>
    <row r="1157" spans="1:25" x14ac:dyDescent="0.25">
      <c r="A1157" t="str">
        <f>feed!A1139</f>
        <v>South yemen</v>
      </c>
      <c r="B1157" t="str">
        <f>feed!B1139</f>
        <v>wessam</v>
      </c>
      <c r="C1157">
        <f>feed!C1139</f>
        <v>0</v>
      </c>
      <c r="D1157">
        <f>SUMPRODUCT(MID(0&amp;feed!D1139,LARGE(INDEX(ISNUMBER(--MID(feed!D1139,ROW($1:$19),1))*
ROW($1:$19),0),ROW($1:$19))+1,1)*10^ROW($1:$19)/10)</f>
        <v>20</v>
      </c>
      <c r="E1157">
        <f>SUMPRODUCT(MID(0&amp;feed!E1139,LARGE(INDEX(ISNUMBER(--MID(feed!E1139,ROW($1:$19),1))*
ROW($1:$19),0),ROW($1:$19))+1,1)*10^ROW($1:$19)/10)</f>
        <v>0</v>
      </c>
      <c r="F1157" t="str">
        <f>feed!F1139</f>
        <v>Finest of the 19th century</v>
      </c>
      <c r="G1157" t="str">
        <f>feed!G1139</f>
        <v>Normal</v>
      </c>
      <c r="H1157">
        <f>SUMPRODUCT(MID(0&amp;feed!H1139,LARGE(INDEX(ISNUMBER(--MID(feed!H1139,ROW($1:$1),1))*
ROW($1:$1),0),ROW($1:$1))+1,1)*10^ROW($1:$1)/10)</f>
        <v>0</v>
      </c>
      <c r="I1157" t="str">
        <f>feed!I1139</f>
        <v>Standard</v>
      </c>
      <c r="J1157">
        <f>SUMPRODUCT(MID(0&amp;feed!J1139,LARGE(INDEX(ISNUMBER(--MID(feed!J1139,ROW($1:$19),1))*
ROW($1:$19),0),ROW($1:$19))+1,1)*10^ROW($1:$19)/10)</f>
        <v>10</v>
      </c>
      <c r="K1157">
        <f>SUMPRODUCT(MID(0&amp;feed!K1139,LARGE(INDEX(ISNUMBER(--MID(feed!K1139,ROW($1:$19),1))*
ROW($1:$19),0),ROW($1:$19))+1,1)*10^ROW($1:$19)/10)</f>
        <v>2</v>
      </c>
      <c r="L1157">
        <f>SUMPRODUCT(MID(0&amp;feed!L1139,LARGE(INDEX(ISNUMBER(--MID(feed!L1139,ROW($1:$19),1))*
ROW($1:$19),0),ROW($1:$19))+1,1)*10^ROW($1:$19)/10)</f>
        <v>0</v>
      </c>
      <c r="M1157" t="str">
        <f>feed!M1139</f>
        <v>Mixed Economy</v>
      </c>
      <c r="N1157">
        <f>SUMPRODUCT(MID(0&amp;feed!N1139,LARGE(INDEX(ISNUMBER(--MID(feed!N1139,ROW($1:$5),1))*
ROW($1:$5),0),ROW($1:$5))+1,1)*10^ROW($1:$5)/10)</f>
        <v>305</v>
      </c>
      <c r="O1157">
        <f>SUMPRODUCT(MID(0&amp;feed!O1139,LARGE(INDEX(ISNUMBER(--MID(feed!O1139,ROW($1:$5),1))*
ROW($1:$5),0),ROW($1:$5))+1,1)*10^ROW($1:$5)/10)</f>
        <v>0</v>
      </c>
      <c r="P1157" t="str">
        <f>feed!P1139</f>
        <v>Untapped</v>
      </c>
      <c r="Q1157" t="str">
        <f>feed!Q1139</f>
        <v>None</v>
      </c>
      <c r="R1157" t="str">
        <f>feed!R1139</f>
        <v>Arabia</v>
      </c>
      <c r="S1157" t="str">
        <f>feed!S1139</f>
        <v>Neutral</v>
      </c>
      <c r="T1157" s="4">
        <f>SUMPRODUCT(MID(0&amp;feed!T1139,LARGE(INDEX(ISNUMBER(--MID(feed!T1139,ROW($1:$5),1))*
ROW($1:$5),0),ROW($1:$5))+1,1)*10^ROW($1:$5)/10)</f>
        <v>20000</v>
      </c>
      <c r="U1157" t="str">
        <f>feed!U1139</f>
        <v>http://blocgame.com/stats.php?id=50446</v>
      </c>
      <c r="V1157" s="4">
        <f>SUMPRODUCT(MID(0&amp;feed!V1139,LARGE(INDEX(ISNUMBER(--MID(feed!V1139,ROW($1:$5),1))*
ROW($1:$5),0),ROW($1:$5))+1,1)*10^ROW($1:$5)/10)</f>
        <v>0</v>
      </c>
      <c r="W1157">
        <f>feed!W1139</f>
        <v>0</v>
      </c>
      <c r="X1157" s="4">
        <f>T1157-H1157*750-K1157*375-L1157*375</f>
        <v>19250</v>
      </c>
      <c r="Y1157" s="9">
        <f>T1157/N1157</f>
        <v>65.573770491803273</v>
      </c>
    </row>
    <row r="1158" spans="1:25" x14ac:dyDescent="0.25">
      <c r="A1158" t="str">
        <f>feed!A1165</f>
        <v>Bearlong</v>
      </c>
      <c r="B1158" t="str">
        <f>feed!B1165</f>
        <v>MadCreek</v>
      </c>
      <c r="C1158">
        <f>feed!C1165</f>
        <v>0</v>
      </c>
      <c r="D1158">
        <f>SUMPRODUCT(MID(0&amp;feed!D1165,LARGE(INDEX(ISNUMBER(--MID(feed!D1165,ROW($1:$19),1))*
ROW($1:$19),0),ROW($1:$19))+1,1)*10^ROW($1:$19)/10)</f>
        <v>20</v>
      </c>
      <c r="E1158">
        <f>SUMPRODUCT(MID(0&amp;feed!E1165,LARGE(INDEX(ISNUMBER(--MID(feed!E1165,ROW($1:$19),1))*
ROW($1:$19),0),ROW($1:$19))+1,1)*10^ROW($1:$19)/10)</f>
        <v>0</v>
      </c>
      <c r="F1158" t="str">
        <f>feed!F1165</f>
        <v>Finest of the 19th century</v>
      </c>
      <c r="G1158" t="str">
        <f>feed!G1165</f>
        <v>Normal</v>
      </c>
      <c r="H1158">
        <f>SUMPRODUCT(MID(0&amp;feed!H1165,LARGE(INDEX(ISNUMBER(--MID(feed!H1165,ROW($1:$1),1))*
ROW($1:$1),0),ROW($1:$1))+1,1)*10^ROW($1:$1)/10)</f>
        <v>0</v>
      </c>
      <c r="I1158" t="str">
        <f>feed!I1165</f>
        <v>Standard</v>
      </c>
      <c r="J1158">
        <f>SUMPRODUCT(MID(0&amp;feed!J1165,LARGE(INDEX(ISNUMBER(--MID(feed!J1165,ROW($1:$19),1))*
ROW($1:$19),0),ROW($1:$19))+1,1)*10^ROW($1:$19)/10)</f>
        <v>10</v>
      </c>
      <c r="K1158">
        <f>SUMPRODUCT(MID(0&amp;feed!K1165,LARGE(INDEX(ISNUMBER(--MID(feed!K1165,ROW($1:$19),1))*
ROW($1:$19),0),ROW($1:$19))+1,1)*10^ROW($1:$19)/10)</f>
        <v>2</v>
      </c>
      <c r="L1158">
        <f>SUMPRODUCT(MID(0&amp;feed!L1165,LARGE(INDEX(ISNUMBER(--MID(feed!L1165,ROW($1:$19),1))*
ROW($1:$19),0),ROW($1:$19))+1,1)*10^ROW($1:$19)/10)</f>
        <v>0</v>
      </c>
      <c r="M1158" t="str">
        <f>feed!M1165</f>
        <v>Mixed Economy</v>
      </c>
      <c r="N1158">
        <f>SUMPRODUCT(MID(0&amp;feed!N1165,LARGE(INDEX(ISNUMBER(--MID(feed!N1165,ROW($1:$5),1))*
ROW($1:$5),0),ROW($1:$5))+1,1)*10^ROW($1:$5)/10)</f>
        <v>305</v>
      </c>
      <c r="O1158">
        <f>SUMPRODUCT(MID(0&amp;feed!O1165,LARGE(INDEX(ISNUMBER(--MID(feed!O1165,ROW($1:$5),1))*
ROW($1:$5),0),ROW($1:$5))+1,1)*10^ROW($1:$5)/10)</f>
        <v>0</v>
      </c>
      <c r="P1158" t="str">
        <f>feed!P1165</f>
        <v>Untapped</v>
      </c>
      <c r="Q1158" t="str">
        <f>feed!Q1165</f>
        <v>None</v>
      </c>
      <c r="R1158" t="str">
        <f>feed!R1165</f>
        <v>Southern Cone</v>
      </c>
      <c r="S1158" t="str">
        <f>feed!S1165</f>
        <v>Neutral</v>
      </c>
      <c r="T1158" s="4">
        <f>SUMPRODUCT(MID(0&amp;feed!T1165,LARGE(INDEX(ISNUMBER(--MID(feed!T1165,ROW($1:$5),1))*
ROW($1:$5),0),ROW($1:$5))+1,1)*10^ROW($1:$5)/10)</f>
        <v>20000</v>
      </c>
      <c r="U1158" t="str">
        <f>feed!U1165</f>
        <v>http://blocgame.com/stats.php?id=64936</v>
      </c>
      <c r="V1158" s="4">
        <f>SUMPRODUCT(MID(0&amp;feed!V1165,LARGE(INDEX(ISNUMBER(--MID(feed!V1165,ROW($1:$5),1))*
ROW($1:$5),0),ROW($1:$5))+1,1)*10^ROW($1:$5)/10)</f>
        <v>0</v>
      </c>
      <c r="W1158">
        <f>feed!W1165</f>
        <v>0</v>
      </c>
      <c r="X1158" s="4">
        <f>T1158-H1158*750-K1158*375-L1158*375</f>
        <v>19250</v>
      </c>
      <c r="Y1158" s="9">
        <f>T1158/N1158</f>
        <v>65.573770491803273</v>
      </c>
    </row>
    <row r="1159" spans="1:25" x14ac:dyDescent="0.25">
      <c r="A1159" t="str">
        <f>feed!A1143</f>
        <v>Musso</v>
      </c>
      <c r="B1159" t="str">
        <f>feed!B1143</f>
        <v>Yerp</v>
      </c>
      <c r="C1159">
        <f>feed!C1143</f>
        <v>0</v>
      </c>
      <c r="D1159">
        <f>SUMPRODUCT(MID(0&amp;feed!D1143,LARGE(INDEX(ISNUMBER(--MID(feed!D1143,ROW($1:$19),1))*
ROW($1:$19),0),ROW($1:$19))+1,1)*10^ROW($1:$19)/10)</f>
        <v>20</v>
      </c>
      <c r="E1159">
        <f>SUMPRODUCT(MID(0&amp;feed!E1143,LARGE(INDEX(ISNUMBER(--MID(feed!E1143,ROW($1:$19),1))*
ROW($1:$19),0),ROW($1:$19))+1,1)*10^ROW($1:$19)/10)</f>
        <v>0</v>
      </c>
      <c r="F1159" t="str">
        <f>feed!F1143</f>
        <v>Finest of the 19th century</v>
      </c>
      <c r="G1159" t="str">
        <f>feed!G1143</f>
        <v>Normal</v>
      </c>
      <c r="H1159">
        <f>SUMPRODUCT(MID(0&amp;feed!H1143,LARGE(INDEX(ISNUMBER(--MID(feed!H1143,ROW($1:$1),1))*
ROW($1:$1),0),ROW($1:$1))+1,1)*10^ROW($1:$1)/10)</f>
        <v>0</v>
      </c>
      <c r="I1159" t="str">
        <f>feed!I1143</f>
        <v>Standard</v>
      </c>
      <c r="J1159">
        <f>SUMPRODUCT(MID(0&amp;feed!J1143,LARGE(INDEX(ISNUMBER(--MID(feed!J1143,ROW($1:$19),1))*
ROW($1:$19),0),ROW($1:$19))+1,1)*10^ROW($1:$19)/10)</f>
        <v>6</v>
      </c>
      <c r="K1159">
        <f>SUMPRODUCT(MID(0&amp;feed!K1143,LARGE(INDEX(ISNUMBER(--MID(feed!K1143,ROW($1:$19),1))*
ROW($1:$19),0),ROW($1:$19))+1,1)*10^ROW($1:$19)/10)</f>
        <v>2</v>
      </c>
      <c r="L1159">
        <f>SUMPRODUCT(MID(0&amp;feed!L1143,LARGE(INDEX(ISNUMBER(--MID(feed!L1143,ROW($1:$19),1))*
ROW($1:$19),0),ROW($1:$19))+1,1)*10^ROW($1:$19)/10)</f>
        <v>0</v>
      </c>
      <c r="M1159" t="str">
        <f>feed!M1143</f>
        <v>Mixed Economy</v>
      </c>
      <c r="N1159">
        <f>SUMPRODUCT(MID(0&amp;feed!N1143,LARGE(INDEX(ISNUMBER(--MID(feed!N1143,ROW($1:$5),1))*
ROW($1:$5),0),ROW($1:$5))+1,1)*10^ROW($1:$5)/10)</f>
        <v>305</v>
      </c>
      <c r="O1159">
        <f>SUMPRODUCT(MID(0&amp;feed!O1143,LARGE(INDEX(ISNUMBER(--MID(feed!O1143,ROW($1:$5),1))*
ROW($1:$5),0),ROW($1:$5))+1,1)*10^ROW($1:$5)/10)</f>
        <v>0</v>
      </c>
      <c r="P1159" t="str">
        <f>feed!P1143</f>
        <v>Untapped</v>
      </c>
      <c r="Q1159" t="str">
        <f>feed!Q1143</f>
        <v>None</v>
      </c>
      <c r="R1159" t="str">
        <f>feed!R1143</f>
        <v>Southern Cone</v>
      </c>
      <c r="S1159" t="str">
        <f>feed!S1143</f>
        <v>Neutral</v>
      </c>
      <c r="T1159" s="4">
        <f>SUMPRODUCT(MID(0&amp;feed!T1143,LARGE(INDEX(ISNUMBER(--MID(feed!T1143,ROW($1:$5),1))*
ROW($1:$5),0),ROW($1:$5))+1,1)*10^ROW($1:$5)/10)</f>
        <v>20000</v>
      </c>
      <c r="U1159" t="str">
        <f>feed!U1143</f>
        <v>http://blocgame.com/stats.php?id=64809</v>
      </c>
      <c r="V1159" s="4">
        <f>SUMPRODUCT(MID(0&amp;feed!V1143,LARGE(INDEX(ISNUMBER(--MID(feed!V1143,ROW($1:$5),1))*
ROW($1:$5),0),ROW($1:$5))+1,1)*10^ROW($1:$5)/10)</f>
        <v>0</v>
      </c>
      <c r="W1159">
        <f>feed!W1143</f>
        <v>0</v>
      </c>
      <c r="X1159" s="4">
        <f>T1159-H1159*750-K1159*375-L1159*375</f>
        <v>19250</v>
      </c>
      <c r="Y1159" s="9">
        <f>T1159/N1159</f>
        <v>65.573770491803273</v>
      </c>
    </row>
    <row r="1160" spans="1:25" x14ac:dyDescent="0.25">
      <c r="A1160" t="str">
        <f>feed!A1146</f>
        <v>Misto</v>
      </c>
      <c r="B1160" t="str">
        <f>feed!B1146</f>
        <v>Polly21</v>
      </c>
      <c r="C1160">
        <f>feed!C1146</f>
        <v>0</v>
      </c>
      <c r="D1160">
        <f>SUMPRODUCT(MID(0&amp;feed!D1146,LARGE(INDEX(ISNUMBER(--MID(feed!D1146,ROW($1:$19),1))*
ROW($1:$19),0),ROW($1:$19))+1,1)*10^ROW($1:$19)/10)</f>
        <v>20</v>
      </c>
      <c r="E1160">
        <f>SUMPRODUCT(MID(0&amp;feed!E1146,LARGE(INDEX(ISNUMBER(--MID(feed!E1146,ROW($1:$19),1))*
ROW($1:$19),0),ROW($1:$19))+1,1)*10^ROW($1:$19)/10)</f>
        <v>0</v>
      </c>
      <c r="F1160" t="str">
        <f>feed!F1146</f>
        <v>Finest of the 19th century</v>
      </c>
      <c r="G1160" t="str">
        <f>feed!G1146</f>
        <v>Normal</v>
      </c>
      <c r="H1160">
        <f>SUMPRODUCT(MID(0&amp;feed!H1146,LARGE(INDEX(ISNUMBER(--MID(feed!H1146,ROW($1:$1),1))*
ROW($1:$1),0),ROW($1:$1))+1,1)*10^ROW($1:$1)/10)</f>
        <v>0</v>
      </c>
      <c r="I1160" t="str">
        <f>feed!I1146</f>
        <v>Standard</v>
      </c>
      <c r="J1160">
        <f>SUMPRODUCT(MID(0&amp;feed!J1146,LARGE(INDEX(ISNUMBER(--MID(feed!J1146,ROW($1:$19),1))*
ROW($1:$19),0),ROW($1:$19))+1,1)*10^ROW($1:$19)/10)</f>
        <v>6</v>
      </c>
      <c r="K1160">
        <f>SUMPRODUCT(MID(0&amp;feed!K1146,LARGE(INDEX(ISNUMBER(--MID(feed!K1146,ROW($1:$19),1))*
ROW($1:$19),0),ROW($1:$19))+1,1)*10^ROW($1:$19)/10)</f>
        <v>2</v>
      </c>
      <c r="L1160">
        <f>SUMPRODUCT(MID(0&amp;feed!L1146,LARGE(INDEX(ISNUMBER(--MID(feed!L1146,ROW($1:$19),1))*
ROW($1:$19),0),ROW($1:$19))+1,1)*10^ROW($1:$19)/10)</f>
        <v>0</v>
      </c>
      <c r="M1160" t="str">
        <f>feed!M1146</f>
        <v>Mixed Economy</v>
      </c>
      <c r="N1160">
        <f>SUMPRODUCT(MID(0&amp;feed!N1146,LARGE(INDEX(ISNUMBER(--MID(feed!N1146,ROW($1:$5),1))*
ROW($1:$5),0),ROW($1:$5))+1,1)*10^ROW($1:$5)/10)</f>
        <v>305</v>
      </c>
      <c r="O1160">
        <f>SUMPRODUCT(MID(0&amp;feed!O1146,LARGE(INDEX(ISNUMBER(--MID(feed!O1146,ROW($1:$5),1))*
ROW($1:$5),0),ROW($1:$5))+1,1)*10^ROW($1:$5)/10)</f>
        <v>0</v>
      </c>
      <c r="P1160" t="str">
        <f>feed!P1146</f>
        <v>Untapped</v>
      </c>
      <c r="Q1160" t="str">
        <f>feed!Q1146</f>
        <v>None</v>
      </c>
      <c r="R1160" t="str">
        <f>feed!R1146</f>
        <v>Amazonia</v>
      </c>
      <c r="S1160" t="str">
        <f>feed!S1146</f>
        <v>Neutral</v>
      </c>
      <c r="T1160" s="4">
        <f>SUMPRODUCT(MID(0&amp;feed!T1146,LARGE(INDEX(ISNUMBER(--MID(feed!T1146,ROW($1:$5),1))*
ROW($1:$5),0),ROW($1:$5))+1,1)*10^ROW($1:$5)/10)</f>
        <v>20000</v>
      </c>
      <c r="U1160" t="str">
        <f>feed!U1146</f>
        <v>http://blocgame.com/stats.php?id=64812</v>
      </c>
      <c r="V1160" s="4">
        <f>SUMPRODUCT(MID(0&amp;feed!V1146,LARGE(INDEX(ISNUMBER(--MID(feed!V1146,ROW($1:$5),1))*
ROW($1:$5),0),ROW($1:$5))+1,1)*10^ROW($1:$5)/10)</f>
        <v>0</v>
      </c>
      <c r="W1160">
        <f>feed!W1146</f>
        <v>0</v>
      </c>
      <c r="X1160" s="4">
        <f>T1160-H1160*750-K1160*375-L1160*375</f>
        <v>19250</v>
      </c>
      <c r="Y1160" s="9">
        <f>T1160/N1160</f>
        <v>65.573770491803273</v>
      </c>
    </row>
    <row r="1161" spans="1:25" x14ac:dyDescent="0.25">
      <c r="A1161" t="str">
        <f>feed!A1147</f>
        <v>Minnes</v>
      </c>
      <c r="B1161" t="str">
        <f>feed!B1147</f>
        <v>Manoz</v>
      </c>
      <c r="C1161">
        <f>feed!C1147</f>
        <v>0</v>
      </c>
      <c r="D1161">
        <f>SUMPRODUCT(MID(0&amp;feed!D1147,LARGE(INDEX(ISNUMBER(--MID(feed!D1147,ROW($1:$19),1))*
ROW($1:$19),0),ROW($1:$19))+1,1)*10^ROW($1:$19)/10)</f>
        <v>20</v>
      </c>
      <c r="E1161">
        <f>SUMPRODUCT(MID(0&amp;feed!E1147,LARGE(INDEX(ISNUMBER(--MID(feed!E1147,ROW($1:$19),1))*
ROW($1:$19),0),ROW($1:$19))+1,1)*10^ROW($1:$19)/10)</f>
        <v>0</v>
      </c>
      <c r="F1161" t="str">
        <f>feed!F1147</f>
        <v>Finest of the 19th century</v>
      </c>
      <c r="G1161" t="str">
        <f>feed!G1147</f>
        <v>Normal</v>
      </c>
      <c r="H1161">
        <f>SUMPRODUCT(MID(0&amp;feed!H1147,LARGE(INDEX(ISNUMBER(--MID(feed!H1147,ROW($1:$1),1))*
ROW($1:$1),0),ROW($1:$1))+1,1)*10^ROW($1:$1)/10)</f>
        <v>0</v>
      </c>
      <c r="I1161" t="str">
        <f>feed!I1147</f>
        <v>Standard</v>
      </c>
      <c r="J1161">
        <f>SUMPRODUCT(MID(0&amp;feed!J1147,LARGE(INDEX(ISNUMBER(--MID(feed!J1147,ROW($1:$19),1))*
ROW($1:$19),0),ROW($1:$19))+1,1)*10^ROW($1:$19)/10)</f>
        <v>6</v>
      </c>
      <c r="K1161">
        <f>SUMPRODUCT(MID(0&amp;feed!K1147,LARGE(INDEX(ISNUMBER(--MID(feed!K1147,ROW($1:$19),1))*
ROW($1:$19),0),ROW($1:$19))+1,1)*10^ROW($1:$19)/10)</f>
        <v>2</v>
      </c>
      <c r="L1161">
        <f>SUMPRODUCT(MID(0&amp;feed!L1147,LARGE(INDEX(ISNUMBER(--MID(feed!L1147,ROW($1:$19),1))*
ROW($1:$19),0),ROW($1:$19))+1,1)*10^ROW($1:$19)/10)</f>
        <v>0</v>
      </c>
      <c r="M1161" t="str">
        <f>feed!M1147</f>
        <v>Central Planning</v>
      </c>
      <c r="N1161">
        <f>SUMPRODUCT(MID(0&amp;feed!N1147,LARGE(INDEX(ISNUMBER(--MID(feed!N1147,ROW($1:$5),1))*
ROW($1:$5),0),ROW($1:$5))+1,1)*10^ROW($1:$5)/10)</f>
        <v>305</v>
      </c>
      <c r="O1161">
        <f>SUMPRODUCT(MID(0&amp;feed!O1147,LARGE(INDEX(ISNUMBER(--MID(feed!O1147,ROW($1:$5),1))*
ROW($1:$5),0),ROW($1:$5))+1,1)*10^ROW($1:$5)/10)</f>
        <v>0</v>
      </c>
      <c r="P1161" t="str">
        <f>feed!P1147</f>
        <v>Untapped</v>
      </c>
      <c r="Q1161" t="str">
        <f>feed!Q1147</f>
        <v>None</v>
      </c>
      <c r="R1161" t="str">
        <f>feed!R1147</f>
        <v>Gran Colombia</v>
      </c>
      <c r="S1161" t="str">
        <f>feed!S1147</f>
        <v>Neutral</v>
      </c>
      <c r="T1161" s="4">
        <f>SUMPRODUCT(MID(0&amp;feed!T1147,LARGE(INDEX(ISNUMBER(--MID(feed!T1147,ROW($1:$5),1))*
ROW($1:$5),0),ROW($1:$5))+1,1)*10^ROW($1:$5)/10)</f>
        <v>20000</v>
      </c>
      <c r="U1161" t="str">
        <f>feed!U1147</f>
        <v>http://blocgame.com/stats.php?id=64814</v>
      </c>
      <c r="V1161" s="4">
        <f>SUMPRODUCT(MID(0&amp;feed!V1147,LARGE(INDEX(ISNUMBER(--MID(feed!V1147,ROW($1:$5),1))*
ROW($1:$5),0),ROW($1:$5))+1,1)*10^ROW($1:$5)/10)</f>
        <v>0</v>
      </c>
      <c r="W1161">
        <f>feed!W1147</f>
        <v>0</v>
      </c>
      <c r="X1161" s="4">
        <f>T1161-H1161*750-K1161*375-L1161*375</f>
        <v>19250</v>
      </c>
      <c r="Y1161" s="9">
        <f>T1161/N1161</f>
        <v>65.573770491803273</v>
      </c>
    </row>
    <row r="1162" spans="1:25" x14ac:dyDescent="0.25">
      <c r="A1162" t="str">
        <f>feed!A1142</f>
        <v>Lipo2</v>
      </c>
      <c r="B1162" t="str">
        <f>feed!B1142</f>
        <v>Muys</v>
      </c>
      <c r="C1162">
        <f>feed!C1142</f>
        <v>0</v>
      </c>
      <c r="D1162">
        <f>SUMPRODUCT(MID(0&amp;feed!D1142,LARGE(INDEX(ISNUMBER(--MID(feed!D1142,ROW($1:$19),1))*
ROW($1:$19),0),ROW($1:$19))+1,1)*10^ROW($1:$19)/10)</f>
        <v>20</v>
      </c>
      <c r="E1162">
        <f>SUMPRODUCT(MID(0&amp;feed!E1142,LARGE(INDEX(ISNUMBER(--MID(feed!E1142,ROW($1:$19),1))*
ROW($1:$19),0),ROW($1:$19))+1,1)*10^ROW($1:$19)/10)</f>
        <v>0</v>
      </c>
      <c r="F1162" t="str">
        <f>feed!F1142</f>
        <v>Finest of the 19th century</v>
      </c>
      <c r="G1162" t="str">
        <f>feed!G1142</f>
        <v>Normal</v>
      </c>
      <c r="H1162">
        <f>SUMPRODUCT(MID(0&amp;feed!H1142,LARGE(INDEX(ISNUMBER(--MID(feed!H1142,ROW($1:$1),1))*
ROW($1:$1),0),ROW($1:$1))+1,1)*10^ROW($1:$1)/10)</f>
        <v>0</v>
      </c>
      <c r="I1162" t="str">
        <f>feed!I1142</f>
        <v>Standard</v>
      </c>
      <c r="J1162">
        <f>SUMPRODUCT(MID(0&amp;feed!J1142,LARGE(INDEX(ISNUMBER(--MID(feed!J1142,ROW($1:$19),1))*
ROW($1:$19),0),ROW($1:$19))+1,1)*10^ROW($1:$19)/10)</f>
        <v>5</v>
      </c>
      <c r="K1162">
        <f>SUMPRODUCT(MID(0&amp;feed!K1142,LARGE(INDEX(ISNUMBER(--MID(feed!K1142,ROW($1:$19),1))*
ROW($1:$19),0),ROW($1:$19))+1,1)*10^ROW($1:$19)/10)</f>
        <v>2</v>
      </c>
      <c r="L1162">
        <f>SUMPRODUCT(MID(0&amp;feed!L1142,LARGE(INDEX(ISNUMBER(--MID(feed!L1142,ROW($1:$19),1))*
ROW($1:$19),0),ROW($1:$19))+1,1)*10^ROW($1:$19)/10)</f>
        <v>0</v>
      </c>
      <c r="M1162" t="str">
        <f>feed!M1142</f>
        <v>Central Planning</v>
      </c>
      <c r="N1162">
        <f>SUMPRODUCT(MID(0&amp;feed!N1142,LARGE(INDEX(ISNUMBER(--MID(feed!N1142,ROW($1:$5),1))*
ROW($1:$5),0),ROW($1:$5))+1,1)*10^ROW($1:$5)/10)</f>
        <v>305</v>
      </c>
      <c r="O1162">
        <f>SUMPRODUCT(MID(0&amp;feed!O1142,LARGE(INDEX(ISNUMBER(--MID(feed!O1142,ROW($1:$5),1))*
ROW($1:$5),0),ROW($1:$5))+1,1)*10^ROW($1:$5)/10)</f>
        <v>0</v>
      </c>
      <c r="P1162" t="str">
        <f>feed!P1142</f>
        <v>Untapped</v>
      </c>
      <c r="Q1162" t="str">
        <f>feed!Q1142</f>
        <v>None</v>
      </c>
      <c r="R1162" t="str">
        <f>feed!R1142</f>
        <v>Southern Cone</v>
      </c>
      <c r="S1162" t="str">
        <f>feed!S1142</f>
        <v>Neutral</v>
      </c>
      <c r="T1162" s="4">
        <f>SUMPRODUCT(MID(0&amp;feed!T1142,LARGE(INDEX(ISNUMBER(--MID(feed!T1142,ROW($1:$5),1))*
ROW($1:$5),0),ROW($1:$5))+1,1)*10^ROW($1:$5)/10)</f>
        <v>20000</v>
      </c>
      <c r="U1162" t="str">
        <f>feed!U1142</f>
        <v>http://blocgame.com/stats.php?id=64808</v>
      </c>
      <c r="V1162" s="4">
        <f>SUMPRODUCT(MID(0&amp;feed!V1142,LARGE(INDEX(ISNUMBER(--MID(feed!V1142,ROW($1:$5),1))*
ROW($1:$5),0),ROW($1:$5))+1,1)*10^ROW($1:$5)/10)</f>
        <v>0</v>
      </c>
      <c r="W1162">
        <f>feed!W1142</f>
        <v>0</v>
      </c>
      <c r="X1162" s="4">
        <f>T1162-H1162*750-K1162*375-L1162*375</f>
        <v>19250</v>
      </c>
      <c r="Y1162" s="9">
        <f>T1162/N1162</f>
        <v>65.573770491803273</v>
      </c>
    </row>
    <row r="1163" spans="1:25" x14ac:dyDescent="0.25">
      <c r="A1163" t="str">
        <f>feed!A1144</f>
        <v>Mosl</v>
      </c>
      <c r="B1163" t="str">
        <f>feed!B1144</f>
        <v>Hyuga</v>
      </c>
      <c r="C1163">
        <f>feed!C1144</f>
        <v>0</v>
      </c>
      <c r="D1163">
        <f>SUMPRODUCT(MID(0&amp;feed!D1144,LARGE(INDEX(ISNUMBER(--MID(feed!D1144,ROW($1:$19),1))*
ROW($1:$19),0),ROW($1:$19))+1,1)*10^ROW($1:$19)/10)</f>
        <v>20</v>
      </c>
      <c r="E1163">
        <f>SUMPRODUCT(MID(0&amp;feed!E1144,LARGE(INDEX(ISNUMBER(--MID(feed!E1144,ROW($1:$19),1))*
ROW($1:$19),0),ROW($1:$19))+1,1)*10^ROW($1:$19)/10)</f>
        <v>0</v>
      </c>
      <c r="F1163" t="str">
        <f>feed!F1144</f>
        <v>Finest of the 19th century</v>
      </c>
      <c r="G1163" t="str">
        <f>feed!G1144</f>
        <v>Normal</v>
      </c>
      <c r="H1163">
        <f>SUMPRODUCT(MID(0&amp;feed!H1144,LARGE(INDEX(ISNUMBER(--MID(feed!H1144,ROW($1:$1),1))*
ROW($1:$1),0),ROW($1:$1))+1,1)*10^ROW($1:$1)/10)</f>
        <v>0</v>
      </c>
      <c r="I1163" t="str">
        <f>feed!I1144</f>
        <v>Standard</v>
      </c>
      <c r="J1163">
        <f>SUMPRODUCT(MID(0&amp;feed!J1144,LARGE(INDEX(ISNUMBER(--MID(feed!J1144,ROW($1:$19),1))*
ROW($1:$19),0),ROW($1:$19))+1,1)*10^ROW($1:$19)/10)</f>
        <v>5</v>
      </c>
      <c r="K1163">
        <f>SUMPRODUCT(MID(0&amp;feed!K1144,LARGE(INDEX(ISNUMBER(--MID(feed!K1144,ROW($1:$19),1))*
ROW($1:$19),0),ROW($1:$19))+1,1)*10^ROW($1:$19)/10)</f>
        <v>2</v>
      </c>
      <c r="L1163">
        <f>SUMPRODUCT(MID(0&amp;feed!L1144,LARGE(INDEX(ISNUMBER(--MID(feed!L1144,ROW($1:$19),1))*
ROW($1:$19),0),ROW($1:$19))+1,1)*10^ROW($1:$19)/10)</f>
        <v>0</v>
      </c>
      <c r="M1163" t="str">
        <f>feed!M1144</f>
        <v>Central Planning</v>
      </c>
      <c r="N1163">
        <f>SUMPRODUCT(MID(0&amp;feed!N1144,LARGE(INDEX(ISNUMBER(--MID(feed!N1144,ROW($1:$5),1))*
ROW($1:$5),0),ROW($1:$5))+1,1)*10^ROW($1:$5)/10)</f>
        <v>305</v>
      </c>
      <c r="O1163">
        <f>SUMPRODUCT(MID(0&amp;feed!O1144,LARGE(INDEX(ISNUMBER(--MID(feed!O1144,ROW($1:$5),1))*
ROW($1:$5),0),ROW($1:$5))+1,1)*10^ROW($1:$5)/10)</f>
        <v>0</v>
      </c>
      <c r="P1163" t="str">
        <f>feed!P1144</f>
        <v>Untapped</v>
      </c>
      <c r="Q1163" t="str">
        <f>feed!Q1144</f>
        <v>None</v>
      </c>
      <c r="R1163" t="str">
        <f>feed!R1144</f>
        <v>Amazonia</v>
      </c>
      <c r="S1163" t="str">
        <f>feed!S1144</f>
        <v>Neutral</v>
      </c>
      <c r="T1163" s="4">
        <f>SUMPRODUCT(MID(0&amp;feed!T1144,LARGE(INDEX(ISNUMBER(--MID(feed!T1144,ROW($1:$5),1))*
ROW($1:$5),0),ROW($1:$5))+1,1)*10^ROW($1:$5)/10)</f>
        <v>20000</v>
      </c>
      <c r="U1163" t="str">
        <f>feed!U1144</f>
        <v>http://blocgame.com/stats.php?id=64810</v>
      </c>
      <c r="V1163" s="4">
        <f>SUMPRODUCT(MID(0&amp;feed!V1144,LARGE(INDEX(ISNUMBER(--MID(feed!V1144,ROW($1:$5),1))*
ROW($1:$5),0),ROW($1:$5))+1,1)*10^ROW($1:$5)/10)</f>
        <v>0</v>
      </c>
      <c r="W1163">
        <f>feed!W1144</f>
        <v>0</v>
      </c>
      <c r="X1163" s="4">
        <f>T1163-H1163*750-K1163*375-L1163*375</f>
        <v>19250</v>
      </c>
      <c r="Y1163" s="9">
        <f>T1163/N1163</f>
        <v>65.573770491803273</v>
      </c>
    </row>
    <row r="1164" spans="1:25" x14ac:dyDescent="0.25">
      <c r="A1164" t="str">
        <f>feed!A1145</f>
        <v>Velum</v>
      </c>
      <c r="B1164" t="str">
        <f>feed!B1145</f>
        <v>Bosmos</v>
      </c>
      <c r="C1164">
        <f>feed!C1145</f>
        <v>0</v>
      </c>
      <c r="D1164">
        <f>SUMPRODUCT(MID(0&amp;feed!D1145,LARGE(INDEX(ISNUMBER(--MID(feed!D1145,ROW($1:$19),1))*
ROW($1:$19),0),ROW($1:$19))+1,1)*10^ROW($1:$19)/10)</f>
        <v>20</v>
      </c>
      <c r="E1164">
        <f>SUMPRODUCT(MID(0&amp;feed!E1145,LARGE(INDEX(ISNUMBER(--MID(feed!E1145,ROW($1:$19),1))*
ROW($1:$19),0),ROW($1:$19))+1,1)*10^ROW($1:$19)/10)</f>
        <v>0</v>
      </c>
      <c r="F1164" t="str">
        <f>feed!F1145</f>
        <v>Finest of the 19th century</v>
      </c>
      <c r="G1164" t="str">
        <f>feed!G1145</f>
        <v>Normal</v>
      </c>
      <c r="H1164">
        <f>SUMPRODUCT(MID(0&amp;feed!H1145,LARGE(INDEX(ISNUMBER(--MID(feed!H1145,ROW($1:$1),1))*
ROW($1:$1),0),ROW($1:$1))+1,1)*10^ROW($1:$1)/10)</f>
        <v>0</v>
      </c>
      <c r="I1164" t="str">
        <f>feed!I1145</f>
        <v>Standard</v>
      </c>
      <c r="J1164">
        <f>SUMPRODUCT(MID(0&amp;feed!J1145,LARGE(INDEX(ISNUMBER(--MID(feed!J1145,ROW($1:$19),1))*
ROW($1:$19),0),ROW($1:$19))+1,1)*10^ROW($1:$19)/10)</f>
        <v>5</v>
      </c>
      <c r="K1164">
        <f>SUMPRODUCT(MID(0&amp;feed!K1145,LARGE(INDEX(ISNUMBER(--MID(feed!K1145,ROW($1:$19),1))*
ROW($1:$19),0),ROW($1:$19))+1,1)*10^ROW($1:$19)/10)</f>
        <v>2</v>
      </c>
      <c r="L1164">
        <f>SUMPRODUCT(MID(0&amp;feed!L1145,LARGE(INDEX(ISNUMBER(--MID(feed!L1145,ROW($1:$19),1))*
ROW($1:$19),0),ROW($1:$19))+1,1)*10^ROW($1:$19)/10)</f>
        <v>0</v>
      </c>
      <c r="M1164" t="str">
        <f>feed!M1145</f>
        <v>Mixed Economy</v>
      </c>
      <c r="N1164">
        <f>SUMPRODUCT(MID(0&amp;feed!N1145,LARGE(INDEX(ISNUMBER(--MID(feed!N1145,ROW($1:$5),1))*
ROW($1:$5),0),ROW($1:$5))+1,1)*10^ROW($1:$5)/10)</f>
        <v>305</v>
      </c>
      <c r="O1164">
        <f>SUMPRODUCT(MID(0&amp;feed!O1145,LARGE(INDEX(ISNUMBER(--MID(feed!O1145,ROW($1:$5),1))*
ROW($1:$5),0),ROW($1:$5))+1,1)*10^ROW($1:$5)/10)</f>
        <v>0</v>
      </c>
      <c r="P1164" t="str">
        <f>feed!P1145</f>
        <v>Untapped</v>
      </c>
      <c r="Q1164" t="str">
        <f>feed!Q1145</f>
        <v>None</v>
      </c>
      <c r="R1164" t="str">
        <f>feed!R1145</f>
        <v>Amazonia</v>
      </c>
      <c r="S1164" t="str">
        <f>feed!S1145</f>
        <v>Neutral</v>
      </c>
      <c r="T1164" s="4">
        <f>SUMPRODUCT(MID(0&amp;feed!T1145,LARGE(INDEX(ISNUMBER(--MID(feed!T1145,ROW($1:$5),1))*
ROW($1:$5),0),ROW($1:$5))+1,1)*10^ROW($1:$5)/10)</f>
        <v>20000</v>
      </c>
      <c r="U1164" t="str">
        <f>feed!U1145</f>
        <v>http://blocgame.com/stats.php?id=64811</v>
      </c>
      <c r="V1164" s="4">
        <f>SUMPRODUCT(MID(0&amp;feed!V1145,LARGE(INDEX(ISNUMBER(--MID(feed!V1145,ROW($1:$5),1))*
ROW($1:$5),0),ROW($1:$5))+1,1)*10^ROW($1:$5)/10)</f>
        <v>0</v>
      </c>
      <c r="W1164">
        <f>feed!W1145</f>
        <v>0</v>
      </c>
      <c r="X1164" s="4">
        <f>T1164-H1164*750-K1164*375-L1164*375</f>
        <v>19250</v>
      </c>
      <c r="Y1164" s="9">
        <f>T1164/N1164</f>
        <v>65.573770491803273</v>
      </c>
    </row>
    <row r="1165" spans="1:25" x14ac:dyDescent="0.25">
      <c r="A1165" t="str">
        <f>feed!A1156</f>
        <v>penang fc</v>
      </c>
      <c r="B1165" t="str">
        <f>feed!B1156</f>
        <v>faiz subri</v>
      </c>
      <c r="C1165" t="str">
        <f>feed!C1156</f>
        <v>PIRATES</v>
      </c>
      <c r="D1165">
        <f>SUMPRODUCT(MID(0&amp;feed!D1156,LARGE(INDEX(ISNUMBER(--MID(feed!D1156,ROW($1:$19),1))*
ROW($1:$19),0),ROW($1:$19))+1,1)*10^ROW($1:$19)/10)</f>
        <v>24</v>
      </c>
      <c r="E1165">
        <f>SUMPRODUCT(MID(0&amp;feed!E1156,LARGE(INDEX(ISNUMBER(--MID(feed!E1156,ROW($1:$19),1))*
ROW($1:$19),0),ROW($1:$19))+1,1)*10^ROW($1:$19)/10)</f>
        <v>0</v>
      </c>
      <c r="F1165" t="str">
        <f>feed!F1156</f>
        <v>First World War surplus</v>
      </c>
      <c r="G1165" t="str">
        <f>feed!G1156</f>
        <v>Questionable</v>
      </c>
      <c r="H1165">
        <f>SUMPRODUCT(MID(0&amp;feed!H1156,LARGE(INDEX(ISNUMBER(--MID(feed!H1156,ROW($1:$1),1))*
ROW($1:$1),0),ROW($1:$1))+1,1)*10^ROW($1:$1)/10)</f>
        <v>0</v>
      </c>
      <c r="I1165" t="str">
        <f>feed!I1156</f>
        <v>Elite</v>
      </c>
      <c r="J1165">
        <f>SUMPRODUCT(MID(0&amp;feed!J1156,LARGE(INDEX(ISNUMBER(--MID(feed!J1156,ROW($1:$19),1))*
ROW($1:$19),0),ROW($1:$19))+1,1)*10^ROW($1:$19)/10)</f>
        <v>1</v>
      </c>
      <c r="K1165">
        <f>SUMPRODUCT(MID(0&amp;feed!K1156,LARGE(INDEX(ISNUMBER(--MID(feed!K1156,ROW($1:$19),1))*
ROW($1:$19),0),ROW($1:$19))+1,1)*10^ROW($1:$19)/10)</f>
        <v>2</v>
      </c>
      <c r="L1165">
        <f>SUMPRODUCT(MID(0&amp;feed!L1156,LARGE(INDEX(ISNUMBER(--MID(feed!L1156,ROW($1:$19),1))*
ROW($1:$19),0),ROW($1:$19))+1,1)*10^ROW($1:$19)/10)</f>
        <v>0</v>
      </c>
      <c r="M1165" t="str">
        <f>feed!M1156</f>
        <v>Free Market</v>
      </c>
      <c r="N1165">
        <f>SUMPRODUCT(MID(0&amp;feed!N1156,LARGE(INDEX(ISNUMBER(--MID(feed!N1156,ROW($1:$5),1))*
ROW($1:$5),0),ROW($1:$5))+1,1)*10^ROW($1:$5)/10)</f>
        <v>305</v>
      </c>
      <c r="O1165">
        <f>SUMPRODUCT(MID(0&amp;feed!O1156,LARGE(INDEX(ISNUMBER(--MID(feed!O1156,ROW($1:$5),1))*
ROW($1:$5),0),ROW($1:$5))+1,1)*10^ROW($1:$5)/10)</f>
        <v>0</v>
      </c>
      <c r="P1165" t="str">
        <f>feed!P1156</f>
        <v>Untapped</v>
      </c>
      <c r="Q1165" t="str">
        <f>feed!Q1156</f>
        <v>None</v>
      </c>
      <c r="R1165" t="str">
        <f>feed!R1156</f>
        <v>Arabia</v>
      </c>
      <c r="S1165" t="str">
        <f>feed!S1156</f>
        <v>United States</v>
      </c>
      <c r="T1165" s="4">
        <f>SUMPRODUCT(MID(0&amp;feed!T1156,LARGE(INDEX(ISNUMBER(--MID(feed!T1156,ROW($1:$5),1))*
ROW($1:$5),0),ROW($1:$5))+1,1)*10^ROW($1:$5)/10)</f>
        <v>20000</v>
      </c>
      <c r="U1165" t="str">
        <f>feed!U1156</f>
        <v>http://blocgame.com/stats.php?id=64923</v>
      </c>
      <c r="V1165" s="4">
        <f>SUMPRODUCT(MID(0&amp;feed!V1156,LARGE(INDEX(ISNUMBER(--MID(feed!V1156,ROW($1:$5),1))*
ROW($1:$5),0),ROW($1:$5))+1,1)*10^ROW($1:$5)/10)</f>
        <v>0</v>
      </c>
      <c r="W1165">
        <f>feed!W1156</f>
        <v>0</v>
      </c>
      <c r="X1165" s="4">
        <f>T1165-H1165*750-K1165*375-L1165*375</f>
        <v>19250</v>
      </c>
      <c r="Y1165" s="9">
        <f>T1165/N1165</f>
        <v>65.573770491803273</v>
      </c>
    </row>
    <row r="1166" spans="1:25" x14ac:dyDescent="0.25">
      <c r="A1166" t="str">
        <f>feed!A1159</f>
        <v>star</v>
      </c>
      <c r="B1166" t="str">
        <f>feed!B1159</f>
        <v>jhon</v>
      </c>
      <c r="C1166">
        <f>feed!C1159</f>
        <v>0</v>
      </c>
      <c r="D1166">
        <f>SUMPRODUCT(MID(0&amp;feed!D1159,LARGE(INDEX(ISNUMBER(--MID(feed!D1159,ROW($1:$19),1))*
ROW($1:$19),0),ROW($1:$19))+1,1)*10^ROW($1:$19)/10)</f>
        <v>25</v>
      </c>
      <c r="E1166">
        <f>SUMPRODUCT(MID(0&amp;feed!E1159,LARGE(INDEX(ISNUMBER(--MID(feed!E1159,ROW($1:$19),1))*
ROW($1:$19),0),ROW($1:$19))+1,1)*10^ROW($1:$19)/10)</f>
        <v>0</v>
      </c>
      <c r="F1166" t="str">
        <f>feed!F1159</f>
        <v>First World War surplus</v>
      </c>
      <c r="G1166" t="str">
        <f>feed!G1159</f>
        <v>Normal</v>
      </c>
      <c r="H1166">
        <f>SUMPRODUCT(MID(0&amp;feed!H1159,LARGE(INDEX(ISNUMBER(--MID(feed!H1159,ROW($1:$1),1))*
ROW($1:$1),0),ROW($1:$1))+1,1)*10^ROW($1:$1)/10)</f>
        <v>0</v>
      </c>
      <c r="I1166" t="str">
        <f>feed!I1159</f>
        <v>Elite</v>
      </c>
      <c r="J1166">
        <f>SUMPRODUCT(MID(0&amp;feed!J1159,LARGE(INDEX(ISNUMBER(--MID(feed!J1159,ROW($1:$19),1))*
ROW($1:$19),0),ROW($1:$19))+1,1)*10^ROW($1:$19)/10)</f>
        <v>0</v>
      </c>
      <c r="K1166">
        <f>SUMPRODUCT(MID(0&amp;feed!K1159,LARGE(INDEX(ISNUMBER(--MID(feed!K1159,ROW($1:$19),1))*
ROW($1:$19),0),ROW($1:$19))+1,1)*10^ROW($1:$19)/10)</f>
        <v>3</v>
      </c>
      <c r="L1166">
        <f>SUMPRODUCT(MID(0&amp;feed!L1159,LARGE(INDEX(ISNUMBER(--MID(feed!L1159,ROW($1:$19),1))*
ROW($1:$19),0),ROW($1:$19))+1,1)*10^ROW($1:$19)/10)</f>
        <v>1</v>
      </c>
      <c r="M1166" t="str">
        <f>feed!M1159</f>
        <v>Central Planning</v>
      </c>
      <c r="N1166">
        <f>SUMPRODUCT(MID(0&amp;feed!N1159,LARGE(INDEX(ISNUMBER(--MID(feed!N1159,ROW($1:$5),1))*
ROW($1:$5),0),ROW($1:$5))+1,1)*10^ROW($1:$5)/10)</f>
        <v>305</v>
      </c>
      <c r="O1166">
        <f>SUMPRODUCT(MID(0&amp;feed!O1159,LARGE(INDEX(ISNUMBER(--MID(feed!O1159,ROW($1:$5),1))*
ROW($1:$5),0),ROW($1:$5))+1,1)*10^ROW($1:$5)/10)</f>
        <v>302</v>
      </c>
      <c r="P1166" t="str">
        <f>feed!P1159</f>
        <v>Untapped</v>
      </c>
      <c r="Q1166" t="str">
        <f>feed!Q1159</f>
        <v>None</v>
      </c>
      <c r="R1166" t="str">
        <f>feed!R1159</f>
        <v>Indochina</v>
      </c>
      <c r="S1166" t="str">
        <f>feed!S1159</f>
        <v>Neutral</v>
      </c>
      <c r="T1166" s="4">
        <f>SUMPRODUCT(MID(0&amp;feed!T1159,LARGE(INDEX(ISNUMBER(--MID(feed!T1159,ROW($1:$5),1))*
ROW($1:$5),0),ROW($1:$5))+1,1)*10^ROW($1:$5)/10)</f>
        <v>20000</v>
      </c>
      <c r="U1166" t="str">
        <f>feed!U1159</f>
        <v>http://blocgame.com/stats.php?id=64928</v>
      </c>
      <c r="V1166" s="4">
        <f>SUMPRODUCT(MID(0&amp;feed!V1159,LARGE(INDEX(ISNUMBER(--MID(feed!V1159,ROW($1:$5),1))*
ROW($1:$5),0),ROW($1:$5))+1,1)*10^ROW($1:$5)/10)</f>
        <v>0</v>
      </c>
      <c r="W1166">
        <f>feed!W1159</f>
        <v>0</v>
      </c>
      <c r="X1166" s="4">
        <f>T1166-H1166*750-K1166*375-L1166*375</f>
        <v>18500</v>
      </c>
      <c r="Y1166" s="9">
        <f>T1166/N1166</f>
        <v>65.573770491803273</v>
      </c>
    </row>
    <row r="1167" spans="1:25" x14ac:dyDescent="0.25">
      <c r="A1167" t="str">
        <f>feed!A1167</f>
        <v>Kingdom states</v>
      </c>
      <c r="B1167" t="str">
        <f>feed!B1167</f>
        <v>areezie</v>
      </c>
      <c r="C1167">
        <f>feed!C1167</f>
        <v>0</v>
      </c>
      <c r="D1167">
        <f>SUMPRODUCT(MID(0&amp;feed!D1167,LARGE(INDEX(ISNUMBER(--MID(feed!D1167,ROW($1:$19),1))*
ROW($1:$19),0),ROW($1:$19))+1,1)*10^ROW($1:$19)/10)</f>
        <v>25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Nice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Elite</v>
      </c>
      <c r="J1167">
        <f>SUMPRODUCT(MID(0&amp;feed!J1167,LARGE(INDEX(ISNUMBER(--MID(feed!J1167,ROW($1:$19),1))*
ROW($1:$19),0),ROW($1:$19))+1,1)*10^ROW($1:$19)/10)</f>
        <v>7</v>
      </c>
      <c r="K1167">
        <f>SUMPRODUCT(MID(0&amp;feed!K1167,LARGE(INDEX(ISNUMBER(--MID(feed!K1167,ROW($1:$19),1))*
ROW($1:$19),0),ROW($1:$19))+1,1)*10^ROW($1:$19)/10)</f>
        <v>5</v>
      </c>
      <c r="L1167">
        <f>SUMPRODUCT(MID(0&amp;feed!L1167,LARGE(INDEX(ISNUMBER(--MID(feed!L1167,ROW($1:$19),1))*
ROW($1:$19),0),ROW($1:$19))+1,1)*10^ROW($1:$19)/10)</f>
        <v>3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304</v>
      </c>
      <c r="O1167">
        <f>SUMPRODUCT(MID(0&amp;feed!O1167,LARGE(INDEX(ISNUMBER(--MID(feed!O1167,ROW($1:$5),1))*
ROW($1:$5),0),ROW($1:$5))+1,1)*10^ROW($1:$5)/10)</f>
        <v>2811</v>
      </c>
      <c r="P1167" t="str">
        <f>feed!P1167</f>
        <v>Untapped</v>
      </c>
      <c r="Q1167" t="str">
        <f>feed!Q1167</f>
        <v>None</v>
      </c>
      <c r="R1167" t="str">
        <f>feed!R1167</f>
        <v>Atlas</v>
      </c>
      <c r="S1167" t="str">
        <f>feed!S1167</f>
        <v>United States</v>
      </c>
      <c r="T1167" s="4">
        <f>SUMPRODUCT(MID(0&amp;feed!T1167,LARGE(INDEX(ISNUMBER(--MID(feed!T1167,ROW($1:$5),1))*
ROW($1:$5),0),ROW($1:$5))+1,1)*10^ROW($1:$5)/10)</f>
        <v>20000</v>
      </c>
      <c r="U1167" t="str">
        <f>feed!U1167</f>
        <v>http://blocgame.com/stats.php?id=64464</v>
      </c>
      <c r="V1167" s="4">
        <f>SUMPRODUCT(MID(0&amp;feed!V1167,LARGE(INDEX(ISNUMBER(--MID(feed!V1167,ROW($1:$5),1))*
ROW($1:$5),0),ROW($1:$5))+1,1)*10^ROW($1:$5)/10)</f>
        <v>0</v>
      </c>
      <c r="W1167">
        <f>feed!W1167</f>
        <v>0</v>
      </c>
      <c r="X1167" s="4">
        <f>T1167-H1167*750-K1167*375-L1167*375</f>
        <v>17000</v>
      </c>
      <c r="Y1167" s="9">
        <f>T1167/N1167</f>
        <v>65.78947368421052</v>
      </c>
    </row>
    <row r="1168" spans="1:25" x14ac:dyDescent="0.25">
      <c r="A1168" t="str">
        <f>feed!A1168</f>
        <v>Poorfags</v>
      </c>
      <c r="B1168" t="str">
        <f>feed!B1168</f>
        <v>Bernie Sanders</v>
      </c>
      <c r="C1168" t="str">
        <f>feed!C1168</f>
        <v>ISIS</v>
      </c>
      <c r="D1168">
        <f>SUMPRODUCT(MID(0&amp;feed!D1168,LARGE(INDEX(ISNUMBER(--MID(feed!D1168,ROW($1:$19),1))*
ROW($1:$19),0),ROW($1:$19))+1,1)*10^ROW($1:$19)/10)</f>
        <v>2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First World War surplus</v>
      </c>
      <c r="G1168" t="str">
        <f>feed!G1168</f>
        <v>Good</v>
      </c>
      <c r="H1168">
        <f>SUMPRODUCT(MID(0&amp;feed!H1168,LARGE(INDEX(ISNUMBER(--MID(feed!H1168,ROW($1:$1),1))*
ROW($1:$1),0),ROW($1:$1))+1,1)*10^ROW($1:$1)/10)</f>
        <v>1</v>
      </c>
      <c r="I1168" t="str">
        <f>feed!I1168</f>
        <v>Good</v>
      </c>
      <c r="J1168">
        <f>SUMPRODUCT(MID(0&amp;feed!J1168,LARGE(INDEX(ISNUMBER(--MID(feed!J1168,ROW($1:$19),1))*
ROW($1:$19),0),ROW($1:$19))+1,1)*10^ROW($1:$19)/10)</f>
        <v>3</v>
      </c>
      <c r="K1168">
        <f>SUMPRODUCT(MID(0&amp;feed!K1168,LARGE(INDEX(ISNUMBER(--MID(feed!K1168,ROW($1:$19),1))*
ROW($1:$19),0),ROW($1:$19))+1,1)*10^ROW($1:$19)/10)</f>
        <v>5</v>
      </c>
      <c r="L1168">
        <f>SUMPRODUCT(MID(0&amp;feed!L1168,LARGE(INDEX(ISNUMBER(--MID(feed!L1168,ROW($1:$19),1))*
ROW($1:$19),0),ROW($1:$19))+1,1)*10^ROW($1:$19)/10)</f>
        <v>4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304</v>
      </c>
      <c r="O1168">
        <f>SUMPRODUCT(MID(0&amp;feed!O1168,LARGE(INDEX(ISNUMBER(--MID(feed!O1168,ROW($1:$5),1))*
ROW($1:$5),0),ROW($1:$5))+1,1)*10^ROW($1:$5)/10)</f>
        <v>3344</v>
      </c>
      <c r="P1168" t="str">
        <f>feed!P1168</f>
        <v>Untapped</v>
      </c>
      <c r="Q1168" t="str">
        <f>feed!Q1168</f>
        <v>Meagre</v>
      </c>
      <c r="R1168" t="str">
        <f>feed!R1168</f>
        <v>Persia</v>
      </c>
      <c r="S1168" t="str">
        <f>feed!S1168</f>
        <v>United States</v>
      </c>
      <c r="T1168" s="4">
        <f>SUMPRODUCT(MID(0&amp;feed!T1168,LARGE(INDEX(ISNUMBER(--MID(feed!T1168,ROW($1:$5),1))*
ROW($1:$5),0),ROW($1:$5))+1,1)*10^ROW($1:$5)/10)</f>
        <v>19602</v>
      </c>
      <c r="U1168" t="str">
        <f>feed!U1168</f>
        <v>http://blocgame.com/stats.php?id=64871</v>
      </c>
      <c r="V1168" s="4">
        <f>SUMPRODUCT(MID(0&amp;feed!V1168,LARGE(INDEX(ISNUMBER(--MID(feed!V1168,ROW($1:$5),1))*
ROW($1:$5),0),ROW($1:$5))+1,1)*10^ROW($1:$5)/10)</f>
        <v>0</v>
      </c>
      <c r="W1168">
        <f>feed!W1168</f>
        <v>0</v>
      </c>
      <c r="X1168" s="4">
        <f>T1168-H1168*750-K1168*375-L1168*375</f>
        <v>15477</v>
      </c>
      <c r="Y1168" s="9">
        <f>T1168/N1168</f>
        <v>64.48026315789474</v>
      </c>
    </row>
    <row r="1169" spans="1:25" x14ac:dyDescent="0.25">
      <c r="A1169" t="str">
        <f>feed!A1169</f>
        <v>Hoshimori</v>
      </c>
      <c r="B1169" t="str">
        <f>feed!B1169</f>
        <v>Filona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3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304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 t="str">
        <f>feed!Q1169</f>
        <v>None</v>
      </c>
      <c r="R1169" t="str">
        <f>feed!R1169</f>
        <v>East Indies</v>
      </c>
      <c r="S1169" t="str">
        <f>feed!S1169</f>
        <v>Soviet Union</v>
      </c>
      <c r="T1169" s="4">
        <f>SUMPRODUCT(MID(0&amp;feed!T1169,LARGE(INDEX(ISNUMBER(--MID(feed!T1169,ROW($1:$5),1))*
ROW($1:$5),0),ROW($1:$5))+1,1)*10^ROW($1:$5)/10)</f>
        <v>20000</v>
      </c>
      <c r="U1169" t="str">
        <f>feed!U1169</f>
        <v>http://blocgame.com/stats.php?id=64924</v>
      </c>
      <c r="V1169" s="4">
        <f>SUMPRODUCT(MID(0&amp;feed!V1169,LARGE(INDEX(ISNUMBER(--MID(feed!V1169,ROW($1:$5),1))*
ROW($1:$5),0),ROW($1:$5))+1,1)*10^ROW($1:$5)/10)</f>
        <v>0</v>
      </c>
      <c r="W1169">
        <f>feed!W1169</f>
        <v>0</v>
      </c>
      <c r="X1169" s="4">
        <f>T1169-H1169*750-K1169*375-L1169*375</f>
        <v>18875</v>
      </c>
      <c r="Y1169" s="9">
        <f>T1169/N1169</f>
        <v>65.78947368421052</v>
      </c>
    </row>
    <row r="1170" spans="1:25" x14ac:dyDescent="0.25">
      <c r="A1170" t="str">
        <f>feed!A1170</f>
        <v>Baxten</v>
      </c>
      <c r="B1170" t="str">
        <f>feed!B1170</f>
        <v>Vetruvious</v>
      </c>
      <c r="C1170">
        <f>feed!C1170</f>
        <v>0</v>
      </c>
      <c r="D1170">
        <f>SUMPRODUCT(MID(0&amp;feed!D1170,LARGE(INDEX(ISNUMBER(--MID(feed!D1170,ROW($1:$19),1))*
ROW($1:$19),0),ROW($1:$19))+1,1)*10^ROW($1:$19)/10)</f>
        <v>24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11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303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 t="str">
        <f>feed!Q1170</f>
        <v>None</v>
      </c>
      <c r="R1170" t="str">
        <f>feed!R1170</f>
        <v>Pacific Rim</v>
      </c>
      <c r="S1170" t="str">
        <f>feed!S1170</f>
        <v>Neutral</v>
      </c>
      <c r="T1170" s="4">
        <f>SUMPRODUCT(MID(0&amp;feed!T1170,LARGE(INDEX(ISNUMBER(--MID(feed!T1170,ROW($1:$5),1))*
ROW($1:$5),0),ROW($1:$5))+1,1)*10^ROW($1:$5)/10)</f>
        <v>20000</v>
      </c>
      <c r="U1170" t="str">
        <f>feed!U1170</f>
        <v>http://blocgame.com/stats.php?id=64934</v>
      </c>
      <c r="V1170" s="4">
        <f>SUMPRODUCT(MID(0&amp;feed!V1170,LARGE(INDEX(ISNUMBER(--MID(feed!V1170,ROW($1:$5),1))*
ROW($1:$5),0),ROW($1:$5))+1,1)*10^ROW($1:$5)/10)</f>
        <v>0</v>
      </c>
      <c r="W1170">
        <f>feed!W1170</f>
        <v>0</v>
      </c>
      <c r="X1170" s="4">
        <f>T1170-H1170*750-K1170*375-L1170*375</f>
        <v>19250</v>
      </c>
      <c r="Y1170" s="9">
        <f>T1170/N1170</f>
        <v>66.006600660066013</v>
      </c>
    </row>
    <row r="1171" spans="1:25" x14ac:dyDescent="0.25">
      <c r="A1171" t="str">
        <f>feed!A1172</f>
        <v>ggwplol2</v>
      </c>
      <c r="B1171" t="str">
        <f>feed!B1172</f>
        <v>hbjn</v>
      </c>
      <c r="C1171">
        <f>feed!C1172</f>
        <v>0</v>
      </c>
      <c r="D1171">
        <f>SUMPRODUCT(MID(0&amp;feed!D1172,LARGE(INDEX(ISNUMBER(--MID(feed!D1172,ROW($1:$19),1))*
ROW($1:$19),0),ROW($1:$19))+1,1)*10^ROW($1:$19)/10)</f>
        <v>7</v>
      </c>
      <c r="E1171">
        <f>SUMPRODUCT(MID(0&amp;feed!E1172,LARGE(INDEX(ISNUMBER(--MID(feed!E1172,ROW($1:$19),1))*
ROW($1:$19),0),ROW($1:$19))+1,1)*10^ROW($1:$19)/10)</f>
        <v>0</v>
      </c>
      <c r="F1171" t="str">
        <f>feed!F1172</f>
        <v>Finest of the 19th century</v>
      </c>
      <c r="G1171" t="str">
        <f>feed!G1172</f>
        <v>Nice</v>
      </c>
      <c r="H1171">
        <f>SUMPRODUCT(MID(0&amp;feed!H1172,LARGE(INDEX(ISNUMBER(--MID(feed!H1172,ROW($1:$1),1))*
ROW($1:$1),0),ROW($1:$1))+1,1)*10^ROW($1:$1)/10)</f>
        <v>0</v>
      </c>
      <c r="I1171" t="str">
        <f>feed!I1172</f>
        <v>Poor</v>
      </c>
      <c r="J1171">
        <f>SUMPRODUCT(MID(0&amp;feed!J1172,LARGE(INDEX(ISNUMBER(--MID(feed!J1172,ROW($1:$19),1))*
ROW($1:$19),0),ROW($1:$19))+1,1)*10^ROW($1:$19)/10)</f>
        <v>126</v>
      </c>
      <c r="K1171">
        <f>SUMPRODUCT(MID(0&amp;feed!K1172,LARGE(INDEX(ISNUMBER(--MID(feed!K1172,ROW($1:$19),1))*
ROW($1:$19),0),ROW($1:$19))+1,1)*10^ROW($1:$19)/10)</f>
        <v>2</v>
      </c>
      <c r="L1171">
        <f>SUMPRODUCT(MID(0&amp;feed!L1172,LARGE(INDEX(ISNUMBER(--MID(feed!L1172,ROW($1:$19),1))*
ROW($1:$19),0),ROW($1:$19))+1,1)*10^ROW($1:$19)/10)</f>
        <v>0</v>
      </c>
      <c r="M1171" t="str">
        <f>feed!M1172</f>
        <v>Mixed Economy</v>
      </c>
      <c r="N1171">
        <f>SUMPRODUCT(MID(0&amp;feed!N1172,LARGE(INDEX(ISNUMBER(--MID(feed!N1172,ROW($1:$5),1))*
ROW($1:$5),0),ROW($1:$5))+1,1)*10^ROW($1:$5)/10)</f>
        <v>301</v>
      </c>
      <c r="O1171">
        <f>SUMPRODUCT(MID(0&amp;feed!O1172,LARGE(INDEX(ISNUMBER(--MID(feed!O1172,ROW($1:$5),1))*
ROW($1:$5),0),ROW($1:$5))+1,1)*10^ROW($1:$5)/10)</f>
        <v>0</v>
      </c>
      <c r="P1171" t="str">
        <f>feed!P1172</f>
        <v>Untapped</v>
      </c>
      <c r="Q1171" t="str">
        <f>feed!Q1172</f>
        <v>None</v>
      </c>
      <c r="R1171" t="str">
        <f>feed!R1172</f>
        <v>Congo</v>
      </c>
      <c r="S1171" t="str">
        <f>feed!S1172</f>
        <v>Neutral</v>
      </c>
      <c r="T1171" s="4">
        <f>SUMPRODUCT(MID(0&amp;feed!T1172,LARGE(INDEX(ISNUMBER(--MID(feed!T1172,ROW($1:$5),1))*
ROW($1:$5),0),ROW($1:$5))+1,1)*10^ROW($1:$5)/10)</f>
        <v>19621</v>
      </c>
      <c r="U1171" t="str">
        <f>feed!U1172</f>
        <v>http://blocgame.com/stats.php?id=64723</v>
      </c>
      <c r="V1171" s="4">
        <f>SUMPRODUCT(MID(0&amp;feed!V1172,LARGE(INDEX(ISNUMBER(--MID(feed!V1172,ROW($1:$5),1))*
ROW($1:$5),0),ROW($1:$5))+1,1)*10^ROW($1:$5)/10)</f>
        <v>0</v>
      </c>
      <c r="W1171">
        <f>feed!W1172</f>
        <v>0</v>
      </c>
      <c r="X1171" s="4">
        <f>T1171-H1171*750-K1171*375-L1171*375</f>
        <v>18871</v>
      </c>
      <c r="Y1171" s="9">
        <f>T1171/N1171</f>
        <v>65.186046511627907</v>
      </c>
    </row>
    <row r="1172" spans="1:25" x14ac:dyDescent="0.25">
      <c r="A1172" t="str">
        <f>feed!A1171</f>
        <v>Slavistan</v>
      </c>
      <c r="B1172" t="str">
        <f>feed!B1171</f>
        <v>JosipBrozTito</v>
      </c>
      <c r="C1172">
        <f>feed!C1171</f>
        <v>0</v>
      </c>
      <c r="D1172">
        <f>SUMPRODUCT(MID(0&amp;feed!D1171,LARGE(INDEX(ISNUMBER(--MID(feed!D1171,ROW($1:$19),1))*
ROW($1:$19),0),ROW($1:$19))+1,1)*10^ROW($1:$19)/10)</f>
        <v>6</v>
      </c>
      <c r="E1172">
        <f>SUMPRODUCT(MID(0&amp;feed!E1171,LARGE(INDEX(ISNUMBER(--MID(feed!E1171,ROW($1:$19),1))*
ROW($1:$19),0),ROW($1:$19))+1,1)*10^ROW($1:$19)/10)</f>
        <v>0</v>
      </c>
      <c r="F1172" t="str">
        <f>feed!F1171</f>
        <v>First World War surplus</v>
      </c>
      <c r="G1172" t="str">
        <f>feed!G1171</f>
        <v>Questionable</v>
      </c>
      <c r="H1172">
        <f>SUMPRODUCT(MID(0&amp;feed!H1171,LARGE(INDEX(ISNUMBER(--MID(feed!H1171,ROW($1:$1),1))*
ROW($1:$1),0),ROW($1:$1))+1,1)*10^ROW($1:$1)/10)</f>
        <v>0</v>
      </c>
      <c r="I1172" t="str">
        <f>feed!I1171</f>
        <v>Undisciplined Rabble</v>
      </c>
      <c r="J1172">
        <f>SUMPRODUCT(MID(0&amp;feed!J1171,LARGE(INDEX(ISNUMBER(--MID(feed!J1171,ROW($1:$19),1))*
ROW($1:$19),0),ROW($1:$19))+1,1)*10^ROW($1:$19)/10)</f>
        <v>28</v>
      </c>
      <c r="K1172">
        <f>SUMPRODUCT(MID(0&amp;feed!K1171,LARGE(INDEX(ISNUMBER(--MID(feed!K1171,ROW($1:$19),1))*
ROW($1:$19),0),ROW($1:$19))+1,1)*10^ROW($1:$19)/10)</f>
        <v>11</v>
      </c>
      <c r="L1172">
        <f>SUMPRODUCT(MID(0&amp;feed!L1171,LARGE(INDEX(ISNUMBER(--MID(feed!L1171,ROW($1:$19),1))*
ROW($1:$19),0),ROW($1:$19))+1,1)*10^ROW($1:$19)/10)</f>
        <v>11</v>
      </c>
      <c r="M1172" t="str">
        <f>feed!M1171</f>
        <v>Mixed Economy</v>
      </c>
      <c r="N1172">
        <f>SUMPRODUCT(MID(0&amp;feed!N1171,LARGE(INDEX(ISNUMBER(--MID(feed!N1171,ROW($1:$5),1))*
ROW($1:$5),0),ROW($1:$5))+1,1)*10^ROW($1:$5)/10)</f>
        <v>301</v>
      </c>
      <c r="O1172">
        <f>SUMPRODUCT(MID(0&amp;feed!O1171,LARGE(INDEX(ISNUMBER(--MID(feed!O1171,ROW($1:$5),1))*
ROW($1:$5),0),ROW($1:$5))+1,1)*10^ROW($1:$5)/10)</f>
        <v>447</v>
      </c>
      <c r="P1172" t="str">
        <f>feed!P1171</f>
        <v>Untapped</v>
      </c>
      <c r="Q1172" t="str">
        <f>feed!Q1171</f>
        <v>None</v>
      </c>
      <c r="R1172" t="str">
        <f>feed!R1171</f>
        <v>Arabia</v>
      </c>
      <c r="S1172" t="str">
        <f>feed!S1171</f>
        <v>Neutral</v>
      </c>
      <c r="T1172" s="4">
        <f>SUMPRODUCT(MID(0&amp;feed!T1171,LARGE(INDEX(ISNUMBER(--MID(feed!T1171,ROW($1:$5),1))*
ROW($1:$5),0),ROW($1:$5))+1,1)*10^ROW($1:$5)/10)</f>
        <v>7830</v>
      </c>
      <c r="U1172" t="str">
        <f>feed!U1171</f>
        <v>http://blocgame.com/stats.php?id=64113</v>
      </c>
      <c r="V1172" s="4">
        <f>SUMPRODUCT(MID(0&amp;feed!V1171,LARGE(INDEX(ISNUMBER(--MID(feed!V1171,ROW($1:$5),1))*
ROW($1:$5),0),ROW($1:$5))+1,1)*10^ROW($1:$5)/10)</f>
        <v>0</v>
      </c>
      <c r="W1172">
        <f>feed!W1171</f>
        <v>0</v>
      </c>
      <c r="X1172" s="4">
        <f>T1172-H1172*750-K1172*375-L1172*375</f>
        <v>-420</v>
      </c>
      <c r="Y1172" s="9">
        <f>T1172/N1172</f>
        <v>26.013289036544851</v>
      </c>
    </row>
    <row r="1173" spans="1:25" x14ac:dyDescent="0.25">
      <c r="A1173" t="str">
        <f>feed!A1182</f>
        <v>Grissomia</v>
      </c>
      <c r="B1173" t="str">
        <f>feed!B1182</f>
        <v>Steelspine812</v>
      </c>
      <c r="C1173">
        <f>feed!C1182</f>
        <v>0</v>
      </c>
      <c r="D1173">
        <f>SUMPRODUCT(MID(0&amp;feed!D1182,LARGE(INDEX(ISNUMBER(--MID(feed!D1182,ROW($1:$19),1))*
ROW($1:$19),0),ROW($1:$19))+1,1)*10^ROW($1:$19)/10)</f>
        <v>20</v>
      </c>
      <c r="E1173">
        <f>SUMPRODUCT(MID(0&amp;feed!E1182,LARGE(INDEX(ISNUMBER(--MID(feed!E1182,ROW($1:$19),1))*
ROW($1:$19),0),ROW($1:$19))+1,1)*10^ROW($1:$19)/10)</f>
        <v>0</v>
      </c>
      <c r="F1173" t="str">
        <f>feed!F1182</f>
        <v>Finest of the 19th century</v>
      </c>
      <c r="G1173" t="str">
        <f>feed!G1182</f>
        <v>Normal</v>
      </c>
      <c r="H1173">
        <f>SUMPRODUCT(MID(0&amp;feed!H1182,LARGE(INDEX(ISNUMBER(--MID(feed!H1182,ROW($1:$1),1))*
ROW($1:$1),0),ROW($1:$1))+1,1)*10^ROW($1:$1)/10)</f>
        <v>0</v>
      </c>
      <c r="I1173" t="str">
        <f>feed!I1182</f>
        <v>Standard</v>
      </c>
      <c r="J1173">
        <f>SUMPRODUCT(MID(0&amp;feed!J1182,LARGE(INDEX(ISNUMBER(--MID(feed!J1182,ROW($1:$19),1))*
ROW($1:$19),0),ROW($1:$19))+1,1)*10^ROW($1:$19)/10)</f>
        <v>404644</v>
      </c>
      <c r="K1173">
        <f>SUMPRODUCT(MID(0&amp;feed!K1182,LARGE(INDEX(ISNUMBER(--MID(feed!K1182,ROW($1:$19),1))*
ROW($1:$19),0),ROW($1:$19))+1,1)*10^ROW($1:$19)/10)</f>
        <v>2</v>
      </c>
      <c r="L1173">
        <f>SUMPRODUCT(MID(0&amp;feed!L1182,LARGE(INDEX(ISNUMBER(--MID(feed!L1182,ROW($1:$19),1))*
ROW($1:$19),0),ROW($1:$19))+1,1)*10^ROW($1:$19)/10)</f>
        <v>0</v>
      </c>
      <c r="M1173" t="str">
        <f>feed!M1182</f>
        <v>Mixed Economy</v>
      </c>
      <c r="N1173">
        <f>SUMPRODUCT(MID(0&amp;feed!N1182,LARGE(INDEX(ISNUMBER(--MID(feed!N1182,ROW($1:$5),1))*
ROW($1:$5),0),ROW($1:$5))+1,1)*10^ROW($1:$5)/10)</f>
        <v>300</v>
      </c>
      <c r="O1173">
        <f>SUMPRODUCT(MID(0&amp;feed!O1182,LARGE(INDEX(ISNUMBER(--MID(feed!O1182,ROW($1:$5),1))*
ROW($1:$5),0),ROW($1:$5))+1,1)*10^ROW($1:$5)/10)</f>
        <v>0</v>
      </c>
      <c r="P1173" t="str">
        <f>feed!P1182</f>
        <v>Untapped</v>
      </c>
      <c r="Q1173" t="str">
        <f>feed!Q1182</f>
        <v>None</v>
      </c>
      <c r="R1173" t="str">
        <f>feed!R1182</f>
        <v>Mesoamerica</v>
      </c>
      <c r="S1173" t="str">
        <f>feed!S1182</f>
        <v>Neutral</v>
      </c>
      <c r="T1173" s="4">
        <f>SUMPRODUCT(MID(0&amp;feed!T1182,LARGE(INDEX(ISNUMBER(--MID(feed!T1182,ROW($1:$5),1))*
ROW($1:$5),0),ROW($1:$5))+1,1)*10^ROW($1:$5)/10)</f>
        <v>20000</v>
      </c>
      <c r="U1173" t="str">
        <f>feed!U1182</f>
        <v>http://blocgame.com/stats.php?id=64945</v>
      </c>
      <c r="V1173" s="4">
        <f>SUMPRODUCT(MID(0&amp;feed!V1182,LARGE(INDEX(ISNUMBER(--MID(feed!V1182,ROW($1:$5),1))*
ROW($1:$5),0),ROW($1:$5))+1,1)*10^ROW($1:$5)/10)</f>
        <v>0</v>
      </c>
      <c r="W1173">
        <f>feed!W1182</f>
        <v>0</v>
      </c>
      <c r="X1173" s="4">
        <f>T1173-H1173*750-K1173*375-L1173*375</f>
        <v>19250</v>
      </c>
      <c r="Y1173" s="9">
        <f>T1173/N1173</f>
        <v>66.666666666666671</v>
      </c>
    </row>
    <row r="1174" spans="1:25" x14ac:dyDescent="0.25">
      <c r="A1174" t="str">
        <f>feed!A1192</f>
        <v>Immunidad</v>
      </c>
      <c r="B1174" t="str">
        <f>feed!B1192</f>
        <v>El Dictatro</v>
      </c>
      <c r="C1174">
        <f>feed!C1192</f>
        <v>0</v>
      </c>
      <c r="D1174">
        <f>SUMPRODUCT(MID(0&amp;feed!D1192,LARGE(INDEX(ISNUMBER(--MID(feed!D1192,ROW($1:$19),1))*
ROW($1:$19),0),ROW($1:$19))+1,1)*10^ROW($1:$19)/10)</f>
        <v>20</v>
      </c>
      <c r="E1174">
        <f>SUMPRODUCT(MID(0&amp;feed!E1192,LARGE(INDEX(ISNUMBER(--MID(feed!E1192,ROW($1:$19),1))*
ROW($1:$19),0),ROW($1:$19))+1,1)*10^ROW($1:$19)/10)</f>
        <v>0</v>
      </c>
      <c r="F1174" t="str">
        <f>feed!F1192</f>
        <v>Finest of the 19th century</v>
      </c>
      <c r="G1174" t="str">
        <f>feed!G1192</f>
        <v>Normal</v>
      </c>
      <c r="H1174">
        <f>SUMPRODUCT(MID(0&amp;feed!H1192,LARGE(INDEX(ISNUMBER(--MID(feed!H1192,ROW($1:$1),1))*
ROW($1:$1),0),ROW($1:$1))+1,1)*10^ROW($1:$1)/10)</f>
        <v>0</v>
      </c>
      <c r="I1174" t="str">
        <f>feed!I1192</f>
        <v>Standard</v>
      </c>
      <c r="J1174">
        <f>SUMPRODUCT(MID(0&amp;feed!J1192,LARGE(INDEX(ISNUMBER(--MID(feed!J1192,ROW($1:$19),1))*
ROW($1:$19),0),ROW($1:$19))+1,1)*10^ROW($1:$19)/10)</f>
        <v>404644</v>
      </c>
      <c r="K1174">
        <f>SUMPRODUCT(MID(0&amp;feed!K1192,LARGE(INDEX(ISNUMBER(--MID(feed!K1192,ROW($1:$19),1))*
ROW($1:$19),0),ROW($1:$19))+1,1)*10^ROW($1:$19)/10)</f>
        <v>2</v>
      </c>
      <c r="L1174">
        <f>SUMPRODUCT(MID(0&amp;feed!L1192,LARGE(INDEX(ISNUMBER(--MID(feed!L1192,ROW($1:$19),1))*
ROW($1:$19),0),ROW($1:$19))+1,1)*10^ROW($1:$19)/10)</f>
        <v>0</v>
      </c>
      <c r="M1174" t="str">
        <f>feed!M1192</f>
        <v>Central Planning</v>
      </c>
      <c r="N1174">
        <f>SUMPRODUCT(MID(0&amp;feed!N1192,LARGE(INDEX(ISNUMBER(--MID(feed!N1192,ROW($1:$5),1))*
ROW($1:$5),0),ROW($1:$5))+1,1)*10^ROW($1:$5)/10)</f>
        <v>300</v>
      </c>
      <c r="O1174">
        <f>SUMPRODUCT(MID(0&amp;feed!O1192,LARGE(INDEX(ISNUMBER(--MID(feed!O1192,ROW($1:$5),1))*
ROW($1:$5),0),ROW($1:$5))+1,1)*10^ROW($1:$5)/10)</f>
        <v>0</v>
      </c>
      <c r="P1174" t="str">
        <f>feed!P1192</f>
        <v>Untapped</v>
      </c>
      <c r="Q1174" t="str">
        <f>feed!Q1192</f>
        <v>None</v>
      </c>
      <c r="R1174" t="str">
        <f>feed!R1192</f>
        <v>Caribbean</v>
      </c>
      <c r="S1174" t="str">
        <f>feed!S1192</f>
        <v>Neutral</v>
      </c>
      <c r="T1174" s="4">
        <f>SUMPRODUCT(MID(0&amp;feed!T1192,LARGE(INDEX(ISNUMBER(--MID(feed!T1192,ROW($1:$5),1))*
ROW($1:$5),0),ROW($1:$5))+1,1)*10^ROW($1:$5)/10)</f>
        <v>20000</v>
      </c>
      <c r="U1174" t="str">
        <f>feed!U1192</f>
        <v>http://blocgame.com/stats.php?id=64955</v>
      </c>
      <c r="V1174" s="4">
        <f>SUMPRODUCT(MID(0&amp;feed!V1192,LARGE(INDEX(ISNUMBER(--MID(feed!V1192,ROW($1:$5),1))*
ROW($1:$5),0),ROW($1:$5))+1,1)*10^ROW($1:$5)/10)</f>
        <v>0</v>
      </c>
      <c r="W1174">
        <f>feed!W1192</f>
        <v>0</v>
      </c>
      <c r="X1174" s="4">
        <f>T1174-H1174*750-K1174*375-L1174*375</f>
        <v>19250</v>
      </c>
      <c r="Y1174" s="9">
        <f>T1174/N1174</f>
        <v>66.666666666666671</v>
      </c>
    </row>
    <row r="1175" spans="1:25" x14ac:dyDescent="0.25">
      <c r="A1175" t="str">
        <f>feed!A1175</f>
        <v>SN</v>
      </c>
      <c r="B1175" t="str">
        <f>feed!B1175</f>
        <v>Da-relDaBlack</v>
      </c>
      <c r="C1175" t="str">
        <f>feed!C1175</f>
        <v>HellYeah</v>
      </c>
      <c r="D1175">
        <f>SUMPRODUCT(MID(0&amp;feed!D1175,LARGE(INDEX(ISNUMBER(--MID(feed!D1175,ROW($1:$19),1))*
ROW($1:$19),0),ROW($1:$19))+1,1)*10^ROW($1:$19)/10)</f>
        <v>27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Nice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Elite</v>
      </c>
      <c r="J1175">
        <f>SUMPRODUCT(MID(0&amp;feed!J1175,LARGE(INDEX(ISNUMBER(--MID(feed!J1175,ROW($1:$19),1))*
ROW($1:$19),0),ROW($1:$19))+1,1)*10^ROW($1:$19)/10)</f>
        <v>78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300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 t="str">
        <f>feed!Q1175</f>
        <v>None</v>
      </c>
      <c r="R1175" t="str">
        <f>feed!R1175</f>
        <v>Arabia</v>
      </c>
      <c r="S1175" t="str">
        <f>feed!S1175</f>
        <v>Neutral</v>
      </c>
      <c r="T1175" s="4">
        <f>SUMPRODUCT(MID(0&amp;feed!T1175,LARGE(INDEX(ISNUMBER(--MID(feed!T1175,ROW($1:$5),1))*
ROW($1:$5),0),ROW($1:$5))+1,1)*10^ROW($1:$5)/10)</f>
        <v>20000</v>
      </c>
      <c r="U1175" t="str">
        <f>feed!U1175</f>
        <v>http://blocgame.com/stats.php?id=64825</v>
      </c>
      <c r="V1175" s="4">
        <f>SUMPRODUCT(MID(0&amp;feed!V1175,LARGE(INDEX(ISNUMBER(--MID(feed!V1175,ROW($1:$5),1))*
ROW($1:$5),0),ROW($1:$5))+1,1)*10^ROW($1:$5)/10)</f>
        <v>0</v>
      </c>
      <c r="W1175">
        <f>feed!W1175</f>
        <v>0</v>
      </c>
      <c r="X1175" s="4">
        <f>T1175-H1175*750-K1175*375-L1175*375</f>
        <v>19250</v>
      </c>
      <c r="Y1175" s="9">
        <f>T1175/N1175</f>
        <v>66.666666666666671</v>
      </c>
    </row>
    <row r="1176" spans="1:25" x14ac:dyDescent="0.25">
      <c r="A1176" t="str">
        <f>feed!A1176</f>
        <v>Rucova</v>
      </c>
      <c r="B1176" t="str">
        <f>feed!B1176</f>
        <v>Penguin96</v>
      </c>
      <c r="C1176">
        <f>feed!C1176</f>
        <v>0</v>
      </c>
      <c r="D1176">
        <f>SUMPRODUCT(MID(0&amp;feed!D1176,LARGE(INDEX(ISNUMBER(--MID(feed!D1176,ROW($1:$19),1))*
ROW($1:$19),0),ROW($1:$19))+1,1)*10^ROW($1:$19)/10)</f>
        <v>22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Questionable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9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1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300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 t="str">
        <f>feed!Q1176</f>
        <v>None</v>
      </c>
      <c r="R1176" t="str">
        <f>feed!R1176</f>
        <v>Southern Africa</v>
      </c>
      <c r="S1176" t="str">
        <f>feed!S1176</f>
        <v>Neutral</v>
      </c>
      <c r="T1176" s="4">
        <f>SUMPRODUCT(MID(0&amp;feed!T1176,LARGE(INDEX(ISNUMBER(--MID(feed!T1176,ROW($1:$5),1))*
ROW($1:$5),0),ROW($1:$5))+1,1)*10^ROW($1:$5)/10)</f>
        <v>20000</v>
      </c>
      <c r="U1176" t="str">
        <f>feed!U1176</f>
        <v>http://blocgame.com/stats.php?id=64939</v>
      </c>
      <c r="V1176" s="4">
        <f>SUMPRODUCT(MID(0&amp;feed!V1176,LARGE(INDEX(ISNUMBER(--MID(feed!V1176,ROW($1:$5),1))*
ROW($1:$5),0),ROW($1:$5))+1,1)*10^ROW($1:$5)/10)</f>
        <v>0</v>
      </c>
      <c r="W1176">
        <f>feed!W1176</f>
        <v>0</v>
      </c>
      <c r="X1176" s="4">
        <f>T1176-H1176*750-K1176*375-L1176*375</f>
        <v>18875</v>
      </c>
      <c r="Y1176" s="9">
        <f>T1176/N1176</f>
        <v>66.666666666666671</v>
      </c>
    </row>
    <row r="1177" spans="1:25" x14ac:dyDescent="0.25">
      <c r="A1177" t="str">
        <f>feed!A1178</f>
        <v>Novelle</v>
      </c>
      <c r="B1177" t="str">
        <f>feed!B1178</f>
        <v>rgarland</v>
      </c>
      <c r="C1177">
        <f>feed!C1178</f>
        <v>0</v>
      </c>
      <c r="D1177">
        <f>SUMPRODUCT(MID(0&amp;feed!D1178,LARGE(INDEX(ISNUMBER(--MID(feed!D1178,ROW($1:$19),1))*
ROW($1:$19),0),ROW($1:$19))+1,1)*10^ROW($1:$19)/10)</f>
        <v>20</v>
      </c>
      <c r="E1177">
        <f>SUMPRODUCT(MID(0&amp;feed!E1178,LARGE(INDEX(ISNUMBER(--MID(feed!E1178,ROW($1:$19),1))*
ROW($1:$19),0),ROW($1:$19))+1,1)*10^ROW($1:$19)/10)</f>
        <v>0</v>
      </c>
      <c r="F1177" t="str">
        <f>feed!F1178</f>
        <v>Finest of the 19th century</v>
      </c>
      <c r="G1177" t="str">
        <f>feed!G1178</f>
        <v>Normal</v>
      </c>
      <c r="H1177">
        <f>SUMPRODUCT(MID(0&amp;feed!H1178,LARGE(INDEX(ISNUMBER(--MID(feed!H1178,ROW($1:$1),1))*
ROW($1:$1),0),ROW($1:$1))+1,1)*10^ROW($1:$1)/10)</f>
        <v>0</v>
      </c>
      <c r="I1177" t="str">
        <f>feed!I1178</f>
        <v>Standard</v>
      </c>
      <c r="J1177">
        <f>SUMPRODUCT(MID(0&amp;feed!J1178,LARGE(INDEX(ISNUMBER(--MID(feed!J1178,ROW($1:$19),1))*
ROW($1:$19),0),ROW($1:$19))+1,1)*10^ROW($1:$19)/10)</f>
        <v>8</v>
      </c>
      <c r="K1177">
        <f>SUMPRODUCT(MID(0&amp;feed!K1178,LARGE(INDEX(ISNUMBER(--MID(feed!K1178,ROW($1:$19),1))*
ROW($1:$19),0),ROW($1:$19))+1,1)*10^ROW($1:$19)/10)</f>
        <v>2</v>
      </c>
      <c r="L1177">
        <f>SUMPRODUCT(MID(0&amp;feed!L1178,LARGE(INDEX(ISNUMBER(--MID(feed!L1178,ROW($1:$19),1))*
ROW($1:$19),0),ROW($1:$19))+1,1)*10^ROW($1:$19)/10)</f>
        <v>0</v>
      </c>
      <c r="M1177" t="str">
        <f>feed!M1178</f>
        <v>Free Market</v>
      </c>
      <c r="N1177">
        <f>SUMPRODUCT(MID(0&amp;feed!N1178,LARGE(INDEX(ISNUMBER(--MID(feed!N1178,ROW($1:$5),1))*
ROW($1:$5),0),ROW($1:$5))+1,1)*10^ROW($1:$5)/10)</f>
        <v>300</v>
      </c>
      <c r="O1177">
        <f>SUMPRODUCT(MID(0&amp;feed!O1178,LARGE(INDEX(ISNUMBER(--MID(feed!O1178,ROW($1:$5),1))*
ROW($1:$5),0),ROW($1:$5))+1,1)*10^ROW($1:$5)/10)</f>
        <v>0</v>
      </c>
      <c r="P1177" t="str">
        <f>feed!P1178</f>
        <v>Untapped</v>
      </c>
      <c r="Q1177" t="str">
        <f>feed!Q1178</f>
        <v>None</v>
      </c>
      <c r="R1177" t="str">
        <f>feed!R1178</f>
        <v>Indochina</v>
      </c>
      <c r="S1177" t="str">
        <f>feed!S1178</f>
        <v>Neutral</v>
      </c>
      <c r="T1177" s="4">
        <f>SUMPRODUCT(MID(0&amp;feed!T1178,LARGE(INDEX(ISNUMBER(--MID(feed!T1178,ROW($1:$5),1))*
ROW($1:$5),0),ROW($1:$5))+1,1)*10^ROW($1:$5)/10)</f>
        <v>20000</v>
      </c>
      <c r="U1177" t="str">
        <f>feed!U1178</f>
        <v>http://blocgame.com/stats.php?id=64941</v>
      </c>
      <c r="V1177" s="4">
        <f>SUMPRODUCT(MID(0&amp;feed!V1178,LARGE(INDEX(ISNUMBER(--MID(feed!V1178,ROW($1:$5),1))*
ROW($1:$5),0),ROW($1:$5))+1,1)*10^ROW($1:$5)/10)</f>
        <v>0</v>
      </c>
      <c r="W1177">
        <f>feed!W1178</f>
        <v>0</v>
      </c>
      <c r="X1177" s="4">
        <f>T1177-H1177*750-K1177*375-L1177*375</f>
        <v>19250</v>
      </c>
      <c r="Y1177" s="9">
        <f>T1177/N1177</f>
        <v>66.666666666666671</v>
      </c>
    </row>
    <row r="1178" spans="1:25" x14ac:dyDescent="0.25">
      <c r="A1178" t="str">
        <f>feed!A1180</f>
        <v>Svalbard</v>
      </c>
      <c r="B1178" t="str">
        <f>feed!B1180</f>
        <v>King of Svalbard</v>
      </c>
      <c r="C1178">
        <f>feed!C1180</f>
        <v>0</v>
      </c>
      <c r="D1178">
        <f>SUMPRODUCT(MID(0&amp;feed!D1180,LARGE(INDEX(ISNUMBER(--MID(feed!D1180,ROW($1:$19),1))*
ROW($1:$19),0),ROW($1:$19))+1,1)*10^ROW($1:$19)/10)</f>
        <v>32</v>
      </c>
      <c r="E1178">
        <f>SUMPRODUCT(MID(0&amp;feed!E1180,LARGE(INDEX(ISNUMBER(--MID(feed!E1180,ROW($1:$19),1))*
ROW($1:$19),0),ROW($1:$19))+1,1)*10^ROW($1:$19)/10)</f>
        <v>0</v>
      </c>
      <c r="F1178" t="str">
        <f>feed!F1180</f>
        <v>Finest of the 19th century</v>
      </c>
      <c r="G1178" t="str">
        <f>feed!G1180</f>
        <v>Normal</v>
      </c>
      <c r="H1178">
        <f>SUMPRODUCT(MID(0&amp;feed!H1180,LARGE(INDEX(ISNUMBER(--MID(feed!H1180,ROW($1:$1),1))*
ROW($1:$1),0),ROW($1:$1))+1,1)*10^ROW($1:$1)/10)</f>
        <v>0</v>
      </c>
      <c r="I1178" t="str">
        <f>feed!I1180</f>
        <v>Undisciplined Rabble</v>
      </c>
      <c r="J1178">
        <f>SUMPRODUCT(MID(0&amp;feed!J1180,LARGE(INDEX(ISNUMBER(--MID(feed!J1180,ROW($1:$19),1))*
ROW($1:$19),0),ROW($1:$19))+1,1)*10^ROW($1:$19)/10)</f>
        <v>8</v>
      </c>
      <c r="K1178">
        <f>SUMPRODUCT(MID(0&amp;feed!K1180,LARGE(INDEX(ISNUMBER(--MID(feed!K1180,ROW($1:$19),1))*
ROW($1:$19),0),ROW($1:$19))+1,1)*10^ROW($1:$19)/10)</f>
        <v>2</v>
      </c>
      <c r="L1178">
        <f>SUMPRODUCT(MID(0&amp;feed!L1180,LARGE(INDEX(ISNUMBER(--MID(feed!L1180,ROW($1:$19),1))*
ROW($1:$19),0),ROW($1:$19))+1,1)*10^ROW($1:$19)/10)</f>
        <v>0</v>
      </c>
      <c r="M1178" t="str">
        <f>feed!M1180</f>
        <v>Central Planning</v>
      </c>
      <c r="N1178">
        <f>SUMPRODUCT(MID(0&amp;feed!N1180,LARGE(INDEX(ISNUMBER(--MID(feed!N1180,ROW($1:$5),1))*
ROW($1:$5),0),ROW($1:$5))+1,1)*10^ROW($1:$5)/10)</f>
        <v>300</v>
      </c>
      <c r="O1178">
        <f>SUMPRODUCT(MID(0&amp;feed!O1180,LARGE(INDEX(ISNUMBER(--MID(feed!O1180,ROW($1:$5),1))*
ROW($1:$5),0),ROW($1:$5))+1,1)*10^ROW($1:$5)/10)</f>
        <v>0</v>
      </c>
      <c r="P1178" t="str">
        <f>feed!P1180</f>
        <v>Plentiful</v>
      </c>
      <c r="Q1178" t="str">
        <f>feed!Q1180</f>
        <v>None</v>
      </c>
      <c r="R1178" t="str">
        <f>feed!R1180</f>
        <v>Congo</v>
      </c>
      <c r="S1178" t="str">
        <f>feed!S1180</f>
        <v>Neutral</v>
      </c>
      <c r="T1178" s="4">
        <f>SUMPRODUCT(MID(0&amp;feed!T1180,LARGE(INDEX(ISNUMBER(--MID(feed!T1180,ROW($1:$5),1))*
ROW($1:$5),0),ROW($1:$5))+1,1)*10^ROW($1:$5)/10)</f>
        <v>20000</v>
      </c>
      <c r="U1178" t="str">
        <f>feed!U1180</f>
        <v>http://blocgame.com/stats.php?id=64943</v>
      </c>
      <c r="V1178" s="4">
        <f>SUMPRODUCT(MID(0&amp;feed!V1180,LARGE(INDEX(ISNUMBER(--MID(feed!V1180,ROW($1:$5),1))*
ROW($1:$5),0),ROW($1:$5))+1,1)*10^ROW($1:$5)/10)</f>
        <v>0</v>
      </c>
      <c r="W1178">
        <f>feed!W1180</f>
        <v>0</v>
      </c>
      <c r="X1178" s="4">
        <f>T1178-H1178*750-K1178*375-L1178*375</f>
        <v>19250</v>
      </c>
      <c r="Y1178" s="9">
        <f>T1178/N1178</f>
        <v>66.666666666666671</v>
      </c>
    </row>
    <row r="1179" spans="1:25" x14ac:dyDescent="0.25">
      <c r="A1179" t="str">
        <f>feed!A1181</f>
        <v>Sodia</v>
      </c>
      <c r="B1179" t="str">
        <f>feed!B1181</f>
        <v>Capt. Williams</v>
      </c>
      <c r="C1179">
        <f>feed!C1181</f>
        <v>0</v>
      </c>
      <c r="D1179">
        <f>SUMPRODUCT(MID(0&amp;feed!D1181,LARGE(INDEX(ISNUMBER(--MID(feed!D1181,ROW($1:$19),1))*
ROW($1:$19),0),ROW($1:$19))+1,1)*10^ROW($1:$19)/10)</f>
        <v>20</v>
      </c>
      <c r="E1179">
        <f>SUMPRODUCT(MID(0&amp;feed!E1181,LARGE(INDEX(ISNUMBER(--MID(feed!E1181,ROW($1:$19),1))*
ROW($1:$19),0),ROW($1:$19))+1,1)*10^ROW($1:$19)/10)</f>
        <v>0</v>
      </c>
      <c r="F1179" t="str">
        <f>feed!F1181</f>
        <v>Finest of the 19th century</v>
      </c>
      <c r="G1179" t="str">
        <f>feed!G1181</f>
        <v>Normal</v>
      </c>
      <c r="H1179">
        <f>SUMPRODUCT(MID(0&amp;feed!H1181,LARGE(INDEX(ISNUMBER(--MID(feed!H1181,ROW($1:$1),1))*
ROW($1:$1),0),ROW($1:$1))+1,1)*10^ROW($1:$1)/10)</f>
        <v>0</v>
      </c>
      <c r="I1179" t="str">
        <f>feed!I1181</f>
        <v>Standard</v>
      </c>
      <c r="J1179">
        <f>SUMPRODUCT(MID(0&amp;feed!J1181,LARGE(INDEX(ISNUMBER(--MID(feed!J1181,ROW($1:$19),1))*
ROW($1:$19),0),ROW($1:$19))+1,1)*10^ROW($1:$19)/10)</f>
        <v>7</v>
      </c>
      <c r="K1179">
        <f>SUMPRODUCT(MID(0&amp;feed!K1181,LARGE(INDEX(ISNUMBER(--MID(feed!K1181,ROW($1:$19),1))*
ROW($1:$19),0),ROW($1:$19))+1,1)*10^ROW($1:$19)/10)</f>
        <v>2</v>
      </c>
      <c r="L1179">
        <f>SUMPRODUCT(MID(0&amp;feed!L1181,LARGE(INDEX(ISNUMBER(--MID(feed!L1181,ROW($1:$19),1))*
ROW($1:$19),0),ROW($1:$19))+1,1)*10^ROW($1:$19)/10)</f>
        <v>0</v>
      </c>
      <c r="M1179" t="str">
        <f>feed!M1181</f>
        <v>Mixed Economy</v>
      </c>
      <c r="N1179">
        <f>SUMPRODUCT(MID(0&amp;feed!N1181,LARGE(INDEX(ISNUMBER(--MID(feed!N1181,ROW($1:$5),1))*
ROW($1:$5),0),ROW($1:$5))+1,1)*10^ROW($1:$5)/10)</f>
        <v>300</v>
      </c>
      <c r="O1179">
        <f>SUMPRODUCT(MID(0&amp;feed!O1181,LARGE(INDEX(ISNUMBER(--MID(feed!O1181,ROW($1:$5),1))*
ROW($1:$5),0),ROW($1:$5))+1,1)*10^ROW($1:$5)/10)</f>
        <v>0</v>
      </c>
      <c r="P1179" t="str">
        <f>feed!P1181</f>
        <v>Untapped</v>
      </c>
      <c r="Q1179" t="str">
        <f>feed!Q1181</f>
        <v>None</v>
      </c>
      <c r="R1179" t="str">
        <f>feed!R1181</f>
        <v>Persia</v>
      </c>
      <c r="S1179" t="str">
        <f>feed!S1181</f>
        <v>Neutral</v>
      </c>
      <c r="T1179" s="4">
        <f>SUMPRODUCT(MID(0&amp;feed!T1181,LARGE(INDEX(ISNUMBER(--MID(feed!T1181,ROW($1:$5),1))*
ROW($1:$5),0),ROW($1:$5))+1,1)*10^ROW($1:$5)/10)</f>
        <v>20000</v>
      </c>
      <c r="U1179" t="str">
        <f>feed!U1181</f>
        <v>http://blocgame.com/stats.php?id=64944</v>
      </c>
      <c r="V1179" s="4">
        <f>SUMPRODUCT(MID(0&amp;feed!V1181,LARGE(INDEX(ISNUMBER(--MID(feed!V1181,ROW($1:$5),1))*
ROW($1:$5),0),ROW($1:$5))+1,1)*10^ROW($1:$5)/10)</f>
        <v>0</v>
      </c>
      <c r="W1179">
        <f>feed!W1181</f>
        <v>0</v>
      </c>
      <c r="X1179" s="4">
        <f>T1179-H1179*750-K1179*375-L1179*375</f>
        <v>19250</v>
      </c>
      <c r="Y1179" s="9">
        <f>T1179/N1179</f>
        <v>66.666666666666671</v>
      </c>
    </row>
    <row r="1180" spans="1:25" x14ac:dyDescent="0.25">
      <c r="A1180" t="str">
        <f>feed!A1179</f>
        <v>Niggerwagia</v>
      </c>
      <c r="B1180" t="str">
        <f>feed!B1179</f>
        <v>El Gibbon</v>
      </c>
      <c r="C1180">
        <f>feed!C1179</f>
        <v>0</v>
      </c>
      <c r="D1180">
        <f>SUMPRODUCT(MID(0&amp;feed!D1179,LARGE(INDEX(ISNUMBER(--MID(feed!D1179,ROW($1:$19),1))*
ROW($1:$19),0),ROW($1:$19))+1,1)*10^ROW($1:$19)/10)</f>
        <v>20</v>
      </c>
      <c r="E1180">
        <f>SUMPRODUCT(MID(0&amp;feed!E1179,LARGE(INDEX(ISNUMBER(--MID(feed!E1179,ROW($1:$19),1))*
ROW($1:$19),0),ROW($1:$19))+1,1)*10^ROW($1:$19)/10)</f>
        <v>0</v>
      </c>
      <c r="F1180" t="str">
        <f>feed!F1179</f>
        <v>Finest of the 19th century</v>
      </c>
      <c r="G1180" t="str">
        <f>feed!G1179</f>
        <v>Normal</v>
      </c>
      <c r="H1180">
        <f>SUMPRODUCT(MID(0&amp;feed!H1179,LARGE(INDEX(ISNUMBER(--MID(feed!H1179,ROW($1:$1),1))*
ROW($1:$1),0),ROW($1:$1))+1,1)*10^ROW($1:$1)/10)</f>
        <v>0</v>
      </c>
      <c r="I1180" t="str">
        <f>feed!I1179</f>
        <v>Standard</v>
      </c>
      <c r="J1180">
        <f>SUMPRODUCT(MID(0&amp;feed!J1179,LARGE(INDEX(ISNUMBER(--MID(feed!J1179,ROW($1:$19),1))*
ROW($1:$19),0),ROW($1:$19))+1,1)*10^ROW($1:$19)/10)</f>
        <v>7</v>
      </c>
      <c r="K1180">
        <f>SUMPRODUCT(MID(0&amp;feed!K1179,LARGE(INDEX(ISNUMBER(--MID(feed!K1179,ROW($1:$19),1))*
ROW($1:$19),0),ROW($1:$19))+1,1)*10^ROW($1:$19)/10)</f>
        <v>2</v>
      </c>
      <c r="L1180">
        <f>SUMPRODUCT(MID(0&amp;feed!L1179,LARGE(INDEX(ISNUMBER(--MID(feed!L1179,ROW($1:$19),1))*
ROW($1:$19),0),ROW($1:$19))+1,1)*10^ROW($1:$19)/10)</f>
        <v>1</v>
      </c>
      <c r="M1180" t="str">
        <f>feed!M1179</f>
        <v>Free Market</v>
      </c>
      <c r="N1180">
        <f>SUMPRODUCT(MID(0&amp;feed!N1179,LARGE(INDEX(ISNUMBER(--MID(feed!N1179,ROW($1:$5),1))*
ROW($1:$5),0),ROW($1:$5))+1,1)*10^ROW($1:$5)/10)</f>
        <v>300</v>
      </c>
      <c r="O1180">
        <f>SUMPRODUCT(MID(0&amp;feed!O1179,LARGE(INDEX(ISNUMBER(--MID(feed!O1179,ROW($1:$5),1))*
ROW($1:$5),0),ROW($1:$5))+1,1)*10^ROW($1:$5)/10)</f>
        <v>1</v>
      </c>
      <c r="P1180" t="str">
        <f>feed!P1179</f>
        <v>Untapped</v>
      </c>
      <c r="Q1180" t="str">
        <f>feed!Q1179</f>
        <v>None</v>
      </c>
      <c r="R1180" t="str">
        <f>feed!R1179</f>
        <v>West Africa</v>
      </c>
      <c r="S1180" t="str">
        <f>feed!S1179</f>
        <v>Neutral</v>
      </c>
      <c r="T1180" s="4">
        <f>SUMPRODUCT(MID(0&amp;feed!T1179,LARGE(INDEX(ISNUMBER(--MID(feed!T1179,ROW($1:$5),1))*
ROW($1:$5),0),ROW($1:$5))+1,1)*10^ROW($1:$5)/10)</f>
        <v>20000</v>
      </c>
      <c r="U1180" t="str">
        <f>feed!U1179</f>
        <v>http://blocgame.com/stats.php?id=64942</v>
      </c>
      <c r="V1180" s="4">
        <f>SUMPRODUCT(MID(0&amp;feed!V1179,LARGE(INDEX(ISNUMBER(--MID(feed!V1179,ROW($1:$5),1))*
ROW($1:$5),0),ROW($1:$5))+1,1)*10^ROW($1:$5)/10)</f>
        <v>0</v>
      </c>
      <c r="W1180">
        <f>feed!W1179</f>
        <v>0</v>
      </c>
      <c r="X1180" s="4">
        <f>T1180-H1180*750-K1180*375-L1180*375</f>
        <v>18875</v>
      </c>
      <c r="Y1180" s="9">
        <f>T1180/N1180</f>
        <v>66.666666666666671</v>
      </c>
    </row>
    <row r="1181" spans="1:25" x14ac:dyDescent="0.25">
      <c r="A1181" t="str">
        <f>feed!A1177</f>
        <v>Newasher</v>
      </c>
      <c r="B1181" t="str">
        <f>feed!B1177</f>
        <v>Adenauer</v>
      </c>
      <c r="C1181">
        <f>feed!C1177</f>
        <v>0</v>
      </c>
      <c r="D1181">
        <f>SUMPRODUCT(MID(0&amp;feed!D1177,LARGE(INDEX(ISNUMBER(--MID(feed!D1177,ROW($1:$19),1))*
ROW($1:$19),0),ROW($1:$19))+1,1)*10^ROW($1:$19)/10)</f>
        <v>20</v>
      </c>
      <c r="E1181">
        <f>SUMPRODUCT(MID(0&amp;feed!E1177,LARGE(INDEX(ISNUMBER(--MID(feed!E1177,ROW($1:$19),1))*
ROW($1:$19),0),ROW($1:$19))+1,1)*10^ROW($1:$19)/10)</f>
        <v>0</v>
      </c>
      <c r="F1181" t="str">
        <f>feed!F1177</f>
        <v>Finest of the 19th century</v>
      </c>
      <c r="G1181" t="str">
        <f>feed!G1177</f>
        <v>Normal</v>
      </c>
      <c r="H1181">
        <f>SUMPRODUCT(MID(0&amp;feed!H1177,LARGE(INDEX(ISNUMBER(--MID(feed!H1177,ROW($1:$1),1))*
ROW($1:$1),0),ROW($1:$1))+1,1)*10^ROW($1:$1)/10)</f>
        <v>0</v>
      </c>
      <c r="I1181" t="str">
        <f>feed!I1177</f>
        <v>Standard</v>
      </c>
      <c r="J1181">
        <f>SUMPRODUCT(MID(0&amp;feed!J1177,LARGE(INDEX(ISNUMBER(--MID(feed!J1177,ROW($1:$19),1))*
ROW($1:$19),0),ROW($1:$19))+1,1)*10^ROW($1:$19)/10)</f>
        <v>5</v>
      </c>
      <c r="K1181">
        <f>SUMPRODUCT(MID(0&amp;feed!K1177,LARGE(INDEX(ISNUMBER(--MID(feed!K1177,ROW($1:$19),1))*
ROW($1:$19),0),ROW($1:$19))+1,1)*10^ROW($1:$19)/10)</f>
        <v>2</v>
      </c>
      <c r="L1181">
        <f>SUMPRODUCT(MID(0&amp;feed!L1177,LARGE(INDEX(ISNUMBER(--MID(feed!L1177,ROW($1:$19),1))*
ROW($1:$19),0),ROW($1:$19))+1,1)*10^ROW($1:$19)/10)</f>
        <v>0</v>
      </c>
      <c r="M1181" t="str">
        <f>feed!M1177</f>
        <v>Free Market</v>
      </c>
      <c r="N1181">
        <f>SUMPRODUCT(MID(0&amp;feed!N1177,LARGE(INDEX(ISNUMBER(--MID(feed!N1177,ROW($1:$5),1))*
ROW($1:$5),0),ROW($1:$5))+1,1)*10^ROW($1:$5)/10)</f>
        <v>300</v>
      </c>
      <c r="O1181">
        <f>SUMPRODUCT(MID(0&amp;feed!O1177,LARGE(INDEX(ISNUMBER(--MID(feed!O1177,ROW($1:$5),1))*
ROW($1:$5),0),ROW($1:$5))+1,1)*10^ROW($1:$5)/10)</f>
        <v>0</v>
      </c>
      <c r="P1181" t="str">
        <f>feed!P1177</f>
        <v>Untapped</v>
      </c>
      <c r="Q1181" t="str">
        <f>feed!Q1177</f>
        <v>None</v>
      </c>
      <c r="R1181" t="str">
        <f>feed!R1177</f>
        <v>East Indies</v>
      </c>
      <c r="S1181" t="str">
        <f>feed!S1177</f>
        <v>Neutral</v>
      </c>
      <c r="T1181" s="4">
        <f>SUMPRODUCT(MID(0&amp;feed!T1177,LARGE(INDEX(ISNUMBER(--MID(feed!T1177,ROW($1:$5),1))*
ROW($1:$5),0),ROW($1:$5))+1,1)*10^ROW($1:$5)/10)</f>
        <v>20000</v>
      </c>
      <c r="U1181" t="str">
        <f>feed!U1177</f>
        <v>http://blocgame.com/stats.php?id=64940</v>
      </c>
      <c r="V1181" s="4">
        <f>SUMPRODUCT(MID(0&amp;feed!V1177,LARGE(INDEX(ISNUMBER(--MID(feed!V1177,ROW($1:$5),1))*
ROW($1:$5),0),ROW($1:$5))+1,1)*10^ROW($1:$5)/10)</f>
        <v>0</v>
      </c>
      <c r="W1181">
        <f>feed!W1177</f>
        <v>0</v>
      </c>
      <c r="X1181" s="4">
        <f>T1181-H1181*750-K1181*375-L1181*375</f>
        <v>19250</v>
      </c>
      <c r="Y1181" s="9">
        <f>T1181/N1181</f>
        <v>66.666666666666671</v>
      </c>
    </row>
    <row r="1182" spans="1:25" x14ac:dyDescent="0.25">
      <c r="A1182" t="str">
        <f>feed!A1184</f>
        <v>Memerusys</v>
      </c>
      <c r="B1182" t="str">
        <f>feed!B1184</f>
        <v>Tomato150</v>
      </c>
      <c r="C1182">
        <f>feed!C1184</f>
        <v>0</v>
      </c>
      <c r="D1182">
        <f>SUMPRODUCT(MID(0&amp;feed!D1184,LARGE(INDEX(ISNUMBER(--MID(feed!D1184,ROW($1:$19),1))*
ROW($1:$19),0),ROW($1:$19))+1,1)*10^ROW($1:$19)/10)</f>
        <v>20</v>
      </c>
      <c r="E1182">
        <f>SUMPRODUCT(MID(0&amp;feed!E1184,LARGE(INDEX(ISNUMBER(--MID(feed!E1184,ROW($1:$19),1))*
ROW($1:$19),0),ROW($1:$19))+1,1)*10^ROW($1:$19)/10)</f>
        <v>0</v>
      </c>
      <c r="F1182" t="str">
        <f>feed!F1184</f>
        <v>Finest of the 19th century</v>
      </c>
      <c r="G1182" t="str">
        <f>feed!G1184</f>
        <v>Normal</v>
      </c>
      <c r="H1182">
        <f>SUMPRODUCT(MID(0&amp;feed!H1184,LARGE(INDEX(ISNUMBER(--MID(feed!H1184,ROW($1:$1),1))*
ROW($1:$1),0),ROW($1:$1))+1,1)*10^ROW($1:$1)/10)</f>
        <v>0</v>
      </c>
      <c r="I1182" t="str">
        <f>feed!I1184</f>
        <v>Standard</v>
      </c>
      <c r="J1182">
        <f>SUMPRODUCT(MID(0&amp;feed!J1184,LARGE(INDEX(ISNUMBER(--MID(feed!J1184,ROW($1:$19),1))*
ROW($1:$19),0),ROW($1:$19))+1,1)*10^ROW($1:$19)/10)</f>
        <v>5</v>
      </c>
      <c r="K1182">
        <f>SUMPRODUCT(MID(0&amp;feed!K1184,LARGE(INDEX(ISNUMBER(--MID(feed!K1184,ROW($1:$19),1))*
ROW($1:$19),0),ROW($1:$19))+1,1)*10^ROW($1:$19)/10)</f>
        <v>2</v>
      </c>
      <c r="L1182">
        <f>SUMPRODUCT(MID(0&amp;feed!L1184,LARGE(INDEX(ISNUMBER(--MID(feed!L1184,ROW($1:$19),1))*
ROW($1:$19),0),ROW($1:$19))+1,1)*10^ROW($1:$19)/10)</f>
        <v>0</v>
      </c>
      <c r="M1182" t="str">
        <f>feed!M1184</f>
        <v>Free Market</v>
      </c>
      <c r="N1182">
        <f>SUMPRODUCT(MID(0&amp;feed!N1184,LARGE(INDEX(ISNUMBER(--MID(feed!N1184,ROW($1:$5),1))*
ROW($1:$5),0),ROW($1:$5))+1,1)*10^ROW($1:$5)/10)</f>
        <v>300</v>
      </c>
      <c r="O1182">
        <f>SUMPRODUCT(MID(0&amp;feed!O1184,LARGE(INDEX(ISNUMBER(--MID(feed!O1184,ROW($1:$5),1))*
ROW($1:$5),0),ROW($1:$5))+1,1)*10^ROW($1:$5)/10)</f>
        <v>0</v>
      </c>
      <c r="P1182" t="str">
        <f>feed!P1184</f>
        <v>Untapped</v>
      </c>
      <c r="Q1182" t="str">
        <f>feed!Q1184</f>
        <v>None</v>
      </c>
      <c r="R1182" t="str">
        <f>feed!R1184</f>
        <v>Arabia</v>
      </c>
      <c r="S1182" t="str">
        <f>feed!S1184</f>
        <v>Neutral</v>
      </c>
      <c r="T1182" s="4">
        <f>SUMPRODUCT(MID(0&amp;feed!T1184,LARGE(INDEX(ISNUMBER(--MID(feed!T1184,ROW($1:$5),1))*
ROW($1:$5),0),ROW($1:$5))+1,1)*10^ROW($1:$5)/10)</f>
        <v>20000</v>
      </c>
      <c r="U1182" t="str">
        <f>feed!U1184</f>
        <v>http://blocgame.com/stats.php?id=64947</v>
      </c>
      <c r="V1182" s="4">
        <f>SUMPRODUCT(MID(0&amp;feed!V1184,LARGE(INDEX(ISNUMBER(--MID(feed!V1184,ROW($1:$5),1))*
ROW($1:$5),0),ROW($1:$5))+1,1)*10^ROW($1:$5)/10)</f>
        <v>0</v>
      </c>
      <c r="W1182">
        <f>feed!W1184</f>
        <v>0</v>
      </c>
      <c r="X1182" s="4">
        <f>T1182-H1182*750-K1182*375-L1182*375</f>
        <v>19250</v>
      </c>
      <c r="Y1182" s="9">
        <f>T1182/N1182</f>
        <v>66.666666666666671</v>
      </c>
    </row>
    <row r="1183" spans="1:25" x14ac:dyDescent="0.25">
      <c r="A1183" t="str">
        <f>feed!A1183</f>
        <v>BULWELL</v>
      </c>
      <c r="B1183" t="str">
        <f>feed!B1183</f>
        <v>TWBBULWELL</v>
      </c>
      <c r="C1183">
        <f>feed!C1183</f>
        <v>0</v>
      </c>
      <c r="D1183">
        <f>SUMPRODUCT(MID(0&amp;feed!D1183,LARGE(INDEX(ISNUMBER(--MID(feed!D1183,ROW($1:$19),1))*
ROW($1:$19),0),ROW($1:$19))+1,1)*10^ROW($1:$19)/10)</f>
        <v>22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Normal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4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300</v>
      </c>
      <c r="O1183">
        <f>SUMPRODUCT(MID(0&amp;feed!O1183,LARGE(INDEX(ISNUMBER(--MID(feed!O1183,ROW($1:$5),1))*
ROW($1:$5),0),ROW($1:$5))+1,1)*10^ROW($1:$5)/10)</f>
        <v>343</v>
      </c>
      <c r="P1183" t="str">
        <f>feed!P1183</f>
        <v>Untapped</v>
      </c>
      <c r="Q1183" t="str">
        <f>feed!Q1183</f>
        <v>None</v>
      </c>
      <c r="R1183" t="str">
        <f>feed!R1183</f>
        <v>China</v>
      </c>
      <c r="S1183" t="str">
        <f>feed!S1183</f>
        <v>United States</v>
      </c>
      <c r="T1183" s="4">
        <f>SUMPRODUCT(MID(0&amp;feed!T1183,LARGE(INDEX(ISNUMBER(--MID(feed!T1183,ROW($1:$5),1))*
ROW($1:$5),0),ROW($1:$5))+1,1)*10^ROW($1:$5)/10)</f>
        <v>20000</v>
      </c>
      <c r="U1183" t="str">
        <f>feed!U1183</f>
        <v>http://blocgame.com/stats.php?id=64946</v>
      </c>
      <c r="V1183" s="4">
        <f>SUMPRODUCT(MID(0&amp;feed!V1183,LARGE(INDEX(ISNUMBER(--MID(feed!V1183,ROW($1:$5),1))*
ROW($1:$5),0),ROW($1:$5))+1,1)*10^ROW($1:$5)/10)</f>
        <v>0</v>
      </c>
      <c r="W1183">
        <f>feed!W1183</f>
        <v>0</v>
      </c>
      <c r="X1183" s="4">
        <f>T1183-H1183*750-K1183*375-L1183*375</f>
        <v>19250</v>
      </c>
      <c r="Y1183" s="9">
        <f>T1183/N1183</f>
        <v>66.666666666666671</v>
      </c>
    </row>
    <row r="1184" spans="1:25" x14ac:dyDescent="0.25">
      <c r="A1184" t="str">
        <f>feed!A1188</f>
        <v>Ventures</v>
      </c>
      <c r="B1184" t="str">
        <f>feed!B1188</f>
        <v>bassist204</v>
      </c>
      <c r="C1184" t="str">
        <f>feed!C1188</f>
        <v>Federation</v>
      </c>
      <c r="D1184">
        <f>SUMPRODUCT(MID(0&amp;feed!D1188,LARGE(INDEX(ISNUMBER(--MID(feed!D1188,ROW($1:$19),1))*
ROW($1:$19),0),ROW($1:$19))+1,1)*10^ROW($1:$19)/10)</f>
        <v>20</v>
      </c>
      <c r="E1184">
        <f>SUMPRODUCT(MID(0&amp;feed!E1188,LARGE(INDEX(ISNUMBER(--MID(feed!E1188,ROW($1:$19),1))*
ROW($1:$19),0),ROW($1:$19))+1,1)*10^ROW($1:$19)/10)</f>
        <v>0</v>
      </c>
      <c r="F1184" t="str">
        <f>feed!F1188</f>
        <v>Finest of the 19th century</v>
      </c>
      <c r="G1184" t="str">
        <f>feed!G1188</f>
        <v>Normal</v>
      </c>
      <c r="H1184">
        <f>SUMPRODUCT(MID(0&amp;feed!H1188,LARGE(INDEX(ISNUMBER(--MID(feed!H1188,ROW($1:$1),1))*
ROW($1:$1),0),ROW($1:$1))+1,1)*10^ROW($1:$1)/10)</f>
        <v>0</v>
      </c>
      <c r="I1184" t="str">
        <f>feed!I1188</f>
        <v>Standard</v>
      </c>
      <c r="J1184">
        <f>SUMPRODUCT(MID(0&amp;feed!J1188,LARGE(INDEX(ISNUMBER(--MID(feed!J1188,ROW($1:$19),1))*
ROW($1:$19),0),ROW($1:$19))+1,1)*10^ROW($1:$19)/10)</f>
        <v>1</v>
      </c>
      <c r="K1184">
        <f>SUMPRODUCT(MID(0&amp;feed!K1188,LARGE(INDEX(ISNUMBER(--MID(feed!K1188,ROW($1:$19),1))*
ROW($1:$19),0),ROW($1:$19))+1,1)*10^ROW($1:$19)/10)</f>
        <v>2</v>
      </c>
      <c r="L1184">
        <f>SUMPRODUCT(MID(0&amp;feed!L1188,LARGE(INDEX(ISNUMBER(--MID(feed!L1188,ROW($1:$19),1))*
ROW($1:$19),0),ROW($1:$19))+1,1)*10^ROW($1:$19)/10)</f>
        <v>0</v>
      </c>
      <c r="M1184" t="str">
        <f>feed!M1188</f>
        <v>Free Market</v>
      </c>
      <c r="N1184">
        <f>SUMPRODUCT(MID(0&amp;feed!N1188,LARGE(INDEX(ISNUMBER(--MID(feed!N1188,ROW($1:$5),1))*
ROW($1:$5),0),ROW($1:$5))+1,1)*10^ROW($1:$5)/10)</f>
        <v>300</v>
      </c>
      <c r="O1184">
        <f>SUMPRODUCT(MID(0&amp;feed!O1188,LARGE(INDEX(ISNUMBER(--MID(feed!O1188,ROW($1:$5),1))*
ROW($1:$5),0),ROW($1:$5))+1,1)*10^ROW($1:$5)/10)</f>
        <v>0</v>
      </c>
      <c r="P1184" t="str">
        <f>feed!P1188</f>
        <v>Untapped</v>
      </c>
      <c r="Q1184" t="str">
        <f>feed!Q1188</f>
        <v>None</v>
      </c>
      <c r="R1184" t="str">
        <f>feed!R1188</f>
        <v>China</v>
      </c>
      <c r="S1184" t="str">
        <f>feed!S1188</f>
        <v>Soviet Union</v>
      </c>
      <c r="T1184" s="4">
        <f>SUMPRODUCT(MID(0&amp;feed!T1188,LARGE(INDEX(ISNUMBER(--MID(feed!T1188,ROW($1:$5),1))*
ROW($1:$5),0),ROW($1:$5))+1,1)*10^ROW($1:$5)/10)</f>
        <v>20000</v>
      </c>
      <c r="U1184" t="str">
        <f>feed!U1188</f>
        <v>http://blocgame.com/stats.php?id=64951</v>
      </c>
      <c r="V1184" s="4">
        <f>SUMPRODUCT(MID(0&amp;feed!V1188,LARGE(INDEX(ISNUMBER(--MID(feed!V1188,ROW($1:$5),1))*
ROW($1:$5),0),ROW($1:$5))+1,1)*10^ROW($1:$5)/10)</f>
        <v>0</v>
      </c>
      <c r="W1184">
        <f>feed!W1188</f>
        <v>0</v>
      </c>
      <c r="X1184" s="4">
        <f>T1184-H1184*750-K1184*375-L1184*375</f>
        <v>19250</v>
      </c>
      <c r="Y1184" s="9">
        <f>T1184/N1184</f>
        <v>66.666666666666671</v>
      </c>
    </row>
    <row r="1185" spans="1:25" x14ac:dyDescent="0.25">
      <c r="A1185" t="str">
        <f>feed!A1189</f>
        <v>nodazia</v>
      </c>
      <c r="B1185" t="str">
        <f>feed!B1189</f>
        <v>nodaz99</v>
      </c>
      <c r="C1185">
        <f>feed!C1189</f>
        <v>0</v>
      </c>
      <c r="D1185">
        <f>SUMPRODUCT(MID(0&amp;feed!D1189,LARGE(INDEX(ISNUMBER(--MID(feed!D1189,ROW($1:$19),1))*
ROW($1:$19),0),ROW($1:$19))+1,1)*10^ROW($1:$19)/10)</f>
        <v>20</v>
      </c>
      <c r="E1185">
        <f>SUMPRODUCT(MID(0&amp;feed!E1189,LARGE(INDEX(ISNUMBER(--MID(feed!E1189,ROW($1:$19),1))*
ROW($1:$19),0),ROW($1:$19))+1,1)*10^ROW($1:$19)/10)</f>
        <v>0</v>
      </c>
      <c r="F1185" t="str">
        <f>feed!F1189</f>
        <v>Finest of the 19th century</v>
      </c>
      <c r="G1185" t="str">
        <f>feed!G1189</f>
        <v>Normal</v>
      </c>
      <c r="H1185">
        <f>SUMPRODUCT(MID(0&amp;feed!H1189,LARGE(INDEX(ISNUMBER(--MID(feed!H1189,ROW($1:$1),1))*
ROW($1:$1),0),ROW($1:$1))+1,1)*10^ROW($1:$1)/10)</f>
        <v>0</v>
      </c>
      <c r="I1185" t="str">
        <f>feed!I1189</f>
        <v>Standard</v>
      </c>
      <c r="J1185">
        <f>SUMPRODUCT(MID(0&amp;feed!J1189,LARGE(INDEX(ISNUMBER(--MID(feed!J1189,ROW($1:$19),1))*
ROW($1:$19),0),ROW($1:$19))+1,1)*10^ROW($1:$19)/10)</f>
        <v>1</v>
      </c>
      <c r="K1185">
        <f>SUMPRODUCT(MID(0&amp;feed!K1189,LARGE(INDEX(ISNUMBER(--MID(feed!K1189,ROW($1:$19),1))*
ROW($1:$19),0),ROW($1:$19))+1,1)*10^ROW($1:$19)/10)</f>
        <v>2</v>
      </c>
      <c r="L1185">
        <f>SUMPRODUCT(MID(0&amp;feed!L1189,LARGE(INDEX(ISNUMBER(--MID(feed!L1189,ROW($1:$19),1))*
ROW($1:$19),0),ROW($1:$19))+1,1)*10^ROW($1:$19)/10)</f>
        <v>0</v>
      </c>
      <c r="M1185" t="str">
        <f>feed!M1189</f>
        <v>Free Market</v>
      </c>
      <c r="N1185">
        <f>SUMPRODUCT(MID(0&amp;feed!N1189,LARGE(INDEX(ISNUMBER(--MID(feed!N1189,ROW($1:$5),1))*
ROW($1:$5),0),ROW($1:$5))+1,1)*10^ROW($1:$5)/10)</f>
        <v>300</v>
      </c>
      <c r="O1185">
        <f>SUMPRODUCT(MID(0&amp;feed!O1189,LARGE(INDEX(ISNUMBER(--MID(feed!O1189,ROW($1:$5),1))*
ROW($1:$5),0),ROW($1:$5))+1,1)*10^ROW($1:$5)/10)</f>
        <v>0</v>
      </c>
      <c r="P1185" t="str">
        <f>feed!P1189</f>
        <v>Untapped</v>
      </c>
      <c r="Q1185" t="str">
        <f>feed!Q1189</f>
        <v>None</v>
      </c>
      <c r="R1185" t="str">
        <f>feed!R1189</f>
        <v>Amazonia</v>
      </c>
      <c r="S1185" t="str">
        <f>feed!S1189</f>
        <v>Neutral</v>
      </c>
      <c r="T1185" s="4">
        <f>SUMPRODUCT(MID(0&amp;feed!T1189,LARGE(INDEX(ISNUMBER(--MID(feed!T1189,ROW($1:$5),1))*
ROW($1:$5),0),ROW($1:$5))+1,1)*10^ROW($1:$5)/10)</f>
        <v>20000</v>
      </c>
      <c r="U1185" t="str">
        <f>feed!U1189</f>
        <v>http://blocgame.com/stats.php?id=64952</v>
      </c>
      <c r="V1185" s="4">
        <f>SUMPRODUCT(MID(0&amp;feed!V1189,LARGE(INDEX(ISNUMBER(--MID(feed!V1189,ROW($1:$5),1))*
ROW($1:$5),0),ROW($1:$5))+1,1)*10^ROW($1:$5)/10)</f>
        <v>0</v>
      </c>
      <c r="W1185">
        <f>feed!W1189</f>
        <v>0</v>
      </c>
      <c r="X1185" s="4">
        <f>T1185-H1185*750-K1185*375-L1185*375</f>
        <v>19250</v>
      </c>
      <c r="Y1185" s="9">
        <f>T1185/N1185</f>
        <v>66.666666666666671</v>
      </c>
    </row>
    <row r="1186" spans="1:25" x14ac:dyDescent="0.25">
      <c r="A1186" t="str">
        <f>feed!A1185</f>
        <v>Westeria North</v>
      </c>
      <c r="B1186" t="str">
        <f>feed!B1185</f>
        <v>Aaron Akaare</v>
      </c>
      <c r="C1186">
        <f>feed!C1185</f>
        <v>0</v>
      </c>
      <c r="D1186">
        <f>SUMPRODUCT(MID(0&amp;feed!D1185,LARGE(INDEX(ISNUMBER(--MID(feed!D1185,ROW($1:$19),1))*
ROW($1:$19),0),ROW($1:$19))+1,1)*10^ROW($1:$19)/10)</f>
        <v>16</v>
      </c>
      <c r="E1186">
        <f>SUMPRODUCT(MID(0&amp;feed!E1185,LARGE(INDEX(ISNUMBER(--MID(feed!E1185,ROW($1:$19),1))*
ROW($1:$19),0),ROW($1:$19))+1,1)*10^ROW($1:$19)/10)</f>
        <v>0</v>
      </c>
      <c r="F1186" t="str">
        <f>feed!F1185</f>
        <v>Finest of the 19th century</v>
      </c>
      <c r="G1186" t="str">
        <f>feed!G1185</f>
        <v>Questionable</v>
      </c>
      <c r="H1186">
        <f>SUMPRODUCT(MID(0&amp;feed!H1185,LARGE(INDEX(ISNUMBER(--MID(feed!H1185,ROW($1:$1),1))*
ROW($1:$1),0),ROW($1:$1))+1,1)*10^ROW($1:$1)/10)</f>
        <v>0</v>
      </c>
      <c r="I1186" t="str">
        <f>feed!I1185</f>
        <v>Standard</v>
      </c>
      <c r="J1186">
        <f>SUMPRODUCT(MID(0&amp;feed!J1185,LARGE(INDEX(ISNUMBER(--MID(feed!J1185,ROW($1:$19),1))*
ROW($1:$19),0),ROW($1:$19))+1,1)*10^ROW($1:$19)/10)</f>
        <v>1</v>
      </c>
      <c r="K1186">
        <f>SUMPRODUCT(MID(0&amp;feed!K1185,LARGE(INDEX(ISNUMBER(--MID(feed!K1185,ROW($1:$19),1))*
ROW($1:$19),0),ROW($1:$19))+1,1)*10^ROW($1:$19)/10)</f>
        <v>2</v>
      </c>
      <c r="L1186">
        <f>SUMPRODUCT(MID(0&amp;feed!L1185,LARGE(INDEX(ISNUMBER(--MID(feed!L1185,ROW($1:$19),1))*
ROW($1:$19),0),ROW($1:$19))+1,1)*10^ROW($1:$19)/10)</f>
        <v>0</v>
      </c>
      <c r="M1186" t="str">
        <f>feed!M1185</f>
        <v>Mixed Economy</v>
      </c>
      <c r="N1186">
        <f>SUMPRODUCT(MID(0&amp;feed!N1185,LARGE(INDEX(ISNUMBER(--MID(feed!N1185,ROW($1:$5),1))*
ROW($1:$5),0),ROW($1:$5))+1,1)*10^ROW($1:$5)/10)</f>
        <v>300</v>
      </c>
      <c r="O1186">
        <f>SUMPRODUCT(MID(0&amp;feed!O1185,LARGE(INDEX(ISNUMBER(--MID(feed!O1185,ROW($1:$5),1))*
ROW($1:$5),0),ROW($1:$5))+1,1)*10^ROW($1:$5)/10)</f>
        <v>0</v>
      </c>
      <c r="P1186" t="str">
        <f>feed!P1185</f>
        <v>Untapped</v>
      </c>
      <c r="Q1186" t="str">
        <f>feed!Q1185</f>
        <v>None</v>
      </c>
      <c r="R1186" t="str">
        <f>feed!R1185</f>
        <v>West Africa</v>
      </c>
      <c r="S1186" t="str">
        <f>feed!S1185</f>
        <v>Neutral</v>
      </c>
      <c r="T1186" s="4">
        <f>SUMPRODUCT(MID(0&amp;feed!T1185,LARGE(INDEX(ISNUMBER(--MID(feed!T1185,ROW($1:$5),1))*
ROW($1:$5),0),ROW($1:$5))+1,1)*10^ROW($1:$5)/10)</f>
        <v>20000</v>
      </c>
      <c r="U1186" t="str">
        <f>feed!U1185</f>
        <v>http://blocgame.com/stats.php?id=64948</v>
      </c>
      <c r="V1186" s="4">
        <f>SUMPRODUCT(MID(0&amp;feed!V1185,LARGE(INDEX(ISNUMBER(--MID(feed!V1185,ROW($1:$5),1))*
ROW($1:$5),0),ROW($1:$5))+1,1)*10^ROW($1:$5)/10)</f>
        <v>0</v>
      </c>
      <c r="W1186">
        <f>feed!W1185</f>
        <v>0</v>
      </c>
      <c r="X1186" s="4">
        <f>T1186-H1186*750-K1186*375-L1186*375</f>
        <v>19250</v>
      </c>
      <c r="Y1186" s="9">
        <f>T1186/N1186</f>
        <v>66.666666666666671</v>
      </c>
    </row>
    <row r="1187" spans="1:25" x14ac:dyDescent="0.25">
      <c r="A1187" t="str">
        <f>feed!A1186</f>
        <v>Seraph</v>
      </c>
      <c r="B1187" t="str">
        <f>feed!B1186</f>
        <v>Seraph</v>
      </c>
      <c r="C1187">
        <f>feed!C1186</f>
        <v>0</v>
      </c>
      <c r="D1187">
        <f>SUMPRODUCT(MID(0&amp;feed!D1186,LARGE(INDEX(ISNUMBER(--MID(feed!D1186,ROW($1:$19),1))*
ROW($1:$19),0),ROW($1:$19))+1,1)*10^ROW($1:$19)/10)</f>
        <v>20</v>
      </c>
      <c r="E1187">
        <f>SUMPRODUCT(MID(0&amp;feed!E1186,LARGE(INDEX(ISNUMBER(--MID(feed!E1186,ROW($1:$19),1))*
ROW($1:$19),0),ROW($1:$19))+1,1)*10^ROW($1:$19)/10)</f>
        <v>0</v>
      </c>
      <c r="F1187" t="str">
        <f>feed!F1186</f>
        <v>Finest of the 19th century</v>
      </c>
      <c r="G1187" t="str">
        <f>feed!G1186</f>
        <v>Normal</v>
      </c>
      <c r="H1187">
        <f>SUMPRODUCT(MID(0&amp;feed!H1186,LARGE(INDEX(ISNUMBER(--MID(feed!H1186,ROW($1:$1),1))*
ROW($1:$1),0),ROW($1:$1))+1,1)*10^ROW($1:$1)/10)</f>
        <v>0</v>
      </c>
      <c r="I1187" t="str">
        <f>feed!I1186</f>
        <v>Standard</v>
      </c>
      <c r="J1187">
        <f>SUMPRODUCT(MID(0&amp;feed!J1186,LARGE(INDEX(ISNUMBER(--MID(feed!J1186,ROW($1:$19),1))*
ROW($1:$19),0),ROW($1:$19))+1,1)*10^ROW($1:$19)/10)</f>
        <v>1</v>
      </c>
      <c r="K1187">
        <f>SUMPRODUCT(MID(0&amp;feed!K1186,LARGE(INDEX(ISNUMBER(--MID(feed!K1186,ROW($1:$19),1))*
ROW($1:$19),0),ROW($1:$19))+1,1)*10^ROW($1:$19)/10)</f>
        <v>4</v>
      </c>
      <c r="L1187">
        <f>SUMPRODUCT(MID(0&amp;feed!L1186,LARGE(INDEX(ISNUMBER(--MID(feed!L1186,ROW($1:$19),1))*
ROW($1:$19),0),ROW($1:$19))+1,1)*10^ROW($1:$19)/10)</f>
        <v>2</v>
      </c>
      <c r="M1187" t="str">
        <f>feed!M1186</f>
        <v>Central Planning</v>
      </c>
      <c r="N1187">
        <f>SUMPRODUCT(MID(0&amp;feed!N1186,LARGE(INDEX(ISNUMBER(--MID(feed!N1186,ROW($1:$5),1))*
ROW($1:$5),0),ROW($1:$5))+1,1)*10^ROW($1:$5)/10)</f>
        <v>300</v>
      </c>
      <c r="O1187">
        <f>SUMPRODUCT(MID(0&amp;feed!O1186,LARGE(INDEX(ISNUMBER(--MID(feed!O1186,ROW($1:$5),1))*
ROW($1:$5),0),ROW($1:$5))+1,1)*10^ROW($1:$5)/10)</f>
        <v>2</v>
      </c>
      <c r="P1187" t="str">
        <f>feed!P1186</f>
        <v>Untapped</v>
      </c>
      <c r="Q1187" t="str">
        <f>feed!Q1186</f>
        <v>None</v>
      </c>
      <c r="R1187" t="str">
        <f>feed!R1186</f>
        <v>Persia</v>
      </c>
      <c r="S1187" t="str">
        <f>feed!S1186</f>
        <v>Neutral</v>
      </c>
      <c r="T1187" s="4">
        <f>SUMPRODUCT(MID(0&amp;feed!T1186,LARGE(INDEX(ISNUMBER(--MID(feed!T1186,ROW($1:$5),1))*
ROW($1:$5),0),ROW($1:$5))+1,1)*10^ROW($1:$5)/10)</f>
        <v>20000</v>
      </c>
      <c r="U1187" t="str">
        <f>feed!U1186</f>
        <v>http://blocgame.com/stats.php?id=64949</v>
      </c>
      <c r="V1187" s="4">
        <f>SUMPRODUCT(MID(0&amp;feed!V1186,LARGE(INDEX(ISNUMBER(--MID(feed!V1186,ROW($1:$5),1))*
ROW($1:$5),0),ROW($1:$5))+1,1)*10^ROW($1:$5)/10)</f>
        <v>0</v>
      </c>
      <c r="W1187">
        <f>feed!W1186</f>
        <v>0</v>
      </c>
      <c r="X1187" s="4">
        <f>T1187-H1187*750-K1187*375-L1187*375</f>
        <v>17750</v>
      </c>
      <c r="Y1187" s="9">
        <f>T1187/N1187</f>
        <v>66.666666666666671</v>
      </c>
    </row>
    <row r="1188" spans="1:25" x14ac:dyDescent="0.25">
      <c r="A1188" t="str">
        <f>feed!A1173</f>
        <v>Africa</v>
      </c>
      <c r="B1188" t="str">
        <f>feed!B1173</f>
        <v>Manbearpig</v>
      </c>
      <c r="C1188">
        <f>feed!C1173</f>
        <v>0</v>
      </c>
      <c r="D1188">
        <f>SUMPRODUCT(MID(0&amp;feed!D1173,LARGE(INDEX(ISNUMBER(--MID(feed!D1173,ROW($1:$19),1))*
ROW($1:$19),0),ROW($1:$19))+1,1)*10^ROW($1:$19)/10)</f>
        <v>25</v>
      </c>
      <c r="E1188">
        <f>SUMPRODUCT(MID(0&amp;feed!E1173,LARGE(INDEX(ISNUMBER(--MID(feed!E1173,ROW($1:$19),1))*
ROW($1:$19),0),ROW($1:$19))+1,1)*10^ROW($1:$19)/10)</f>
        <v>0</v>
      </c>
      <c r="F1188" t="str">
        <f>feed!F1173</f>
        <v>First World War surplus</v>
      </c>
      <c r="G1188" t="str">
        <f>feed!G1173</f>
        <v>Normal</v>
      </c>
      <c r="H1188">
        <f>SUMPRODUCT(MID(0&amp;feed!H1173,LARGE(INDEX(ISNUMBER(--MID(feed!H1173,ROW($1:$1),1))*
ROW($1:$1),0),ROW($1:$1))+1,1)*10^ROW($1:$1)/10)</f>
        <v>0</v>
      </c>
      <c r="I1188" t="str">
        <f>feed!I1173</f>
        <v>Elite</v>
      </c>
      <c r="J1188">
        <f>SUMPRODUCT(MID(0&amp;feed!J1173,LARGE(INDEX(ISNUMBER(--MID(feed!J1173,ROW($1:$19),1))*
ROW($1:$19),0),ROW($1:$19))+1,1)*10^ROW($1:$19)/10)</f>
        <v>0</v>
      </c>
      <c r="K1188">
        <f>SUMPRODUCT(MID(0&amp;feed!K1173,LARGE(INDEX(ISNUMBER(--MID(feed!K1173,ROW($1:$19),1))*
ROW($1:$19),0),ROW($1:$19))+1,1)*10^ROW($1:$19)/10)</f>
        <v>2</v>
      </c>
      <c r="L1188">
        <f>SUMPRODUCT(MID(0&amp;feed!L1173,LARGE(INDEX(ISNUMBER(--MID(feed!L1173,ROW($1:$19),1))*
ROW($1:$19),0),ROW($1:$19))+1,1)*10^ROW($1:$19)/10)</f>
        <v>0</v>
      </c>
      <c r="M1188" t="str">
        <f>feed!M1173</f>
        <v>Mixed Economy</v>
      </c>
      <c r="N1188">
        <f>SUMPRODUCT(MID(0&amp;feed!N1173,LARGE(INDEX(ISNUMBER(--MID(feed!N1173,ROW($1:$5),1))*
ROW($1:$5),0),ROW($1:$5))+1,1)*10^ROW($1:$5)/10)</f>
        <v>300</v>
      </c>
      <c r="O1188">
        <f>SUMPRODUCT(MID(0&amp;feed!O1173,LARGE(INDEX(ISNUMBER(--MID(feed!O1173,ROW($1:$5),1))*
ROW($1:$5),0),ROW($1:$5))+1,1)*10^ROW($1:$5)/10)</f>
        <v>0</v>
      </c>
      <c r="P1188" t="str">
        <f>feed!P1173</f>
        <v>Untapped</v>
      </c>
      <c r="Q1188" t="str">
        <f>feed!Q1173</f>
        <v>None</v>
      </c>
      <c r="R1188" t="str">
        <f>feed!R1173</f>
        <v>Congo</v>
      </c>
      <c r="S1188" t="str">
        <f>feed!S1173</f>
        <v>Neutral</v>
      </c>
      <c r="T1188" s="4">
        <f>SUMPRODUCT(MID(0&amp;feed!T1173,LARGE(INDEX(ISNUMBER(--MID(feed!T1173,ROW($1:$5),1))*
ROW($1:$5),0),ROW($1:$5))+1,1)*10^ROW($1:$5)/10)</f>
        <v>20000</v>
      </c>
      <c r="U1188" t="str">
        <f>feed!U1173</f>
        <v>http://blocgame.com/stats.php?id=40083</v>
      </c>
      <c r="V1188" s="4">
        <f>SUMPRODUCT(MID(0&amp;feed!V1173,LARGE(INDEX(ISNUMBER(--MID(feed!V1173,ROW($1:$5),1))*
ROW($1:$5),0),ROW($1:$5))+1,1)*10^ROW($1:$5)/10)</f>
        <v>0</v>
      </c>
      <c r="W1188">
        <f>feed!W1173</f>
        <v>0</v>
      </c>
      <c r="X1188" s="4">
        <f>T1188-H1188*750-K1188*375-L1188*375</f>
        <v>19250</v>
      </c>
      <c r="Y1188" s="9">
        <f>T1188/N1188</f>
        <v>66.666666666666671</v>
      </c>
    </row>
    <row r="1189" spans="1:25" x14ac:dyDescent="0.25">
      <c r="A1189" t="str">
        <f>feed!A1187</f>
        <v>New Cuba</v>
      </c>
      <c r="B1189" t="str">
        <f>feed!B1187</f>
        <v>Freeman</v>
      </c>
      <c r="C1189">
        <f>feed!C1187</f>
        <v>0</v>
      </c>
      <c r="D1189">
        <f>SUMPRODUCT(MID(0&amp;feed!D1187,LARGE(INDEX(ISNUMBER(--MID(feed!D1187,ROW($1:$19),1))*
ROW($1:$19),0),ROW($1:$19))+1,1)*10^ROW($1:$19)/10)</f>
        <v>20</v>
      </c>
      <c r="E1189">
        <f>SUMPRODUCT(MID(0&amp;feed!E1187,LARGE(INDEX(ISNUMBER(--MID(feed!E1187,ROW($1:$19),1))*
ROW($1:$19),0),ROW($1:$19))+1,1)*10^ROW($1:$19)/10)</f>
        <v>0</v>
      </c>
      <c r="F1189" t="str">
        <f>feed!F1187</f>
        <v>Finest of the 19th century</v>
      </c>
      <c r="G1189" t="str">
        <f>feed!G1187</f>
        <v>Normal</v>
      </c>
      <c r="H1189">
        <f>SUMPRODUCT(MID(0&amp;feed!H1187,LARGE(INDEX(ISNUMBER(--MID(feed!H1187,ROW($1:$1),1))*
ROW($1:$1),0),ROW($1:$1))+1,1)*10^ROW($1:$1)/10)</f>
        <v>0</v>
      </c>
      <c r="I1189" t="str">
        <f>feed!I1187</f>
        <v>Standard</v>
      </c>
      <c r="J1189">
        <f>SUMPRODUCT(MID(0&amp;feed!J1187,LARGE(INDEX(ISNUMBER(--MID(feed!J1187,ROW($1:$19),1))*
ROW($1:$19),0),ROW($1:$19))+1,1)*10^ROW($1:$19)/10)</f>
        <v>0</v>
      </c>
      <c r="K1189">
        <f>SUMPRODUCT(MID(0&amp;feed!K1187,LARGE(INDEX(ISNUMBER(--MID(feed!K1187,ROW($1:$19),1))*
ROW($1:$19),0),ROW($1:$19))+1,1)*10^ROW($1:$19)/10)</f>
        <v>2</v>
      </c>
      <c r="L1189">
        <f>SUMPRODUCT(MID(0&amp;feed!L1187,LARGE(INDEX(ISNUMBER(--MID(feed!L1187,ROW($1:$19),1))*
ROW($1:$19),0),ROW($1:$19))+1,1)*10^ROW($1:$19)/10)</f>
        <v>0</v>
      </c>
      <c r="M1189" t="str">
        <f>feed!M1187</f>
        <v>Free Market</v>
      </c>
      <c r="N1189">
        <f>SUMPRODUCT(MID(0&amp;feed!N1187,LARGE(INDEX(ISNUMBER(--MID(feed!N1187,ROW($1:$5),1))*
ROW($1:$5),0),ROW($1:$5))+1,1)*10^ROW($1:$5)/10)</f>
        <v>300</v>
      </c>
      <c r="O1189">
        <f>SUMPRODUCT(MID(0&amp;feed!O1187,LARGE(INDEX(ISNUMBER(--MID(feed!O1187,ROW($1:$5),1))*
ROW($1:$5),0),ROW($1:$5))+1,1)*10^ROW($1:$5)/10)</f>
        <v>0</v>
      </c>
      <c r="P1189" t="str">
        <f>feed!P1187</f>
        <v>Untapped</v>
      </c>
      <c r="Q1189" t="str">
        <f>feed!Q1187</f>
        <v>None</v>
      </c>
      <c r="R1189" t="str">
        <f>feed!R1187</f>
        <v>Caribbean</v>
      </c>
      <c r="S1189" t="str">
        <f>feed!S1187</f>
        <v>Neutral</v>
      </c>
      <c r="T1189" s="4">
        <f>SUMPRODUCT(MID(0&amp;feed!T1187,LARGE(INDEX(ISNUMBER(--MID(feed!T1187,ROW($1:$5),1))*
ROW($1:$5),0),ROW($1:$5))+1,1)*10^ROW($1:$5)/10)</f>
        <v>20000</v>
      </c>
      <c r="U1189" t="str">
        <f>feed!U1187</f>
        <v>http://blocgame.com/stats.php?id=64950</v>
      </c>
      <c r="V1189" s="4">
        <f>SUMPRODUCT(MID(0&amp;feed!V1187,LARGE(INDEX(ISNUMBER(--MID(feed!V1187,ROW($1:$5),1))*
ROW($1:$5),0),ROW($1:$5))+1,1)*10^ROW($1:$5)/10)</f>
        <v>0</v>
      </c>
      <c r="W1189">
        <f>feed!W1187</f>
        <v>0</v>
      </c>
      <c r="X1189" s="4">
        <f>T1189-H1189*750-K1189*375-L1189*375</f>
        <v>19250</v>
      </c>
      <c r="Y1189" s="9">
        <f>T1189/N1189</f>
        <v>66.666666666666671</v>
      </c>
    </row>
    <row r="1190" spans="1:25" x14ac:dyDescent="0.25">
      <c r="A1190" t="str">
        <f>feed!A1194</f>
        <v>the Maniolas</v>
      </c>
      <c r="B1190" t="str">
        <f>feed!B1194</f>
        <v>Marcos Ceniceros</v>
      </c>
      <c r="C1190">
        <f>feed!C1194</f>
        <v>0</v>
      </c>
      <c r="D1190">
        <f>SUMPRODUCT(MID(0&amp;feed!D1194,LARGE(INDEX(ISNUMBER(--MID(feed!D1194,ROW($1:$19),1))*
ROW($1:$19),0),ROW($1:$19))+1,1)*10^ROW($1:$19)/10)</f>
        <v>20</v>
      </c>
      <c r="E1190">
        <f>SUMPRODUCT(MID(0&amp;feed!E1194,LARGE(INDEX(ISNUMBER(--MID(feed!E1194,ROW($1:$19),1))*
ROW($1:$19),0),ROW($1:$19))+1,1)*10^ROW($1:$19)/10)</f>
        <v>0</v>
      </c>
      <c r="F1190" t="str">
        <f>feed!F1194</f>
        <v>Finest of the 19th century</v>
      </c>
      <c r="G1190" t="str">
        <f>feed!G1194</f>
        <v>Normal</v>
      </c>
      <c r="H1190">
        <f>SUMPRODUCT(MID(0&amp;feed!H1194,LARGE(INDEX(ISNUMBER(--MID(feed!H1194,ROW($1:$1),1))*
ROW($1:$1),0),ROW($1:$1))+1,1)*10^ROW($1:$1)/10)</f>
        <v>0</v>
      </c>
      <c r="I1190" t="str">
        <f>feed!I1194</f>
        <v>Standard</v>
      </c>
      <c r="J1190">
        <f>SUMPRODUCT(MID(0&amp;feed!J1194,LARGE(INDEX(ISNUMBER(--MID(feed!J1194,ROW($1:$19),1))*
ROW($1:$19),0),ROW($1:$19))+1,1)*10^ROW($1:$19)/10)</f>
        <v>0</v>
      </c>
      <c r="K1190">
        <f>SUMPRODUCT(MID(0&amp;feed!K1194,LARGE(INDEX(ISNUMBER(--MID(feed!K1194,ROW($1:$19),1))*
ROW($1:$19),0),ROW($1:$19))+1,1)*10^ROW($1:$19)/10)</f>
        <v>2</v>
      </c>
      <c r="L1190">
        <f>SUMPRODUCT(MID(0&amp;feed!L1194,LARGE(INDEX(ISNUMBER(--MID(feed!L1194,ROW($1:$19),1))*
ROW($1:$19),0),ROW($1:$19))+1,1)*10^ROW($1:$19)/10)</f>
        <v>0</v>
      </c>
      <c r="M1190" t="str">
        <f>feed!M1194</f>
        <v>Mixed Economy</v>
      </c>
      <c r="N1190">
        <f>SUMPRODUCT(MID(0&amp;feed!N1194,LARGE(INDEX(ISNUMBER(--MID(feed!N1194,ROW($1:$5),1))*
ROW($1:$5),0),ROW($1:$5))+1,1)*10^ROW($1:$5)/10)</f>
        <v>300</v>
      </c>
      <c r="O1190">
        <f>SUMPRODUCT(MID(0&amp;feed!O1194,LARGE(INDEX(ISNUMBER(--MID(feed!O1194,ROW($1:$5),1))*
ROW($1:$5),0),ROW($1:$5))+1,1)*10^ROW($1:$5)/10)</f>
        <v>0</v>
      </c>
      <c r="P1190" t="str">
        <f>feed!P1194</f>
        <v>Untapped</v>
      </c>
      <c r="Q1190" t="str">
        <f>feed!Q1194</f>
        <v>None</v>
      </c>
      <c r="R1190" t="str">
        <f>feed!R1194</f>
        <v>East Indies</v>
      </c>
      <c r="S1190" t="str">
        <f>feed!S1194</f>
        <v>Neutral</v>
      </c>
      <c r="T1190" s="4">
        <f>SUMPRODUCT(MID(0&amp;feed!T1194,LARGE(INDEX(ISNUMBER(--MID(feed!T1194,ROW($1:$5),1))*
ROW($1:$5),0),ROW($1:$5))+1,1)*10^ROW($1:$5)/10)</f>
        <v>20000</v>
      </c>
      <c r="U1190" t="str">
        <f>feed!U1194</f>
        <v>http://blocgame.com/stats.php?id=64957</v>
      </c>
      <c r="V1190" s="4">
        <f>SUMPRODUCT(MID(0&amp;feed!V1194,LARGE(INDEX(ISNUMBER(--MID(feed!V1194,ROW($1:$5),1))*
ROW($1:$5),0),ROW($1:$5))+1,1)*10^ROW($1:$5)/10)</f>
        <v>0</v>
      </c>
      <c r="W1190">
        <f>feed!W1194</f>
        <v>0</v>
      </c>
      <c r="X1190" s="4">
        <f>T1190-H1190*750-K1190*375-L1190*375</f>
        <v>19250</v>
      </c>
      <c r="Y1190" s="9">
        <f>T1190/N1190</f>
        <v>66.666666666666671</v>
      </c>
    </row>
    <row r="1191" spans="1:25" x14ac:dyDescent="0.25">
      <c r="A1191" t="str">
        <f>feed!A1191</f>
        <v>PadangJarak</v>
      </c>
      <c r="B1191" t="str">
        <f>feed!B1191</f>
        <v>PadangJarak</v>
      </c>
      <c r="C1191">
        <f>feed!C1191</f>
        <v>0</v>
      </c>
      <c r="D1191">
        <f>SUMPRODUCT(MID(0&amp;feed!D1191,LARGE(INDEX(ISNUMBER(--MID(feed!D1191,ROW($1:$19),1))*
ROW($1:$19),0),ROW($1:$19))+1,1)*10^ROW($1:$19)/10)</f>
        <v>20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Finest of the 19th century</v>
      </c>
      <c r="G1191" t="str">
        <f>feed!G1191</f>
        <v>Normal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0</v>
      </c>
      <c r="K1191">
        <f>SUMPRODUCT(MID(0&amp;feed!K1191,LARGE(INDEX(ISNUMBER(--MID(feed!K1191,ROW($1:$19),1))*
ROW($1:$19),0),ROW($1:$19))+1,1)*10^ROW($1:$19)/10)</f>
        <v>3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300</v>
      </c>
      <c r="O1191">
        <f>SUMPRODUCT(MID(0&amp;feed!O1191,LARGE(INDEX(ISNUMBER(--MID(feed!O1191,ROW($1:$5),1))*
ROW($1:$5),0),ROW($1:$5))+1,1)*10^ROW($1:$5)/10)</f>
        <v>328</v>
      </c>
      <c r="P1191" t="str">
        <f>feed!P1191</f>
        <v>Untapped</v>
      </c>
      <c r="Q1191" t="str">
        <f>feed!Q1191</f>
        <v>None</v>
      </c>
      <c r="R1191" t="str">
        <f>feed!R1191</f>
        <v>Guinea</v>
      </c>
      <c r="S1191" t="str">
        <f>feed!S1191</f>
        <v>United States</v>
      </c>
      <c r="T1191" s="4">
        <f>SUMPRODUCT(MID(0&amp;feed!T1191,LARGE(INDEX(ISNUMBER(--MID(feed!T1191,ROW($1:$5),1))*
ROW($1:$5),0),ROW($1:$5))+1,1)*10^ROW($1:$5)/10)</f>
        <v>20000</v>
      </c>
      <c r="U1191" t="str">
        <f>feed!U1191</f>
        <v>http://blocgame.com/stats.php?id=64954</v>
      </c>
      <c r="V1191" s="4">
        <f>SUMPRODUCT(MID(0&amp;feed!V1191,LARGE(INDEX(ISNUMBER(--MID(feed!V1191,ROW($1:$5),1))*
ROW($1:$5),0),ROW($1:$5))+1,1)*10^ROW($1:$5)/10)</f>
        <v>0</v>
      </c>
      <c r="W1191">
        <f>feed!W1191</f>
        <v>0</v>
      </c>
      <c r="X1191" s="4">
        <f>T1191-H1191*750-K1191*375-L1191*375</f>
        <v>18875</v>
      </c>
      <c r="Y1191" s="9">
        <f>T1191/N1191</f>
        <v>66.666666666666671</v>
      </c>
    </row>
    <row r="1192" spans="1:25" x14ac:dyDescent="0.25">
      <c r="A1192" t="str">
        <f>feed!A1190</f>
        <v>BokoHaram</v>
      </c>
      <c r="B1192" t="str">
        <f>feed!B1190</f>
        <v>razorbluff</v>
      </c>
      <c r="C1192">
        <f>feed!C1190</f>
        <v>0</v>
      </c>
      <c r="D1192">
        <f>SUMPRODUCT(MID(0&amp;feed!D1190,LARGE(INDEX(ISNUMBER(--MID(feed!D1190,ROW($1:$19),1))*
ROW($1:$19),0),ROW($1:$19))+1,1)*10^ROW($1:$19)/10)</f>
        <v>26</v>
      </c>
      <c r="E1192">
        <f>SUMPRODUCT(MID(0&amp;feed!E1190,LARGE(INDEX(ISNUMBER(--MID(feed!E1190,ROW($1:$19),1))*
ROW($1:$19),0),ROW($1:$19))+1,1)*10^ROW($1:$19)/10)</f>
        <v>0</v>
      </c>
      <c r="F1192" t="str">
        <f>feed!F1190</f>
        <v>Finest of the 19th century</v>
      </c>
      <c r="G1192" t="str">
        <f>feed!G1190</f>
        <v>Normal</v>
      </c>
      <c r="H1192">
        <f>SUMPRODUCT(MID(0&amp;feed!H1190,LARGE(INDEX(ISNUMBER(--MID(feed!H1190,ROW($1:$1),1))*
ROW($1:$1),0),ROW($1:$1))+1,1)*10^ROW($1:$1)/10)</f>
        <v>0</v>
      </c>
      <c r="I1192" t="str">
        <f>feed!I1190</f>
        <v>Poor</v>
      </c>
      <c r="J1192">
        <f>SUMPRODUCT(MID(0&amp;feed!J1190,LARGE(INDEX(ISNUMBER(--MID(feed!J1190,ROW($1:$19),1))*
ROW($1:$19),0),ROW($1:$19))+1,1)*10^ROW($1:$19)/10)</f>
        <v>0</v>
      </c>
      <c r="K1192">
        <f>SUMPRODUCT(MID(0&amp;feed!K1190,LARGE(INDEX(ISNUMBER(--MID(feed!K1190,ROW($1:$19),1))*
ROW($1:$19),0),ROW($1:$19))+1,1)*10^ROW($1:$19)/10)</f>
        <v>4</v>
      </c>
      <c r="L1192">
        <f>SUMPRODUCT(MID(0&amp;feed!L1190,LARGE(INDEX(ISNUMBER(--MID(feed!L1190,ROW($1:$19),1))*
ROW($1:$19),0),ROW($1:$19))+1,1)*10^ROW($1:$19)/10)</f>
        <v>0</v>
      </c>
      <c r="M1192" t="str">
        <f>feed!M1190</f>
        <v>Free Market</v>
      </c>
      <c r="N1192">
        <f>SUMPRODUCT(MID(0&amp;feed!N1190,LARGE(INDEX(ISNUMBER(--MID(feed!N1190,ROW($1:$5),1))*
ROW($1:$5),0),ROW($1:$5))+1,1)*10^ROW($1:$5)/10)</f>
        <v>300</v>
      </c>
      <c r="O1192">
        <f>SUMPRODUCT(MID(0&amp;feed!O1190,LARGE(INDEX(ISNUMBER(--MID(feed!O1190,ROW($1:$5),1))*
ROW($1:$5),0),ROW($1:$5))+1,1)*10^ROW($1:$5)/10)</f>
        <v>0</v>
      </c>
      <c r="P1192" t="str">
        <f>feed!P1190</f>
        <v>Untapped</v>
      </c>
      <c r="Q1192" t="str">
        <f>feed!Q1190</f>
        <v>None</v>
      </c>
      <c r="R1192" t="str">
        <f>feed!R1190</f>
        <v>West Africa</v>
      </c>
      <c r="S1192" t="str">
        <f>feed!S1190</f>
        <v>United States</v>
      </c>
      <c r="T1192" s="4">
        <f>SUMPRODUCT(MID(0&amp;feed!T1190,LARGE(INDEX(ISNUMBER(--MID(feed!T1190,ROW($1:$5),1))*
ROW($1:$5),0),ROW($1:$5))+1,1)*10^ROW($1:$5)/10)</f>
        <v>20000</v>
      </c>
      <c r="U1192" t="str">
        <f>feed!U1190</f>
        <v>http://blocgame.com/stats.php?id=64953</v>
      </c>
      <c r="V1192" s="4">
        <f>SUMPRODUCT(MID(0&amp;feed!V1190,LARGE(INDEX(ISNUMBER(--MID(feed!V1190,ROW($1:$5),1))*
ROW($1:$5),0),ROW($1:$5))+1,1)*10^ROW($1:$5)/10)</f>
        <v>0</v>
      </c>
      <c r="W1192">
        <f>feed!W1190</f>
        <v>0</v>
      </c>
      <c r="X1192" s="4">
        <f>T1192-H1192*750-K1192*375-L1192*375</f>
        <v>18500</v>
      </c>
      <c r="Y1192" s="9">
        <f>T1192/N1192</f>
        <v>66.666666666666671</v>
      </c>
    </row>
    <row r="1193" spans="1:25" x14ac:dyDescent="0.25">
      <c r="A1193" t="str">
        <f>feed!A1193</f>
        <v>Mulan</v>
      </c>
      <c r="B1193" t="str">
        <f>feed!B1193</f>
        <v>star</v>
      </c>
      <c r="C1193">
        <f>feed!C1193</f>
        <v>0</v>
      </c>
      <c r="D1193">
        <f>SUMPRODUCT(MID(0&amp;feed!D1193,LARGE(INDEX(ISNUMBER(--MID(feed!D1193,ROW($1:$19),1))*
ROW($1:$19),0),ROW($1:$19))+1,1)*10^ROW($1:$19)/10)</f>
        <v>25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0</v>
      </c>
      <c r="K1193">
        <f>SUMPRODUCT(MID(0&amp;feed!K1193,LARGE(INDEX(ISNUMBER(--MID(feed!K1193,ROW($1:$19),1))*
ROW($1:$19),0),ROW($1:$19))+1,1)*10^ROW($1:$19)/10)</f>
        <v>3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300</v>
      </c>
      <c r="O1193">
        <f>SUMPRODUCT(MID(0&amp;feed!O1193,LARGE(INDEX(ISNUMBER(--MID(feed!O1193,ROW($1:$5),1))*
ROW($1:$5),0),ROW($1:$5))+1,1)*10^ROW($1:$5)/10)</f>
        <v>4002</v>
      </c>
      <c r="P1193" t="str">
        <f>feed!P1193</f>
        <v>Untapped</v>
      </c>
      <c r="Q1193" t="str">
        <f>feed!Q1193</f>
        <v>None</v>
      </c>
      <c r="R1193" t="str">
        <f>feed!R1193</f>
        <v>Atlas</v>
      </c>
      <c r="S1193" t="str">
        <f>feed!S1193</f>
        <v>Neutral</v>
      </c>
      <c r="T1193" s="4">
        <f>SUMPRODUCT(MID(0&amp;feed!T1193,LARGE(INDEX(ISNUMBER(--MID(feed!T1193,ROW($1:$5),1))*
ROW($1:$5),0),ROW($1:$5))+1,1)*10^ROW($1:$5)/10)</f>
        <v>20000</v>
      </c>
      <c r="U1193" t="str">
        <f>feed!U1193</f>
        <v>http://blocgame.com/stats.php?id=64956</v>
      </c>
      <c r="V1193" s="4">
        <f>SUMPRODUCT(MID(0&amp;feed!V1193,LARGE(INDEX(ISNUMBER(--MID(feed!V1193,ROW($1:$5),1))*
ROW($1:$5),0),ROW($1:$5))+1,1)*10^ROW($1:$5)/10)</f>
        <v>0</v>
      </c>
      <c r="W1193">
        <f>feed!W1193</f>
        <v>0</v>
      </c>
      <c r="X1193" s="4">
        <f>T1193-H1193*750-K1193*375-L1193*375</f>
        <v>18500</v>
      </c>
      <c r="Y1193" s="9">
        <f>T1193/N1193</f>
        <v>66.666666666666671</v>
      </c>
    </row>
    <row r="1194" spans="1:25" x14ac:dyDescent="0.25">
      <c r="A1194" t="str">
        <f>feed!A1174</f>
        <v>Lucianstan</v>
      </c>
      <c r="B1194" t="str">
        <f>feed!B1174</f>
        <v>Tovarishch Lukian</v>
      </c>
      <c r="C1194">
        <f>feed!C1174</f>
        <v>0</v>
      </c>
      <c r="D1194">
        <f>SUMPRODUCT(MID(0&amp;feed!D1174,LARGE(INDEX(ISNUMBER(--MID(feed!D1174,ROW($1:$19),1))*
ROW($1:$19),0),ROW($1:$19))+1,1)*10^ROW($1:$19)/10)</f>
        <v>22</v>
      </c>
      <c r="E1194">
        <f>SUMPRODUCT(MID(0&amp;feed!E1174,LARGE(INDEX(ISNUMBER(--MID(feed!E1174,ROW($1:$19),1))*
ROW($1:$19),0),ROW($1:$19))+1,1)*10^ROW($1:$19)/10)</f>
        <v>0</v>
      </c>
      <c r="F1194" t="str">
        <f>feed!F1174</f>
        <v>Finest of the 19th century</v>
      </c>
      <c r="G1194" t="str">
        <f>feed!G1174</f>
        <v>Normal</v>
      </c>
      <c r="H1194">
        <f>SUMPRODUCT(MID(0&amp;feed!H1174,LARGE(INDEX(ISNUMBER(--MID(feed!H1174,ROW($1:$1),1))*
ROW($1:$1),0),ROW($1:$1))+1,1)*10^ROW($1:$1)/10)</f>
        <v>0</v>
      </c>
      <c r="I1194" t="str">
        <f>feed!I1174</f>
        <v>Standard</v>
      </c>
      <c r="J1194">
        <f>SUMPRODUCT(MID(0&amp;feed!J1174,LARGE(INDEX(ISNUMBER(--MID(feed!J1174,ROW($1:$19),1))*
ROW($1:$19),0),ROW($1:$19))+1,1)*10^ROW($1:$19)/10)</f>
        <v>0</v>
      </c>
      <c r="K1194">
        <f>SUMPRODUCT(MID(0&amp;feed!K1174,LARGE(INDEX(ISNUMBER(--MID(feed!K1174,ROW($1:$19),1))*
ROW($1:$19),0),ROW($1:$19))+1,1)*10^ROW($1:$19)/10)</f>
        <v>3</v>
      </c>
      <c r="L1194">
        <f>SUMPRODUCT(MID(0&amp;feed!L1174,LARGE(INDEX(ISNUMBER(--MID(feed!L1174,ROW($1:$19),1))*
ROW($1:$19),0),ROW($1:$19))+1,1)*10^ROW($1:$19)/10)</f>
        <v>1</v>
      </c>
      <c r="M1194" t="str">
        <f>feed!M1174</f>
        <v>Mixed Economy</v>
      </c>
      <c r="N1194">
        <f>SUMPRODUCT(MID(0&amp;feed!N1174,LARGE(INDEX(ISNUMBER(--MID(feed!N1174,ROW($1:$5),1))*
ROW($1:$5),0),ROW($1:$5))+1,1)*10^ROW($1:$5)/10)</f>
        <v>300</v>
      </c>
      <c r="O1194">
        <f>SUMPRODUCT(MID(0&amp;feed!O1174,LARGE(INDEX(ISNUMBER(--MID(feed!O1174,ROW($1:$5),1))*
ROW($1:$5),0),ROW($1:$5))+1,1)*10^ROW($1:$5)/10)</f>
        <v>500</v>
      </c>
      <c r="P1194" t="str">
        <f>feed!P1174</f>
        <v>Untapped</v>
      </c>
      <c r="Q1194" t="str">
        <f>feed!Q1174</f>
        <v>None</v>
      </c>
      <c r="R1194" t="str">
        <f>feed!R1174</f>
        <v>Southern Cone</v>
      </c>
      <c r="S1194" t="str">
        <f>feed!S1174</f>
        <v>Soviet Union</v>
      </c>
      <c r="T1194" s="4">
        <f>SUMPRODUCT(MID(0&amp;feed!T1174,LARGE(INDEX(ISNUMBER(--MID(feed!T1174,ROW($1:$5),1))*
ROW($1:$5),0),ROW($1:$5))+1,1)*10^ROW($1:$5)/10)</f>
        <v>20000</v>
      </c>
      <c r="U1194" t="str">
        <f>feed!U1174</f>
        <v>http://blocgame.com/stats.php?id=50168</v>
      </c>
      <c r="V1194" s="4">
        <f>SUMPRODUCT(MID(0&amp;feed!V1174,LARGE(INDEX(ISNUMBER(--MID(feed!V1174,ROW($1:$5),1))*
ROW($1:$5),0),ROW($1:$5))+1,1)*10^ROW($1:$5)/10)</f>
        <v>0</v>
      </c>
      <c r="W1194">
        <f>feed!W1174</f>
        <v>0</v>
      </c>
      <c r="X1194" s="4">
        <f>T1194-H1194*750-K1194*375-L1194*375</f>
        <v>18500</v>
      </c>
      <c r="Y1194" s="9">
        <f>T1194/N1194</f>
        <v>66.666666666666671</v>
      </c>
    </row>
    <row r="1195" spans="1:25" x14ac:dyDescent="0.25">
      <c r="A1195" t="str">
        <f>feed!A1196</f>
        <v>Faketopia</v>
      </c>
      <c r="B1195" t="str">
        <f>feed!B1196</f>
        <v>FK EIS</v>
      </c>
      <c r="C1195">
        <f>feed!C1196</f>
        <v>0</v>
      </c>
      <c r="D1195">
        <f>SUMPRODUCT(MID(0&amp;feed!D1196,LARGE(INDEX(ISNUMBER(--MID(feed!D1196,ROW($1:$19),1))*
ROW($1:$19),0),ROW($1:$19))+1,1)*10^ROW($1:$19)/10)</f>
        <v>9</v>
      </c>
      <c r="E1195">
        <f>SUMPRODUCT(MID(0&amp;feed!E1196,LARGE(INDEX(ISNUMBER(--MID(feed!E1196,ROW($1:$19),1))*
ROW($1:$19),0),ROW($1:$19))+1,1)*10^ROW($1:$19)/10)</f>
        <v>0</v>
      </c>
      <c r="F1195" t="str">
        <f>feed!F1196</f>
        <v>Finest of the 19th century</v>
      </c>
      <c r="G1195" t="str">
        <f>feed!G1196</f>
        <v>Nice</v>
      </c>
      <c r="H1195">
        <f>SUMPRODUCT(MID(0&amp;feed!H1196,LARGE(INDEX(ISNUMBER(--MID(feed!H1196,ROW($1:$1),1))*
ROW($1:$1),0),ROW($1:$1))+1,1)*10^ROW($1:$1)/10)</f>
        <v>0</v>
      </c>
      <c r="I1195" t="str">
        <f>feed!I1196</f>
        <v>Poor</v>
      </c>
      <c r="J1195">
        <f>SUMPRODUCT(MID(0&amp;feed!J1196,LARGE(INDEX(ISNUMBER(--MID(feed!J1196,ROW($1:$19),1))*
ROW($1:$19),0),ROW($1:$19))+1,1)*10^ROW($1:$19)/10)</f>
        <v>102</v>
      </c>
      <c r="K1195">
        <f>SUMPRODUCT(MID(0&amp;feed!K1196,LARGE(INDEX(ISNUMBER(--MID(feed!K1196,ROW($1:$19),1))*
ROW($1:$19),0),ROW($1:$19))+1,1)*10^ROW($1:$19)/10)</f>
        <v>4</v>
      </c>
      <c r="L1195">
        <f>SUMPRODUCT(MID(0&amp;feed!L1196,LARGE(INDEX(ISNUMBER(--MID(feed!L1196,ROW($1:$19),1))*
ROW($1:$19),0),ROW($1:$19))+1,1)*10^ROW($1:$19)/10)</f>
        <v>0</v>
      </c>
      <c r="M1195" t="str">
        <f>feed!M1196</f>
        <v>Mixed Economy</v>
      </c>
      <c r="N1195">
        <f>SUMPRODUCT(MID(0&amp;feed!N1196,LARGE(INDEX(ISNUMBER(--MID(feed!N1196,ROW($1:$5),1))*
ROW($1:$5),0),ROW($1:$5))+1,1)*10^ROW($1:$5)/10)</f>
        <v>299</v>
      </c>
      <c r="O1195">
        <f>SUMPRODUCT(MID(0&amp;feed!O1196,LARGE(INDEX(ISNUMBER(--MID(feed!O1196,ROW($1:$5),1))*
ROW($1:$5),0),ROW($1:$5))+1,1)*10^ROW($1:$5)/10)</f>
        <v>0</v>
      </c>
      <c r="P1195" t="str">
        <f>feed!P1196</f>
        <v>Untapped</v>
      </c>
      <c r="Q1195" t="str">
        <f>feed!Q1196</f>
        <v>Meagre</v>
      </c>
      <c r="R1195" t="str">
        <f>feed!R1196</f>
        <v>Gran Colombia</v>
      </c>
      <c r="S1195" t="str">
        <f>feed!S1196</f>
        <v>Neutral</v>
      </c>
      <c r="T1195" s="4">
        <f>SUMPRODUCT(MID(0&amp;feed!T1196,LARGE(INDEX(ISNUMBER(--MID(feed!T1196,ROW($1:$5),1))*
ROW($1:$5),0),ROW($1:$5))+1,1)*10^ROW($1:$5)/10)</f>
        <v>19800</v>
      </c>
      <c r="U1195" t="str">
        <f>feed!U1196</f>
        <v>http://blocgame.com/stats.php?id=64708</v>
      </c>
      <c r="V1195" s="4">
        <f>SUMPRODUCT(MID(0&amp;feed!V1196,LARGE(INDEX(ISNUMBER(--MID(feed!V1196,ROW($1:$5),1))*
ROW($1:$5),0),ROW($1:$5))+1,1)*10^ROW($1:$5)/10)</f>
        <v>0</v>
      </c>
      <c r="W1195">
        <f>feed!W1196</f>
        <v>0</v>
      </c>
      <c r="X1195" s="4">
        <f>T1195-H1195*750-K1195*375-L1195*375</f>
        <v>18300</v>
      </c>
      <c r="Y1195" s="9">
        <f>T1195/N1195</f>
        <v>66.220735785953181</v>
      </c>
    </row>
    <row r="1196" spans="1:25" x14ac:dyDescent="0.25">
      <c r="A1196" t="str">
        <f>feed!A1195</f>
        <v>PENGHASUT</v>
      </c>
      <c r="B1196" t="str">
        <f>feed!B1195</f>
        <v>pegasus</v>
      </c>
      <c r="C1196" t="str">
        <f>feed!C1195</f>
        <v>The Order</v>
      </c>
      <c r="D1196">
        <f>SUMPRODUCT(MID(0&amp;feed!D1195,LARGE(INDEX(ISNUMBER(--MID(feed!D1195,ROW($1:$19),1))*
ROW($1:$19),0),ROW($1:$19))+1,1)*10^ROW($1:$19)/10)</f>
        <v>41</v>
      </c>
      <c r="E1196">
        <f>SUMPRODUCT(MID(0&amp;feed!E1195,LARGE(INDEX(ISNUMBER(--MID(feed!E1195,ROW($1:$19),1))*
ROW($1:$19),0),ROW($1:$19))+1,1)*10^ROW($1:$19)/10)</f>
        <v>0</v>
      </c>
      <c r="F1196" t="str">
        <f>feed!F1195</f>
        <v>First World War surplus</v>
      </c>
      <c r="G1196" t="str">
        <f>feed!G1195</f>
        <v>Gandhi-like</v>
      </c>
      <c r="H1196">
        <f>SUMPRODUCT(MID(0&amp;feed!H1195,LARGE(INDEX(ISNUMBER(--MID(feed!H1195,ROW($1:$1),1))*
ROW($1:$1),0),ROW($1:$1))+1,1)*10^ROW($1:$1)/10)</f>
        <v>1</v>
      </c>
      <c r="I1196" t="str">
        <f>feed!I1195</f>
        <v>Good</v>
      </c>
      <c r="J1196">
        <f>SUMPRODUCT(MID(0&amp;feed!J1195,LARGE(INDEX(ISNUMBER(--MID(feed!J1195,ROW($1:$19),1))*
ROW($1:$19),0),ROW($1:$19))+1,1)*10^ROW($1:$19)/10)</f>
        <v>0</v>
      </c>
      <c r="K1196">
        <f>SUMPRODUCT(MID(0&amp;feed!K1195,LARGE(INDEX(ISNUMBER(--MID(feed!K1195,ROW($1:$19),1))*
ROW($1:$19),0),ROW($1:$19))+1,1)*10^ROW($1:$19)/10)</f>
        <v>13</v>
      </c>
      <c r="L1196">
        <f>SUMPRODUCT(MID(0&amp;feed!L1195,LARGE(INDEX(ISNUMBER(--MID(feed!L1195,ROW($1:$19),1))*
ROW($1:$19),0),ROW($1:$19))+1,1)*10^ROW($1:$19)/10)</f>
        <v>4</v>
      </c>
      <c r="M1196" t="str">
        <f>feed!M1195</f>
        <v>Central Planning</v>
      </c>
      <c r="N1196">
        <f>SUMPRODUCT(MID(0&amp;feed!N1195,LARGE(INDEX(ISNUMBER(--MID(feed!N1195,ROW($1:$5),1))*
ROW($1:$5),0),ROW($1:$5))+1,1)*10^ROW($1:$5)/10)</f>
        <v>299</v>
      </c>
      <c r="O1196">
        <f>SUMPRODUCT(MID(0&amp;feed!O1195,LARGE(INDEX(ISNUMBER(--MID(feed!O1195,ROW($1:$5),1))*
ROW($1:$5),0),ROW($1:$5))+1,1)*10^ROW($1:$5)/10)</f>
        <v>89</v>
      </c>
      <c r="P1196" t="str">
        <f>feed!P1195</f>
        <v>Untapped</v>
      </c>
      <c r="Q1196" t="str">
        <f>feed!Q1195</f>
        <v>Mediocre</v>
      </c>
      <c r="R1196" t="str">
        <f>feed!R1195</f>
        <v>East Indies</v>
      </c>
      <c r="S1196" t="str">
        <f>feed!S1195</f>
        <v>Soviet Union</v>
      </c>
      <c r="T1196" s="4">
        <f>SUMPRODUCT(MID(0&amp;feed!T1195,LARGE(INDEX(ISNUMBER(--MID(feed!T1195,ROW($1:$5),1))*
ROW($1:$5),0),ROW($1:$5))+1,1)*10^ROW($1:$5)/10)</f>
        <v>20000</v>
      </c>
      <c r="U1196" t="str">
        <f>feed!U1195</f>
        <v>http://blocgame.com/stats.php?id=64637</v>
      </c>
      <c r="V1196" s="4">
        <f>SUMPRODUCT(MID(0&amp;feed!V1195,LARGE(INDEX(ISNUMBER(--MID(feed!V1195,ROW($1:$5),1))*
ROW($1:$5),0),ROW($1:$5))+1,1)*10^ROW($1:$5)/10)</f>
        <v>0</v>
      </c>
      <c r="W1196">
        <f>feed!W1195</f>
        <v>0</v>
      </c>
      <c r="X1196" s="4">
        <f>T1196-H1196*750-K1196*375-L1196*375</f>
        <v>12875</v>
      </c>
      <c r="Y1196" s="9">
        <f>T1196/N1196</f>
        <v>66.889632107023417</v>
      </c>
    </row>
    <row r="1197" spans="1:25" x14ac:dyDescent="0.25">
      <c r="A1197" t="str">
        <f>feed!A1200</f>
        <v>Loras</v>
      </c>
      <c r="B1197" t="str">
        <f>feed!B1200</f>
        <v>Aaron Kilik</v>
      </c>
      <c r="C1197">
        <f>feed!C1200</f>
        <v>0</v>
      </c>
      <c r="D1197">
        <f>SUMPRODUCT(MID(0&amp;feed!D1200,LARGE(INDEX(ISNUMBER(--MID(feed!D1200,ROW($1:$19),1))*
ROW($1:$19),0),ROW($1:$19))+1,1)*10^ROW($1:$19)/10)</f>
        <v>25</v>
      </c>
      <c r="E1197">
        <f>SUMPRODUCT(MID(0&amp;feed!E1200,LARGE(INDEX(ISNUMBER(--MID(feed!E1200,ROW($1:$19),1))*
ROW($1:$19),0),ROW($1:$19))+1,1)*10^ROW($1:$19)/10)</f>
        <v>0</v>
      </c>
      <c r="F1197" t="str">
        <f>feed!F1200</f>
        <v>First World War surplus</v>
      </c>
      <c r="G1197" t="str">
        <f>feed!G1200</f>
        <v>Gandhi-like</v>
      </c>
      <c r="H1197">
        <f>SUMPRODUCT(MID(0&amp;feed!H1200,LARGE(INDEX(ISNUMBER(--MID(feed!H1200,ROW($1:$1),1))*
ROW($1:$1),0),ROW($1:$1))+1,1)*10^ROW($1:$1)/10)</f>
        <v>0</v>
      </c>
      <c r="I1197" t="str">
        <f>feed!I1200</f>
        <v>Elite</v>
      </c>
      <c r="J1197">
        <f>SUMPRODUCT(MID(0&amp;feed!J1200,LARGE(INDEX(ISNUMBER(--MID(feed!J1200,ROW($1:$19),1))*
ROW($1:$19),0),ROW($1:$19))+1,1)*10^ROW($1:$19)/10)</f>
        <v>177</v>
      </c>
      <c r="K1197">
        <f>SUMPRODUCT(MID(0&amp;feed!K1200,LARGE(INDEX(ISNUMBER(--MID(feed!K1200,ROW($1:$19),1))*
ROW($1:$19),0),ROW($1:$19))+1,1)*10^ROW($1:$19)/10)</f>
        <v>2</v>
      </c>
      <c r="L1197">
        <f>SUMPRODUCT(MID(0&amp;feed!L1200,LARGE(INDEX(ISNUMBER(--MID(feed!L1200,ROW($1:$19),1))*
ROW($1:$19),0),ROW($1:$19))+1,1)*10^ROW($1:$19)/10)</f>
        <v>0</v>
      </c>
      <c r="M1197" t="str">
        <f>feed!M1200</f>
        <v>Mixed Economy</v>
      </c>
      <c r="N1197">
        <f>SUMPRODUCT(MID(0&amp;feed!N1200,LARGE(INDEX(ISNUMBER(--MID(feed!N1200,ROW($1:$5),1))*
ROW($1:$5),0),ROW($1:$5))+1,1)*10^ROW($1:$5)/10)</f>
        <v>298</v>
      </c>
      <c r="O1197">
        <f>SUMPRODUCT(MID(0&amp;feed!O1200,LARGE(INDEX(ISNUMBER(--MID(feed!O1200,ROW($1:$5),1))*
ROW($1:$5),0),ROW($1:$5))+1,1)*10^ROW($1:$5)/10)</f>
        <v>0</v>
      </c>
      <c r="P1197" t="str">
        <f>feed!P1200</f>
        <v>Untapped</v>
      </c>
      <c r="Q1197" t="str">
        <f>feed!Q1200</f>
        <v>None</v>
      </c>
      <c r="R1197" t="str">
        <f>feed!R1200</f>
        <v>China</v>
      </c>
      <c r="S1197" t="str">
        <f>feed!S1200</f>
        <v>Neutral</v>
      </c>
      <c r="T1197" s="4">
        <f>SUMPRODUCT(MID(0&amp;feed!T1200,LARGE(INDEX(ISNUMBER(--MID(feed!T1200,ROW($1:$5),1))*
ROW($1:$5),0),ROW($1:$5))+1,1)*10^ROW($1:$5)/10)</f>
        <v>20000</v>
      </c>
      <c r="U1197" t="str">
        <f>feed!U1200</f>
        <v>http://blocgame.com/stats.php?id=64647</v>
      </c>
      <c r="V1197" s="4">
        <f>SUMPRODUCT(MID(0&amp;feed!V1200,LARGE(INDEX(ISNUMBER(--MID(feed!V1200,ROW($1:$5),1))*
ROW($1:$5),0),ROW($1:$5))+1,1)*10^ROW($1:$5)/10)</f>
        <v>0</v>
      </c>
      <c r="W1197">
        <f>feed!W1200</f>
        <v>0</v>
      </c>
      <c r="X1197" s="4">
        <f>T1197-H1197*750-K1197*375-L1197*375</f>
        <v>19250</v>
      </c>
      <c r="Y1197" s="9">
        <f>T1197/N1197</f>
        <v>67.114093959731548</v>
      </c>
    </row>
    <row r="1198" spans="1:25" x14ac:dyDescent="0.25">
      <c r="A1198" t="str">
        <f>feed!A1202</f>
        <v>True Mandalore</v>
      </c>
      <c r="B1198" t="str">
        <f>feed!B1202</f>
        <v>Cassus Fett</v>
      </c>
      <c r="C1198">
        <f>feed!C1202</f>
        <v>0</v>
      </c>
      <c r="D1198">
        <f>SUMPRODUCT(MID(0&amp;feed!D1202,LARGE(INDEX(ISNUMBER(--MID(feed!D1202,ROW($1:$19),1))*
ROW($1:$19),0),ROW($1:$19))+1,1)*10^ROW($1:$19)/10)</f>
        <v>25</v>
      </c>
      <c r="E1198">
        <f>SUMPRODUCT(MID(0&amp;feed!E1202,LARGE(INDEX(ISNUMBER(--MID(feed!E1202,ROW($1:$19),1))*
ROW($1:$19),0),ROW($1:$19))+1,1)*10^ROW($1:$19)/10)</f>
        <v>0</v>
      </c>
      <c r="F1198" t="str">
        <f>feed!F1202</f>
        <v>First World War surplus</v>
      </c>
      <c r="G1198" t="str">
        <f>feed!G1202</f>
        <v>Gandhi-like</v>
      </c>
      <c r="H1198">
        <f>SUMPRODUCT(MID(0&amp;feed!H1202,LARGE(INDEX(ISNUMBER(--MID(feed!H1202,ROW($1:$1),1))*
ROW($1:$1),0),ROW($1:$1))+1,1)*10^ROW($1:$1)/10)</f>
        <v>0</v>
      </c>
      <c r="I1198" t="str">
        <f>feed!I1202</f>
        <v>Elite</v>
      </c>
      <c r="J1198">
        <f>SUMPRODUCT(MID(0&amp;feed!J1202,LARGE(INDEX(ISNUMBER(--MID(feed!J1202,ROW($1:$19),1))*
ROW($1:$19),0),ROW($1:$19))+1,1)*10^ROW($1:$19)/10)</f>
        <v>176</v>
      </c>
      <c r="K1198">
        <f>SUMPRODUCT(MID(0&amp;feed!K1202,LARGE(INDEX(ISNUMBER(--MID(feed!K1202,ROW($1:$19),1))*
ROW($1:$19),0),ROW($1:$19))+1,1)*10^ROW($1:$19)/10)</f>
        <v>2</v>
      </c>
      <c r="L1198">
        <f>SUMPRODUCT(MID(0&amp;feed!L1202,LARGE(INDEX(ISNUMBER(--MID(feed!L1202,ROW($1:$19),1))*
ROW($1:$19),0),ROW($1:$19))+1,1)*10^ROW($1:$19)/10)</f>
        <v>0</v>
      </c>
      <c r="M1198" t="str">
        <f>feed!M1202</f>
        <v>Free Market</v>
      </c>
      <c r="N1198">
        <f>SUMPRODUCT(MID(0&amp;feed!N1202,LARGE(INDEX(ISNUMBER(--MID(feed!N1202,ROW($1:$5),1))*
ROW($1:$5),0),ROW($1:$5))+1,1)*10^ROW($1:$5)/10)</f>
        <v>298</v>
      </c>
      <c r="O1198">
        <f>SUMPRODUCT(MID(0&amp;feed!O1202,LARGE(INDEX(ISNUMBER(--MID(feed!O1202,ROW($1:$5),1))*
ROW($1:$5),0),ROW($1:$5))+1,1)*10^ROW($1:$5)/10)</f>
        <v>0</v>
      </c>
      <c r="P1198" t="str">
        <f>feed!P1202</f>
        <v>Untapped</v>
      </c>
      <c r="Q1198" t="str">
        <f>feed!Q1202</f>
        <v>None</v>
      </c>
      <c r="R1198" t="str">
        <f>feed!R1202</f>
        <v>Gran Colombia</v>
      </c>
      <c r="S1198" t="str">
        <f>feed!S1202</f>
        <v>Neutral</v>
      </c>
      <c r="T1198" s="4">
        <f>SUMPRODUCT(MID(0&amp;feed!T1202,LARGE(INDEX(ISNUMBER(--MID(feed!T1202,ROW($1:$5),1))*
ROW($1:$5),0),ROW($1:$5))+1,1)*10^ROW($1:$5)/10)</f>
        <v>20000</v>
      </c>
      <c r="U1198" t="str">
        <f>feed!U1202</f>
        <v>http://blocgame.com/stats.php?id=64650</v>
      </c>
      <c r="V1198" s="4">
        <f>SUMPRODUCT(MID(0&amp;feed!V1202,LARGE(INDEX(ISNUMBER(--MID(feed!V1202,ROW($1:$5),1))*
ROW($1:$5),0),ROW($1:$5))+1,1)*10^ROW($1:$5)/10)</f>
        <v>0</v>
      </c>
      <c r="W1198">
        <f>feed!W1202</f>
        <v>0</v>
      </c>
      <c r="X1198" s="4">
        <f>T1198-H1198*750-K1198*375-L1198*375</f>
        <v>19250</v>
      </c>
      <c r="Y1198" s="9">
        <f>T1198/N1198</f>
        <v>67.114093959731548</v>
      </c>
    </row>
    <row r="1199" spans="1:25" x14ac:dyDescent="0.25">
      <c r="A1199" t="str">
        <f>feed!A1201</f>
        <v>Nasha</v>
      </c>
      <c r="B1199" t="str">
        <f>feed!B1201</f>
        <v>Jedebor Houston</v>
      </c>
      <c r="C1199">
        <f>feed!C1201</f>
        <v>0</v>
      </c>
      <c r="D1199">
        <f>SUMPRODUCT(MID(0&amp;feed!D1201,LARGE(INDEX(ISNUMBER(--MID(feed!D1201,ROW($1:$19),1))*
ROW($1:$19),0),ROW($1:$19))+1,1)*10^ROW($1:$19)/10)</f>
        <v>20</v>
      </c>
      <c r="E1199">
        <f>SUMPRODUCT(MID(0&amp;feed!E1201,LARGE(INDEX(ISNUMBER(--MID(feed!E1201,ROW($1:$19),1))*
ROW($1:$19),0),ROW($1:$19))+1,1)*10^ROW($1:$19)/10)</f>
        <v>0</v>
      </c>
      <c r="F1199" t="str">
        <f>feed!F1201</f>
        <v>Finest of the 19th century</v>
      </c>
      <c r="G1199" t="str">
        <f>feed!G1201</f>
        <v>Gandhi-like</v>
      </c>
      <c r="H1199">
        <f>SUMPRODUCT(MID(0&amp;feed!H1201,LARGE(INDEX(ISNUMBER(--MID(feed!H1201,ROW($1:$1),1))*
ROW($1:$1),0),ROW($1:$1))+1,1)*10^ROW($1:$1)/10)</f>
        <v>0</v>
      </c>
      <c r="I1199" t="str">
        <f>feed!I1201</f>
        <v>Poor</v>
      </c>
      <c r="J1199">
        <f>SUMPRODUCT(MID(0&amp;feed!J1201,LARGE(INDEX(ISNUMBER(--MID(feed!J1201,ROW($1:$19),1))*
ROW($1:$19),0),ROW($1:$19))+1,1)*10^ROW($1:$19)/10)</f>
        <v>176</v>
      </c>
      <c r="K1199">
        <f>SUMPRODUCT(MID(0&amp;feed!K1201,LARGE(INDEX(ISNUMBER(--MID(feed!K1201,ROW($1:$19),1))*
ROW($1:$19),0),ROW($1:$19))+1,1)*10^ROW($1:$19)/10)</f>
        <v>2</v>
      </c>
      <c r="L1199">
        <f>SUMPRODUCT(MID(0&amp;feed!L1201,LARGE(INDEX(ISNUMBER(--MID(feed!L1201,ROW($1:$19),1))*
ROW($1:$19),0),ROW($1:$19))+1,1)*10^ROW($1:$19)/10)</f>
        <v>0</v>
      </c>
      <c r="M1199" t="str">
        <f>feed!M1201</f>
        <v>Mixed Economy</v>
      </c>
      <c r="N1199">
        <f>SUMPRODUCT(MID(0&amp;feed!N1201,LARGE(INDEX(ISNUMBER(--MID(feed!N1201,ROW($1:$5),1))*
ROW($1:$5),0),ROW($1:$5))+1,1)*10^ROW($1:$5)/10)</f>
        <v>298</v>
      </c>
      <c r="O1199">
        <f>SUMPRODUCT(MID(0&amp;feed!O1201,LARGE(INDEX(ISNUMBER(--MID(feed!O1201,ROW($1:$5),1))*
ROW($1:$5),0),ROW($1:$5))+1,1)*10^ROW($1:$5)/10)</f>
        <v>0</v>
      </c>
      <c r="P1199" t="str">
        <f>feed!P1201</f>
        <v>Untapped</v>
      </c>
      <c r="Q1199" t="str">
        <f>feed!Q1201</f>
        <v>None</v>
      </c>
      <c r="R1199" t="str">
        <f>feed!R1201</f>
        <v>East Indies</v>
      </c>
      <c r="S1199" t="str">
        <f>feed!S1201</f>
        <v>Neutral</v>
      </c>
      <c r="T1199" s="4">
        <f>SUMPRODUCT(MID(0&amp;feed!T1201,LARGE(INDEX(ISNUMBER(--MID(feed!T1201,ROW($1:$5),1))*
ROW($1:$5),0),ROW($1:$5))+1,1)*10^ROW($1:$5)/10)</f>
        <v>20000</v>
      </c>
      <c r="U1199" t="str">
        <f>feed!U1201</f>
        <v>http://blocgame.com/stats.php?id=64649</v>
      </c>
      <c r="V1199" s="4">
        <f>SUMPRODUCT(MID(0&amp;feed!V1201,LARGE(INDEX(ISNUMBER(--MID(feed!V1201,ROW($1:$5),1))*
ROW($1:$5),0),ROW($1:$5))+1,1)*10^ROW($1:$5)/10)</f>
        <v>0</v>
      </c>
      <c r="W1199">
        <f>feed!W1201</f>
        <v>0</v>
      </c>
      <c r="X1199" s="4">
        <f>T1199-H1199*750-K1199*375-L1199*375</f>
        <v>19250</v>
      </c>
      <c r="Y1199" s="9">
        <f>T1199/N1199</f>
        <v>67.114093959731548</v>
      </c>
    </row>
    <row r="1200" spans="1:25" x14ac:dyDescent="0.25">
      <c r="A1200" t="str">
        <f>feed!A1203</f>
        <v>Crogar</v>
      </c>
      <c r="B1200" t="str">
        <f>feed!B1203</f>
        <v>Joe W</v>
      </c>
      <c r="C1200">
        <f>feed!C1203</f>
        <v>0</v>
      </c>
      <c r="D1200">
        <f>SUMPRODUCT(MID(0&amp;feed!D1203,LARGE(INDEX(ISNUMBER(--MID(feed!D1203,ROW($1:$19),1))*
ROW($1:$19),0),ROW($1:$19))+1,1)*10^ROW($1:$19)/10)</f>
        <v>20</v>
      </c>
      <c r="E1200">
        <f>SUMPRODUCT(MID(0&amp;feed!E1203,LARGE(INDEX(ISNUMBER(--MID(feed!E1203,ROW($1:$19),1))*
ROW($1:$19),0),ROW($1:$19))+1,1)*10^ROW($1:$19)/10)</f>
        <v>0</v>
      </c>
      <c r="F1200" t="str">
        <f>feed!F1203</f>
        <v>Finest of the 19th century</v>
      </c>
      <c r="G1200" t="str">
        <f>feed!G1203</f>
        <v>Gandhi-like</v>
      </c>
      <c r="H1200">
        <f>SUMPRODUCT(MID(0&amp;feed!H1203,LARGE(INDEX(ISNUMBER(--MID(feed!H1203,ROW($1:$1),1))*
ROW($1:$1),0),ROW($1:$1))+1,1)*10^ROW($1:$1)/10)</f>
        <v>0</v>
      </c>
      <c r="I1200" t="str">
        <f>feed!I1203</f>
        <v>Poor</v>
      </c>
      <c r="J1200">
        <f>SUMPRODUCT(MID(0&amp;feed!J1203,LARGE(INDEX(ISNUMBER(--MID(feed!J1203,ROW($1:$19),1))*
ROW($1:$19),0),ROW($1:$19))+1,1)*10^ROW($1:$19)/10)</f>
        <v>167</v>
      </c>
      <c r="K1200">
        <f>SUMPRODUCT(MID(0&amp;feed!K1203,LARGE(INDEX(ISNUMBER(--MID(feed!K1203,ROW($1:$19),1))*
ROW($1:$19),0),ROW($1:$19))+1,1)*10^ROW($1:$19)/10)</f>
        <v>2</v>
      </c>
      <c r="L1200">
        <f>SUMPRODUCT(MID(0&amp;feed!L1203,LARGE(INDEX(ISNUMBER(--MID(feed!L1203,ROW($1:$19),1))*
ROW($1:$19),0),ROW($1:$19))+1,1)*10^ROW($1:$19)/10)</f>
        <v>0</v>
      </c>
      <c r="M1200" t="str">
        <f>feed!M1203</f>
        <v>Free Market</v>
      </c>
      <c r="N1200">
        <f>SUMPRODUCT(MID(0&amp;feed!N1203,LARGE(INDEX(ISNUMBER(--MID(feed!N1203,ROW($1:$5),1))*
ROW($1:$5),0),ROW($1:$5))+1,1)*10^ROW($1:$5)/10)</f>
        <v>298</v>
      </c>
      <c r="O1200">
        <f>SUMPRODUCT(MID(0&amp;feed!O1203,LARGE(INDEX(ISNUMBER(--MID(feed!O1203,ROW($1:$5),1))*
ROW($1:$5),0),ROW($1:$5))+1,1)*10^ROW($1:$5)/10)</f>
        <v>0</v>
      </c>
      <c r="P1200" t="str">
        <f>feed!P1203</f>
        <v>Untapped</v>
      </c>
      <c r="Q1200" t="str">
        <f>feed!Q1203</f>
        <v>None</v>
      </c>
      <c r="R1200" t="str">
        <f>feed!R1203</f>
        <v>Caribbean</v>
      </c>
      <c r="S1200" t="str">
        <f>feed!S1203</f>
        <v>Neutral</v>
      </c>
      <c r="T1200" s="4">
        <f>SUMPRODUCT(MID(0&amp;feed!T1203,LARGE(INDEX(ISNUMBER(--MID(feed!T1203,ROW($1:$5),1))*
ROW($1:$5),0),ROW($1:$5))+1,1)*10^ROW($1:$5)/10)</f>
        <v>20000</v>
      </c>
      <c r="U1200" t="str">
        <f>feed!U1203</f>
        <v>http://blocgame.com/stats.php?id=64665</v>
      </c>
      <c r="V1200" s="4">
        <f>SUMPRODUCT(MID(0&amp;feed!V1203,LARGE(INDEX(ISNUMBER(--MID(feed!V1203,ROW($1:$5),1))*
ROW($1:$5),0),ROW($1:$5))+1,1)*10^ROW($1:$5)/10)</f>
        <v>0</v>
      </c>
      <c r="W1200">
        <f>feed!W1203</f>
        <v>0</v>
      </c>
      <c r="X1200" s="4">
        <f>T1200-H1200*750-K1200*375-L1200*375</f>
        <v>19250</v>
      </c>
      <c r="Y1200" s="9">
        <f>T1200/N1200</f>
        <v>67.114093959731548</v>
      </c>
    </row>
    <row r="1201" spans="1:25" x14ac:dyDescent="0.25">
      <c r="A1201" t="str">
        <f>feed!A1205</f>
        <v>South Australia</v>
      </c>
      <c r="B1201" t="str">
        <f>feed!B1205</f>
        <v>twan</v>
      </c>
      <c r="C1201">
        <f>feed!C1205</f>
        <v>0</v>
      </c>
      <c r="D1201">
        <f>SUMPRODUCT(MID(0&amp;feed!D1205,LARGE(INDEX(ISNUMBER(--MID(feed!D1205,ROW($1:$19),1))*
ROW($1:$19),0),ROW($1:$19))+1,1)*10^ROW($1:$19)/10)</f>
        <v>25</v>
      </c>
      <c r="E1201">
        <f>SUMPRODUCT(MID(0&amp;feed!E1205,LARGE(INDEX(ISNUMBER(--MID(feed!E1205,ROW($1:$19),1))*
ROW($1:$19),0),ROW($1:$19))+1,1)*10^ROW($1:$19)/10)</f>
        <v>0</v>
      </c>
      <c r="F1201" t="str">
        <f>feed!F1205</f>
        <v>First World War surplus</v>
      </c>
      <c r="G1201" t="str">
        <f>feed!G1205</f>
        <v>Angelic</v>
      </c>
      <c r="H1201">
        <f>SUMPRODUCT(MID(0&amp;feed!H1205,LARGE(INDEX(ISNUMBER(--MID(feed!H1205,ROW($1:$1),1))*
ROW($1:$1),0),ROW($1:$1))+1,1)*10^ROW($1:$1)/10)</f>
        <v>0</v>
      </c>
      <c r="I1201" t="str">
        <f>feed!I1205</f>
        <v>Elite</v>
      </c>
      <c r="J1201">
        <f>SUMPRODUCT(MID(0&amp;feed!J1205,LARGE(INDEX(ISNUMBER(--MID(feed!J1205,ROW($1:$19),1))*
ROW($1:$19),0),ROW($1:$19))+1,1)*10^ROW($1:$19)/10)</f>
        <v>118</v>
      </c>
      <c r="K1201">
        <f>SUMPRODUCT(MID(0&amp;feed!K1205,LARGE(INDEX(ISNUMBER(--MID(feed!K1205,ROW($1:$19),1))*
ROW($1:$19),0),ROW($1:$19))+1,1)*10^ROW($1:$19)/10)</f>
        <v>2</v>
      </c>
      <c r="L1201">
        <f>SUMPRODUCT(MID(0&amp;feed!L1205,LARGE(INDEX(ISNUMBER(--MID(feed!L1205,ROW($1:$19),1))*
ROW($1:$19),0),ROW($1:$19))+1,1)*10^ROW($1:$19)/10)</f>
        <v>0</v>
      </c>
      <c r="M1201" t="str">
        <f>feed!M1205</f>
        <v>Central Planning</v>
      </c>
      <c r="N1201">
        <f>SUMPRODUCT(MID(0&amp;feed!N1205,LARGE(INDEX(ISNUMBER(--MID(feed!N1205,ROW($1:$5),1))*
ROW($1:$5),0),ROW($1:$5))+1,1)*10^ROW($1:$5)/10)</f>
        <v>298</v>
      </c>
      <c r="O1201">
        <f>SUMPRODUCT(MID(0&amp;feed!O1205,LARGE(INDEX(ISNUMBER(--MID(feed!O1205,ROW($1:$5),1))*
ROW($1:$5),0),ROW($1:$5))+1,1)*10^ROW($1:$5)/10)</f>
        <v>0</v>
      </c>
      <c r="P1201" t="str">
        <f>feed!P1205</f>
        <v>Untapped</v>
      </c>
      <c r="Q1201" t="str">
        <f>feed!Q1205</f>
        <v>None</v>
      </c>
      <c r="R1201" t="str">
        <f>feed!R1205</f>
        <v>Indochina</v>
      </c>
      <c r="S1201" t="str">
        <f>feed!S1205</f>
        <v>Neutral</v>
      </c>
      <c r="T1201" s="4">
        <f>SUMPRODUCT(MID(0&amp;feed!T1205,LARGE(INDEX(ISNUMBER(--MID(feed!T1205,ROW($1:$5),1))*
ROW($1:$5),0),ROW($1:$5))+1,1)*10^ROW($1:$5)/10)</f>
        <v>20000</v>
      </c>
      <c r="U1201" t="str">
        <f>feed!U1205</f>
        <v>http://blocgame.com/stats.php?id=64739</v>
      </c>
      <c r="V1201" s="4">
        <f>SUMPRODUCT(MID(0&amp;feed!V1205,LARGE(INDEX(ISNUMBER(--MID(feed!V1205,ROW($1:$5),1))*
ROW($1:$5),0),ROW($1:$5))+1,1)*10^ROW($1:$5)/10)</f>
        <v>0</v>
      </c>
      <c r="W1201">
        <f>feed!W1205</f>
        <v>0</v>
      </c>
      <c r="X1201" s="4">
        <f>T1201-H1201*750-K1201*375-L1201*375</f>
        <v>19250</v>
      </c>
      <c r="Y1201" s="9">
        <f>T1201/N1201</f>
        <v>67.114093959731548</v>
      </c>
    </row>
    <row r="1202" spans="1:25" x14ac:dyDescent="0.25">
      <c r="A1202" t="str">
        <f>feed!A1204</f>
        <v>Etruscan</v>
      </c>
      <c r="B1202" t="str">
        <f>feed!B1204</f>
        <v>President josh</v>
      </c>
      <c r="C1202">
        <f>feed!C1204</f>
        <v>0</v>
      </c>
      <c r="D1202">
        <f>SUMPRODUCT(MID(0&amp;feed!D1204,LARGE(INDEX(ISNUMBER(--MID(feed!D1204,ROW($1:$19),1))*
ROW($1:$19),0),ROW($1:$19))+1,1)*10^ROW($1:$19)/10)</f>
        <v>20</v>
      </c>
      <c r="E1202">
        <f>SUMPRODUCT(MID(0&amp;feed!E1204,LARGE(INDEX(ISNUMBER(--MID(feed!E1204,ROW($1:$19),1))*
ROW($1:$19),0),ROW($1:$19))+1,1)*10^ROW($1:$19)/10)</f>
        <v>0</v>
      </c>
      <c r="F1202" t="str">
        <f>feed!F1204</f>
        <v>Finest of the 19th century</v>
      </c>
      <c r="G1202" t="str">
        <f>feed!G1204</f>
        <v>Gandhi-like</v>
      </c>
      <c r="H1202">
        <f>SUMPRODUCT(MID(0&amp;feed!H1204,LARGE(INDEX(ISNUMBER(--MID(feed!H1204,ROW($1:$1),1))*
ROW($1:$1),0),ROW($1:$1))+1,1)*10^ROW($1:$1)/10)</f>
        <v>0</v>
      </c>
      <c r="I1202" t="str">
        <f>feed!I1204</f>
        <v>Poor</v>
      </c>
      <c r="J1202">
        <f>SUMPRODUCT(MID(0&amp;feed!J1204,LARGE(INDEX(ISNUMBER(--MID(feed!J1204,ROW($1:$19),1))*
ROW($1:$19),0),ROW($1:$19))+1,1)*10^ROW($1:$19)/10)</f>
        <v>109</v>
      </c>
      <c r="K1202">
        <f>SUMPRODUCT(MID(0&amp;feed!K1204,LARGE(INDEX(ISNUMBER(--MID(feed!K1204,ROW($1:$19),1))*
ROW($1:$19),0),ROW($1:$19))+1,1)*10^ROW($1:$19)/10)</f>
        <v>2</v>
      </c>
      <c r="L1202">
        <f>SUMPRODUCT(MID(0&amp;feed!L1204,LARGE(INDEX(ISNUMBER(--MID(feed!L1204,ROW($1:$19),1))*
ROW($1:$19),0),ROW($1:$19))+1,1)*10^ROW($1:$19)/10)</f>
        <v>0</v>
      </c>
      <c r="M1202" t="str">
        <f>feed!M1204</f>
        <v>Free Market</v>
      </c>
      <c r="N1202">
        <f>SUMPRODUCT(MID(0&amp;feed!N1204,LARGE(INDEX(ISNUMBER(--MID(feed!N1204,ROW($1:$5),1))*
ROW($1:$5),0),ROW($1:$5))+1,1)*10^ROW($1:$5)/10)</f>
        <v>298</v>
      </c>
      <c r="O1202">
        <f>SUMPRODUCT(MID(0&amp;feed!O1204,LARGE(INDEX(ISNUMBER(--MID(feed!O1204,ROW($1:$5),1))*
ROW($1:$5),0),ROW($1:$5))+1,1)*10^ROW($1:$5)/10)</f>
        <v>0</v>
      </c>
      <c r="P1202" t="str">
        <f>feed!P1204</f>
        <v>Untapped</v>
      </c>
      <c r="Q1202" t="str">
        <f>feed!Q1204</f>
        <v>None</v>
      </c>
      <c r="R1202" t="str">
        <f>feed!R1204</f>
        <v>Caribbean</v>
      </c>
      <c r="S1202" t="str">
        <f>feed!S1204</f>
        <v>Neutral</v>
      </c>
      <c r="T1202" s="4">
        <f>SUMPRODUCT(MID(0&amp;feed!T1204,LARGE(INDEX(ISNUMBER(--MID(feed!T1204,ROW($1:$5),1))*
ROW($1:$5),0),ROW($1:$5))+1,1)*10^ROW($1:$5)/10)</f>
        <v>20000</v>
      </c>
      <c r="U1202" t="str">
        <f>feed!U1204</f>
        <v>http://blocgame.com/stats.php?id=64666</v>
      </c>
      <c r="V1202" s="4">
        <f>SUMPRODUCT(MID(0&amp;feed!V1204,LARGE(INDEX(ISNUMBER(--MID(feed!V1204,ROW($1:$5),1))*
ROW($1:$5),0),ROW($1:$5))+1,1)*10^ROW($1:$5)/10)</f>
        <v>0</v>
      </c>
      <c r="W1202">
        <f>feed!W1204</f>
        <v>0</v>
      </c>
      <c r="X1202" s="4">
        <f>T1202-H1202*750-K1202*375-L1202*375</f>
        <v>19250</v>
      </c>
      <c r="Y1202" s="9">
        <f>T1202/N1202</f>
        <v>67.114093959731548</v>
      </c>
    </row>
    <row r="1203" spans="1:25" x14ac:dyDescent="0.25">
      <c r="A1203" t="str">
        <f>feed!A1206</f>
        <v>CornHub</v>
      </c>
      <c r="B1203" t="str">
        <f>feed!B1206</f>
        <v>Dlctat0r</v>
      </c>
      <c r="C1203">
        <f>feed!C1206</f>
        <v>0</v>
      </c>
      <c r="D1203">
        <f>SUMPRODUCT(MID(0&amp;feed!D1206,LARGE(INDEX(ISNUMBER(--MID(feed!D1206,ROW($1:$19),1))*
ROW($1:$19),0),ROW($1:$19))+1,1)*10^ROW($1:$19)/10)</f>
        <v>20</v>
      </c>
      <c r="E1203">
        <f>SUMPRODUCT(MID(0&amp;feed!E1206,LARGE(INDEX(ISNUMBER(--MID(feed!E1206,ROW($1:$19),1))*
ROW($1:$19),0),ROW($1:$19))+1,1)*10^ROW($1:$19)/10)</f>
        <v>0</v>
      </c>
      <c r="F1203" t="str">
        <f>feed!F1206</f>
        <v>Finest of the 19th century</v>
      </c>
      <c r="G1203" t="str">
        <f>feed!G1206</f>
        <v>Angelic</v>
      </c>
      <c r="H1203">
        <f>SUMPRODUCT(MID(0&amp;feed!H1206,LARGE(INDEX(ISNUMBER(--MID(feed!H1206,ROW($1:$1),1))*
ROW($1:$1),0),ROW($1:$1))+1,1)*10^ROW($1:$1)/10)</f>
        <v>0</v>
      </c>
      <c r="I1203" t="str">
        <f>feed!I1206</f>
        <v>Standard</v>
      </c>
      <c r="J1203">
        <f>SUMPRODUCT(MID(0&amp;feed!J1206,LARGE(INDEX(ISNUMBER(--MID(feed!J1206,ROW($1:$19),1))*
ROW($1:$19),0),ROW($1:$19))+1,1)*10^ROW($1:$19)/10)</f>
        <v>103</v>
      </c>
      <c r="K1203">
        <f>SUMPRODUCT(MID(0&amp;feed!K1206,LARGE(INDEX(ISNUMBER(--MID(feed!K1206,ROW($1:$19),1))*
ROW($1:$19),0),ROW($1:$19))+1,1)*10^ROW($1:$19)/10)</f>
        <v>0</v>
      </c>
      <c r="L1203">
        <f>SUMPRODUCT(MID(0&amp;feed!L1206,LARGE(INDEX(ISNUMBER(--MID(feed!L1206,ROW($1:$19),1))*
ROW($1:$19),0),ROW($1:$19))+1,1)*10^ROW($1:$19)/10)</f>
        <v>0</v>
      </c>
      <c r="M1203" t="str">
        <f>feed!M1206</f>
        <v>Central Planning</v>
      </c>
      <c r="N1203">
        <f>SUMPRODUCT(MID(0&amp;feed!N1206,LARGE(INDEX(ISNUMBER(--MID(feed!N1206,ROW($1:$5),1))*
ROW($1:$5),0),ROW($1:$5))+1,1)*10^ROW($1:$5)/10)</f>
        <v>298</v>
      </c>
      <c r="O1203">
        <f>SUMPRODUCT(MID(0&amp;feed!O1206,LARGE(INDEX(ISNUMBER(--MID(feed!O1206,ROW($1:$5),1))*
ROW($1:$5),0),ROW($1:$5))+1,1)*10^ROW($1:$5)/10)</f>
        <v>0</v>
      </c>
      <c r="P1203" t="str">
        <f>feed!P1206</f>
        <v>Untapped</v>
      </c>
      <c r="Q1203" t="str">
        <f>feed!Q1206</f>
        <v>None</v>
      </c>
      <c r="R1203" t="str">
        <f>feed!R1206</f>
        <v>Persia</v>
      </c>
      <c r="S1203" t="str">
        <f>feed!S1206</f>
        <v>Neutral</v>
      </c>
      <c r="T1203" s="4">
        <f>SUMPRODUCT(MID(0&amp;feed!T1206,LARGE(INDEX(ISNUMBER(--MID(feed!T1206,ROW($1:$5),1))*
ROW($1:$5),0),ROW($1:$5))+1,1)*10^ROW($1:$5)/10)</f>
        <v>20000</v>
      </c>
      <c r="U1203" t="str">
        <f>feed!U1206</f>
        <v>http://blocgame.com/stats.php?id=64766</v>
      </c>
      <c r="V1203" s="4">
        <f>SUMPRODUCT(MID(0&amp;feed!V1206,LARGE(INDEX(ISNUMBER(--MID(feed!V1206,ROW($1:$5),1))*
ROW($1:$5),0),ROW($1:$5))+1,1)*10^ROW($1:$5)/10)</f>
        <v>0</v>
      </c>
      <c r="W1203">
        <f>feed!W1206</f>
        <v>0</v>
      </c>
      <c r="X1203" s="4">
        <f>T1203-H1203*750-K1203*375-L1203*375</f>
        <v>20000</v>
      </c>
      <c r="Y1203" s="9">
        <f>T1203/N1203</f>
        <v>67.114093959731548</v>
      </c>
    </row>
    <row r="1204" spans="1:25" x14ac:dyDescent="0.25">
      <c r="A1204" t="str">
        <f>feed!A1199</f>
        <v>mexicanwall</v>
      </c>
      <c r="B1204" t="str">
        <f>feed!B1199</f>
        <v>mexicanwall</v>
      </c>
      <c r="C1204">
        <f>feed!C1199</f>
        <v>0</v>
      </c>
      <c r="D1204">
        <f>SUMPRODUCT(MID(0&amp;feed!D1199,LARGE(INDEX(ISNUMBER(--MID(feed!D1199,ROW($1:$19),1))*
ROW($1:$19),0),ROW($1:$19))+1,1)*10^ROW($1:$19)/10)</f>
        <v>10</v>
      </c>
      <c r="E1204">
        <f>SUMPRODUCT(MID(0&amp;feed!E1199,LARGE(INDEX(ISNUMBER(--MID(feed!E1199,ROW($1:$19),1))*
ROW($1:$19),0),ROW($1:$19))+1,1)*10^ROW($1:$19)/10)</f>
        <v>0</v>
      </c>
      <c r="F1204" t="str">
        <f>feed!F1199</f>
        <v>First World War surplus</v>
      </c>
      <c r="G1204" t="str">
        <f>feed!G1199</f>
        <v>Good</v>
      </c>
      <c r="H1204">
        <f>SUMPRODUCT(MID(0&amp;feed!H1199,LARGE(INDEX(ISNUMBER(--MID(feed!H1199,ROW($1:$1),1))*
ROW($1:$1),0),ROW($1:$1))+1,1)*10^ROW($1:$1)/10)</f>
        <v>0</v>
      </c>
      <c r="I1204" t="str">
        <f>feed!I1199</f>
        <v>Good</v>
      </c>
      <c r="J1204">
        <f>SUMPRODUCT(MID(0&amp;feed!J1199,LARGE(INDEX(ISNUMBER(--MID(feed!J1199,ROW($1:$19),1))*
ROW($1:$19),0),ROW($1:$19))+1,1)*10^ROW($1:$19)/10)</f>
        <v>30</v>
      </c>
      <c r="K1204">
        <f>SUMPRODUCT(MID(0&amp;feed!K1199,LARGE(INDEX(ISNUMBER(--MID(feed!K1199,ROW($1:$19),1))*
ROW($1:$19),0),ROW($1:$19))+1,1)*10^ROW($1:$19)/10)</f>
        <v>2</v>
      </c>
      <c r="L1204">
        <f>SUMPRODUCT(MID(0&amp;feed!L1199,LARGE(INDEX(ISNUMBER(--MID(feed!L1199,ROW($1:$19),1))*
ROW($1:$19),0),ROW($1:$19))+1,1)*10^ROW($1:$19)/10)</f>
        <v>0</v>
      </c>
      <c r="M1204" t="str">
        <f>feed!M1199</f>
        <v>Mixed Economy</v>
      </c>
      <c r="N1204">
        <f>SUMPRODUCT(MID(0&amp;feed!N1199,LARGE(INDEX(ISNUMBER(--MID(feed!N1199,ROW($1:$5),1))*
ROW($1:$5),0),ROW($1:$5))+1,1)*10^ROW($1:$5)/10)</f>
        <v>298</v>
      </c>
      <c r="O1204">
        <f>SUMPRODUCT(MID(0&amp;feed!O1199,LARGE(INDEX(ISNUMBER(--MID(feed!O1199,ROW($1:$5),1))*
ROW($1:$5),0),ROW($1:$5))+1,1)*10^ROW($1:$5)/10)</f>
        <v>0</v>
      </c>
      <c r="P1204" t="str">
        <f>feed!P1199</f>
        <v>Untapped</v>
      </c>
      <c r="Q1204" t="str">
        <f>feed!Q1199</f>
        <v>None</v>
      </c>
      <c r="R1204" t="str">
        <f>feed!R1199</f>
        <v>China</v>
      </c>
      <c r="S1204" t="str">
        <f>feed!S1199</f>
        <v>Neutral</v>
      </c>
      <c r="T1204" s="4">
        <f>SUMPRODUCT(MID(0&amp;feed!T1199,LARGE(INDEX(ISNUMBER(--MID(feed!T1199,ROW($1:$5),1))*
ROW($1:$5),0),ROW($1:$5))+1,1)*10^ROW($1:$5)/10)</f>
        <v>16335</v>
      </c>
      <c r="U1204" t="str">
        <f>feed!U1199</f>
        <v>http://blocgame.com/stats.php?id=64294</v>
      </c>
      <c r="V1204" s="4">
        <f>SUMPRODUCT(MID(0&amp;feed!V1199,LARGE(INDEX(ISNUMBER(--MID(feed!V1199,ROW($1:$5),1))*
ROW($1:$5),0),ROW($1:$5))+1,1)*10^ROW($1:$5)/10)</f>
        <v>0</v>
      </c>
      <c r="W1204">
        <f>feed!W1199</f>
        <v>0</v>
      </c>
      <c r="X1204" s="4">
        <f>T1204-H1204*750-K1204*375-L1204*375</f>
        <v>15585</v>
      </c>
      <c r="Y1204" s="9">
        <f>T1204/N1204</f>
        <v>54.81543624161074</v>
      </c>
    </row>
    <row r="1205" spans="1:25" x14ac:dyDescent="0.25">
      <c r="A1205" t="str">
        <f>feed!A1197</f>
        <v>Asmern</v>
      </c>
      <c r="B1205" t="str">
        <f>feed!B1197</f>
        <v>Barrenja</v>
      </c>
      <c r="C1205">
        <f>feed!C1197</f>
        <v>0</v>
      </c>
      <c r="D1205">
        <f>SUMPRODUCT(MID(0&amp;feed!D1197,LARGE(INDEX(ISNUMBER(--MID(feed!D1197,ROW($1:$19),1))*
ROW($1:$19),0),ROW($1:$19))+1,1)*10^ROW($1:$19)/10)</f>
        <v>52</v>
      </c>
      <c r="E1205">
        <f>SUMPRODUCT(MID(0&amp;feed!E1197,LARGE(INDEX(ISNUMBER(--MID(feed!E1197,ROW($1:$19),1))*
ROW($1:$19),0),ROW($1:$19))+1,1)*10^ROW($1:$19)/10)</f>
        <v>0</v>
      </c>
      <c r="F1205" t="str">
        <f>feed!F1197</f>
        <v>First World War surplus</v>
      </c>
      <c r="G1205" t="str">
        <f>feed!G1197</f>
        <v>Questionable</v>
      </c>
      <c r="H1205">
        <f>SUMPRODUCT(MID(0&amp;feed!H1197,LARGE(INDEX(ISNUMBER(--MID(feed!H1197,ROW($1:$1),1))*
ROW($1:$1),0),ROW($1:$1))+1,1)*10^ROW($1:$1)/10)</f>
        <v>0</v>
      </c>
      <c r="I1205" t="str">
        <f>feed!I1197</f>
        <v>Standard</v>
      </c>
      <c r="J1205">
        <f>SUMPRODUCT(MID(0&amp;feed!J1197,LARGE(INDEX(ISNUMBER(--MID(feed!J1197,ROW($1:$19),1))*
ROW($1:$19),0),ROW($1:$19))+1,1)*10^ROW($1:$19)/10)</f>
        <v>14</v>
      </c>
      <c r="K1205">
        <f>SUMPRODUCT(MID(0&amp;feed!K1197,LARGE(INDEX(ISNUMBER(--MID(feed!K1197,ROW($1:$19),1))*
ROW($1:$19),0),ROW($1:$19))+1,1)*10^ROW($1:$19)/10)</f>
        <v>2</v>
      </c>
      <c r="L1205">
        <f>SUMPRODUCT(MID(0&amp;feed!L1197,LARGE(INDEX(ISNUMBER(--MID(feed!L1197,ROW($1:$19),1))*
ROW($1:$19),0),ROW($1:$19))+1,1)*10^ROW($1:$19)/10)</f>
        <v>0</v>
      </c>
      <c r="M1205" t="str">
        <f>feed!M1197</f>
        <v>Central Planning</v>
      </c>
      <c r="N1205">
        <f>SUMPRODUCT(MID(0&amp;feed!N1197,LARGE(INDEX(ISNUMBER(--MID(feed!N1197,ROW($1:$5),1))*
ROW($1:$5),0),ROW($1:$5))+1,1)*10^ROW($1:$5)/10)</f>
        <v>298</v>
      </c>
      <c r="O1205">
        <f>SUMPRODUCT(MID(0&amp;feed!O1197,LARGE(INDEX(ISNUMBER(--MID(feed!O1197,ROW($1:$5),1))*
ROW($1:$5),0),ROW($1:$5))+1,1)*10^ROW($1:$5)/10)</f>
        <v>0</v>
      </c>
      <c r="P1205">
        <f>feed!P1197</f>
        <v>0</v>
      </c>
      <c r="Q1205" t="str">
        <f>feed!Q1197</f>
        <v>None</v>
      </c>
      <c r="R1205" t="str">
        <f>feed!R1197</f>
        <v>China</v>
      </c>
      <c r="S1205" t="str">
        <f>feed!S1197</f>
        <v>Soviet Union</v>
      </c>
      <c r="T1205" s="4">
        <f>SUMPRODUCT(MID(0&amp;feed!T1197,LARGE(INDEX(ISNUMBER(--MID(feed!T1197,ROW($1:$5),1))*
ROW($1:$5),0),ROW($1:$5))+1,1)*10^ROW($1:$5)/10)</f>
        <v>20200</v>
      </c>
      <c r="U1205" t="str">
        <f>feed!U1197</f>
        <v>http://blocgame.com/stats.php?id=53700</v>
      </c>
      <c r="V1205" s="4">
        <f>SUMPRODUCT(MID(0&amp;feed!V1197,LARGE(INDEX(ISNUMBER(--MID(feed!V1197,ROW($1:$5),1))*
ROW($1:$5),0),ROW($1:$5))+1,1)*10^ROW($1:$5)/10)</f>
        <v>0</v>
      </c>
      <c r="W1205">
        <f>feed!W1197</f>
        <v>0</v>
      </c>
      <c r="X1205" s="4">
        <f>T1205-H1205*750-K1205*375-L1205*375</f>
        <v>19450</v>
      </c>
      <c r="Y1205" s="9">
        <f>T1205/N1205</f>
        <v>67.785234899328856</v>
      </c>
    </row>
    <row r="1206" spans="1:25" x14ac:dyDescent="0.25">
      <c r="A1206" t="str">
        <f>feed!A1198</f>
        <v>Fiddle Dogs</v>
      </c>
      <c r="B1206" t="str">
        <f>feed!B1198</f>
        <v>Kazuhira Hamburger</v>
      </c>
      <c r="C1206" t="str">
        <f>feed!C1198</f>
        <v>The Divine Council</v>
      </c>
      <c r="D1206">
        <f>SUMPRODUCT(MID(0&amp;feed!D1198,LARGE(INDEX(ISNUMBER(--MID(feed!D1198,ROW($1:$19),1))*
ROW($1:$19),0),ROW($1:$19))+1,1)*10^ROW($1:$19)/10)</f>
        <v>28</v>
      </c>
      <c r="E1206">
        <f>SUMPRODUCT(MID(0&amp;feed!E1198,LARGE(INDEX(ISNUMBER(--MID(feed!E1198,ROW($1:$19),1))*
ROW($1:$19),0),ROW($1:$19))+1,1)*10^ROW($1:$19)/10)</f>
        <v>0</v>
      </c>
      <c r="F1206" t="str">
        <f>feed!F1198</f>
        <v>First World War surplus</v>
      </c>
      <c r="G1206" t="str">
        <f>feed!G1198</f>
        <v>Angelic</v>
      </c>
      <c r="H1206">
        <f>SUMPRODUCT(MID(0&amp;feed!H1198,LARGE(INDEX(ISNUMBER(--MID(feed!H1198,ROW($1:$1),1))*
ROW($1:$1),0),ROW($1:$1))+1,1)*10^ROW($1:$1)/10)</f>
        <v>0</v>
      </c>
      <c r="I1206" t="str">
        <f>feed!I1198</f>
        <v>Standard</v>
      </c>
      <c r="J1206">
        <f>SUMPRODUCT(MID(0&amp;feed!J1198,LARGE(INDEX(ISNUMBER(--MID(feed!J1198,ROW($1:$19),1))*
ROW($1:$19),0),ROW($1:$19))+1,1)*10^ROW($1:$19)/10)</f>
        <v>1</v>
      </c>
      <c r="K1206">
        <f>SUMPRODUCT(MID(0&amp;feed!K1198,LARGE(INDEX(ISNUMBER(--MID(feed!K1198,ROW($1:$19),1))*
ROW($1:$19),0),ROW($1:$19))+1,1)*10^ROW($1:$19)/10)</f>
        <v>4</v>
      </c>
      <c r="L1206">
        <f>SUMPRODUCT(MID(0&amp;feed!L1198,LARGE(INDEX(ISNUMBER(--MID(feed!L1198,ROW($1:$19),1))*
ROW($1:$19),0),ROW($1:$19))+1,1)*10^ROW($1:$19)/10)</f>
        <v>2</v>
      </c>
      <c r="M1206" t="str">
        <f>feed!M1198</f>
        <v>Central Planning</v>
      </c>
      <c r="N1206">
        <f>SUMPRODUCT(MID(0&amp;feed!N1198,LARGE(INDEX(ISNUMBER(--MID(feed!N1198,ROW($1:$5),1))*
ROW($1:$5),0),ROW($1:$5))+1,1)*10^ROW($1:$5)/10)</f>
        <v>298</v>
      </c>
      <c r="O1206">
        <f>SUMPRODUCT(MID(0&amp;feed!O1198,LARGE(INDEX(ISNUMBER(--MID(feed!O1198,ROW($1:$5),1))*
ROW($1:$5),0),ROW($1:$5))+1,1)*10^ROW($1:$5)/10)</f>
        <v>1483</v>
      </c>
      <c r="P1206" t="str">
        <f>feed!P1198</f>
        <v>Untapped</v>
      </c>
      <c r="Q1206" t="str">
        <f>feed!Q1198</f>
        <v>Meagre</v>
      </c>
      <c r="R1206" t="str">
        <f>feed!R1198</f>
        <v>Arabia</v>
      </c>
      <c r="S1206" t="str">
        <f>feed!S1198</f>
        <v>Soviet Union</v>
      </c>
      <c r="T1206" s="4">
        <f>SUMPRODUCT(MID(0&amp;feed!T1198,LARGE(INDEX(ISNUMBER(--MID(feed!T1198,ROW($1:$5),1))*
ROW($1:$5),0),ROW($1:$5))+1,1)*10^ROW($1:$5)/10)</f>
        <v>20000</v>
      </c>
      <c r="U1206" t="str">
        <f>feed!U1198</f>
        <v>http://blocgame.com/stats.php?id=59470</v>
      </c>
      <c r="V1206" s="4">
        <f>SUMPRODUCT(MID(0&amp;feed!V1198,LARGE(INDEX(ISNUMBER(--MID(feed!V1198,ROW($1:$5),1))*
ROW($1:$5),0),ROW($1:$5))+1,1)*10^ROW($1:$5)/10)</f>
        <v>0</v>
      </c>
      <c r="W1206">
        <f>feed!W1198</f>
        <v>0</v>
      </c>
      <c r="X1206" s="4">
        <f>T1206-H1206*750-K1206*375-L1206*375</f>
        <v>17750</v>
      </c>
      <c r="Y1206" s="9">
        <f>T1206/N1206</f>
        <v>67.114093959731548</v>
      </c>
    </row>
    <row r="1207" spans="1:25" x14ac:dyDescent="0.25">
      <c r="A1207" t="str">
        <f>feed!A1207</f>
        <v>red</v>
      </c>
      <c r="B1207" t="str">
        <f>feed!B1207</f>
        <v>ders</v>
      </c>
      <c r="C1207">
        <f>feed!C1207</f>
        <v>0</v>
      </c>
      <c r="D1207">
        <f>SUMPRODUCT(MID(0&amp;feed!D1207,LARGE(INDEX(ISNUMBER(--MID(feed!D1207,ROW($1:$19),1))*
ROW($1:$19),0),ROW($1:$19))+1,1)*10^ROW($1:$19)/10)</f>
        <v>39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Questionable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Good</v>
      </c>
      <c r="J1207">
        <f>SUMPRODUCT(MID(0&amp;feed!J1207,LARGE(INDEX(ISNUMBER(--MID(feed!J1207,ROW($1:$19),1))*
ROW($1:$19),0),ROW($1:$19))+1,1)*10^ROW($1:$19)/10)</f>
        <v>0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298</v>
      </c>
      <c r="O1207">
        <f>SUMPRODUCT(MID(0&amp;feed!O1207,LARGE(INDEX(ISNUMBER(--MID(feed!O1207,ROW($1:$5),1))*
ROW($1:$5),0),ROW($1:$5))+1,1)*10^ROW($1:$5)/10)</f>
        <v>0</v>
      </c>
      <c r="P1207" t="str">
        <f>feed!P1207</f>
        <v>Plentiful</v>
      </c>
      <c r="Q1207" t="str">
        <f>feed!Q1207</f>
        <v>None</v>
      </c>
      <c r="R1207" t="str">
        <f>feed!R1207</f>
        <v>Southern Cone</v>
      </c>
      <c r="S1207" t="str">
        <f>feed!S1207</f>
        <v>Neutral</v>
      </c>
      <c r="T1207" s="4">
        <f>SUMPRODUCT(MID(0&amp;feed!T1207,LARGE(INDEX(ISNUMBER(--MID(feed!T1207,ROW($1:$5),1))*
ROW($1:$5),0),ROW($1:$5))+1,1)*10^ROW($1:$5)/10)</f>
        <v>20398</v>
      </c>
      <c r="U1207" t="str">
        <f>feed!U1207</f>
        <v>http://blocgame.com/stats.php?id=64927</v>
      </c>
      <c r="V1207" s="4">
        <f>SUMPRODUCT(MID(0&amp;feed!V1207,LARGE(INDEX(ISNUMBER(--MID(feed!V1207,ROW($1:$5),1))*
ROW($1:$5),0),ROW($1:$5))+1,1)*10^ROW($1:$5)/10)</f>
        <v>0</v>
      </c>
      <c r="W1207">
        <f>feed!W1207</f>
        <v>0</v>
      </c>
      <c r="X1207" s="4">
        <f>T1207-H1207*750-K1207*375-L1207*375</f>
        <v>19273</v>
      </c>
      <c r="Y1207" s="9">
        <f>T1207/N1207</f>
        <v>68.449664429530202</v>
      </c>
    </row>
    <row r="1208" spans="1:25" x14ac:dyDescent="0.25">
      <c r="A1208" t="str">
        <f>feed!A1208</f>
        <v>Querew</v>
      </c>
      <c r="B1208" t="str">
        <f>feed!B1208</f>
        <v>MaxT</v>
      </c>
      <c r="C1208" t="str">
        <f>feed!C1208</f>
        <v>The Peace Keepers</v>
      </c>
      <c r="D1208">
        <f>SUMPRODUCT(MID(0&amp;feed!D1208,LARGE(INDEX(ISNUMBER(--MID(feed!D1208,ROW($1:$19),1))*
ROW($1:$19),0),ROW($1:$19))+1,1)*10^ROW($1:$19)/10)</f>
        <v>29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First World War surplus</v>
      </c>
      <c r="G1208" t="str">
        <f>feed!G1208</f>
        <v>Gandhi-like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Good</v>
      </c>
      <c r="J1208">
        <f>SUMPRODUCT(MID(0&amp;feed!J1208,LARGE(INDEX(ISNUMBER(--MID(feed!J1208,ROW($1:$19),1))*
ROW($1:$19),0),ROW($1:$19))+1,1)*10^ROW($1:$19)/10)</f>
        <v>190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293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 t="str">
        <f>feed!Q1208</f>
        <v>None</v>
      </c>
      <c r="R1208" t="str">
        <f>feed!R1208</f>
        <v>Caribbean</v>
      </c>
      <c r="S1208" t="str">
        <f>feed!S1208</f>
        <v>United States</v>
      </c>
      <c r="T1208" s="4">
        <f>SUMPRODUCT(MID(0&amp;feed!T1208,LARGE(INDEX(ISNUMBER(--MID(feed!T1208,ROW($1:$5),1))*
ROW($1:$5),0),ROW($1:$5))+1,1)*10^ROW($1:$5)/10)</f>
        <v>20000</v>
      </c>
      <c r="U1208" t="str">
        <f>feed!U1208</f>
        <v>http://blocgame.com/stats.php?id=64632</v>
      </c>
      <c r="V1208" s="4">
        <f>SUMPRODUCT(MID(0&amp;feed!V1208,LARGE(INDEX(ISNUMBER(--MID(feed!V1208,ROW($1:$5),1))*
ROW($1:$5),0),ROW($1:$5))+1,1)*10^ROW($1:$5)/10)</f>
        <v>0</v>
      </c>
      <c r="W1208">
        <f>feed!W1208</f>
        <v>0</v>
      </c>
      <c r="X1208" s="4">
        <f>T1208-H1208*750-K1208*375-L1208*375</f>
        <v>19250</v>
      </c>
      <c r="Y1208" s="9">
        <f>T1208/N1208</f>
        <v>68.25938566552901</v>
      </c>
    </row>
    <row r="1209" spans="1:25" x14ac:dyDescent="0.25">
      <c r="A1209" t="str">
        <f>feed!A1211</f>
        <v>Atlinia</v>
      </c>
      <c r="B1209" t="str">
        <f>feed!B1211</f>
        <v>pricesubban76</v>
      </c>
      <c r="C1209">
        <f>feed!C1211</f>
        <v>0</v>
      </c>
      <c r="D1209">
        <f>SUMPRODUCT(MID(0&amp;feed!D1211,LARGE(INDEX(ISNUMBER(--MID(feed!D1211,ROW($1:$19),1))*
ROW($1:$19),0),ROW($1:$19))+1,1)*10^ROW($1:$19)/10)</f>
        <v>25</v>
      </c>
      <c r="E1209">
        <f>SUMPRODUCT(MID(0&amp;feed!E1211,LARGE(INDEX(ISNUMBER(--MID(feed!E1211,ROW($1:$19),1))*
ROW($1:$19),0),ROW($1:$19))+1,1)*10^ROW($1:$19)/10)</f>
        <v>0</v>
      </c>
      <c r="F1209" t="str">
        <f>feed!F1211</f>
        <v>First World War surplus</v>
      </c>
      <c r="G1209" t="str">
        <f>feed!G1211</f>
        <v>Angelic</v>
      </c>
      <c r="H1209">
        <f>SUMPRODUCT(MID(0&amp;feed!H1211,LARGE(INDEX(ISNUMBER(--MID(feed!H1211,ROW($1:$1),1))*
ROW($1:$1),0),ROW($1:$1))+1,1)*10^ROW($1:$1)/10)</f>
        <v>0</v>
      </c>
      <c r="I1209" t="str">
        <f>feed!I1211</f>
        <v>Elite</v>
      </c>
      <c r="J1209">
        <f>SUMPRODUCT(MID(0&amp;feed!J1211,LARGE(INDEX(ISNUMBER(--MID(feed!J1211,ROW($1:$19),1))*
ROW($1:$19),0),ROW($1:$19))+1,1)*10^ROW($1:$19)/10)</f>
        <v>104</v>
      </c>
      <c r="K1209">
        <f>SUMPRODUCT(MID(0&amp;feed!K1211,LARGE(INDEX(ISNUMBER(--MID(feed!K1211,ROW($1:$19),1))*
ROW($1:$19),0),ROW($1:$19))+1,1)*10^ROW($1:$19)/10)</f>
        <v>2</v>
      </c>
      <c r="L1209">
        <f>SUMPRODUCT(MID(0&amp;feed!L1211,LARGE(INDEX(ISNUMBER(--MID(feed!L1211,ROW($1:$19),1))*
ROW($1:$19),0),ROW($1:$19))+1,1)*10^ROW($1:$19)/10)</f>
        <v>0</v>
      </c>
      <c r="M1209" t="str">
        <f>feed!M1211</f>
        <v>Free Market</v>
      </c>
      <c r="N1209">
        <f>SUMPRODUCT(MID(0&amp;feed!N1211,LARGE(INDEX(ISNUMBER(--MID(feed!N1211,ROW($1:$5),1))*
ROW($1:$5),0),ROW($1:$5))+1,1)*10^ROW($1:$5)/10)</f>
        <v>292</v>
      </c>
      <c r="O1209">
        <f>SUMPRODUCT(MID(0&amp;feed!O1211,LARGE(INDEX(ISNUMBER(--MID(feed!O1211,ROW($1:$5),1))*
ROW($1:$5),0),ROW($1:$5))+1,1)*10^ROW($1:$5)/10)</f>
        <v>0</v>
      </c>
      <c r="P1209" t="str">
        <f>feed!P1211</f>
        <v>Untapped</v>
      </c>
      <c r="Q1209" t="str">
        <f>feed!Q1211</f>
        <v>None</v>
      </c>
      <c r="R1209" t="str">
        <f>feed!R1211</f>
        <v>Caribbean</v>
      </c>
      <c r="S1209" t="str">
        <f>feed!S1211</f>
        <v>United States</v>
      </c>
      <c r="T1209" s="4">
        <f>SUMPRODUCT(MID(0&amp;feed!T1211,LARGE(INDEX(ISNUMBER(--MID(feed!T1211,ROW($1:$5),1))*
ROW($1:$5),0),ROW($1:$5))+1,1)*10^ROW($1:$5)/10)</f>
        <v>20000</v>
      </c>
      <c r="U1209" t="str">
        <f>feed!U1211</f>
        <v>http://blocgame.com/stats.php?id=64758</v>
      </c>
      <c r="V1209" s="4">
        <f>SUMPRODUCT(MID(0&amp;feed!V1211,LARGE(INDEX(ISNUMBER(--MID(feed!V1211,ROW($1:$5),1))*
ROW($1:$5),0),ROW($1:$5))+1,1)*10^ROW($1:$5)/10)</f>
        <v>0</v>
      </c>
      <c r="W1209">
        <f>feed!W1211</f>
        <v>0</v>
      </c>
      <c r="X1209" s="4">
        <f>T1209-H1209*750-K1209*375-L1209*375</f>
        <v>19250</v>
      </c>
      <c r="Y1209" s="9">
        <f>T1209/N1209</f>
        <v>68.493150684931507</v>
      </c>
    </row>
    <row r="1210" spans="1:25" x14ac:dyDescent="0.25">
      <c r="A1210" t="str">
        <f>feed!A1210</f>
        <v>ggwplol</v>
      </c>
      <c r="B1210" t="str">
        <f>feed!B1210</f>
        <v>mpetersen4</v>
      </c>
      <c r="C1210">
        <f>feed!C1210</f>
        <v>0</v>
      </c>
      <c r="D1210">
        <f>SUMPRODUCT(MID(0&amp;feed!D1210,LARGE(INDEX(ISNUMBER(--MID(feed!D1210,ROW($1:$19),1))*
ROW($1:$19),0),ROW($1:$19))+1,1)*10^ROW($1:$19)/10)</f>
        <v>7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Good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29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292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 t="str">
        <f>feed!Q1210</f>
        <v>None</v>
      </c>
      <c r="R1210" t="str">
        <f>feed!R1210</f>
        <v>Southern Africa</v>
      </c>
      <c r="S1210" t="str">
        <f>feed!S1210</f>
        <v>Neutral</v>
      </c>
      <c r="T1210" s="4">
        <f>SUMPRODUCT(MID(0&amp;feed!T1210,LARGE(INDEX(ISNUMBER(--MID(feed!T1210,ROW($1:$5),1))*
ROW($1:$5),0),ROW($1:$5))+1,1)*10^ROW($1:$5)/10)</f>
        <v>16367</v>
      </c>
      <c r="U1210" t="str">
        <f>feed!U1210</f>
        <v>http://blocgame.com/stats.php?id=64707</v>
      </c>
      <c r="V1210" s="4">
        <f>SUMPRODUCT(MID(0&amp;feed!V1210,LARGE(INDEX(ISNUMBER(--MID(feed!V1210,ROW($1:$5),1))*
ROW($1:$5),0),ROW($1:$5))+1,1)*10^ROW($1:$5)/10)</f>
        <v>0</v>
      </c>
      <c r="W1210">
        <f>feed!W1210</f>
        <v>0</v>
      </c>
      <c r="X1210" s="4">
        <f>T1210-H1210*750-K1210*375-L1210*375</f>
        <v>15617</v>
      </c>
      <c r="Y1210" s="9">
        <f>T1210/N1210</f>
        <v>56.051369863013697</v>
      </c>
    </row>
    <row r="1211" spans="1:25" x14ac:dyDescent="0.25">
      <c r="A1211" t="str">
        <f>feed!A1209</f>
        <v>ZY</v>
      </c>
      <c r="B1211" t="str">
        <f>feed!B1209</f>
        <v>ZY The Great</v>
      </c>
      <c r="C1211" t="str">
        <f>feed!C1209</f>
        <v>PIRATES</v>
      </c>
      <c r="D1211">
        <f>SUMPRODUCT(MID(0&amp;feed!D1209,LARGE(INDEX(ISNUMBER(--MID(feed!D1209,ROW($1:$19),1))*
ROW($1:$19),0),ROW($1:$19))+1,1)*10^ROW($1:$19)/10)</f>
        <v>53</v>
      </c>
      <c r="E1211">
        <f>SUMPRODUCT(MID(0&amp;feed!E1209,LARGE(INDEX(ISNUMBER(--MID(feed!E1209,ROW($1:$19),1))*
ROW($1:$19),0),ROW($1:$19))+1,1)*10^ROW($1:$19)/10)</f>
        <v>0</v>
      </c>
      <c r="F1211" t="str">
        <f>feed!F1209</f>
        <v>First World War surplus</v>
      </c>
      <c r="G1211" t="str">
        <f>feed!G1209</f>
        <v>Gandhi-like</v>
      </c>
      <c r="H1211">
        <f>SUMPRODUCT(MID(0&amp;feed!H1209,LARGE(INDEX(ISNUMBER(--MID(feed!H1209,ROW($1:$1),1))*
ROW($1:$1),0),ROW($1:$1))+1,1)*10^ROW($1:$1)/10)</f>
        <v>0</v>
      </c>
      <c r="I1211" t="str">
        <f>feed!I1209</f>
        <v>Undisciplined Rabble</v>
      </c>
      <c r="J1211">
        <f>SUMPRODUCT(MID(0&amp;feed!J1209,LARGE(INDEX(ISNUMBER(--MID(feed!J1209,ROW($1:$19),1))*
ROW($1:$19),0),ROW($1:$19))+1,1)*10^ROW($1:$19)/10)</f>
        <v>6</v>
      </c>
      <c r="K1211">
        <f>SUMPRODUCT(MID(0&amp;feed!K1209,LARGE(INDEX(ISNUMBER(--MID(feed!K1209,ROW($1:$19),1))*
ROW($1:$19),0),ROW($1:$19))+1,1)*10^ROW($1:$19)/10)</f>
        <v>3</v>
      </c>
      <c r="L1211">
        <f>SUMPRODUCT(MID(0&amp;feed!L1209,LARGE(INDEX(ISNUMBER(--MID(feed!L1209,ROW($1:$19),1))*
ROW($1:$19),0),ROW($1:$19))+1,1)*10^ROW($1:$19)/10)</f>
        <v>4</v>
      </c>
      <c r="M1211" t="str">
        <f>feed!M1209</f>
        <v>Free Market</v>
      </c>
      <c r="N1211">
        <f>SUMPRODUCT(MID(0&amp;feed!N1209,LARGE(INDEX(ISNUMBER(--MID(feed!N1209,ROW($1:$5),1))*
ROW($1:$5),0),ROW($1:$5))+1,1)*10^ROW($1:$5)/10)</f>
        <v>292</v>
      </c>
      <c r="O1211">
        <f>SUMPRODUCT(MID(0&amp;feed!O1209,LARGE(INDEX(ISNUMBER(--MID(feed!O1209,ROW($1:$5),1))*
ROW($1:$5),0),ROW($1:$5))+1,1)*10^ROW($1:$5)/10)</f>
        <v>1136</v>
      </c>
      <c r="P1211" t="str">
        <f>feed!P1209</f>
        <v>Untapped</v>
      </c>
      <c r="Q1211" t="str">
        <f>feed!Q1209</f>
        <v>Large</v>
      </c>
      <c r="R1211" t="str">
        <f>feed!R1209</f>
        <v>Egypt</v>
      </c>
      <c r="S1211" t="str">
        <f>feed!S1209</f>
        <v>United States</v>
      </c>
      <c r="T1211" s="4">
        <f>SUMPRODUCT(MID(0&amp;feed!T1209,LARGE(INDEX(ISNUMBER(--MID(feed!T1209,ROW($1:$5),1))*
ROW($1:$5),0),ROW($1:$5))+1,1)*10^ROW($1:$5)/10)</f>
        <v>20000</v>
      </c>
      <c r="U1211" t="str">
        <f>feed!U1209</f>
        <v>http://blocgame.com/stats.php?id=64559</v>
      </c>
      <c r="V1211" s="4">
        <f>SUMPRODUCT(MID(0&amp;feed!V1209,LARGE(INDEX(ISNUMBER(--MID(feed!V1209,ROW($1:$5),1))*
ROW($1:$5),0),ROW($1:$5))+1,1)*10^ROW($1:$5)/10)</f>
        <v>0</v>
      </c>
      <c r="W1211">
        <f>feed!W1209</f>
        <v>0</v>
      </c>
      <c r="X1211" s="4">
        <f>T1211-H1211*750-K1211*375-L1211*375</f>
        <v>17375</v>
      </c>
      <c r="Y1211" s="9">
        <f>T1211/N1211</f>
        <v>68.493150684931507</v>
      </c>
    </row>
    <row r="1212" spans="1:25" x14ac:dyDescent="0.25">
      <c r="A1212" t="str">
        <f>feed!A1212</f>
        <v>New Indochina</v>
      </c>
      <c r="B1212">
        <f>feed!B1212</f>
        <v>889524</v>
      </c>
      <c r="C1212" t="str">
        <f>feed!C1212</f>
        <v>420 Empire</v>
      </c>
      <c r="D1212">
        <f>SUMPRODUCT(MID(0&amp;feed!D1212,LARGE(INDEX(ISNUMBER(--MID(feed!D1212,ROW($1:$19),1))*
ROW($1:$19),0),ROW($1:$19))+1,1)*10^ROW($1:$19)/10)</f>
        <v>28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First World War surplus</v>
      </c>
      <c r="G1212" t="str">
        <f>feed!G1212</f>
        <v>Nice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Elite</v>
      </c>
      <c r="J1212">
        <f>SUMPRODUCT(MID(0&amp;feed!J1212,LARGE(INDEX(ISNUMBER(--MID(feed!J1212,ROW($1:$19),1))*
ROW($1:$19),0),ROW($1:$19))+1,1)*10^ROW($1:$19)/10)</f>
        <v>56</v>
      </c>
      <c r="K1212">
        <f>SUMPRODUCT(MID(0&amp;feed!K1212,LARGE(INDEX(ISNUMBER(--MID(feed!K1212,ROW($1:$19),1))*
ROW($1:$19),0),ROW($1:$19))+1,1)*10^ROW($1:$19)/10)</f>
        <v>3</v>
      </c>
      <c r="L1212">
        <f>SUMPRODUCT(MID(0&amp;feed!L1212,LARGE(INDEX(ISNUMBER(--MID(feed!L1212,ROW($1:$19),1))*
ROW($1:$19),0),ROW($1:$19))+1,1)*10^ROW($1:$19)/10)</f>
        <v>1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289</v>
      </c>
      <c r="O1212">
        <f>SUMPRODUCT(MID(0&amp;feed!O1212,LARGE(INDEX(ISNUMBER(--MID(feed!O1212,ROW($1:$5),1))*
ROW($1:$5),0),ROW($1:$5))+1,1)*10^ROW($1:$5)/10)</f>
        <v>323</v>
      </c>
      <c r="P1212" t="str">
        <f>feed!P1212</f>
        <v>Untapped</v>
      </c>
      <c r="Q1212" t="str">
        <f>feed!Q1212</f>
        <v>Meagre</v>
      </c>
      <c r="R1212" t="str">
        <f>feed!R1212</f>
        <v>Indochina</v>
      </c>
      <c r="S1212" t="str">
        <f>feed!S1212</f>
        <v>United States</v>
      </c>
      <c r="T1212" s="4">
        <f>SUMPRODUCT(MID(0&amp;feed!T1212,LARGE(INDEX(ISNUMBER(--MID(feed!T1212,ROW($1:$5),1))*
ROW($1:$5),0),ROW($1:$5))+1,1)*10^ROW($1:$5)/10)</f>
        <v>20000</v>
      </c>
      <c r="U1212" t="str">
        <f>feed!U1212</f>
        <v>http://blocgame.com/stats.php?id=64713</v>
      </c>
      <c r="V1212" s="4">
        <f>SUMPRODUCT(MID(0&amp;feed!V1212,LARGE(INDEX(ISNUMBER(--MID(feed!V1212,ROW($1:$5),1))*
ROW($1:$5),0),ROW($1:$5))+1,1)*10^ROW($1:$5)/10)</f>
        <v>0</v>
      </c>
      <c r="W1212">
        <f>feed!W1212</f>
        <v>0</v>
      </c>
      <c r="X1212" s="4">
        <f>T1212-H1212*750-K1212*375-L1212*375</f>
        <v>18500</v>
      </c>
      <c r="Y1212" s="9">
        <f>T1212/N1212</f>
        <v>69.20415224913495</v>
      </c>
    </row>
    <row r="1213" spans="1:25" x14ac:dyDescent="0.25">
      <c r="A1213" t="str">
        <f>feed!A1213</f>
        <v>Kryzirstan</v>
      </c>
      <c r="B1213" t="str">
        <f>feed!B1213</f>
        <v>Carl Coleman</v>
      </c>
      <c r="C1213">
        <f>feed!C1213</f>
        <v>0</v>
      </c>
      <c r="D1213">
        <f>SUMPRODUCT(MID(0&amp;feed!D1213,LARGE(INDEX(ISNUMBER(--MID(feed!D1213,ROW($1:$19),1))*
ROW($1:$19),0),ROW($1:$19))+1,1)*10^ROW($1:$19)/10)</f>
        <v>5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Questionable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Standard</v>
      </c>
      <c r="J1213">
        <f>SUMPRODUCT(MID(0&amp;feed!J1213,LARGE(INDEX(ISNUMBER(--MID(feed!J1213,ROW($1:$19),1))*
ROW($1:$19),0),ROW($1:$19))+1,1)*10^ROW($1:$19)/10)</f>
        <v>20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288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 t="str">
        <f>feed!Q1213</f>
        <v>None</v>
      </c>
      <c r="R1213" t="str">
        <f>feed!R1213</f>
        <v>Egypt</v>
      </c>
      <c r="S1213" t="str">
        <f>feed!S1213</f>
        <v>Neutral</v>
      </c>
      <c r="T1213" s="4">
        <f>SUMPRODUCT(MID(0&amp;feed!T1213,LARGE(INDEX(ISNUMBER(--MID(feed!T1213,ROW($1:$5),1))*
ROW($1:$5),0),ROW($1:$5))+1,1)*10^ROW($1:$5)/10)</f>
        <v>15872</v>
      </c>
      <c r="U1213" t="str">
        <f>feed!U1213</f>
        <v>http://blocgame.com/stats.php?id=64854</v>
      </c>
      <c r="V1213" s="4">
        <f>SUMPRODUCT(MID(0&amp;feed!V1213,LARGE(INDEX(ISNUMBER(--MID(feed!V1213,ROW($1:$5),1))*
ROW($1:$5),0),ROW($1:$5))+1,1)*10^ROW($1:$5)/10)</f>
        <v>0</v>
      </c>
      <c r="W1213">
        <f>feed!W1213</f>
        <v>0</v>
      </c>
      <c r="X1213" s="4">
        <f>T1213-H1213*750-K1213*375-L1213*375</f>
        <v>15122</v>
      </c>
      <c r="Y1213" s="9">
        <f>T1213/N1213</f>
        <v>55.111111111111114</v>
      </c>
    </row>
    <row r="1214" spans="1:25" x14ac:dyDescent="0.25">
      <c r="A1214" t="str">
        <f>feed!A1214</f>
        <v>the War Machine</v>
      </c>
      <c r="B1214" t="str">
        <f>feed!B1214</f>
        <v>General Dreedle</v>
      </c>
      <c r="C1214">
        <f>feed!C1214</f>
        <v>0</v>
      </c>
      <c r="D1214">
        <f>SUMPRODUCT(MID(0&amp;feed!D1214,LARGE(INDEX(ISNUMBER(--MID(feed!D1214,ROW($1:$19),1))*
ROW($1:$19),0),ROW($1:$19))+1,1)*10^ROW($1:$19)/10)</f>
        <v>20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Gandhi-like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189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Central Planning</v>
      </c>
      <c r="N1214">
        <f>SUMPRODUCT(MID(0&amp;feed!N1214,LARGE(INDEX(ISNUMBER(--MID(feed!N1214,ROW($1:$5),1))*
ROW($1:$5),0),ROW($1:$5))+1,1)*10^ROW($1:$5)/10)</f>
        <v>285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 t="str">
        <f>feed!Q1214</f>
        <v>None</v>
      </c>
      <c r="R1214" t="str">
        <f>feed!R1214</f>
        <v>China</v>
      </c>
      <c r="S1214" t="str">
        <f>feed!S1214</f>
        <v>Neutral</v>
      </c>
      <c r="T1214" s="4">
        <f>SUMPRODUCT(MID(0&amp;feed!T1214,LARGE(INDEX(ISNUMBER(--MID(feed!T1214,ROW($1:$5),1))*
ROW($1:$5),0),ROW($1:$5))+1,1)*10^ROW($1:$5)/10)</f>
        <v>20000</v>
      </c>
      <c r="U1214" t="str">
        <f>feed!U1214</f>
        <v>http://blocgame.com/stats.php?id=56125</v>
      </c>
      <c r="V1214" s="4">
        <f>SUMPRODUCT(MID(0&amp;feed!V1214,LARGE(INDEX(ISNUMBER(--MID(feed!V1214,ROW($1:$5),1))*
ROW($1:$5),0),ROW($1:$5))+1,1)*10^ROW($1:$5)/10)</f>
        <v>0</v>
      </c>
      <c r="W1214">
        <f>feed!W1214</f>
        <v>0</v>
      </c>
      <c r="X1214" s="4">
        <f>T1214-H1214*750-K1214*375-L1214*375</f>
        <v>19250</v>
      </c>
      <c r="Y1214" s="9">
        <f>T1214/N1214</f>
        <v>70.175438596491233</v>
      </c>
    </row>
    <row r="1215" spans="1:25" x14ac:dyDescent="0.25">
      <c r="A1215" t="str">
        <f>feed!A1216</f>
        <v>Sophitacus</v>
      </c>
      <c r="B1215" t="str">
        <f>feed!B1216</f>
        <v>DarkGlory</v>
      </c>
      <c r="C1215">
        <f>feed!C1216</f>
        <v>0</v>
      </c>
      <c r="D1215">
        <f>SUMPRODUCT(MID(0&amp;feed!D1216,LARGE(INDEX(ISNUMBER(--MID(feed!D1216,ROW($1:$19),1))*
ROW($1:$19),0),ROW($1:$19))+1,1)*10^ROW($1:$19)/10)</f>
        <v>20</v>
      </c>
      <c r="E1215">
        <f>SUMPRODUCT(MID(0&amp;feed!E1216,LARGE(INDEX(ISNUMBER(--MID(feed!E1216,ROW($1:$19),1))*
ROW($1:$19),0),ROW($1:$19))+1,1)*10^ROW($1:$19)/10)</f>
        <v>0</v>
      </c>
      <c r="F1215" t="str">
        <f>feed!F1216</f>
        <v>Finest of the 19th century</v>
      </c>
      <c r="G1215" t="str">
        <f>feed!G1216</f>
        <v>Gandhi-like</v>
      </c>
      <c r="H1215">
        <f>SUMPRODUCT(MID(0&amp;feed!H1216,LARGE(INDEX(ISNUMBER(--MID(feed!H1216,ROW($1:$1),1))*
ROW($1:$1),0),ROW($1:$1))+1,1)*10^ROW($1:$1)/10)</f>
        <v>0</v>
      </c>
      <c r="I1215" t="str">
        <f>feed!I1216</f>
        <v>Poor</v>
      </c>
      <c r="J1215">
        <f>SUMPRODUCT(MID(0&amp;feed!J1216,LARGE(INDEX(ISNUMBER(--MID(feed!J1216,ROW($1:$19),1))*
ROW($1:$19),0),ROW($1:$19))+1,1)*10^ROW($1:$19)/10)</f>
        <v>181</v>
      </c>
      <c r="K1215">
        <f>SUMPRODUCT(MID(0&amp;feed!K1216,LARGE(INDEX(ISNUMBER(--MID(feed!K1216,ROW($1:$19),1))*
ROW($1:$19),0),ROW($1:$19))+1,1)*10^ROW($1:$19)/10)</f>
        <v>2</v>
      </c>
      <c r="L1215">
        <f>SUMPRODUCT(MID(0&amp;feed!L1216,LARGE(INDEX(ISNUMBER(--MID(feed!L1216,ROW($1:$19),1))*
ROW($1:$19),0),ROW($1:$19))+1,1)*10^ROW($1:$19)/10)</f>
        <v>0</v>
      </c>
      <c r="M1215" t="str">
        <f>feed!M1216</f>
        <v>Mixed Economy</v>
      </c>
      <c r="N1215">
        <f>SUMPRODUCT(MID(0&amp;feed!N1216,LARGE(INDEX(ISNUMBER(--MID(feed!N1216,ROW($1:$5),1))*
ROW($1:$5),0),ROW($1:$5))+1,1)*10^ROW($1:$5)/10)</f>
        <v>285</v>
      </c>
      <c r="O1215">
        <f>SUMPRODUCT(MID(0&amp;feed!O1216,LARGE(INDEX(ISNUMBER(--MID(feed!O1216,ROW($1:$5),1))*
ROW($1:$5),0),ROW($1:$5))+1,1)*10^ROW($1:$5)/10)</f>
        <v>0</v>
      </c>
      <c r="P1215" t="str">
        <f>feed!P1216</f>
        <v>Untapped</v>
      </c>
      <c r="Q1215" t="str">
        <f>feed!Q1216</f>
        <v>None</v>
      </c>
      <c r="R1215" t="str">
        <f>feed!R1216</f>
        <v>Mesopotamia</v>
      </c>
      <c r="S1215" t="str">
        <f>feed!S1216</f>
        <v>Neutral</v>
      </c>
      <c r="T1215" s="4">
        <f>SUMPRODUCT(MID(0&amp;feed!T1216,LARGE(INDEX(ISNUMBER(--MID(feed!T1216,ROW($1:$5),1))*
ROW($1:$5),0),ROW($1:$5))+1,1)*10^ROW($1:$5)/10)</f>
        <v>20000</v>
      </c>
      <c r="U1215" t="str">
        <f>feed!U1216</f>
        <v>http://blocgame.com/stats.php?id=64641</v>
      </c>
      <c r="V1215" s="4">
        <f>SUMPRODUCT(MID(0&amp;feed!V1216,LARGE(INDEX(ISNUMBER(--MID(feed!V1216,ROW($1:$5),1))*
ROW($1:$5),0),ROW($1:$5))+1,1)*10^ROW($1:$5)/10)</f>
        <v>0</v>
      </c>
      <c r="W1215">
        <f>feed!W1216</f>
        <v>0</v>
      </c>
      <c r="X1215" s="4">
        <f>T1215-H1215*750-K1215*375-L1215*375</f>
        <v>19250</v>
      </c>
      <c r="Y1215" s="9">
        <f>T1215/N1215</f>
        <v>70.175438596491233</v>
      </c>
    </row>
    <row r="1216" spans="1:25" x14ac:dyDescent="0.25">
      <c r="A1216" t="str">
        <f>feed!A1217</f>
        <v>North China</v>
      </c>
      <c r="B1216" t="str">
        <f>feed!B1217</f>
        <v>KillzBob</v>
      </c>
      <c r="C1216">
        <f>feed!C1217</f>
        <v>0</v>
      </c>
      <c r="D1216">
        <f>SUMPRODUCT(MID(0&amp;feed!D1217,LARGE(INDEX(ISNUMBER(--MID(feed!D1217,ROW($1:$19),1))*
ROW($1:$19),0),ROW($1:$19))+1,1)*10^ROW($1:$19)/10)</f>
        <v>25</v>
      </c>
      <c r="E1216">
        <f>SUMPRODUCT(MID(0&amp;feed!E1217,LARGE(INDEX(ISNUMBER(--MID(feed!E1217,ROW($1:$19),1))*
ROW($1:$19),0),ROW($1:$19))+1,1)*10^ROW($1:$19)/10)</f>
        <v>0</v>
      </c>
      <c r="F1216" t="str">
        <f>feed!F1217</f>
        <v>First World War surplus</v>
      </c>
      <c r="G1216" t="str">
        <f>feed!G1217</f>
        <v>Gandhi-like</v>
      </c>
      <c r="H1216">
        <f>SUMPRODUCT(MID(0&amp;feed!H1217,LARGE(INDEX(ISNUMBER(--MID(feed!H1217,ROW($1:$1),1))*
ROW($1:$1),0),ROW($1:$1))+1,1)*10^ROW($1:$1)/10)</f>
        <v>0</v>
      </c>
      <c r="I1216" t="str">
        <f>feed!I1217</f>
        <v>Elite</v>
      </c>
      <c r="J1216">
        <f>SUMPRODUCT(MID(0&amp;feed!J1217,LARGE(INDEX(ISNUMBER(--MID(feed!J1217,ROW($1:$19),1))*
ROW($1:$19),0),ROW($1:$19))+1,1)*10^ROW($1:$19)/10)</f>
        <v>180</v>
      </c>
      <c r="K1216">
        <f>SUMPRODUCT(MID(0&amp;feed!K1217,LARGE(INDEX(ISNUMBER(--MID(feed!K1217,ROW($1:$19),1))*
ROW($1:$19),0),ROW($1:$19))+1,1)*10^ROW($1:$19)/10)</f>
        <v>2</v>
      </c>
      <c r="L1216">
        <f>SUMPRODUCT(MID(0&amp;feed!L1217,LARGE(INDEX(ISNUMBER(--MID(feed!L1217,ROW($1:$19),1))*
ROW($1:$19),0),ROW($1:$19))+1,1)*10^ROW($1:$19)/10)</f>
        <v>0</v>
      </c>
      <c r="M1216" t="str">
        <f>feed!M1217</f>
        <v>Free Market</v>
      </c>
      <c r="N1216">
        <f>SUMPRODUCT(MID(0&amp;feed!N1217,LARGE(INDEX(ISNUMBER(--MID(feed!N1217,ROW($1:$5),1))*
ROW($1:$5),0),ROW($1:$5))+1,1)*10^ROW($1:$5)/10)</f>
        <v>285</v>
      </c>
      <c r="O1216">
        <f>SUMPRODUCT(MID(0&amp;feed!O1217,LARGE(INDEX(ISNUMBER(--MID(feed!O1217,ROW($1:$5),1))*
ROW($1:$5),0),ROW($1:$5))+1,1)*10^ROW($1:$5)/10)</f>
        <v>0</v>
      </c>
      <c r="P1216" t="str">
        <f>feed!P1217</f>
        <v>Untapped</v>
      </c>
      <c r="Q1216" t="str">
        <f>feed!Q1217</f>
        <v>None</v>
      </c>
      <c r="R1216" t="str">
        <f>feed!R1217</f>
        <v>China</v>
      </c>
      <c r="S1216" t="str">
        <f>feed!S1217</f>
        <v>Neutral</v>
      </c>
      <c r="T1216" s="4">
        <f>SUMPRODUCT(MID(0&amp;feed!T1217,LARGE(INDEX(ISNUMBER(--MID(feed!T1217,ROW($1:$5),1))*
ROW($1:$5),0),ROW($1:$5))+1,1)*10^ROW($1:$5)/10)</f>
        <v>20000</v>
      </c>
      <c r="U1216" t="str">
        <f>feed!U1217</f>
        <v>http://blocgame.com/stats.php?id=64643</v>
      </c>
      <c r="V1216" s="4">
        <f>SUMPRODUCT(MID(0&amp;feed!V1217,LARGE(INDEX(ISNUMBER(--MID(feed!V1217,ROW($1:$5),1))*
ROW($1:$5),0),ROW($1:$5))+1,1)*10^ROW($1:$5)/10)</f>
        <v>0</v>
      </c>
      <c r="W1216">
        <f>feed!W1217</f>
        <v>0</v>
      </c>
      <c r="X1216" s="4">
        <f>T1216-H1216*750-K1216*375-L1216*375</f>
        <v>19250</v>
      </c>
      <c r="Y1216" s="9">
        <f>T1216/N1216</f>
        <v>70.175438596491233</v>
      </c>
    </row>
    <row r="1217" spans="1:25" x14ac:dyDescent="0.25">
      <c r="A1217" t="str">
        <f>feed!A1215</f>
        <v>cwikyssia</v>
      </c>
      <c r="B1217" t="str">
        <f>feed!B1215</f>
        <v>thatguy</v>
      </c>
      <c r="C1217">
        <f>feed!C1215</f>
        <v>0</v>
      </c>
      <c r="D1217">
        <f>SUMPRODUCT(MID(0&amp;feed!D1215,LARGE(INDEX(ISNUMBER(--MID(feed!D1215,ROW($1:$19),1))*
ROW($1:$19),0),ROW($1:$19))+1,1)*10^ROW($1:$19)/10)</f>
        <v>20</v>
      </c>
      <c r="E1217">
        <f>SUMPRODUCT(MID(0&amp;feed!E1215,LARGE(INDEX(ISNUMBER(--MID(feed!E1215,ROW($1:$19),1))*
ROW($1:$19),0),ROW($1:$19))+1,1)*10^ROW($1:$19)/10)</f>
        <v>0</v>
      </c>
      <c r="F1217" t="str">
        <f>feed!F1215</f>
        <v>Finest of the 19th century</v>
      </c>
      <c r="G1217" t="str">
        <f>feed!G1215</f>
        <v>Gandhi-like</v>
      </c>
      <c r="H1217">
        <f>SUMPRODUCT(MID(0&amp;feed!H1215,LARGE(INDEX(ISNUMBER(--MID(feed!H1215,ROW($1:$1),1))*
ROW($1:$1),0),ROW($1:$1))+1,1)*10^ROW($1:$1)/10)</f>
        <v>0</v>
      </c>
      <c r="I1217" t="str">
        <f>feed!I1215</f>
        <v>Poor</v>
      </c>
      <c r="J1217">
        <f>SUMPRODUCT(MID(0&amp;feed!J1215,LARGE(INDEX(ISNUMBER(--MID(feed!J1215,ROW($1:$19),1))*
ROW($1:$19),0),ROW($1:$19))+1,1)*10^ROW($1:$19)/10)</f>
        <v>175</v>
      </c>
      <c r="K1217">
        <f>SUMPRODUCT(MID(0&amp;feed!K1215,LARGE(INDEX(ISNUMBER(--MID(feed!K1215,ROW($1:$19),1))*
ROW($1:$19),0),ROW($1:$19))+1,1)*10^ROW($1:$19)/10)</f>
        <v>2</v>
      </c>
      <c r="L1217">
        <f>SUMPRODUCT(MID(0&amp;feed!L1215,LARGE(INDEX(ISNUMBER(--MID(feed!L1215,ROW($1:$19),1))*
ROW($1:$19),0),ROW($1:$19))+1,1)*10^ROW($1:$19)/10)</f>
        <v>0</v>
      </c>
      <c r="M1217" t="str">
        <f>feed!M1215</f>
        <v>Mixed Economy</v>
      </c>
      <c r="N1217">
        <f>SUMPRODUCT(MID(0&amp;feed!N1215,LARGE(INDEX(ISNUMBER(--MID(feed!N1215,ROW($1:$5),1))*
ROW($1:$5),0),ROW($1:$5))+1,1)*10^ROW($1:$5)/10)</f>
        <v>285</v>
      </c>
      <c r="O1217">
        <f>SUMPRODUCT(MID(0&amp;feed!O1215,LARGE(INDEX(ISNUMBER(--MID(feed!O1215,ROW($1:$5),1))*
ROW($1:$5),0),ROW($1:$5))+1,1)*10^ROW($1:$5)/10)</f>
        <v>0</v>
      </c>
      <c r="P1217" t="str">
        <f>feed!P1215</f>
        <v>Untapped</v>
      </c>
      <c r="Q1217" t="str">
        <f>feed!Q1215</f>
        <v>None</v>
      </c>
      <c r="R1217" t="str">
        <f>feed!R1215</f>
        <v>China</v>
      </c>
      <c r="S1217" t="str">
        <f>feed!S1215</f>
        <v>Neutral</v>
      </c>
      <c r="T1217" s="4">
        <f>SUMPRODUCT(MID(0&amp;feed!T1215,LARGE(INDEX(ISNUMBER(--MID(feed!T1215,ROW($1:$5),1))*
ROW($1:$5),0),ROW($1:$5))+1,1)*10^ROW($1:$5)/10)</f>
        <v>20000</v>
      </c>
      <c r="U1217" t="str">
        <f>feed!U1215</f>
        <v>http://blocgame.com/stats.php?id=60999</v>
      </c>
      <c r="V1217" s="4">
        <f>SUMPRODUCT(MID(0&amp;feed!V1215,LARGE(INDEX(ISNUMBER(--MID(feed!V1215,ROW($1:$5),1))*
ROW($1:$5),0),ROW($1:$5))+1,1)*10^ROW($1:$5)/10)</f>
        <v>0</v>
      </c>
      <c r="W1217">
        <f>feed!W1215</f>
        <v>0</v>
      </c>
      <c r="X1217" s="4">
        <f>T1217-H1217*750-K1217*375-L1217*375</f>
        <v>19250</v>
      </c>
      <c r="Y1217" s="9">
        <f>T1217/N1217</f>
        <v>70.175438596491233</v>
      </c>
    </row>
    <row r="1218" spans="1:25" x14ac:dyDescent="0.25">
      <c r="A1218" t="str">
        <f>feed!A1218</f>
        <v>IRONCLAD</v>
      </c>
      <c r="B1218" t="str">
        <f>feed!B1218</f>
        <v>Sane Putinburk</v>
      </c>
      <c r="C1218">
        <f>feed!C1218</f>
        <v>0</v>
      </c>
      <c r="D1218">
        <f>SUMPRODUCT(MID(0&amp;feed!D1218,LARGE(INDEX(ISNUMBER(--MID(feed!D1218,ROW($1:$19),1))*
ROW($1:$19),0),ROW($1:$19))+1,1)*10^ROW($1:$19)/10)</f>
        <v>8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Nice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58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Central Planning</v>
      </c>
      <c r="N1218">
        <f>SUMPRODUCT(MID(0&amp;feed!N1218,LARGE(INDEX(ISNUMBER(--MID(feed!N1218,ROW($1:$5),1))*
ROW($1:$5),0),ROW($1:$5))+1,1)*10^ROW($1:$5)/10)</f>
        <v>285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 t="str">
        <f>feed!Q1218</f>
        <v>None</v>
      </c>
      <c r="R1218" t="str">
        <f>feed!R1218</f>
        <v>Arabia</v>
      </c>
      <c r="S1218" t="str">
        <f>feed!S1218</f>
        <v>Neutral</v>
      </c>
      <c r="T1218" s="4">
        <f>SUMPRODUCT(MID(0&amp;feed!T1218,LARGE(INDEX(ISNUMBER(--MID(feed!T1218,ROW($1:$5),1))*
ROW($1:$5),0),ROW($1:$5))+1,1)*10^ROW($1:$5)/10)</f>
        <v>16335</v>
      </c>
      <c r="U1218" t="str">
        <f>feed!U1218</f>
        <v>http://blocgame.com/stats.php?id=64858</v>
      </c>
      <c r="V1218" s="4">
        <f>SUMPRODUCT(MID(0&amp;feed!V1218,LARGE(INDEX(ISNUMBER(--MID(feed!V1218,ROW($1:$5),1))*
ROW($1:$5),0),ROW($1:$5))+1,1)*10^ROW($1:$5)/10)</f>
        <v>0</v>
      </c>
      <c r="W1218">
        <f>feed!W1218</f>
        <v>0</v>
      </c>
      <c r="X1218" s="4">
        <f>T1218-H1218*750-K1218*375-L1218*375</f>
        <v>15585</v>
      </c>
      <c r="Y1218" s="9">
        <f>T1218/N1218</f>
        <v>57.315789473684212</v>
      </c>
    </row>
    <row r="1219" spans="1:25" x14ac:dyDescent="0.25">
      <c r="A1219" t="str">
        <f>feed!A1219</f>
        <v>Kotak Tisu</v>
      </c>
      <c r="B1219" t="str">
        <f>feed!B1219</f>
        <v>annoying</v>
      </c>
      <c r="C1219">
        <f>feed!C1219</f>
        <v>0</v>
      </c>
      <c r="D1219">
        <f>SUMPRODUCT(MID(0&amp;feed!D1219,LARGE(INDEX(ISNUMBER(--MID(feed!D1219,ROW($1:$19),1))*
ROW($1:$19),0),ROW($1:$19))+1,1)*10^ROW($1:$19)/10)</f>
        <v>25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Elite</v>
      </c>
      <c r="J1219">
        <f>SUMPRODUCT(MID(0&amp;feed!J1219,LARGE(INDEX(ISNUMBER(--MID(feed!J1219,ROW($1:$19),1))*
ROW($1:$19),0),ROW($1:$19))+1,1)*10^ROW($1:$19)/10)</f>
        <v>0</v>
      </c>
      <c r="K1219">
        <f>SUMPRODUCT(MID(0&amp;feed!K1219,LARGE(INDEX(ISNUMBER(--MID(feed!K1219,ROW($1:$19),1))*
ROW($1:$19),0),ROW($1:$19))+1,1)*10^ROW($1:$19)/10)</f>
        <v>5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285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 t="str">
        <f>feed!Q1219</f>
        <v>None</v>
      </c>
      <c r="R1219" t="str">
        <f>feed!R1219</f>
        <v>West Africa</v>
      </c>
      <c r="S1219" t="str">
        <f>feed!S1219</f>
        <v>United States</v>
      </c>
      <c r="T1219" s="4">
        <f>SUMPRODUCT(MID(0&amp;feed!T1219,LARGE(INDEX(ISNUMBER(--MID(feed!T1219,ROW($1:$5),1))*
ROW($1:$5),0),ROW($1:$5))+1,1)*10^ROW($1:$5)/10)</f>
        <v>20000</v>
      </c>
      <c r="U1219" t="str">
        <f>feed!U1219</f>
        <v>http://blocgame.com/stats.php?id=64958</v>
      </c>
      <c r="V1219" s="4">
        <f>SUMPRODUCT(MID(0&amp;feed!V1219,LARGE(INDEX(ISNUMBER(--MID(feed!V1219,ROW($1:$5),1))*
ROW($1:$5),0),ROW($1:$5))+1,1)*10^ROW($1:$5)/10)</f>
        <v>0</v>
      </c>
      <c r="W1219">
        <f>feed!W1219</f>
        <v>0</v>
      </c>
      <c r="X1219" s="4">
        <f>T1219-H1219*750-K1219*375-L1219*375</f>
        <v>18125</v>
      </c>
      <c r="Y1219" s="9">
        <f>T1219/N1219</f>
        <v>70.175438596491233</v>
      </c>
    </row>
    <row r="1220" spans="1:25" x14ac:dyDescent="0.25">
      <c r="A1220" t="str">
        <f>feed!A1220</f>
        <v>mylifeformeme</v>
      </c>
      <c r="B1220" t="str">
        <f>feed!B1220</f>
        <v>mylifeformeme</v>
      </c>
      <c r="C1220">
        <f>feed!C1220</f>
        <v>0</v>
      </c>
      <c r="D1220">
        <f>SUMPRODUCT(MID(0&amp;feed!D1220,LARGE(INDEX(ISNUMBER(--MID(feed!D1220,ROW($1:$19),1))*
ROW($1:$19),0),ROW($1:$19))+1,1)*10^ROW($1:$19)/10)</f>
        <v>8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Nice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3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2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284</v>
      </c>
      <c r="O1220">
        <f>SUMPRODUCT(MID(0&amp;feed!O1220,LARGE(INDEX(ISNUMBER(--MID(feed!O1220,ROW($1:$5),1))*
ROW($1:$5),0),ROW($1:$5))+1,1)*10^ROW($1:$5)/10)</f>
        <v>4039</v>
      </c>
      <c r="P1220" t="str">
        <f>feed!P1220</f>
        <v>Untapped</v>
      </c>
      <c r="Q1220" t="str">
        <f>feed!Q1220</f>
        <v>None</v>
      </c>
      <c r="R1220" t="str">
        <f>feed!R1220</f>
        <v>Egypt</v>
      </c>
      <c r="S1220" t="str">
        <f>feed!S1220</f>
        <v>United States</v>
      </c>
      <c r="T1220" s="4">
        <f>SUMPRODUCT(MID(0&amp;feed!T1220,LARGE(INDEX(ISNUMBER(--MID(feed!T1220,ROW($1:$5),1))*
ROW($1:$5),0),ROW($1:$5))+1,1)*10^ROW($1:$5)/10)</f>
        <v>16500</v>
      </c>
      <c r="U1220" t="str">
        <f>feed!U1220</f>
        <v>http://blocgame.com/stats.php?id=64829</v>
      </c>
      <c r="V1220" s="4">
        <f>SUMPRODUCT(MID(0&amp;feed!V1220,LARGE(INDEX(ISNUMBER(--MID(feed!V1220,ROW($1:$5),1))*
ROW($1:$5),0),ROW($1:$5))+1,1)*10^ROW($1:$5)/10)</f>
        <v>0</v>
      </c>
      <c r="W1220">
        <f>feed!W1220</f>
        <v>0</v>
      </c>
      <c r="X1220" s="4">
        <f>T1220-H1220*750-K1220*375-L1220*375</f>
        <v>15000</v>
      </c>
      <c r="Y1220" s="9">
        <f>T1220/N1220</f>
        <v>58.098591549295776</v>
      </c>
    </row>
    <row r="1221" spans="1:25" x14ac:dyDescent="0.25">
      <c r="A1221" t="str">
        <f>feed!A1222</f>
        <v>WHITEPOWER</v>
      </c>
      <c r="B1221" t="str">
        <f>feed!B1222</f>
        <v>ilikeike</v>
      </c>
      <c r="C1221">
        <f>feed!C1222</f>
        <v>0</v>
      </c>
      <c r="D1221">
        <f>SUMPRODUCT(MID(0&amp;feed!D1222,LARGE(INDEX(ISNUMBER(--MID(feed!D1222,ROW($1:$19),1))*
ROW($1:$19),0),ROW($1:$19))+1,1)*10^ROW($1:$19)/10)</f>
        <v>26</v>
      </c>
      <c r="E1221">
        <f>SUMPRODUCT(MID(0&amp;feed!E1222,LARGE(INDEX(ISNUMBER(--MID(feed!E1222,ROW($1:$19),1))*
ROW($1:$19),0),ROW($1:$19))+1,1)*10^ROW($1:$19)/10)</f>
        <v>0</v>
      </c>
      <c r="F1221" t="str">
        <f>feed!F1222</f>
        <v>First World War surplus</v>
      </c>
      <c r="G1221" t="str">
        <f>feed!G1222</f>
        <v>Questionable</v>
      </c>
      <c r="H1221">
        <f>SUMPRODUCT(MID(0&amp;feed!H1222,LARGE(INDEX(ISNUMBER(--MID(feed!H1222,ROW($1:$1),1))*
ROW($1:$1),0),ROW($1:$1))+1,1)*10^ROW($1:$1)/10)</f>
        <v>0</v>
      </c>
      <c r="I1221" t="str">
        <f>feed!I1222</f>
        <v>Good</v>
      </c>
      <c r="J1221">
        <f>SUMPRODUCT(MID(0&amp;feed!J1222,LARGE(INDEX(ISNUMBER(--MID(feed!J1222,ROW($1:$19),1))*
ROW($1:$19),0),ROW($1:$19))+1,1)*10^ROW($1:$19)/10)</f>
        <v>7</v>
      </c>
      <c r="K1221">
        <f>SUMPRODUCT(MID(0&amp;feed!K1222,LARGE(INDEX(ISNUMBER(--MID(feed!K1222,ROW($1:$19),1))*
ROW($1:$19),0),ROW($1:$19))+1,1)*10^ROW($1:$19)/10)</f>
        <v>12</v>
      </c>
      <c r="L1221">
        <f>SUMPRODUCT(MID(0&amp;feed!L1222,LARGE(INDEX(ISNUMBER(--MID(feed!L1222,ROW($1:$19),1))*
ROW($1:$19),0),ROW($1:$19))+1,1)*10^ROW($1:$19)/10)</f>
        <v>2</v>
      </c>
      <c r="M1221" t="str">
        <f>feed!M1222</f>
        <v>Mixed Economy</v>
      </c>
      <c r="N1221">
        <f>SUMPRODUCT(MID(0&amp;feed!N1222,LARGE(INDEX(ISNUMBER(--MID(feed!N1222,ROW($1:$5),1))*
ROW($1:$5),0),ROW($1:$5))+1,1)*10^ROW($1:$5)/10)</f>
        <v>283</v>
      </c>
      <c r="O1221">
        <f>SUMPRODUCT(MID(0&amp;feed!O1222,LARGE(INDEX(ISNUMBER(--MID(feed!O1222,ROW($1:$5),1))*
ROW($1:$5),0),ROW($1:$5))+1,1)*10^ROW($1:$5)/10)</f>
        <v>438</v>
      </c>
      <c r="P1221" t="str">
        <f>feed!P1222</f>
        <v>Untapped</v>
      </c>
      <c r="Q1221" t="str">
        <f>feed!Q1222</f>
        <v>None</v>
      </c>
      <c r="R1221" t="str">
        <f>feed!R1222</f>
        <v>East Africa</v>
      </c>
      <c r="S1221" t="str">
        <f>feed!S1222</f>
        <v>Soviet Union</v>
      </c>
      <c r="T1221" s="4">
        <f>SUMPRODUCT(MID(0&amp;feed!T1222,LARGE(INDEX(ISNUMBER(--MID(feed!T1222,ROW($1:$5),1))*
ROW($1:$5),0),ROW($1:$5))+1,1)*10^ROW($1:$5)/10)</f>
        <v>16317</v>
      </c>
      <c r="U1221" t="str">
        <f>feed!U1222</f>
        <v>http://blocgame.com/stats.php?id=64482</v>
      </c>
      <c r="V1221" s="4">
        <f>SUMPRODUCT(MID(0&amp;feed!V1222,LARGE(INDEX(ISNUMBER(--MID(feed!V1222,ROW($1:$5),1))*
ROW($1:$5),0),ROW($1:$5))+1,1)*10^ROW($1:$5)/10)</f>
        <v>0</v>
      </c>
      <c r="W1221">
        <f>feed!W1222</f>
        <v>0</v>
      </c>
      <c r="X1221" s="4">
        <f>T1221-H1221*750-K1221*375-L1221*375</f>
        <v>11067</v>
      </c>
      <c r="Y1221" s="9">
        <f>T1221/N1221</f>
        <v>57.657243816254415</v>
      </c>
    </row>
    <row r="1222" spans="1:25" x14ac:dyDescent="0.25">
      <c r="A1222" t="str">
        <f>feed!A1221</f>
        <v>Gabenistan</v>
      </c>
      <c r="B1222" t="str">
        <f>feed!B1221</f>
        <v>Aditya</v>
      </c>
      <c r="C1222">
        <f>feed!C1221</f>
        <v>0</v>
      </c>
      <c r="D1222">
        <f>SUMPRODUCT(MID(0&amp;feed!D1221,LARGE(INDEX(ISNUMBER(--MID(feed!D1221,ROW($1:$19),1))*
ROW($1:$19),0),ROW($1:$19))+1,1)*10^ROW($1:$19)/10)</f>
        <v>25</v>
      </c>
      <c r="E1222">
        <f>SUMPRODUCT(MID(0&amp;feed!E1221,LARGE(INDEX(ISNUMBER(--MID(feed!E1221,ROW($1:$19),1))*
ROW($1:$19),0),ROW($1:$19))+1,1)*10^ROW($1:$19)/10)</f>
        <v>0</v>
      </c>
      <c r="F1222" t="str">
        <f>feed!F1221</f>
        <v>First World War surplus</v>
      </c>
      <c r="G1222" t="str">
        <f>feed!G1221</f>
        <v>Gandhi-like</v>
      </c>
      <c r="H1222">
        <f>SUMPRODUCT(MID(0&amp;feed!H1221,LARGE(INDEX(ISNUMBER(--MID(feed!H1221,ROW($1:$1),1))*
ROW($1:$1),0),ROW($1:$1))+1,1)*10^ROW($1:$1)/10)</f>
        <v>0</v>
      </c>
      <c r="I1222" t="str">
        <f>feed!I1221</f>
        <v>Elite</v>
      </c>
      <c r="J1222">
        <f>SUMPRODUCT(MID(0&amp;feed!J1221,LARGE(INDEX(ISNUMBER(--MID(feed!J1221,ROW($1:$19),1))*
ROW($1:$19),0),ROW($1:$19))+1,1)*10^ROW($1:$19)/10)</f>
        <v>2</v>
      </c>
      <c r="K1222">
        <f>SUMPRODUCT(MID(0&amp;feed!K1221,LARGE(INDEX(ISNUMBER(--MID(feed!K1221,ROW($1:$19),1))*
ROW($1:$19),0),ROW($1:$19))+1,1)*10^ROW($1:$19)/10)</f>
        <v>2</v>
      </c>
      <c r="L1222">
        <f>SUMPRODUCT(MID(0&amp;feed!L1221,LARGE(INDEX(ISNUMBER(--MID(feed!L1221,ROW($1:$19),1))*
ROW($1:$19),0),ROW($1:$19))+1,1)*10^ROW($1:$19)/10)</f>
        <v>0</v>
      </c>
      <c r="M1222" t="str">
        <f>feed!M1221</f>
        <v>Central Planning</v>
      </c>
      <c r="N1222">
        <f>SUMPRODUCT(MID(0&amp;feed!N1221,LARGE(INDEX(ISNUMBER(--MID(feed!N1221,ROW($1:$5),1))*
ROW($1:$5),0),ROW($1:$5))+1,1)*10^ROW($1:$5)/10)</f>
        <v>283</v>
      </c>
      <c r="O1222">
        <f>SUMPRODUCT(MID(0&amp;feed!O1221,LARGE(INDEX(ISNUMBER(--MID(feed!O1221,ROW($1:$5),1))*
ROW($1:$5),0),ROW($1:$5))+1,1)*10^ROW($1:$5)/10)</f>
        <v>0</v>
      </c>
      <c r="P1222" t="str">
        <f>feed!P1221</f>
        <v>Untapped</v>
      </c>
      <c r="Q1222" t="str">
        <f>feed!Q1221</f>
        <v>None</v>
      </c>
      <c r="R1222" t="str">
        <f>feed!R1221</f>
        <v>Persia</v>
      </c>
      <c r="S1222" t="str">
        <f>feed!S1221</f>
        <v>Neutral</v>
      </c>
      <c r="T1222" s="4">
        <f>SUMPRODUCT(MID(0&amp;feed!T1221,LARGE(INDEX(ISNUMBER(--MID(feed!T1221,ROW($1:$5),1))*
ROW($1:$5),0),ROW($1:$5))+1,1)*10^ROW($1:$5)/10)</f>
        <v>20000</v>
      </c>
      <c r="U1222" t="str">
        <f>feed!U1221</f>
        <v>http://blocgame.com/stats.php?id=64453</v>
      </c>
      <c r="V1222" s="4">
        <f>SUMPRODUCT(MID(0&amp;feed!V1221,LARGE(INDEX(ISNUMBER(--MID(feed!V1221,ROW($1:$5),1))*
ROW($1:$5),0),ROW($1:$5))+1,1)*10^ROW($1:$5)/10)</f>
        <v>0</v>
      </c>
      <c r="W1222">
        <f>feed!W1221</f>
        <v>0</v>
      </c>
      <c r="X1222" s="4">
        <f>T1222-H1222*750-K1222*375-L1222*375</f>
        <v>19250</v>
      </c>
      <c r="Y1222" s="9">
        <f>T1222/N1222</f>
        <v>70.671378091872796</v>
      </c>
    </row>
    <row r="1223" spans="1:25" x14ac:dyDescent="0.25">
      <c r="A1223" t="str">
        <f>feed!A1223</f>
        <v>paquinsuckskok</v>
      </c>
      <c r="B1223" t="str">
        <f>feed!B1223</f>
        <v>mpetersen6</v>
      </c>
      <c r="C1223">
        <f>feed!C1223</f>
        <v>0</v>
      </c>
      <c r="D1223">
        <f>SUMPRODUCT(MID(0&amp;feed!D1223,LARGE(INDEX(ISNUMBER(--MID(feed!D1223,ROW($1:$19),1))*
ROW($1:$19),0),ROW($1:$19))+1,1)*10^ROW($1:$19)/10)</f>
        <v>7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Angelic</v>
      </c>
      <c r="H1223">
        <f>SUMPRODUCT(MID(0&amp;feed!H1223,LARGE(INDEX(ISNUMBER(--MID(feed!H1223,ROW($1:$1),1))*
ROW($1:$1),0),ROW($1:$1))+1,1)*10^ROW($1:$1)/10)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127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281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 t="str">
        <f>feed!Q1223</f>
        <v>None</v>
      </c>
      <c r="R1223" t="str">
        <f>feed!R1223</f>
        <v>Southern Africa</v>
      </c>
      <c r="S1223" t="str">
        <f>feed!S1223</f>
        <v>Neutral</v>
      </c>
      <c r="T1223" s="4">
        <f>SUMPRODUCT(MID(0&amp;feed!T1223,LARGE(INDEX(ISNUMBER(--MID(feed!T1223,ROW($1:$5),1))*
ROW($1:$5),0),ROW($1:$5))+1,1)*10^ROW($1:$5)/10)</f>
        <v>19615</v>
      </c>
      <c r="U1223" t="str">
        <f>feed!U1223</f>
        <v>http://blocgame.com/stats.php?id=64716</v>
      </c>
      <c r="V1223" s="4">
        <f>SUMPRODUCT(MID(0&amp;feed!V1223,LARGE(INDEX(ISNUMBER(--MID(feed!V1223,ROW($1:$5),1))*
ROW($1:$5),0),ROW($1:$5))+1,1)*10^ROW($1:$5)/10)</f>
        <v>0</v>
      </c>
      <c r="W1223">
        <f>feed!W1223</f>
        <v>0</v>
      </c>
      <c r="X1223" s="4">
        <f>T1223-H1223*750-K1223*375-L1223*375</f>
        <v>18865</v>
      </c>
      <c r="Y1223" s="9">
        <f>T1223/N1223</f>
        <v>69.804270462633454</v>
      </c>
    </row>
    <row r="1224" spans="1:25" x14ac:dyDescent="0.25">
      <c r="A1224" t="str">
        <f>feed!A1224</f>
        <v>WELFARE MOKEYS</v>
      </c>
      <c r="B1224" t="str">
        <f>feed!B1224</f>
        <v>Sloped Banana</v>
      </c>
      <c r="C1224">
        <f>feed!C1224</f>
        <v>0</v>
      </c>
      <c r="D1224">
        <f>SUMPRODUCT(MID(0&amp;feed!D1224,LARGE(INDEX(ISNUMBER(--MID(feed!D1224,ROW($1:$19),1))*
ROW($1:$19),0),ROW($1:$19))+1,1)*10^ROW($1:$19)/10)</f>
        <v>8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Angelic</v>
      </c>
      <c r="H1224">
        <f>SUMPRODUCT(MID(0&amp;feed!H1224,LARGE(INDEX(ISNUMBER(--MID(feed!H1224,ROW($1:$1),1))*
ROW($1:$1),0),ROW($1:$1))+1,1)*10^ROW($1:$1)/10)</f>
        <v>0</v>
      </c>
      <c r="I1224" t="str">
        <f>feed!I1224</f>
        <v>Standard</v>
      </c>
      <c r="J1224">
        <f>SUMPRODUCT(MID(0&amp;feed!J1224,LARGE(INDEX(ISNUMBER(--MID(feed!J1224,ROW($1:$19),1))*
ROW($1:$19),0),ROW($1:$19))+1,1)*10^ROW($1:$19)/10)</f>
        <v>103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281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 t="str">
        <f>feed!Q1224</f>
        <v>None</v>
      </c>
      <c r="R1224" t="str">
        <f>feed!R1224</f>
        <v>Arabia</v>
      </c>
      <c r="S1224" t="str">
        <f>feed!S1224</f>
        <v>Neutral</v>
      </c>
      <c r="T1224" s="4">
        <f>SUMPRODUCT(MID(0&amp;feed!T1224,LARGE(INDEX(ISNUMBER(--MID(feed!T1224,ROW($1:$5),1))*
ROW($1:$5),0),ROW($1:$5))+1,1)*10^ROW($1:$5)/10)</f>
        <v>16500</v>
      </c>
      <c r="U1224" t="str">
        <f>feed!U1224</f>
        <v>http://blocgame.com/stats.php?id=64763</v>
      </c>
      <c r="V1224" s="4">
        <f>SUMPRODUCT(MID(0&amp;feed!V1224,LARGE(INDEX(ISNUMBER(--MID(feed!V1224,ROW($1:$5),1))*
ROW($1:$5),0),ROW($1:$5))+1,1)*10^ROW($1:$5)/10)</f>
        <v>0</v>
      </c>
      <c r="W1224">
        <f>feed!W1224</f>
        <v>0</v>
      </c>
      <c r="X1224" s="4">
        <f>T1224-H1224*750-K1224*375-L1224*375</f>
        <v>15750</v>
      </c>
      <c r="Y1224" s="9">
        <f>T1224/N1224</f>
        <v>58.718861209964416</v>
      </c>
    </row>
    <row r="1225" spans="1:25" x14ac:dyDescent="0.25">
      <c r="A1225" t="str">
        <f>feed!A1225</f>
        <v>Brightbay</v>
      </c>
      <c r="B1225" t="str">
        <f>feed!B1225</f>
        <v>Jaidev Sinha</v>
      </c>
      <c r="C1225">
        <f>feed!C1225</f>
        <v>0</v>
      </c>
      <c r="D1225">
        <f>SUMPRODUCT(MID(0&amp;feed!D1225,LARGE(INDEX(ISNUMBER(--MID(feed!D1225,ROW($1:$19),1))*
ROW($1:$19),0),ROW($1:$19))+1,1)*10^ROW($1:$19)/10)</f>
        <v>8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Nice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83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281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 t="str">
        <f>feed!Q1225</f>
        <v>None</v>
      </c>
      <c r="R1225" t="str">
        <f>feed!R1225</f>
        <v>Pacific Rim</v>
      </c>
      <c r="S1225" t="str">
        <f>feed!S1225</f>
        <v>Neutral</v>
      </c>
      <c r="T1225" s="4">
        <f>SUMPRODUCT(MID(0&amp;feed!T1225,LARGE(INDEX(ISNUMBER(--MID(feed!T1225,ROW($1:$5),1))*
ROW($1:$5),0),ROW($1:$5))+1,1)*10^ROW($1:$5)/10)</f>
        <v>16335</v>
      </c>
      <c r="U1225" t="str">
        <f>feed!U1225</f>
        <v>http://blocgame.com/stats.php?id=64817</v>
      </c>
      <c r="V1225" s="4">
        <f>SUMPRODUCT(MID(0&amp;feed!V1225,LARGE(INDEX(ISNUMBER(--MID(feed!V1225,ROW($1:$5),1))*
ROW($1:$5),0),ROW($1:$5))+1,1)*10^ROW($1:$5)/10)</f>
        <v>0</v>
      </c>
      <c r="W1225">
        <f>feed!W1225</f>
        <v>0</v>
      </c>
      <c r="X1225" s="4">
        <f>T1225-H1225*750-K1225*375-L1225*375</f>
        <v>15585</v>
      </c>
      <c r="Y1225" s="9">
        <f>T1225/N1225</f>
        <v>58.131672597864771</v>
      </c>
    </row>
    <row r="1226" spans="1:25" x14ac:dyDescent="0.25">
      <c r="A1226" t="str">
        <f>feed!A1226</f>
        <v>Olympius</v>
      </c>
      <c r="B1226" t="str">
        <f>feed!B1226</f>
        <v>GTPi314</v>
      </c>
      <c r="C1226">
        <f>feed!C1226</f>
        <v>0</v>
      </c>
      <c r="D1226">
        <f>SUMPRODUCT(MID(0&amp;feed!D1226,LARGE(INDEX(ISNUMBER(--MID(feed!D1226,ROW($1:$19),1))*
ROW($1:$19),0),ROW($1:$19))+1,1)*10^ROW($1:$19)/10)</f>
        <v>20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Gandhi-like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Poor</v>
      </c>
      <c r="J1226">
        <f>SUMPRODUCT(MID(0&amp;feed!J1226,LARGE(INDEX(ISNUMBER(--MID(feed!J1226,ROW($1:$19),1))*
ROW($1:$19),0),ROW($1:$19))+1,1)*10^ROW($1:$19)/10)</f>
        <v>173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280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 t="str">
        <f>feed!Q1226</f>
        <v>None</v>
      </c>
      <c r="R1226" t="str">
        <f>feed!R1226</f>
        <v>Pacific Rim</v>
      </c>
      <c r="S1226" t="str">
        <f>feed!S1226</f>
        <v>United States</v>
      </c>
      <c r="T1226" s="4">
        <f>SUMPRODUCT(MID(0&amp;feed!T1226,LARGE(INDEX(ISNUMBER(--MID(feed!T1226,ROW($1:$5),1))*
ROW($1:$5),0),ROW($1:$5))+1,1)*10^ROW($1:$5)/10)</f>
        <v>20000</v>
      </c>
      <c r="U1226" t="str">
        <f>feed!U1226</f>
        <v>http://blocgame.com/stats.php?id=64654</v>
      </c>
      <c r="V1226" s="4">
        <f>SUMPRODUCT(MID(0&amp;feed!V1226,LARGE(INDEX(ISNUMBER(--MID(feed!V1226,ROW($1:$5),1))*
ROW($1:$5),0),ROW($1:$5))+1,1)*10^ROW($1:$5)/10)</f>
        <v>0</v>
      </c>
      <c r="W1226">
        <f>feed!W1226</f>
        <v>0</v>
      </c>
      <c r="X1226" s="4">
        <f>T1226-H1226*750-K1226*375-L1226*375</f>
        <v>19250</v>
      </c>
      <c r="Y1226" s="9">
        <f>T1226/N1226</f>
        <v>71.428571428571431</v>
      </c>
    </row>
    <row r="1227" spans="1:25" x14ac:dyDescent="0.25">
      <c r="A1227" t="str">
        <f>feed!A1227</f>
        <v>SSSA</v>
      </c>
      <c r="B1227" t="str">
        <f>feed!B1227</f>
        <v>muhammad_talia</v>
      </c>
      <c r="C1227">
        <f>feed!C1227</f>
        <v>0</v>
      </c>
      <c r="D1227">
        <f>SUMPRODUCT(MID(0&amp;feed!D1227,LARGE(INDEX(ISNUMBER(--MID(feed!D1227,ROW($1:$19),1))*
ROW($1:$19),0),ROW($1:$19))+1,1)*10^ROW($1:$19)/10)</f>
        <v>20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Angelic</v>
      </c>
      <c r="H1227">
        <f>SUMPRODUCT(MID(0&amp;feed!H1227,LARGE(INDEX(ISNUMBER(--MID(feed!H1227,ROW($1:$1),1))*
ROW($1:$1),0),ROW($1:$1))+1,1)*10^ROW($1:$1)/10)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107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Central Planning</v>
      </c>
      <c r="N1227">
        <f>SUMPRODUCT(MID(0&amp;feed!N1227,LARGE(INDEX(ISNUMBER(--MID(feed!N1227,ROW($1:$5),1))*
ROW($1:$5),0),ROW($1:$5))+1,1)*10^ROW($1:$5)/10)</f>
        <v>279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 t="str">
        <f>feed!Q1227</f>
        <v>None</v>
      </c>
      <c r="R1227" t="str">
        <f>feed!R1227</f>
        <v>Southern Africa</v>
      </c>
      <c r="S1227" t="str">
        <f>feed!S1227</f>
        <v>Neutral</v>
      </c>
      <c r="T1227" s="4">
        <f>SUMPRODUCT(MID(0&amp;feed!T1227,LARGE(INDEX(ISNUMBER(--MID(feed!T1227,ROW($1:$5),1))*
ROW($1:$5),0),ROW($1:$5))+1,1)*10^ROW($1:$5)/10)</f>
        <v>20000</v>
      </c>
      <c r="U1227" t="str">
        <f>feed!U1227</f>
        <v>http://blocgame.com/stats.php?id=64751</v>
      </c>
      <c r="V1227" s="4">
        <f>SUMPRODUCT(MID(0&amp;feed!V1227,LARGE(INDEX(ISNUMBER(--MID(feed!V1227,ROW($1:$5),1))*
ROW($1:$5),0),ROW($1:$5))+1,1)*10^ROW($1:$5)/10)</f>
        <v>0</v>
      </c>
      <c r="W1227">
        <f>feed!W1227</f>
        <v>0</v>
      </c>
      <c r="X1227" s="4">
        <f>T1227-H1227*750-K1227*375-L1227*375</f>
        <v>19250</v>
      </c>
      <c r="Y1227" s="9">
        <f>T1227/N1227</f>
        <v>71.68458781362007</v>
      </c>
    </row>
    <row r="1228" spans="1:25" x14ac:dyDescent="0.25">
      <c r="A1228" t="str">
        <f>feed!A1228</f>
        <v>Bozzica</v>
      </c>
      <c r="B1228" t="str">
        <f>feed!B1228</f>
        <v>Bozzi</v>
      </c>
      <c r="C1228">
        <f>feed!C1228</f>
        <v>0</v>
      </c>
      <c r="D1228">
        <f>SUMPRODUCT(MID(0&amp;feed!D1228,LARGE(INDEX(ISNUMBER(--MID(feed!D1228,ROW($1:$19),1))*
ROW($1:$19),0),ROW($1:$19))+1,1)*10^ROW($1:$19)/10)</f>
        <v>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Nice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74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278</v>
      </c>
      <c r="O1228">
        <f>SUMPRODUCT(MID(0&amp;feed!O1228,LARGE(INDEX(ISNUMBER(--MID(feed!O1228,ROW($1:$5),1))*
ROW($1:$5),0),ROW($1:$5))+1,1)*10^ROW($1:$5)/10)</f>
        <v>3645</v>
      </c>
      <c r="P1228" t="str">
        <f>feed!P1228</f>
        <v>Untapped</v>
      </c>
      <c r="Q1228" t="str">
        <f>feed!Q1228</f>
        <v>None</v>
      </c>
      <c r="R1228" t="str">
        <f>feed!R1228</f>
        <v>Atlas</v>
      </c>
      <c r="S1228" t="str">
        <f>feed!S1228</f>
        <v>United States</v>
      </c>
      <c r="T1228" s="4">
        <f>SUMPRODUCT(MID(0&amp;feed!T1228,LARGE(INDEX(ISNUMBER(--MID(feed!T1228,ROW($1:$5),1))*
ROW($1:$5),0),ROW($1:$5))+1,1)*10^ROW($1:$5)/10)</f>
        <v>16335</v>
      </c>
      <c r="U1228" t="str">
        <f>feed!U1228</f>
        <v>http://blocgame.com/stats.php?id=64837</v>
      </c>
      <c r="V1228" s="4">
        <f>SUMPRODUCT(MID(0&amp;feed!V1228,LARGE(INDEX(ISNUMBER(--MID(feed!V1228,ROW($1:$5),1))*
ROW($1:$5),0),ROW($1:$5))+1,1)*10^ROW($1:$5)/10)</f>
        <v>0</v>
      </c>
      <c r="W1228">
        <f>feed!W1228</f>
        <v>0</v>
      </c>
      <c r="X1228" s="4">
        <f>T1228-H1228*750-K1228*375-L1228*375</f>
        <v>15210</v>
      </c>
      <c r="Y1228" s="9">
        <f>T1228/N1228</f>
        <v>58.758992805755398</v>
      </c>
    </row>
    <row r="1229" spans="1:25" x14ac:dyDescent="0.25">
      <c r="A1229" t="str">
        <f>feed!A1230</f>
        <v>New Dromania</v>
      </c>
      <c r="B1229" t="str">
        <f>feed!B1230</f>
        <v>Gabe1e2</v>
      </c>
      <c r="C1229">
        <f>feed!C1230</f>
        <v>0</v>
      </c>
      <c r="D1229">
        <f>SUMPRODUCT(MID(0&amp;feed!D1230,LARGE(INDEX(ISNUMBER(--MID(feed!D1230,ROW($1:$19),1))*
ROW($1:$19),0),ROW($1:$19))+1,1)*10^ROW($1:$19)/10)</f>
        <v>27</v>
      </c>
      <c r="E1229">
        <f>SUMPRODUCT(MID(0&amp;feed!E1230,LARGE(INDEX(ISNUMBER(--MID(feed!E1230,ROW($1:$19),1))*
ROW($1:$19),0),ROW($1:$19))+1,1)*10^ROW($1:$19)/10)</f>
        <v>0</v>
      </c>
      <c r="F1229" t="str">
        <f>feed!F1230</f>
        <v>First World War surplus</v>
      </c>
      <c r="G1229" t="str">
        <f>feed!G1230</f>
        <v>Angelic</v>
      </c>
      <c r="H1229">
        <f>SUMPRODUCT(MID(0&amp;feed!H1230,LARGE(INDEX(ISNUMBER(--MID(feed!H1230,ROW($1:$1),1))*
ROW($1:$1),0),ROW($1:$1))+1,1)*10^ROW($1:$1)/10)</f>
        <v>0</v>
      </c>
      <c r="I1229" t="str">
        <f>feed!I1230</f>
        <v>Elite</v>
      </c>
      <c r="J1229">
        <f>SUMPRODUCT(MID(0&amp;feed!J1230,LARGE(INDEX(ISNUMBER(--MID(feed!J1230,ROW($1:$19),1))*
ROW($1:$19),0),ROW($1:$19))+1,1)*10^ROW($1:$19)/10)</f>
        <v>146</v>
      </c>
      <c r="K1229">
        <f>SUMPRODUCT(MID(0&amp;feed!K1230,LARGE(INDEX(ISNUMBER(--MID(feed!K1230,ROW($1:$19),1))*
ROW($1:$19),0),ROW($1:$19))+1,1)*10^ROW($1:$19)/10)</f>
        <v>2</v>
      </c>
      <c r="L1229">
        <f>SUMPRODUCT(MID(0&amp;feed!L1230,LARGE(INDEX(ISNUMBER(--MID(feed!L1230,ROW($1:$19),1))*
ROW($1:$19),0),ROW($1:$19))+1,1)*10^ROW($1:$19)/10)</f>
        <v>0</v>
      </c>
      <c r="M1229" t="str">
        <f>feed!M1230</f>
        <v>Central Planning</v>
      </c>
      <c r="N1229">
        <f>SUMPRODUCT(MID(0&amp;feed!N1230,LARGE(INDEX(ISNUMBER(--MID(feed!N1230,ROW($1:$5),1))*
ROW($1:$5),0),ROW($1:$5))+1,1)*10^ROW($1:$5)/10)</f>
        <v>276</v>
      </c>
      <c r="O1229">
        <f>SUMPRODUCT(MID(0&amp;feed!O1230,LARGE(INDEX(ISNUMBER(--MID(feed!O1230,ROW($1:$5),1))*
ROW($1:$5),0),ROW($1:$5))+1,1)*10^ROW($1:$5)/10)</f>
        <v>471</v>
      </c>
      <c r="P1229" t="str">
        <f>feed!P1230</f>
        <v>Untapped</v>
      </c>
      <c r="Q1229" t="str">
        <f>feed!Q1230</f>
        <v>None</v>
      </c>
      <c r="R1229" t="str">
        <f>feed!R1230</f>
        <v>West Africa</v>
      </c>
      <c r="S1229" t="str">
        <f>feed!S1230</f>
        <v>Soviet Union</v>
      </c>
      <c r="T1229" s="4">
        <f>SUMPRODUCT(MID(0&amp;feed!T1230,LARGE(INDEX(ISNUMBER(--MID(feed!T1230,ROW($1:$5),1))*
ROW($1:$5),0),ROW($1:$5))+1,1)*10^ROW($1:$5)/10)</f>
        <v>20200</v>
      </c>
      <c r="U1229" t="str">
        <f>feed!U1230</f>
        <v>http://blocgame.com/stats.php?id=64685</v>
      </c>
      <c r="V1229" s="4">
        <f>SUMPRODUCT(MID(0&amp;feed!V1230,LARGE(INDEX(ISNUMBER(--MID(feed!V1230,ROW($1:$5),1))*
ROW($1:$5),0),ROW($1:$5))+1,1)*10^ROW($1:$5)/10)</f>
        <v>0</v>
      </c>
      <c r="W1229">
        <f>feed!W1230</f>
        <v>0</v>
      </c>
      <c r="X1229" s="4">
        <f>T1229-H1229*750-K1229*375-L1229*375</f>
        <v>19450</v>
      </c>
      <c r="Y1229" s="9">
        <f>T1229/N1229</f>
        <v>73.188405797101453</v>
      </c>
    </row>
    <row r="1230" spans="1:25" x14ac:dyDescent="0.25">
      <c r="A1230" t="str">
        <f>feed!A1229</f>
        <v>Yankee Doodle</v>
      </c>
      <c r="B1230" t="str">
        <f>feed!B1229</f>
        <v>SamJason</v>
      </c>
      <c r="C1230">
        <f>feed!C1229</f>
        <v>0</v>
      </c>
      <c r="D1230">
        <f>SUMPRODUCT(MID(0&amp;feed!D1229,LARGE(INDEX(ISNUMBER(--MID(feed!D1229,ROW($1:$19),1))*
ROW($1:$19),0),ROW($1:$19))+1,1)*10^ROW($1:$19)/10)</f>
        <v>42</v>
      </c>
      <c r="E1230">
        <f>SUMPRODUCT(MID(0&amp;feed!E1229,LARGE(INDEX(ISNUMBER(--MID(feed!E1229,ROW($1:$19),1))*
ROW($1:$19),0),ROW($1:$19))+1,1)*10^ROW($1:$19)/10)</f>
        <v>0</v>
      </c>
      <c r="F1230" t="str">
        <f>feed!F1229</f>
        <v>Finest of the 19th century</v>
      </c>
      <c r="G1230" t="str">
        <f>feed!G1229</f>
        <v>Gandhi-like</v>
      </c>
      <c r="H1230">
        <f>SUMPRODUCT(MID(0&amp;feed!H1229,LARGE(INDEX(ISNUMBER(--MID(feed!H1229,ROW($1:$1),1))*
ROW($1:$1),0),ROW($1:$1))+1,1)*10^ROW($1:$1)/10)</f>
        <v>0</v>
      </c>
      <c r="I1230" t="str">
        <f>feed!I1229</f>
        <v>Standard</v>
      </c>
      <c r="J1230">
        <f>SUMPRODUCT(MID(0&amp;feed!J1229,LARGE(INDEX(ISNUMBER(--MID(feed!J1229,ROW($1:$19),1))*
ROW($1:$19),0),ROW($1:$19))+1,1)*10^ROW($1:$19)/10)</f>
        <v>50</v>
      </c>
      <c r="K1230">
        <f>SUMPRODUCT(MID(0&amp;feed!K1229,LARGE(INDEX(ISNUMBER(--MID(feed!K1229,ROW($1:$19),1))*
ROW($1:$19),0),ROW($1:$19))+1,1)*10^ROW($1:$19)/10)</f>
        <v>2</v>
      </c>
      <c r="L1230">
        <f>SUMPRODUCT(MID(0&amp;feed!L1229,LARGE(INDEX(ISNUMBER(--MID(feed!L1229,ROW($1:$19),1))*
ROW($1:$19),0),ROW($1:$19))+1,1)*10^ROW($1:$19)/10)</f>
        <v>0</v>
      </c>
      <c r="M1230" t="str">
        <f>feed!M1229</f>
        <v>Mixed Economy</v>
      </c>
      <c r="N1230">
        <f>SUMPRODUCT(MID(0&amp;feed!N1229,LARGE(INDEX(ISNUMBER(--MID(feed!N1229,ROW($1:$5),1))*
ROW($1:$5),0),ROW($1:$5))+1,1)*10^ROW($1:$5)/10)</f>
        <v>276</v>
      </c>
      <c r="O1230">
        <f>SUMPRODUCT(MID(0&amp;feed!O1229,LARGE(INDEX(ISNUMBER(--MID(feed!O1229,ROW($1:$5),1))*
ROW($1:$5),0),ROW($1:$5))+1,1)*10^ROW($1:$5)/10)</f>
        <v>0</v>
      </c>
      <c r="P1230" t="str">
        <f>feed!P1229</f>
        <v>Untapped</v>
      </c>
      <c r="Q1230" t="str">
        <f>feed!Q1229</f>
        <v>None</v>
      </c>
      <c r="R1230" t="str">
        <f>feed!R1229</f>
        <v>China</v>
      </c>
      <c r="S1230" t="str">
        <f>feed!S1229</f>
        <v>Soviet Union</v>
      </c>
      <c r="T1230" s="4">
        <f>SUMPRODUCT(MID(0&amp;feed!T1229,LARGE(INDEX(ISNUMBER(--MID(feed!T1229,ROW($1:$5),1))*
ROW($1:$5),0),ROW($1:$5))+1,1)*10^ROW($1:$5)/10)</f>
        <v>20788</v>
      </c>
      <c r="U1230" t="str">
        <f>feed!U1229</f>
        <v>http://blocgame.com/stats.php?id=64551</v>
      </c>
      <c r="V1230" s="4">
        <f>SUMPRODUCT(MID(0&amp;feed!V1229,LARGE(INDEX(ISNUMBER(--MID(feed!V1229,ROW($1:$5),1))*
ROW($1:$5),0),ROW($1:$5))+1,1)*10^ROW($1:$5)/10)</f>
        <v>0</v>
      </c>
      <c r="W1230">
        <f>feed!W1229</f>
        <v>0</v>
      </c>
      <c r="X1230" s="4">
        <f>T1230-H1230*750-K1230*375-L1230*375</f>
        <v>20038</v>
      </c>
      <c r="Y1230" s="9">
        <f>T1230/N1230</f>
        <v>75.318840579710141</v>
      </c>
    </row>
    <row r="1231" spans="1:25" x14ac:dyDescent="0.25">
      <c r="A1231" t="str">
        <f>feed!A1231</f>
        <v>Nawalistan</v>
      </c>
      <c r="B1231" t="str">
        <f>feed!B1231</f>
        <v>Nawal</v>
      </c>
      <c r="C1231">
        <f>feed!C1231</f>
        <v>0</v>
      </c>
      <c r="D1231">
        <f>SUMPRODUCT(MID(0&amp;feed!D1231,LARGE(INDEX(ISNUMBER(--MID(feed!D1231,ROW($1:$19),1))*
ROW($1:$19),0),ROW($1:$19))+1,1)*10^ROW($1:$19)/10)</f>
        <v>7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177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1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275</v>
      </c>
      <c r="O1231">
        <f>SUMPRODUCT(MID(0&amp;feed!O1231,LARGE(INDEX(ISNUMBER(--MID(feed!O1231,ROW($1:$5),1))*
ROW($1:$5),0),ROW($1:$5))+1,1)*10^ROW($1:$5)/10)</f>
        <v>3082</v>
      </c>
      <c r="P1231" t="str">
        <f>feed!P1231</f>
        <v>Untapped</v>
      </c>
      <c r="Q1231" t="str">
        <f>feed!Q1231</f>
        <v>None</v>
      </c>
      <c r="R1231" t="str">
        <f>feed!R1231</f>
        <v>Arabia</v>
      </c>
      <c r="S1231" t="str">
        <f>feed!S1231</f>
        <v>Neutral</v>
      </c>
      <c r="T1231" s="4">
        <f>SUMPRODUCT(MID(0&amp;feed!T1231,LARGE(INDEX(ISNUMBER(--MID(feed!T1231,ROW($1:$5),1))*
ROW($1:$5),0),ROW($1:$5))+1,1)*10^ROW($1:$5)/10)</f>
        <v>16500</v>
      </c>
      <c r="U1231" t="str">
        <f>feed!U1231</f>
        <v>http://blocgame.com/stats.php?id=64646</v>
      </c>
      <c r="V1231" s="4">
        <f>SUMPRODUCT(MID(0&amp;feed!V1231,LARGE(INDEX(ISNUMBER(--MID(feed!V1231,ROW($1:$5),1))*
ROW($1:$5),0),ROW($1:$5))+1,1)*10^ROW($1:$5)/10)</f>
        <v>0</v>
      </c>
      <c r="W1231">
        <f>feed!W1231</f>
        <v>0</v>
      </c>
      <c r="X1231" s="4">
        <f>T1231-H1231*750-K1231*375-L1231*375</f>
        <v>15375</v>
      </c>
      <c r="Y1231" s="9">
        <f>T1231/N1231</f>
        <v>60</v>
      </c>
    </row>
    <row r="1232" spans="1:25" x14ac:dyDescent="0.25">
      <c r="A1232" t="str">
        <f>feed!A1232</f>
        <v>Brundenas</v>
      </c>
      <c r="B1232" t="str">
        <f>feed!B1232</f>
        <v>IronKing</v>
      </c>
      <c r="C1232">
        <f>feed!C1232</f>
        <v>0</v>
      </c>
      <c r="D1232">
        <f>SUMPRODUCT(MID(0&amp;feed!D1232,LARGE(INDEX(ISNUMBER(--MID(feed!D1232,ROW($1:$19),1))*
ROW($1:$19),0),ROW($1:$19))+1,1)*10^ROW($1:$19)/10)</f>
        <v>9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58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275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 t="str">
        <f>feed!Q1232</f>
        <v>None</v>
      </c>
      <c r="R1232" t="str">
        <f>feed!R1232</f>
        <v>Mesopotamia</v>
      </c>
      <c r="S1232" t="str">
        <f>feed!S1232</f>
        <v>Neutral</v>
      </c>
      <c r="T1232" s="4">
        <f>SUMPRODUCT(MID(0&amp;feed!T1232,LARGE(INDEX(ISNUMBER(--MID(feed!T1232,ROW($1:$5),1))*
ROW($1:$5),0),ROW($1:$5))+1,1)*10^ROW($1:$5)/10)</f>
        <v>16335</v>
      </c>
      <c r="U1232" t="str">
        <f>feed!U1232</f>
        <v>http://blocgame.com/stats.php?id=64857</v>
      </c>
      <c r="V1232" s="4">
        <f>SUMPRODUCT(MID(0&amp;feed!V1232,LARGE(INDEX(ISNUMBER(--MID(feed!V1232,ROW($1:$5),1))*
ROW($1:$5),0),ROW($1:$5))+1,1)*10^ROW($1:$5)/10)</f>
        <v>0</v>
      </c>
      <c r="W1232">
        <f>feed!W1232</f>
        <v>0</v>
      </c>
      <c r="X1232" s="4">
        <f>T1232-H1232*750-K1232*375-L1232*375</f>
        <v>15585</v>
      </c>
      <c r="Y1232" s="9">
        <f>T1232/N1232</f>
        <v>59.4</v>
      </c>
    </row>
    <row r="1233" spans="1:25" x14ac:dyDescent="0.25">
      <c r="A1233" t="str">
        <f>feed!A1233</f>
        <v>Assets</v>
      </c>
      <c r="B1233" t="str">
        <f>feed!B1233</f>
        <v>greglj</v>
      </c>
      <c r="C1233">
        <f>feed!C1233</f>
        <v>0</v>
      </c>
      <c r="D1233">
        <f>SUMPRODUCT(MID(0&amp;feed!D1233,LARGE(INDEX(ISNUMBER(--MID(feed!D1233,ROW($1:$19),1))*
ROW($1:$19),0),ROW($1:$19))+1,1)*10^ROW($1:$19)/10)</f>
        <v>20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Nice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Poor</v>
      </c>
      <c r="J1233">
        <f>SUMPRODUCT(MID(0&amp;feed!J1233,LARGE(INDEX(ISNUMBER(--MID(feed!J1233,ROW($1:$19),1))*
ROW($1:$19),0),ROW($1:$19))+1,1)*10^ROW($1:$19)/10)</f>
        <v>146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274</v>
      </c>
      <c r="O1233">
        <f>SUMPRODUCT(MID(0&amp;feed!O1233,LARGE(INDEX(ISNUMBER(--MID(feed!O1233,ROW($1:$5),1))*
ROW($1:$5),0),ROW($1:$5))+1,1)*10^ROW($1:$5)/10)</f>
        <v>79</v>
      </c>
      <c r="P1233" t="str">
        <f>feed!P1233</f>
        <v>Untapped</v>
      </c>
      <c r="Q1233" t="str">
        <f>feed!Q1233</f>
        <v>None</v>
      </c>
      <c r="R1233" t="str">
        <f>feed!R1233</f>
        <v>Caribbean</v>
      </c>
      <c r="S1233" t="str">
        <f>feed!S1233</f>
        <v>United States</v>
      </c>
      <c r="T1233" s="4">
        <f>SUMPRODUCT(MID(0&amp;feed!T1233,LARGE(INDEX(ISNUMBER(--MID(feed!T1233,ROW($1:$5),1))*
ROW($1:$5),0),ROW($1:$5))+1,1)*10^ROW($1:$5)/10)</f>
        <v>20000</v>
      </c>
      <c r="U1233" t="str">
        <f>feed!U1233</f>
        <v>http://blocgame.com/stats.php?id=64686</v>
      </c>
      <c r="V1233" s="4">
        <f>SUMPRODUCT(MID(0&amp;feed!V1233,LARGE(INDEX(ISNUMBER(--MID(feed!V1233,ROW($1:$5),1))*
ROW($1:$5),0),ROW($1:$5))+1,1)*10^ROW($1:$5)/10)</f>
        <v>0</v>
      </c>
      <c r="W1233">
        <f>feed!W1233</f>
        <v>0</v>
      </c>
      <c r="X1233" s="4">
        <f>T1233-H1233*750-K1233*375-L1233*375</f>
        <v>18500</v>
      </c>
      <c r="Y1233" s="9">
        <f>T1233/N1233</f>
        <v>72.992700729927009</v>
      </c>
    </row>
    <row r="1234" spans="1:25" x14ac:dyDescent="0.25">
      <c r="A1234" t="str">
        <f>feed!A1234</f>
        <v>Horrellia</v>
      </c>
      <c r="B1234" t="str">
        <f>feed!B1234</f>
        <v>Harrison Horrell</v>
      </c>
      <c r="C1234">
        <f>feed!C1234</f>
        <v>0</v>
      </c>
      <c r="D1234">
        <f>SUMPRODUCT(MID(0&amp;feed!D1234,LARGE(INDEX(ISNUMBER(--MID(feed!D1234,ROW($1:$19),1))*
ROW($1:$19),0),ROW($1:$19))+1,1)*10^ROW($1:$19)/10)</f>
        <v>26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First World War surplus</v>
      </c>
      <c r="G1234" t="str">
        <f>feed!G1234</f>
        <v>Gandhi-like</v>
      </c>
      <c r="H1234">
        <f>SUMPRODUCT(MID(0&amp;feed!H1234,LARGE(INDEX(ISNUMBER(--MID(feed!H1234,ROW($1:$1),1))*
ROW($1:$1),0),ROW($1:$1))+1,1)*10^ROW($1:$1)/10)</f>
        <v>1</v>
      </c>
      <c r="I1234" t="str">
        <f>feed!I1234</f>
        <v>Good</v>
      </c>
      <c r="J1234">
        <f>SUMPRODUCT(MID(0&amp;feed!J1234,LARGE(INDEX(ISNUMBER(--MID(feed!J1234,ROW($1:$19),1))*
ROW($1:$19),0),ROW($1:$19))+1,1)*10^ROW($1:$19)/10)</f>
        <v>98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1</v>
      </c>
      <c r="M1234" t="str">
        <f>feed!M1234</f>
        <v>Free Market</v>
      </c>
      <c r="N1234">
        <f>SUMPRODUCT(MID(0&amp;feed!N1234,LARGE(INDEX(ISNUMBER(--MID(feed!N1234,ROW($1:$5),1))*
ROW($1:$5),0),ROW($1:$5))+1,1)*10^ROW($1:$5)/10)</f>
        <v>273</v>
      </c>
      <c r="O1234">
        <f>SUMPRODUCT(MID(0&amp;feed!O1234,LARGE(INDEX(ISNUMBER(--MID(feed!O1234,ROW($1:$5),1))*
ROW($1:$5),0),ROW($1:$5))+1,1)*10^ROW($1:$5)/10)</f>
        <v>4348</v>
      </c>
      <c r="P1234" t="str">
        <f>feed!P1234</f>
        <v>Untapped</v>
      </c>
      <c r="Q1234" t="str">
        <f>feed!Q1234</f>
        <v>Meagre</v>
      </c>
      <c r="R1234" t="str">
        <f>feed!R1234</f>
        <v>Atlas</v>
      </c>
      <c r="S1234" t="str">
        <f>feed!S1234</f>
        <v>United States</v>
      </c>
      <c r="T1234" s="4">
        <f>SUMPRODUCT(MID(0&amp;feed!T1234,LARGE(INDEX(ISNUMBER(--MID(feed!T1234,ROW($1:$5),1))*
ROW($1:$5),0),ROW($1:$5))+1,1)*10^ROW($1:$5)/10)</f>
        <v>20000</v>
      </c>
      <c r="U1234" t="str">
        <f>feed!U1234</f>
        <v>http://blocgame.com/stats.php?id=64626</v>
      </c>
      <c r="V1234" s="4">
        <f>SUMPRODUCT(MID(0&amp;feed!V1234,LARGE(INDEX(ISNUMBER(--MID(feed!V1234,ROW($1:$5),1))*
ROW($1:$5),0),ROW($1:$5))+1,1)*10^ROW($1:$5)/10)</f>
        <v>0</v>
      </c>
      <c r="W1234">
        <f>feed!W1234</f>
        <v>0</v>
      </c>
      <c r="X1234" s="4">
        <f>T1234-H1234*750-K1234*375-L1234*375</f>
        <v>18125</v>
      </c>
      <c r="Y1234" s="9">
        <f>T1234/N1234</f>
        <v>73.260073260073256</v>
      </c>
    </row>
    <row r="1235" spans="1:25" x14ac:dyDescent="0.25">
      <c r="A1235" t="str">
        <f>feed!A1235</f>
        <v>Saimon</v>
      </c>
      <c r="B1235" t="str">
        <f>feed!B1235</f>
        <v>Drakce90</v>
      </c>
      <c r="C1235">
        <f>feed!C1235</f>
        <v>0</v>
      </c>
      <c r="D1235">
        <f>SUMPRODUCT(MID(0&amp;feed!D1235,LARGE(INDEX(ISNUMBER(--MID(feed!D1235,ROW($1:$19),1))*
ROW($1:$19),0),ROW($1:$19))+1,1)*10^ROW($1:$19)/10)</f>
        <v>9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Nice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Standard</v>
      </c>
      <c r="J1235">
        <f>SUMPRODUCT(MID(0&amp;feed!J1235,LARGE(INDEX(ISNUMBER(--MID(feed!J1235,ROW($1:$19),1))*
ROW($1:$19),0),ROW($1:$19))+1,1)*10^ROW($1:$19)/10)</f>
        <v>59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272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 t="str">
        <f>feed!Q1235</f>
        <v>None</v>
      </c>
      <c r="R1235" t="str">
        <f>feed!R1235</f>
        <v>Mesopotamia</v>
      </c>
      <c r="S1235" t="str">
        <f>feed!S1235</f>
        <v>Neutral</v>
      </c>
      <c r="T1235" s="4">
        <f>SUMPRODUCT(MID(0&amp;feed!T1235,LARGE(INDEX(ISNUMBER(--MID(feed!T1235,ROW($1:$5),1))*
ROW($1:$5),0),ROW($1:$5))+1,1)*10^ROW($1:$5)/10)</f>
        <v>16335</v>
      </c>
      <c r="U1235" t="str">
        <f>feed!U1235</f>
        <v>http://blocgame.com/stats.php?id=64856</v>
      </c>
      <c r="V1235" s="4">
        <f>SUMPRODUCT(MID(0&amp;feed!V1235,LARGE(INDEX(ISNUMBER(--MID(feed!V1235,ROW($1:$5),1))*
ROW($1:$5),0),ROW($1:$5))+1,1)*10^ROW($1:$5)/10)</f>
        <v>0</v>
      </c>
      <c r="W1235">
        <f>feed!W1235</f>
        <v>0</v>
      </c>
      <c r="X1235" s="4">
        <f>T1235-H1235*750-K1235*375-L1235*375</f>
        <v>15585</v>
      </c>
      <c r="Y1235" s="9">
        <f>T1235/N1235</f>
        <v>60.055147058823529</v>
      </c>
    </row>
    <row r="1236" spans="1:25" x14ac:dyDescent="0.25">
      <c r="A1236" t="str">
        <f>feed!A1236</f>
        <v>Creamy Meme</v>
      </c>
      <c r="B1236" t="str">
        <f>feed!B1236</f>
        <v>Super Snake</v>
      </c>
      <c r="C1236">
        <f>feed!C1236</f>
        <v>0</v>
      </c>
      <c r="D1236">
        <f>SUMPRODUCT(MID(0&amp;feed!D1236,LARGE(INDEX(ISNUMBER(--MID(feed!D1236,ROW($1:$19),1))*
ROW($1:$19),0),ROW($1:$19))+1,1)*10^ROW($1:$19)/10)</f>
        <v>20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Questionable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Standard</v>
      </c>
      <c r="J1236">
        <f>SUMPRODUCT(MID(0&amp;feed!J1236,LARGE(INDEX(ISNUMBER(--MID(feed!J1236,ROW($1:$19),1))*
ROW($1:$19),0),ROW($1:$19))+1,1)*10^ROW($1:$19)/10)</f>
        <v>20</v>
      </c>
      <c r="K1236">
        <f>SUMPRODUCT(MID(0&amp;feed!K1236,LARGE(INDEX(ISNUMBER(--MID(feed!K1236,ROW($1:$19),1))*
ROW($1:$19),0),ROW($1:$19))+1,1)*10^ROW($1:$19)/10)</f>
        <v>0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Mixed Economy</v>
      </c>
      <c r="N1236">
        <f>SUMPRODUCT(MID(0&amp;feed!N1236,LARGE(INDEX(ISNUMBER(--MID(feed!N1236,ROW($1:$5),1))*
ROW($1:$5),0),ROW($1:$5))+1,1)*10^ROW($1:$5)/10)</f>
        <v>272</v>
      </c>
      <c r="O1236">
        <f>SUMPRODUCT(MID(0&amp;feed!O1236,LARGE(INDEX(ISNUMBER(--MID(feed!O1236,ROW($1:$5),1))*
ROW($1:$5),0),ROW($1:$5))+1,1)*10^ROW($1:$5)/10)</f>
        <v>0</v>
      </c>
      <c r="P1236">
        <f>feed!P1236</f>
        <v>0</v>
      </c>
      <c r="Q1236" t="str">
        <f>feed!Q1236</f>
        <v>Meagre</v>
      </c>
      <c r="R1236" t="str">
        <f>feed!R1236</f>
        <v>The Subcontinent</v>
      </c>
      <c r="S1236" t="str">
        <f>feed!S1236</f>
        <v>Neutral</v>
      </c>
      <c r="T1236" s="4">
        <f>SUMPRODUCT(MID(0&amp;feed!T1236,LARGE(INDEX(ISNUMBER(--MID(feed!T1236,ROW($1:$5),1))*
ROW($1:$5),0),ROW($1:$5))+1,1)*10^ROW($1:$5)/10)</f>
        <v>19500</v>
      </c>
      <c r="U1236" t="str">
        <f>feed!U1236</f>
        <v>http://blocgame.com/stats.php?id=64874</v>
      </c>
      <c r="V1236" s="4">
        <f>SUMPRODUCT(MID(0&amp;feed!V1236,LARGE(INDEX(ISNUMBER(--MID(feed!V1236,ROW($1:$5),1))*
ROW($1:$5),0),ROW($1:$5))+1,1)*10^ROW($1:$5)/10)</f>
        <v>0</v>
      </c>
      <c r="W1236">
        <f>feed!W1236</f>
        <v>0</v>
      </c>
      <c r="X1236" s="4">
        <f>T1236-H1236*750-K1236*375-L1236*375</f>
        <v>19500</v>
      </c>
      <c r="Y1236" s="9">
        <f>T1236/N1236</f>
        <v>71.691176470588232</v>
      </c>
    </row>
    <row r="1237" spans="1:25" x14ac:dyDescent="0.25">
      <c r="A1237" t="str">
        <f>feed!A1238</f>
        <v>ggwplol1</v>
      </c>
      <c r="B1237" t="str">
        <f>feed!B1238</f>
        <v>mpetersen5</v>
      </c>
      <c r="C1237">
        <f>feed!C1238</f>
        <v>0</v>
      </c>
      <c r="D1237">
        <f>SUMPRODUCT(MID(0&amp;feed!D1238,LARGE(INDEX(ISNUMBER(--MID(feed!D1238,ROW($1:$19),1))*
ROW($1:$19),0),ROW($1:$19))+1,1)*10^ROW($1:$19)/10)</f>
        <v>7</v>
      </c>
      <c r="E1237">
        <f>SUMPRODUCT(MID(0&amp;feed!E1238,LARGE(INDEX(ISNUMBER(--MID(feed!E1238,ROW($1:$19),1))*
ROW($1:$19),0),ROW($1:$19))+1,1)*10^ROW($1:$19)/10)</f>
        <v>0</v>
      </c>
      <c r="F1237" t="str">
        <f>feed!F1238</f>
        <v>Finest of the 19th century</v>
      </c>
      <c r="G1237" t="str">
        <f>feed!G1238</f>
        <v>Angelic</v>
      </c>
      <c r="H1237">
        <f>SUMPRODUCT(MID(0&amp;feed!H1238,LARGE(INDEX(ISNUMBER(--MID(feed!H1238,ROW($1:$1),1))*
ROW($1:$1),0),ROW($1:$1))+1,1)*10^ROW($1:$1)/10)</f>
        <v>0</v>
      </c>
      <c r="I1237" t="str">
        <f>feed!I1238</f>
        <v>Poor</v>
      </c>
      <c r="J1237">
        <f>SUMPRODUCT(MID(0&amp;feed!J1238,LARGE(INDEX(ISNUMBER(--MID(feed!J1238,ROW($1:$19),1))*
ROW($1:$19),0),ROW($1:$19))+1,1)*10^ROW($1:$19)/10)</f>
        <v>128</v>
      </c>
      <c r="K1237">
        <f>SUMPRODUCT(MID(0&amp;feed!K1238,LARGE(INDEX(ISNUMBER(--MID(feed!K1238,ROW($1:$19),1))*
ROW($1:$19),0),ROW($1:$19))+1,1)*10^ROW($1:$19)/10)</f>
        <v>2</v>
      </c>
      <c r="L1237">
        <f>SUMPRODUCT(MID(0&amp;feed!L1238,LARGE(INDEX(ISNUMBER(--MID(feed!L1238,ROW($1:$19),1))*
ROW($1:$19),0),ROW($1:$19))+1,1)*10^ROW($1:$19)/10)</f>
        <v>0</v>
      </c>
      <c r="M1237" t="str">
        <f>feed!M1238</f>
        <v>Mixed Economy</v>
      </c>
      <c r="N1237">
        <f>SUMPRODUCT(MID(0&amp;feed!N1238,LARGE(INDEX(ISNUMBER(--MID(feed!N1238,ROW($1:$5),1))*
ROW($1:$5),0),ROW($1:$5))+1,1)*10^ROW($1:$5)/10)</f>
        <v>271</v>
      </c>
      <c r="O1237">
        <f>SUMPRODUCT(MID(0&amp;feed!O1238,LARGE(INDEX(ISNUMBER(--MID(feed!O1238,ROW($1:$5),1))*
ROW($1:$5),0),ROW($1:$5))+1,1)*10^ROW($1:$5)/10)</f>
        <v>0</v>
      </c>
      <c r="P1237" t="str">
        <f>feed!P1238</f>
        <v>Untapped</v>
      </c>
      <c r="Q1237" t="str">
        <f>feed!Q1238</f>
        <v>None</v>
      </c>
      <c r="R1237" t="str">
        <f>feed!R1238</f>
        <v>Southern Africa</v>
      </c>
      <c r="S1237" t="str">
        <f>feed!S1238</f>
        <v>Neutral</v>
      </c>
      <c r="T1237" s="4">
        <f>SUMPRODUCT(MID(0&amp;feed!T1238,LARGE(INDEX(ISNUMBER(--MID(feed!T1238,ROW($1:$5),1))*
ROW($1:$5),0),ROW($1:$5))+1,1)*10^ROW($1:$5)/10)</f>
        <v>19195</v>
      </c>
      <c r="U1237" t="str">
        <f>feed!U1238</f>
        <v>http://blocgame.com/stats.php?id=64710</v>
      </c>
      <c r="V1237" s="4">
        <f>SUMPRODUCT(MID(0&amp;feed!V1238,LARGE(INDEX(ISNUMBER(--MID(feed!V1238,ROW($1:$5),1))*
ROW($1:$5),0),ROW($1:$5))+1,1)*10^ROW($1:$5)/10)</f>
        <v>0</v>
      </c>
      <c r="W1237">
        <f>feed!W1238</f>
        <v>0</v>
      </c>
      <c r="X1237" s="4">
        <f>T1237-H1237*750-K1237*375-L1237*375</f>
        <v>18445</v>
      </c>
      <c r="Y1237" s="9">
        <f>T1237/N1237</f>
        <v>70.830258302583019</v>
      </c>
    </row>
    <row r="1238" spans="1:25" x14ac:dyDescent="0.25">
      <c r="A1238" t="str">
        <f>feed!A1237</f>
        <v>Liberstine</v>
      </c>
      <c r="B1238" t="str">
        <f>feed!B1237</f>
        <v>zachvega</v>
      </c>
      <c r="C1238">
        <f>feed!C1237</f>
        <v>0</v>
      </c>
      <c r="D1238">
        <f>SUMPRODUCT(MID(0&amp;feed!D1237,LARGE(INDEX(ISNUMBER(--MID(feed!D1237,ROW($1:$19),1))*
ROW($1:$19),0),ROW($1:$19))+1,1)*10^ROW($1:$19)/10)</f>
        <v>25</v>
      </c>
      <c r="E1238">
        <f>SUMPRODUCT(MID(0&amp;feed!E1237,LARGE(INDEX(ISNUMBER(--MID(feed!E1237,ROW($1:$19),1))*
ROW($1:$19),0),ROW($1:$19))+1,1)*10^ROW($1:$19)/10)</f>
        <v>0</v>
      </c>
      <c r="F1238" t="str">
        <f>feed!F1237</f>
        <v>First World War surplus</v>
      </c>
      <c r="G1238" t="str">
        <f>feed!G1237</f>
        <v>Gandhi-like</v>
      </c>
      <c r="H1238">
        <f>SUMPRODUCT(MID(0&amp;feed!H1237,LARGE(INDEX(ISNUMBER(--MID(feed!H1237,ROW($1:$1),1))*
ROW($1:$1),0),ROW($1:$1))+1,1)*10^ROW($1:$1)/10)</f>
        <v>0</v>
      </c>
      <c r="I1238" t="str">
        <f>feed!I1237</f>
        <v>Elite</v>
      </c>
      <c r="J1238">
        <f>SUMPRODUCT(MID(0&amp;feed!J1237,LARGE(INDEX(ISNUMBER(--MID(feed!J1237,ROW($1:$19),1))*
ROW($1:$19),0),ROW($1:$19))+1,1)*10^ROW($1:$19)/10)</f>
        <v>0</v>
      </c>
      <c r="K1238">
        <f>SUMPRODUCT(MID(0&amp;feed!K1237,LARGE(INDEX(ISNUMBER(--MID(feed!K1237,ROW($1:$19),1))*
ROW($1:$19),0),ROW($1:$19))+1,1)*10^ROW($1:$19)/10)</f>
        <v>2</v>
      </c>
      <c r="L1238">
        <f>SUMPRODUCT(MID(0&amp;feed!L1237,LARGE(INDEX(ISNUMBER(--MID(feed!L1237,ROW($1:$19),1))*
ROW($1:$19),0),ROW($1:$19))+1,1)*10^ROW($1:$19)/10)</f>
        <v>0</v>
      </c>
      <c r="M1238" t="str">
        <f>feed!M1237</f>
        <v>Free Market</v>
      </c>
      <c r="N1238">
        <f>SUMPRODUCT(MID(0&amp;feed!N1237,LARGE(INDEX(ISNUMBER(--MID(feed!N1237,ROW($1:$5),1))*
ROW($1:$5),0),ROW($1:$5))+1,1)*10^ROW($1:$5)/10)</f>
        <v>271</v>
      </c>
      <c r="O1238">
        <f>SUMPRODUCT(MID(0&amp;feed!O1237,LARGE(INDEX(ISNUMBER(--MID(feed!O1237,ROW($1:$5),1))*
ROW($1:$5),0),ROW($1:$5))+1,1)*10^ROW($1:$5)/10)</f>
        <v>0</v>
      </c>
      <c r="P1238" t="str">
        <f>feed!P1237</f>
        <v>Untapped</v>
      </c>
      <c r="Q1238" t="str">
        <f>feed!Q1237</f>
        <v>None</v>
      </c>
      <c r="R1238" t="str">
        <f>feed!R1237</f>
        <v>Indochina</v>
      </c>
      <c r="S1238" t="str">
        <f>feed!S1237</f>
        <v>Neutral</v>
      </c>
      <c r="T1238" s="4">
        <f>SUMPRODUCT(MID(0&amp;feed!T1237,LARGE(INDEX(ISNUMBER(--MID(feed!T1237,ROW($1:$5),1))*
ROW($1:$5),0),ROW($1:$5))+1,1)*10^ROW($1:$5)/10)</f>
        <v>20000</v>
      </c>
      <c r="U1238" t="str">
        <f>feed!U1237</f>
        <v>http://blocgame.com/stats.php?id=64634</v>
      </c>
      <c r="V1238" s="4">
        <f>SUMPRODUCT(MID(0&amp;feed!V1237,LARGE(INDEX(ISNUMBER(--MID(feed!V1237,ROW($1:$5),1))*
ROW($1:$5),0),ROW($1:$5))+1,1)*10^ROW($1:$5)/10)</f>
        <v>0</v>
      </c>
      <c r="W1238">
        <f>feed!W1237</f>
        <v>0</v>
      </c>
      <c r="X1238" s="4">
        <f>T1238-H1238*750-K1238*375-L1238*375</f>
        <v>19250</v>
      </c>
      <c r="Y1238" s="9">
        <f>T1238/N1238</f>
        <v>73.800738007380076</v>
      </c>
    </row>
    <row r="1239" spans="1:25" x14ac:dyDescent="0.25">
      <c r="A1239" t="str">
        <f>feed!A1239</f>
        <v>qwertygf</v>
      </c>
      <c r="B1239" t="str">
        <f>feed!B1239</f>
        <v>jnkm</v>
      </c>
      <c r="C1239">
        <f>feed!C1239</f>
        <v>0</v>
      </c>
      <c r="D1239">
        <f>SUMPRODUCT(MID(0&amp;feed!D1239,LARGE(INDEX(ISNUMBER(--MID(feed!D1239,ROW($1:$19),1))*
ROW($1:$19),0),ROW($1:$19))+1,1)*10^ROW($1:$19)/10)</f>
        <v>7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Angelic</v>
      </c>
      <c r="H1239">
        <f>SUMPRODUCT(MID(0&amp;feed!H1239,LARGE(INDEX(ISNUMBER(--MID(feed!H1239,ROW($1:$1),1))*
ROW($1:$1),0),ROW($1:$1))+1,1)*10^ROW($1:$1)/10)</f>
        <v>0</v>
      </c>
      <c r="I1239" t="str">
        <f>feed!I1239</f>
        <v>Poor</v>
      </c>
      <c r="J1239">
        <f>SUMPRODUCT(MID(0&amp;feed!J1239,LARGE(INDEX(ISNUMBER(--MID(feed!J1239,ROW($1:$19),1))*
ROW($1:$19),0),ROW($1:$19))+1,1)*10^ROW($1:$19)/10)</f>
        <v>126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270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 t="str">
        <f>feed!Q1239</f>
        <v>None</v>
      </c>
      <c r="R1239" t="str">
        <f>feed!R1239</f>
        <v>Congo</v>
      </c>
      <c r="S1239" t="str">
        <f>feed!S1239</f>
        <v>Neutral</v>
      </c>
      <c r="T1239" s="4">
        <f>SUMPRODUCT(MID(0&amp;feed!T1239,LARGE(INDEX(ISNUMBER(--MID(feed!T1239,ROW($1:$5),1))*
ROW($1:$5),0),ROW($1:$5))+1,1)*10^ROW($1:$5)/10)</f>
        <v>19225</v>
      </c>
      <c r="U1239" t="str">
        <f>feed!U1239</f>
        <v>http://blocgame.com/stats.php?id=64721</v>
      </c>
      <c r="V1239" s="4">
        <f>SUMPRODUCT(MID(0&amp;feed!V1239,LARGE(INDEX(ISNUMBER(--MID(feed!V1239,ROW($1:$5),1))*
ROW($1:$5),0),ROW($1:$5))+1,1)*10^ROW($1:$5)/10)</f>
        <v>0</v>
      </c>
      <c r="W1239">
        <f>feed!W1239</f>
        <v>0</v>
      </c>
      <c r="X1239" s="4">
        <f>T1239-H1239*750-K1239*375-L1239*375</f>
        <v>18475</v>
      </c>
      <c r="Y1239" s="9">
        <f>T1239/N1239</f>
        <v>71.203703703703709</v>
      </c>
    </row>
    <row r="1240" spans="1:25" x14ac:dyDescent="0.25">
      <c r="A1240" t="str">
        <f>feed!A1240</f>
        <v>FuckPussyStan</v>
      </c>
      <c r="B1240" t="str">
        <f>feed!B1240</f>
        <v>AutisticNigger</v>
      </c>
      <c r="C1240">
        <f>feed!C1240</f>
        <v>0</v>
      </c>
      <c r="D1240">
        <f>SUMPRODUCT(MID(0&amp;feed!D1240,LARGE(INDEX(ISNUMBER(--MID(feed!D1240,ROW($1:$19),1))*
ROW($1:$19),0),ROW($1:$19))+1,1)*10^ROW($1:$19)/10)</f>
        <v>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Angelic</v>
      </c>
      <c r="H1240">
        <f>SUMPRODUCT(MID(0&amp;feed!H1240,LARGE(INDEX(ISNUMBER(--MID(feed!H1240,ROW($1:$1),1))*
ROW($1:$1),0),ROW($1:$1))+1,1)*10^ROW($1:$1)/10)</f>
        <v>0</v>
      </c>
      <c r="I1240" t="str">
        <f>feed!I1240</f>
        <v>Undisciplined Rabble</v>
      </c>
      <c r="J1240">
        <f>SUMPRODUCT(MID(0&amp;feed!J1240,LARGE(INDEX(ISNUMBER(--MID(feed!J1240,ROW($1:$19),1))*
ROW($1:$19),0),ROW($1:$19))+1,1)*10^ROW($1:$19)/10)</f>
        <v>4</v>
      </c>
      <c r="K1240">
        <f>SUMPRODUCT(MID(0&amp;feed!K1240,LARGE(INDEX(ISNUMBER(--MID(feed!K1240,ROW($1:$19),1))*
ROW($1:$19),0),ROW($1:$19))+1,1)*10^ROW($1:$19)/10)</f>
        <v>3</v>
      </c>
      <c r="L1240">
        <f>SUMPRODUCT(MID(0&amp;feed!L1240,LARGE(INDEX(ISNUMBER(--MID(feed!L1240,ROW($1:$19),1))*
ROW($1:$19),0),ROW($1:$19))+1,1)*10^ROW($1:$19)/10)</f>
        <v>3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270</v>
      </c>
      <c r="O1240">
        <f>SUMPRODUCT(MID(0&amp;feed!O1240,LARGE(INDEX(ISNUMBER(--MID(feed!O1240,ROW($1:$5),1))*
ROW($1:$5),0),ROW($1:$5))+1,1)*10^ROW($1:$5)/10)</f>
        <v>3</v>
      </c>
      <c r="P1240" t="str">
        <f>feed!P1240</f>
        <v>Untapped</v>
      </c>
      <c r="Q1240" t="str">
        <f>feed!Q1240</f>
        <v>None</v>
      </c>
      <c r="R1240" t="str">
        <f>feed!R1240</f>
        <v>Mesopotamia</v>
      </c>
      <c r="S1240" t="str">
        <f>feed!S1240</f>
        <v>Soviet Union</v>
      </c>
      <c r="T1240" s="4">
        <f>SUMPRODUCT(MID(0&amp;feed!T1240,LARGE(INDEX(ISNUMBER(--MID(feed!T1240,ROW($1:$5),1))*
ROW($1:$5),0),ROW($1:$5))+1,1)*10^ROW($1:$5)/10)</f>
        <v>16667</v>
      </c>
      <c r="U1240" t="str">
        <f>feed!U1240</f>
        <v>http://blocgame.com/stats.php?id=64781</v>
      </c>
      <c r="V1240" s="4">
        <f>SUMPRODUCT(MID(0&amp;feed!V1240,LARGE(INDEX(ISNUMBER(--MID(feed!V1240,ROW($1:$5),1))*
ROW($1:$5),0),ROW($1:$5))+1,1)*10^ROW($1:$5)/10)</f>
        <v>0</v>
      </c>
      <c r="W1240">
        <f>feed!W1240</f>
        <v>0</v>
      </c>
      <c r="X1240" s="4">
        <f>T1240-H1240*750-K1240*375-L1240*375</f>
        <v>14417</v>
      </c>
      <c r="Y1240" s="9">
        <f>T1240/N1240</f>
        <v>61.729629629629628</v>
      </c>
    </row>
    <row r="1241" spans="1:25" x14ac:dyDescent="0.25">
      <c r="A1241" t="str">
        <f>feed!A1241</f>
        <v>Horacio</v>
      </c>
      <c r="B1241" t="str">
        <f>feed!B1241</f>
        <v>hm21212</v>
      </c>
      <c r="C1241">
        <f>feed!C1241</f>
        <v>0</v>
      </c>
      <c r="D1241">
        <f>SUMPRODUCT(MID(0&amp;feed!D1241,LARGE(INDEX(ISNUMBER(--MID(feed!D1241,ROW($1:$19),1))*
ROW($1:$19),0),ROW($1:$19))+1,1)*10^ROW($1:$19)/10)</f>
        <v>22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Gandhi-like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97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3</v>
      </c>
      <c r="M1241" t="str">
        <f>feed!M1241</f>
        <v>Free Market</v>
      </c>
      <c r="N1241">
        <f>SUMPRODUCT(MID(0&amp;feed!N1241,LARGE(INDEX(ISNUMBER(--MID(feed!N1241,ROW($1:$5),1))*
ROW($1:$5),0),ROW($1:$5))+1,1)*10^ROW($1:$5)/10)</f>
        <v>267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 t="str">
        <f>feed!Q1241</f>
        <v>None</v>
      </c>
      <c r="R1241" t="str">
        <f>feed!R1241</f>
        <v>Mesoamerica</v>
      </c>
      <c r="S1241" t="str">
        <f>feed!S1241</f>
        <v>Soviet Union</v>
      </c>
      <c r="T1241" s="4">
        <f>SUMPRODUCT(MID(0&amp;feed!T1241,LARGE(INDEX(ISNUMBER(--MID(feed!T1241,ROW($1:$5),1))*
ROW($1:$5),0),ROW($1:$5))+1,1)*10^ROW($1:$5)/10)</f>
        <v>20000</v>
      </c>
      <c r="U1241" t="str">
        <f>feed!U1241</f>
        <v>http://blocgame.com/stats.php?id=64674</v>
      </c>
      <c r="V1241" s="4">
        <f>SUMPRODUCT(MID(0&amp;feed!V1241,LARGE(INDEX(ISNUMBER(--MID(feed!V1241,ROW($1:$5),1))*
ROW($1:$5),0),ROW($1:$5))+1,1)*10^ROW($1:$5)/10)</f>
        <v>0</v>
      </c>
      <c r="W1241">
        <f>feed!W1241</f>
        <v>0</v>
      </c>
      <c r="X1241" s="4">
        <f>T1241-H1241*750-K1241*375-L1241*375</f>
        <v>18125</v>
      </c>
      <c r="Y1241" s="9">
        <f>T1241/N1241</f>
        <v>74.906367041198507</v>
      </c>
    </row>
    <row r="1242" spans="1:25" x14ac:dyDescent="0.25">
      <c r="A1242" t="str">
        <f>feed!A1243</f>
        <v>Notrealistan</v>
      </c>
      <c r="B1242" t="str">
        <f>feed!B1243</f>
        <v>braderrrs</v>
      </c>
      <c r="C1242" t="str">
        <f>feed!C1243</f>
        <v>FuckFishy</v>
      </c>
      <c r="D1242">
        <f>SUMPRODUCT(MID(0&amp;feed!D1243,LARGE(INDEX(ISNUMBER(--MID(feed!D1243,ROW($1:$19),1))*
ROW($1:$19),0),ROW($1:$19))+1,1)*10^ROW($1:$19)/10)</f>
        <v>9</v>
      </c>
      <c r="E1242">
        <f>SUMPRODUCT(MID(0&amp;feed!E1243,LARGE(INDEX(ISNUMBER(--MID(feed!E1243,ROW($1:$19),1))*
ROW($1:$19),0),ROW($1:$19))+1,1)*10^ROW($1:$19)/10)</f>
        <v>0</v>
      </c>
      <c r="F1242" t="str">
        <f>feed!F1243</f>
        <v>First World War surplus</v>
      </c>
      <c r="G1242" t="str">
        <f>feed!G1243</f>
        <v>Nice</v>
      </c>
      <c r="H1242">
        <f>SUMPRODUCT(MID(0&amp;feed!H1243,LARGE(INDEX(ISNUMBER(--MID(feed!H1243,ROW($1:$1),1))*
ROW($1:$1),0),ROW($1:$1))+1,1)*10^ROW($1:$1)/10)</f>
        <v>0</v>
      </c>
      <c r="I1242" t="str">
        <f>feed!I1243</f>
        <v>Good</v>
      </c>
      <c r="J1242">
        <f>SUMPRODUCT(MID(0&amp;feed!J1243,LARGE(INDEX(ISNUMBER(--MID(feed!J1243,ROW($1:$19),1))*
ROW($1:$19),0),ROW($1:$19))+1,1)*10^ROW($1:$19)/10)</f>
        <v>87</v>
      </c>
      <c r="K1242">
        <f>SUMPRODUCT(MID(0&amp;feed!K1243,LARGE(INDEX(ISNUMBER(--MID(feed!K1243,ROW($1:$19),1))*
ROW($1:$19),0),ROW($1:$19))+1,1)*10^ROW($1:$19)/10)</f>
        <v>2</v>
      </c>
      <c r="L1242">
        <f>SUMPRODUCT(MID(0&amp;feed!L1243,LARGE(INDEX(ISNUMBER(--MID(feed!L1243,ROW($1:$19),1))*
ROW($1:$19),0),ROW($1:$19))+1,1)*10^ROW($1:$19)/10)</f>
        <v>0</v>
      </c>
      <c r="M1242" t="str">
        <f>feed!M1243</f>
        <v>Central Planning</v>
      </c>
      <c r="N1242">
        <f>SUMPRODUCT(MID(0&amp;feed!N1243,LARGE(INDEX(ISNUMBER(--MID(feed!N1243,ROW($1:$5),1))*
ROW($1:$5),0),ROW($1:$5))+1,1)*10^ROW($1:$5)/10)</f>
        <v>266</v>
      </c>
      <c r="O1242">
        <f>SUMPRODUCT(MID(0&amp;feed!O1243,LARGE(INDEX(ISNUMBER(--MID(feed!O1243,ROW($1:$5),1))*
ROW($1:$5),0),ROW($1:$5))+1,1)*10^ROW($1:$5)/10)</f>
        <v>0</v>
      </c>
      <c r="P1242" t="str">
        <f>feed!P1243</f>
        <v>Untapped</v>
      </c>
      <c r="Q1242" t="str">
        <f>feed!Q1243</f>
        <v>None</v>
      </c>
      <c r="R1242" t="str">
        <f>feed!R1243</f>
        <v>Arabia</v>
      </c>
      <c r="S1242" t="str">
        <f>feed!S1243</f>
        <v>Soviet Union</v>
      </c>
      <c r="T1242" s="4">
        <f>SUMPRODUCT(MID(0&amp;feed!T1243,LARGE(INDEX(ISNUMBER(--MID(feed!T1243,ROW($1:$5),1))*
ROW($1:$5),0),ROW($1:$5))+1,1)*10^ROW($1:$5)/10)</f>
        <v>20000</v>
      </c>
      <c r="U1242" t="str">
        <f>feed!U1243</f>
        <v>http://blocgame.com/stats.php?id=64801</v>
      </c>
      <c r="V1242" s="4">
        <f>SUMPRODUCT(MID(0&amp;feed!V1243,LARGE(INDEX(ISNUMBER(--MID(feed!V1243,ROW($1:$5),1))*
ROW($1:$5),0),ROW($1:$5))+1,1)*10^ROW($1:$5)/10)</f>
        <v>0</v>
      </c>
      <c r="W1242">
        <f>feed!W1243</f>
        <v>0</v>
      </c>
      <c r="X1242" s="4">
        <f>T1242-H1242*750-K1242*375-L1242*375</f>
        <v>19250</v>
      </c>
      <c r="Y1242" s="9">
        <f>T1242/N1242</f>
        <v>75.187969924812023</v>
      </c>
    </row>
    <row r="1243" spans="1:25" x14ac:dyDescent="0.25">
      <c r="A1243" t="str">
        <f>feed!A1242</f>
        <v>Irrelevant</v>
      </c>
      <c r="B1243" t="str">
        <f>feed!B1242</f>
        <v>NotImportant</v>
      </c>
      <c r="C1243" t="str">
        <f>feed!C1242</f>
        <v>The United Nations</v>
      </c>
      <c r="D1243">
        <f>SUMPRODUCT(MID(0&amp;feed!D1242,LARGE(INDEX(ISNUMBER(--MID(feed!D1242,ROW($1:$19),1))*
ROW($1:$19),0),ROW($1:$19))+1,1)*10^ROW($1:$19)/10)</f>
        <v>15</v>
      </c>
      <c r="E1243">
        <f>SUMPRODUCT(MID(0&amp;feed!E1242,LARGE(INDEX(ISNUMBER(--MID(feed!E1242,ROW($1:$19),1))*
ROW($1:$19),0),ROW($1:$19))+1,1)*10^ROW($1:$19)/10)</f>
        <v>0</v>
      </c>
      <c r="F1243" t="str">
        <f>feed!F1242</f>
        <v>First World War surplus</v>
      </c>
      <c r="G1243" t="str">
        <f>feed!G1242</f>
        <v>Normal</v>
      </c>
      <c r="H1243">
        <f>SUMPRODUCT(MID(0&amp;feed!H1242,LARGE(INDEX(ISNUMBER(--MID(feed!H1242,ROW($1:$1),1))*
ROW($1:$1),0),ROW($1:$1))+1,1)*10^ROW($1:$1)/10)</f>
        <v>0</v>
      </c>
      <c r="I1243" t="str">
        <f>feed!I1242</f>
        <v>Undisciplined Rabble</v>
      </c>
      <c r="J1243">
        <f>SUMPRODUCT(MID(0&amp;feed!J1242,LARGE(INDEX(ISNUMBER(--MID(feed!J1242,ROW($1:$19),1))*
ROW($1:$19),0),ROW($1:$19))+1,1)*10^ROW($1:$19)/10)</f>
        <v>41</v>
      </c>
      <c r="K1243">
        <f>SUMPRODUCT(MID(0&amp;feed!K1242,LARGE(INDEX(ISNUMBER(--MID(feed!K1242,ROW($1:$19),1))*
ROW($1:$19),0),ROW($1:$19))+1,1)*10^ROW($1:$19)/10)</f>
        <v>3</v>
      </c>
      <c r="L1243">
        <f>SUMPRODUCT(MID(0&amp;feed!L1242,LARGE(INDEX(ISNUMBER(--MID(feed!L1242,ROW($1:$19),1))*
ROW($1:$19),0),ROW($1:$19))+1,1)*10^ROW($1:$19)/10)</f>
        <v>4</v>
      </c>
      <c r="M1243" t="str">
        <f>feed!M1242</f>
        <v>Mixed Economy</v>
      </c>
      <c r="N1243">
        <f>SUMPRODUCT(MID(0&amp;feed!N1242,LARGE(INDEX(ISNUMBER(--MID(feed!N1242,ROW($1:$5),1))*
ROW($1:$5),0),ROW($1:$5))+1,1)*10^ROW($1:$5)/10)</f>
        <v>266</v>
      </c>
      <c r="O1243">
        <f>SUMPRODUCT(MID(0&amp;feed!O1242,LARGE(INDEX(ISNUMBER(--MID(feed!O1242,ROW($1:$5),1))*
ROW($1:$5),0),ROW($1:$5))+1,1)*10^ROW($1:$5)/10)</f>
        <v>3800</v>
      </c>
      <c r="P1243" t="str">
        <f>feed!P1242</f>
        <v>Untapped</v>
      </c>
      <c r="Q1243" t="str">
        <f>feed!Q1242</f>
        <v>None</v>
      </c>
      <c r="R1243" t="str">
        <f>feed!R1242</f>
        <v>Persia</v>
      </c>
      <c r="S1243" t="str">
        <f>feed!S1242</f>
        <v>Neutral</v>
      </c>
      <c r="T1243" s="4">
        <f>SUMPRODUCT(MID(0&amp;feed!T1242,LARGE(INDEX(ISNUMBER(--MID(feed!T1242,ROW($1:$5),1))*
ROW($1:$5),0),ROW($1:$5))+1,1)*10^ROW($1:$5)/10)</f>
        <v>16172</v>
      </c>
      <c r="U1243" t="str">
        <f>feed!U1242</f>
        <v>http://blocgame.com/stats.php?id=64032</v>
      </c>
      <c r="V1243" s="4">
        <f>SUMPRODUCT(MID(0&amp;feed!V1242,LARGE(INDEX(ISNUMBER(--MID(feed!V1242,ROW($1:$5),1))*
ROW($1:$5),0),ROW($1:$5))+1,1)*10^ROW($1:$5)/10)</f>
        <v>0</v>
      </c>
      <c r="W1243">
        <f>feed!W1242</f>
        <v>0</v>
      </c>
      <c r="X1243" s="4">
        <f>T1243-H1243*750-K1243*375-L1243*375</f>
        <v>13547</v>
      </c>
      <c r="Y1243" s="9">
        <f>T1243/N1243</f>
        <v>60.796992481203006</v>
      </c>
    </row>
    <row r="1244" spans="1:25" x14ac:dyDescent="0.25">
      <c r="A1244" t="str">
        <f>feed!A1244</f>
        <v>Indian cobra</v>
      </c>
      <c r="B1244" t="str">
        <f>feed!B1244</f>
        <v>Indian cobra</v>
      </c>
      <c r="C1244">
        <f>feed!C1244</f>
        <v>0</v>
      </c>
      <c r="D1244">
        <f>SUMPRODUCT(MID(0&amp;feed!D1244,LARGE(INDEX(ISNUMBER(--MID(feed!D1244,ROW($1:$19),1))*
ROW($1:$19),0),ROW($1:$19))+1,1)*10^ROW($1:$19)/10)</f>
        <v>20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Gandhi-like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152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262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 t="str">
        <f>feed!Q1244</f>
        <v>None</v>
      </c>
      <c r="R1244" t="str">
        <f>feed!R1244</f>
        <v>Caribbean</v>
      </c>
      <c r="S1244" t="str">
        <f>feed!S1244</f>
        <v>Soviet Union</v>
      </c>
      <c r="T1244" s="4">
        <f>SUMPRODUCT(MID(0&amp;feed!T1244,LARGE(INDEX(ISNUMBER(--MID(feed!T1244,ROW($1:$5),1))*
ROW($1:$5),0),ROW($1:$5))+1,1)*10^ROW($1:$5)/10)</f>
        <v>20000</v>
      </c>
      <c r="U1244" t="str">
        <f>feed!U1244</f>
        <v>http://blocgame.com/stats.php?id=64677</v>
      </c>
      <c r="V1244" s="4">
        <f>SUMPRODUCT(MID(0&amp;feed!V1244,LARGE(INDEX(ISNUMBER(--MID(feed!V1244,ROW($1:$5),1))*
ROW($1:$5),0),ROW($1:$5))+1,1)*10^ROW($1:$5)/10)</f>
        <v>0</v>
      </c>
      <c r="W1244">
        <f>feed!W1244</f>
        <v>0</v>
      </c>
      <c r="X1244" s="4">
        <f>T1244-H1244*750-K1244*375-L1244*375</f>
        <v>19250</v>
      </c>
      <c r="Y1244" s="9">
        <f>T1244/N1244</f>
        <v>76.335877862595424</v>
      </c>
    </row>
    <row r="1245" spans="1:25" x14ac:dyDescent="0.25">
      <c r="A1245" t="str">
        <f>feed!A1246</f>
        <v>Oopday</v>
      </c>
      <c r="B1245" t="str">
        <f>feed!B1246</f>
        <v>BeigeBeard</v>
      </c>
      <c r="C1245">
        <f>feed!C1246</f>
        <v>0</v>
      </c>
      <c r="D1245">
        <f>SUMPRODUCT(MID(0&amp;feed!D1246,LARGE(INDEX(ISNUMBER(--MID(feed!D1246,ROW($1:$19),1))*
ROW($1:$19),0),ROW($1:$19))+1,1)*10^ROW($1:$19)/10)</f>
        <v>7</v>
      </c>
      <c r="E1245">
        <f>SUMPRODUCT(MID(0&amp;feed!E1246,LARGE(INDEX(ISNUMBER(--MID(feed!E1246,ROW($1:$19),1))*
ROW($1:$19),0),ROW($1:$19))+1,1)*10^ROW($1:$19)/10)</f>
        <v>0</v>
      </c>
      <c r="F1245" t="str">
        <f>feed!F1246</f>
        <v>Finest of the 19th century</v>
      </c>
      <c r="G1245" t="str">
        <f>feed!G1246</f>
        <v>Nice</v>
      </c>
      <c r="H1245">
        <f>SUMPRODUCT(MID(0&amp;feed!H1246,LARGE(INDEX(ISNUMBER(--MID(feed!H1246,ROW($1:$1),1))*
ROW($1:$1),0),ROW($1:$1))+1,1)*10^ROW($1:$1)/10)</f>
        <v>0</v>
      </c>
      <c r="I1245" t="str">
        <f>feed!I1246</f>
        <v>Standard</v>
      </c>
      <c r="J1245">
        <f>SUMPRODUCT(MID(0&amp;feed!J1246,LARGE(INDEX(ISNUMBER(--MID(feed!J1246,ROW($1:$19),1))*
ROW($1:$19),0),ROW($1:$19))+1,1)*10^ROW($1:$19)/10)</f>
        <v>76</v>
      </c>
      <c r="K1245">
        <f>SUMPRODUCT(MID(0&amp;feed!K1246,LARGE(INDEX(ISNUMBER(--MID(feed!K1246,ROW($1:$19),1))*
ROW($1:$19),0),ROW($1:$19))+1,1)*10^ROW($1:$19)/10)</f>
        <v>2</v>
      </c>
      <c r="L1245">
        <f>SUMPRODUCT(MID(0&amp;feed!L1246,LARGE(INDEX(ISNUMBER(--MID(feed!L1246,ROW($1:$19),1))*
ROW($1:$19),0),ROW($1:$19))+1,1)*10^ROW($1:$19)/10)</f>
        <v>0</v>
      </c>
      <c r="M1245" t="str">
        <f>feed!M1246</f>
        <v>Mixed Economy</v>
      </c>
      <c r="N1245">
        <f>SUMPRODUCT(MID(0&amp;feed!N1246,LARGE(INDEX(ISNUMBER(--MID(feed!N1246,ROW($1:$5),1))*
ROW($1:$5),0),ROW($1:$5))+1,1)*10^ROW($1:$5)/10)</f>
        <v>261</v>
      </c>
      <c r="O1245">
        <f>SUMPRODUCT(MID(0&amp;feed!O1246,LARGE(INDEX(ISNUMBER(--MID(feed!O1246,ROW($1:$5),1))*
ROW($1:$5),0),ROW($1:$5))+1,1)*10^ROW($1:$5)/10)</f>
        <v>0</v>
      </c>
      <c r="P1245" t="str">
        <f>feed!P1246</f>
        <v>Untapped</v>
      </c>
      <c r="Q1245" t="str">
        <f>feed!Q1246</f>
        <v>None</v>
      </c>
      <c r="R1245" t="str">
        <f>feed!R1246</f>
        <v>Caribbean</v>
      </c>
      <c r="S1245" t="str">
        <f>feed!S1246</f>
        <v>Soviet Union</v>
      </c>
      <c r="T1245" s="4">
        <f>SUMPRODUCT(MID(0&amp;feed!T1246,LARGE(INDEX(ISNUMBER(--MID(feed!T1246,ROW($1:$5),1))*
ROW($1:$5),0),ROW($1:$5))+1,1)*10^ROW($1:$5)/10)</f>
        <v>16500</v>
      </c>
      <c r="U1245" t="str">
        <f>feed!U1246</f>
        <v>http://blocgame.com/stats.php?id=64835</v>
      </c>
      <c r="V1245" s="4">
        <f>SUMPRODUCT(MID(0&amp;feed!V1246,LARGE(INDEX(ISNUMBER(--MID(feed!V1246,ROW($1:$5),1))*
ROW($1:$5),0),ROW($1:$5))+1,1)*10^ROW($1:$5)/10)</f>
        <v>0</v>
      </c>
      <c r="W1245">
        <f>feed!W1246</f>
        <v>0</v>
      </c>
      <c r="X1245" s="4">
        <f>T1245-H1245*750-K1245*375-L1245*375</f>
        <v>15750</v>
      </c>
      <c r="Y1245" s="9">
        <f>T1245/N1245</f>
        <v>63.218390804597703</v>
      </c>
    </row>
    <row r="1246" spans="1:25" x14ac:dyDescent="0.25">
      <c r="A1246" t="str">
        <f>feed!A1245</f>
        <v>Helghast Union</v>
      </c>
      <c r="B1246" t="str">
        <f>feed!B1245</f>
        <v>Eddie Holland</v>
      </c>
      <c r="C1246">
        <f>feed!C1245</f>
        <v>0</v>
      </c>
      <c r="D1246">
        <f>SUMPRODUCT(MID(0&amp;feed!D1245,LARGE(INDEX(ISNUMBER(--MID(feed!D1245,ROW($1:$19),1))*
ROW($1:$19),0),ROW($1:$19))+1,1)*10^ROW($1:$19)/10)</f>
        <v>28</v>
      </c>
      <c r="E1246">
        <f>SUMPRODUCT(MID(0&amp;feed!E1245,LARGE(INDEX(ISNUMBER(--MID(feed!E1245,ROW($1:$19),1))*
ROW($1:$19),0),ROW($1:$19))+1,1)*10^ROW($1:$19)/10)</f>
        <v>0</v>
      </c>
      <c r="F1246" t="str">
        <f>feed!F1245</f>
        <v>First World War surplus</v>
      </c>
      <c r="G1246" t="str">
        <f>feed!G1245</f>
        <v>Nice</v>
      </c>
      <c r="H1246">
        <f>SUMPRODUCT(MID(0&amp;feed!H1245,LARGE(INDEX(ISNUMBER(--MID(feed!H1245,ROW($1:$1),1))*
ROW($1:$1),0),ROW($1:$1))+1,1)*10^ROW($1:$1)/10)</f>
        <v>0</v>
      </c>
      <c r="I1246" t="str">
        <f>feed!I1245</f>
        <v>Standard</v>
      </c>
      <c r="J1246">
        <f>SUMPRODUCT(MID(0&amp;feed!J1245,LARGE(INDEX(ISNUMBER(--MID(feed!J1245,ROW($1:$19),1))*
ROW($1:$19),0),ROW($1:$19))+1,1)*10^ROW($1:$19)/10)</f>
        <v>60</v>
      </c>
      <c r="K1246">
        <f>SUMPRODUCT(MID(0&amp;feed!K1245,LARGE(INDEX(ISNUMBER(--MID(feed!K1245,ROW($1:$19),1))*
ROW($1:$19),0),ROW($1:$19))+1,1)*10^ROW($1:$19)/10)</f>
        <v>4</v>
      </c>
      <c r="L1246">
        <f>SUMPRODUCT(MID(0&amp;feed!L1245,LARGE(INDEX(ISNUMBER(--MID(feed!L1245,ROW($1:$19),1))*
ROW($1:$19),0),ROW($1:$19))+1,1)*10^ROW($1:$19)/10)</f>
        <v>1</v>
      </c>
      <c r="M1246" t="str">
        <f>feed!M1245</f>
        <v>Central Planning</v>
      </c>
      <c r="N1246">
        <f>SUMPRODUCT(MID(0&amp;feed!N1245,LARGE(INDEX(ISNUMBER(--MID(feed!N1245,ROW($1:$5),1))*
ROW($1:$5),0),ROW($1:$5))+1,1)*10^ROW($1:$5)/10)</f>
        <v>261</v>
      </c>
      <c r="O1246">
        <f>SUMPRODUCT(MID(0&amp;feed!O1245,LARGE(INDEX(ISNUMBER(--MID(feed!O1245,ROW($1:$5),1))*
ROW($1:$5),0),ROW($1:$5))+1,1)*10^ROW($1:$5)/10)</f>
        <v>1</v>
      </c>
      <c r="P1246" t="str">
        <f>feed!P1245</f>
        <v>Untapped</v>
      </c>
      <c r="Q1246" t="str">
        <f>feed!Q1245</f>
        <v>Meagre</v>
      </c>
      <c r="R1246" t="str">
        <f>feed!R1245</f>
        <v>Mesoamerica</v>
      </c>
      <c r="S1246" t="str">
        <f>feed!S1245</f>
        <v>Soviet Union</v>
      </c>
      <c r="T1246" s="4">
        <f>SUMPRODUCT(MID(0&amp;feed!T1245,LARGE(INDEX(ISNUMBER(--MID(feed!T1245,ROW($1:$5),1))*
ROW($1:$5),0),ROW($1:$5))+1,1)*10^ROW($1:$5)/10)</f>
        <v>20000</v>
      </c>
      <c r="U1246" t="str">
        <f>feed!U1245</f>
        <v>http://blocgame.com/stats.php?id=64762</v>
      </c>
      <c r="V1246" s="4">
        <f>SUMPRODUCT(MID(0&amp;feed!V1245,LARGE(INDEX(ISNUMBER(--MID(feed!V1245,ROW($1:$5),1))*
ROW($1:$5),0),ROW($1:$5))+1,1)*10^ROW($1:$5)/10)</f>
        <v>0</v>
      </c>
      <c r="W1246">
        <f>feed!W1245</f>
        <v>0</v>
      </c>
      <c r="X1246" s="4">
        <f>T1246-H1246*750-K1246*375-L1246*375</f>
        <v>18125</v>
      </c>
      <c r="Y1246" s="9">
        <f>T1246/N1246</f>
        <v>76.628352490421463</v>
      </c>
    </row>
    <row r="1247" spans="1:25" x14ac:dyDescent="0.25">
      <c r="A1247" t="str">
        <f>feed!A1248</f>
        <v>larsand</v>
      </c>
      <c r="B1247" t="str">
        <f>feed!B1248</f>
        <v>mpetersen1</v>
      </c>
      <c r="C1247">
        <f>feed!C1248</f>
        <v>0</v>
      </c>
      <c r="D1247">
        <f>SUMPRODUCT(MID(0&amp;feed!D1248,LARGE(INDEX(ISNUMBER(--MID(feed!D1248,ROW($1:$19),1))*
ROW($1:$19),0),ROW($1:$19))+1,1)*10^ROW($1:$19)/10)</f>
        <v>20</v>
      </c>
      <c r="E1247">
        <f>SUMPRODUCT(MID(0&amp;feed!E1248,LARGE(INDEX(ISNUMBER(--MID(feed!E1248,ROW($1:$19),1))*
ROW($1:$19),0),ROW($1:$19))+1,1)*10^ROW($1:$19)/10)</f>
        <v>0</v>
      </c>
      <c r="F1247" t="str">
        <f>feed!F1248</f>
        <v>Finest of the 19th century</v>
      </c>
      <c r="G1247" t="str">
        <f>feed!G1248</f>
        <v>Angelic</v>
      </c>
      <c r="H1247">
        <f>SUMPRODUCT(MID(0&amp;feed!H1248,LARGE(INDEX(ISNUMBER(--MID(feed!H1248,ROW($1:$1),1))*
ROW($1:$1),0),ROW($1:$1))+1,1)*10^ROW($1:$1)/10)</f>
        <v>0</v>
      </c>
      <c r="I1247" t="str">
        <f>feed!I1248</f>
        <v>Poor</v>
      </c>
      <c r="J1247">
        <f>SUMPRODUCT(MID(0&amp;feed!J1248,LARGE(INDEX(ISNUMBER(--MID(feed!J1248,ROW($1:$19),1))*
ROW($1:$19),0),ROW($1:$19))+1,1)*10^ROW($1:$19)/10)</f>
        <v>129</v>
      </c>
      <c r="K1247">
        <f>SUMPRODUCT(MID(0&amp;feed!K1248,LARGE(INDEX(ISNUMBER(--MID(feed!K1248,ROW($1:$19),1))*
ROW($1:$19),0),ROW($1:$19))+1,1)*10^ROW($1:$19)/10)</f>
        <v>3</v>
      </c>
      <c r="L1247">
        <f>SUMPRODUCT(MID(0&amp;feed!L1248,LARGE(INDEX(ISNUMBER(--MID(feed!L1248,ROW($1:$19),1))*
ROW($1:$19),0),ROW($1:$19))+1,1)*10^ROW($1:$19)/10)</f>
        <v>1</v>
      </c>
      <c r="M1247" t="str">
        <f>feed!M1248</f>
        <v>Central Planning</v>
      </c>
      <c r="N1247">
        <f>SUMPRODUCT(MID(0&amp;feed!N1248,LARGE(INDEX(ISNUMBER(--MID(feed!N1248,ROW($1:$5),1))*
ROW($1:$5),0),ROW($1:$5))+1,1)*10^ROW($1:$5)/10)</f>
        <v>260</v>
      </c>
      <c r="O1247">
        <f>SUMPRODUCT(MID(0&amp;feed!O1248,LARGE(INDEX(ISNUMBER(--MID(feed!O1248,ROW($1:$5),1))*
ROW($1:$5),0),ROW($1:$5))+1,1)*10^ROW($1:$5)/10)</f>
        <v>1</v>
      </c>
      <c r="P1247" t="str">
        <f>feed!P1248</f>
        <v>Untapped</v>
      </c>
      <c r="Q1247" t="str">
        <f>feed!Q1248</f>
        <v>None</v>
      </c>
      <c r="R1247" t="str">
        <f>feed!R1248</f>
        <v>Southern Africa</v>
      </c>
      <c r="S1247" t="str">
        <f>feed!S1248</f>
        <v>Soviet Union</v>
      </c>
      <c r="T1247" s="4">
        <f>SUMPRODUCT(MID(0&amp;feed!T1248,LARGE(INDEX(ISNUMBER(--MID(feed!T1248,ROW($1:$5),1))*
ROW($1:$5),0),ROW($1:$5))+1,1)*10^ROW($1:$5)/10)</f>
        <v>20000</v>
      </c>
      <c r="U1247" t="str">
        <f>feed!U1248</f>
        <v>http://blocgame.com/stats.php?id=64703</v>
      </c>
      <c r="V1247" s="4">
        <f>SUMPRODUCT(MID(0&amp;feed!V1248,LARGE(INDEX(ISNUMBER(--MID(feed!V1248,ROW($1:$5),1))*
ROW($1:$5),0),ROW($1:$5))+1,1)*10^ROW($1:$5)/10)</f>
        <v>0</v>
      </c>
      <c r="W1247">
        <f>feed!W1248</f>
        <v>0</v>
      </c>
      <c r="X1247" s="4">
        <f>T1247-H1247*750-K1247*375-L1247*375</f>
        <v>18500</v>
      </c>
      <c r="Y1247" s="9">
        <f>T1247/N1247</f>
        <v>76.92307692307692</v>
      </c>
    </row>
    <row r="1248" spans="1:25" x14ac:dyDescent="0.25">
      <c r="A1248" t="str">
        <f>feed!A1249</f>
        <v>Bonerica</v>
      </c>
      <c r="B1248" t="str">
        <f>feed!B1249</f>
        <v>XXXultraXXX</v>
      </c>
      <c r="C1248">
        <f>feed!C1249</f>
        <v>0</v>
      </c>
      <c r="D1248">
        <f>SUMPRODUCT(MID(0&amp;feed!D1249,LARGE(INDEX(ISNUMBER(--MID(feed!D1249,ROW($1:$19),1))*
ROW($1:$19),0),ROW($1:$19))+1,1)*10^ROW($1:$19)/10)</f>
        <v>37</v>
      </c>
      <c r="E1248">
        <f>SUMPRODUCT(MID(0&amp;feed!E1249,LARGE(INDEX(ISNUMBER(--MID(feed!E1249,ROW($1:$19),1))*
ROW($1:$19),0),ROW($1:$19))+1,1)*10^ROW($1:$19)/10)</f>
        <v>0</v>
      </c>
      <c r="F1248" t="str">
        <f>feed!F1249</f>
        <v>First World War surplus</v>
      </c>
      <c r="G1248" t="str">
        <f>feed!G1249</f>
        <v>Good</v>
      </c>
      <c r="H1248">
        <f>SUMPRODUCT(MID(0&amp;feed!H1249,LARGE(INDEX(ISNUMBER(--MID(feed!H1249,ROW($1:$1),1))*
ROW($1:$1),0),ROW($1:$1))+1,1)*10^ROW($1:$1)/10)</f>
        <v>0</v>
      </c>
      <c r="I1248" t="str">
        <f>feed!I1249</f>
        <v>Standard</v>
      </c>
      <c r="J1248">
        <f>SUMPRODUCT(MID(0&amp;feed!J1249,LARGE(INDEX(ISNUMBER(--MID(feed!J1249,ROW($1:$19),1))*
ROW($1:$19),0),ROW($1:$19))+1,1)*10^ROW($1:$19)/10)</f>
        <v>78</v>
      </c>
      <c r="K1248">
        <f>SUMPRODUCT(MID(0&amp;feed!K1249,LARGE(INDEX(ISNUMBER(--MID(feed!K1249,ROW($1:$19),1))*
ROW($1:$19),0),ROW($1:$19))+1,1)*10^ROW($1:$19)/10)</f>
        <v>2</v>
      </c>
      <c r="L1248">
        <f>SUMPRODUCT(MID(0&amp;feed!L1249,LARGE(INDEX(ISNUMBER(--MID(feed!L1249,ROW($1:$19),1))*
ROW($1:$19),0),ROW($1:$19))+1,1)*10^ROW($1:$19)/10)</f>
        <v>0</v>
      </c>
      <c r="M1248" t="str">
        <f>feed!M1249</f>
        <v>Mixed Economy</v>
      </c>
      <c r="N1248">
        <f>SUMPRODUCT(MID(0&amp;feed!N1249,LARGE(INDEX(ISNUMBER(--MID(feed!N1249,ROW($1:$5),1))*
ROW($1:$5),0),ROW($1:$5))+1,1)*10^ROW($1:$5)/10)</f>
        <v>260</v>
      </c>
      <c r="O1248">
        <f>SUMPRODUCT(MID(0&amp;feed!O1249,LARGE(INDEX(ISNUMBER(--MID(feed!O1249,ROW($1:$5),1))*
ROW($1:$5),0),ROW($1:$5))+1,1)*10^ROW($1:$5)/10)</f>
        <v>0</v>
      </c>
      <c r="P1248" t="str">
        <f>feed!P1249</f>
        <v>Untapped</v>
      </c>
      <c r="Q1248" t="str">
        <f>feed!Q1249</f>
        <v>Meagre</v>
      </c>
      <c r="R1248" t="str">
        <f>feed!R1249</f>
        <v>Caribbean</v>
      </c>
      <c r="S1248" t="str">
        <f>feed!S1249</f>
        <v>Neutral</v>
      </c>
      <c r="T1248" s="4">
        <f>SUMPRODUCT(MID(0&amp;feed!T1249,LARGE(INDEX(ISNUMBER(--MID(feed!T1249,ROW($1:$5),1))*
ROW($1:$5),0),ROW($1:$5))+1,1)*10^ROW($1:$5)/10)</f>
        <v>20100</v>
      </c>
      <c r="U1248" t="str">
        <f>feed!U1249</f>
        <v>http://blocgame.com/stats.php?id=64760</v>
      </c>
      <c r="V1248" s="4">
        <f>SUMPRODUCT(MID(0&amp;feed!V1249,LARGE(INDEX(ISNUMBER(--MID(feed!V1249,ROW($1:$5),1))*
ROW($1:$5),0),ROW($1:$5))+1,1)*10^ROW($1:$5)/10)</f>
        <v>0</v>
      </c>
      <c r="W1248">
        <f>feed!W1249</f>
        <v>0</v>
      </c>
      <c r="X1248" s="4">
        <f>T1248-H1248*750-K1248*375-L1248*375</f>
        <v>19350</v>
      </c>
      <c r="Y1248" s="9">
        <f>T1248/N1248</f>
        <v>77.307692307692307</v>
      </c>
    </row>
    <row r="1249" spans="1:25" x14ac:dyDescent="0.25">
      <c r="A1249" t="str">
        <f>feed!A1247</f>
        <v>Tom and Jerry</v>
      </c>
      <c r="B1249" t="str">
        <f>feed!B1247</f>
        <v>Tom and Jerry</v>
      </c>
      <c r="C1249">
        <f>feed!C1247</f>
        <v>0</v>
      </c>
      <c r="D1249">
        <f>SUMPRODUCT(MID(0&amp;feed!D1247,LARGE(INDEX(ISNUMBER(--MID(feed!D1247,ROW($1:$19),1))*
ROW($1:$19),0),ROW($1:$19))+1,1)*10^ROW($1:$19)/10)</f>
        <v>6</v>
      </c>
      <c r="E1249">
        <f>SUMPRODUCT(MID(0&amp;feed!E1247,LARGE(INDEX(ISNUMBER(--MID(feed!E1247,ROW($1:$19),1))*
ROW($1:$19),0),ROW($1:$19))+1,1)*10^ROW($1:$19)/10)</f>
        <v>0</v>
      </c>
      <c r="F1249" t="str">
        <f>feed!F1247</f>
        <v>First World War surplus</v>
      </c>
      <c r="G1249" t="str">
        <f>feed!G1247</f>
        <v>Questionable</v>
      </c>
      <c r="H1249">
        <f>SUMPRODUCT(MID(0&amp;feed!H1247,LARGE(INDEX(ISNUMBER(--MID(feed!H1247,ROW($1:$1),1))*
ROW($1:$1),0),ROW($1:$1))+1,1)*10^ROW($1:$1)/10)</f>
        <v>0</v>
      </c>
      <c r="I1249" t="str">
        <f>feed!I1247</f>
        <v>Good</v>
      </c>
      <c r="J1249">
        <f>SUMPRODUCT(MID(0&amp;feed!J1247,LARGE(INDEX(ISNUMBER(--MID(feed!J1247,ROW($1:$19),1))*
ROW($1:$19),0),ROW($1:$19))+1,1)*10^ROW($1:$19)/10)</f>
        <v>30</v>
      </c>
      <c r="K1249">
        <f>SUMPRODUCT(MID(0&amp;feed!K1247,LARGE(INDEX(ISNUMBER(--MID(feed!K1247,ROW($1:$19),1))*
ROW($1:$19),0),ROW($1:$19))+1,1)*10^ROW($1:$19)/10)</f>
        <v>2</v>
      </c>
      <c r="L1249">
        <f>SUMPRODUCT(MID(0&amp;feed!L1247,LARGE(INDEX(ISNUMBER(--MID(feed!L1247,ROW($1:$19),1))*
ROW($1:$19),0),ROW($1:$19))+1,1)*10^ROW($1:$19)/10)</f>
        <v>0</v>
      </c>
      <c r="M1249" t="str">
        <f>feed!M1247</f>
        <v>Mixed Economy</v>
      </c>
      <c r="N1249">
        <f>SUMPRODUCT(MID(0&amp;feed!N1247,LARGE(INDEX(ISNUMBER(--MID(feed!N1247,ROW($1:$5),1))*
ROW($1:$5),0),ROW($1:$5))+1,1)*10^ROW($1:$5)/10)</f>
        <v>260</v>
      </c>
      <c r="O1249">
        <f>SUMPRODUCT(MID(0&amp;feed!O1247,LARGE(INDEX(ISNUMBER(--MID(feed!O1247,ROW($1:$5),1))*
ROW($1:$5),0),ROW($1:$5))+1,1)*10^ROW($1:$5)/10)</f>
        <v>0</v>
      </c>
      <c r="P1249" t="str">
        <f>feed!P1247</f>
        <v>Untapped</v>
      </c>
      <c r="Q1249" t="str">
        <f>feed!Q1247</f>
        <v>None</v>
      </c>
      <c r="R1249" t="str">
        <f>feed!R1247</f>
        <v>China</v>
      </c>
      <c r="S1249" t="str">
        <f>feed!S1247</f>
        <v>Neutral</v>
      </c>
      <c r="T1249" s="4">
        <f>SUMPRODUCT(MID(0&amp;feed!T1247,LARGE(INDEX(ISNUMBER(--MID(feed!T1247,ROW($1:$5),1))*
ROW($1:$5),0),ROW($1:$5))+1,1)*10^ROW($1:$5)/10)</f>
        <v>16500</v>
      </c>
      <c r="U1249" t="str">
        <f>feed!U1247</f>
        <v>http://blocgame.com/stats.php?id=64288</v>
      </c>
      <c r="V1249" s="4">
        <f>SUMPRODUCT(MID(0&amp;feed!V1247,LARGE(INDEX(ISNUMBER(--MID(feed!V1247,ROW($1:$5),1))*
ROW($1:$5),0),ROW($1:$5))+1,1)*10^ROW($1:$5)/10)</f>
        <v>0</v>
      </c>
      <c r="W1249">
        <f>feed!W1247</f>
        <v>0</v>
      </c>
      <c r="X1249" s="4">
        <f>T1249-H1249*750-K1249*375-L1249*375</f>
        <v>15750</v>
      </c>
      <c r="Y1249" s="9">
        <f>T1249/N1249</f>
        <v>63.46153846153846</v>
      </c>
    </row>
    <row r="1250" spans="1:25" x14ac:dyDescent="0.25">
      <c r="A1250" t="str">
        <f>feed!A1250</f>
        <v>Coriloni</v>
      </c>
      <c r="B1250" t="str">
        <f>feed!B1250</f>
        <v>0sighnomore0</v>
      </c>
      <c r="C1250" t="str">
        <f>feed!C1250</f>
        <v>Interpol</v>
      </c>
      <c r="D1250">
        <f>SUMPRODUCT(MID(0&amp;feed!D1250,LARGE(INDEX(ISNUMBER(--MID(feed!D1250,ROW($1:$19),1))*
ROW($1:$19),0),ROW($1:$19))+1,1)*10^ROW($1:$19)/10)</f>
        <v>6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Pariah</v>
      </c>
      <c r="H1250">
        <f>SUMPRODUCT(MID(0&amp;feed!H1250,LARGE(INDEX(ISNUMBER(--MID(feed!H1250,ROW($1:$1),1))*
ROW($1:$1),0),ROW($1:$1))+1,1)*10^ROW($1:$1)/10)</f>
        <v>0</v>
      </c>
      <c r="I1250" t="str">
        <f>feed!I1250</f>
        <v>Good</v>
      </c>
      <c r="J1250">
        <f>SUMPRODUCT(MID(0&amp;feed!J1250,LARGE(INDEX(ISNUMBER(--MID(feed!J1250,ROW($1:$19),1))*
ROW($1:$19),0),ROW($1:$19))+1,1)*10^ROW($1:$19)/10)</f>
        <v>8</v>
      </c>
      <c r="K1250">
        <f>SUMPRODUCT(MID(0&amp;feed!K1250,LARGE(INDEX(ISNUMBER(--MID(feed!K1250,ROW($1:$19),1))*
ROW($1:$19),0),ROW($1:$19))+1,1)*10^ROW($1:$19)/10)</f>
        <v>3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Mixed Economy</v>
      </c>
      <c r="N1250">
        <f>SUMPRODUCT(MID(0&amp;feed!N1250,LARGE(INDEX(ISNUMBER(--MID(feed!N1250,ROW($1:$5),1))*
ROW($1:$5),0),ROW($1:$5))+1,1)*10^ROW($1:$5)/10)</f>
        <v>259</v>
      </c>
      <c r="O1250">
        <f>SUMPRODUCT(MID(0&amp;feed!O1250,LARGE(INDEX(ISNUMBER(--MID(feed!O1250,ROW($1:$5),1))*
ROW($1:$5),0),ROW($1:$5))+1,1)*10^ROW($1:$5)/10)</f>
        <v>75</v>
      </c>
      <c r="P1250" t="str">
        <f>feed!P1250</f>
        <v>Untapped</v>
      </c>
      <c r="Q1250" t="str">
        <f>feed!Q1250</f>
        <v>None</v>
      </c>
      <c r="R1250" t="str">
        <f>feed!R1250</f>
        <v>China</v>
      </c>
      <c r="S1250" t="str">
        <f>feed!S1250</f>
        <v>United States</v>
      </c>
      <c r="T1250" s="4">
        <f>SUMPRODUCT(MID(0&amp;feed!T1250,LARGE(INDEX(ISNUMBER(--MID(feed!T1250,ROW($1:$5),1))*
ROW($1:$5),0),ROW($1:$5))+1,1)*10^ROW($1:$5)/10)</f>
        <v>16500</v>
      </c>
      <c r="U1250" t="str">
        <f>feed!U1250</f>
        <v>http://blocgame.com/stats.php?id=64892</v>
      </c>
      <c r="V1250" s="4">
        <f>SUMPRODUCT(MID(0&amp;feed!V1250,LARGE(INDEX(ISNUMBER(--MID(feed!V1250,ROW($1:$5),1))*
ROW($1:$5),0),ROW($1:$5))+1,1)*10^ROW($1:$5)/10)</f>
        <v>0</v>
      </c>
      <c r="W1250">
        <f>feed!W1250</f>
        <v>0</v>
      </c>
      <c r="X1250" s="4">
        <f>T1250-H1250*750-K1250*375-L1250*375</f>
        <v>15375</v>
      </c>
      <c r="Y1250" s="9">
        <f>T1250/N1250</f>
        <v>63.706563706563706</v>
      </c>
    </row>
    <row r="1251" spans="1:25" x14ac:dyDescent="0.25">
      <c r="A1251" t="str">
        <f>feed!A1251</f>
        <v>Anthony</v>
      </c>
      <c r="B1251" t="str">
        <f>feed!B1251</f>
        <v>sgtandrade2014</v>
      </c>
      <c r="C1251">
        <f>feed!C1251</f>
        <v>0</v>
      </c>
      <c r="D1251">
        <f>SUMPRODUCT(MID(0&amp;feed!D1251,LARGE(INDEX(ISNUMBER(--MID(feed!D1251,ROW($1:$19),1))*
ROW($1:$19),0),ROW($1:$19))+1,1)*10^ROW($1:$19)/10)</f>
        <v>136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Second World War surplus</v>
      </c>
      <c r="G1251" t="str">
        <f>feed!G1251</f>
        <v>Gandhi-like</v>
      </c>
      <c r="H1251">
        <f>SUMPRODUCT(MID(0&amp;feed!H1251,LARGE(INDEX(ISNUMBER(--MID(feed!H1251,ROW($1:$1),1))*
ROW($1:$1),0),ROW($1:$1))+1,1)*10^ROW($1:$1)/10)</f>
        <v>1</v>
      </c>
      <c r="I1251" t="str">
        <f>feed!I1251</f>
        <v>Undisciplined Rabble</v>
      </c>
      <c r="J1251">
        <f>SUMPRODUCT(MID(0&amp;feed!J1251,LARGE(INDEX(ISNUMBER(--MID(feed!J1251,ROW($1:$19),1))*
ROW($1:$19),0),ROW($1:$19))+1,1)*10^ROW($1:$19)/10)</f>
        <v>24</v>
      </c>
      <c r="K1251">
        <f>SUMPRODUCT(MID(0&amp;feed!K1251,LARGE(INDEX(ISNUMBER(--MID(feed!K1251,ROW($1:$19),1))*
ROW($1:$19),0),ROW($1:$19))+1,1)*10^ROW($1:$19)/10)</f>
        <v>5</v>
      </c>
      <c r="L1251">
        <f>SUMPRODUCT(MID(0&amp;feed!L1251,LARGE(INDEX(ISNUMBER(--MID(feed!L1251,ROW($1:$19),1))*
ROW($1:$19),0),ROW($1:$19))+1,1)*10^ROW($1:$19)/10)</f>
        <v>3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257</v>
      </c>
      <c r="O1251">
        <f>SUMPRODUCT(MID(0&amp;feed!O1251,LARGE(INDEX(ISNUMBER(--MID(feed!O1251,ROW($1:$5),1))*
ROW($1:$5),0),ROW($1:$5))+1,1)*10^ROW($1:$5)/10)</f>
        <v>3</v>
      </c>
      <c r="P1251" t="str">
        <f>feed!P1251</f>
        <v>Untapped</v>
      </c>
      <c r="Q1251" t="str">
        <f>feed!Q1251</f>
        <v>None</v>
      </c>
      <c r="R1251" t="str">
        <f>feed!R1251</f>
        <v>Pacific Rim</v>
      </c>
      <c r="S1251" t="str">
        <f>feed!S1251</f>
        <v>Soviet Union</v>
      </c>
      <c r="T1251" s="4">
        <f>SUMPRODUCT(MID(0&amp;feed!T1251,LARGE(INDEX(ISNUMBER(--MID(feed!T1251,ROW($1:$5),1))*
ROW($1:$5),0),ROW($1:$5))+1,1)*10^ROW($1:$5)/10)</f>
        <v>20000</v>
      </c>
      <c r="U1251" t="str">
        <f>feed!U1251</f>
        <v>http://blocgame.com/stats.php?id=62825</v>
      </c>
      <c r="V1251" s="4">
        <f>SUMPRODUCT(MID(0&amp;feed!V1251,LARGE(INDEX(ISNUMBER(--MID(feed!V1251,ROW($1:$5),1))*
ROW($1:$5),0),ROW($1:$5))+1,1)*10^ROW($1:$5)/10)</f>
        <v>0</v>
      </c>
      <c r="W1251">
        <f>feed!W1251</f>
        <v>0</v>
      </c>
      <c r="X1251" s="4">
        <f>T1251-H1251*750-K1251*375-L1251*375</f>
        <v>16250</v>
      </c>
      <c r="Y1251" s="9">
        <f>T1251/N1251</f>
        <v>77.821011673151745</v>
      </c>
    </row>
    <row r="1252" spans="1:25" x14ac:dyDescent="0.25">
      <c r="A1252" t="str">
        <f>feed!A1252</f>
        <v>Gun Company</v>
      </c>
      <c r="B1252" t="str">
        <f>feed!B1252</f>
        <v>ryantogo</v>
      </c>
      <c r="C1252" t="str">
        <f>feed!C1252</f>
        <v>Rio Pact</v>
      </c>
      <c r="D1252">
        <f>SUMPRODUCT(MID(0&amp;feed!D1252,LARGE(INDEX(ISNUMBER(--MID(feed!D1252,ROW($1:$19),1))*
ROW($1:$19),0),ROW($1:$19))+1,1)*10^ROW($1:$19)/10)</f>
        <v>9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Good</v>
      </c>
      <c r="H1252">
        <f>SUMPRODUCT(MID(0&amp;feed!H1252,LARGE(INDEX(ISNUMBER(--MID(feed!H1252,ROW($1:$1),1))*
ROW($1:$1),0),ROW($1:$1))+1,1)*10^ROW($1:$1)/10)</f>
        <v>0</v>
      </c>
      <c r="I1252" t="str">
        <f>feed!I1252</f>
        <v>Standard</v>
      </c>
      <c r="J1252">
        <f>SUMPRODUCT(MID(0&amp;feed!J1252,LARGE(INDEX(ISNUMBER(--MID(feed!J1252,ROW($1:$19),1))*
ROW($1:$19),0),ROW($1:$19))+1,1)*10^ROW($1:$19)/10)</f>
        <v>128</v>
      </c>
      <c r="K1252">
        <f>SUMPRODUCT(MID(0&amp;feed!K1252,LARGE(INDEX(ISNUMBER(--MID(feed!K1252,ROW($1:$19),1))*
ROW($1:$19),0),ROW($1:$19))+1,1)*10^ROW($1:$19)/10)</f>
        <v>2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Free Market</v>
      </c>
      <c r="N1252">
        <f>SUMPRODUCT(MID(0&amp;feed!N1252,LARGE(INDEX(ISNUMBER(--MID(feed!N1252,ROW($1:$5),1))*
ROW($1:$5),0),ROW($1:$5))+1,1)*10^ROW($1:$5)/10)</f>
        <v>254</v>
      </c>
      <c r="O1252">
        <f>SUMPRODUCT(MID(0&amp;feed!O1252,LARGE(INDEX(ISNUMBER(--MID(feed!O1252,ROW($1:$5),1))*
ROW($1:$5),0),ROW($1:$5))+1,1)*10^ROW($1:$5)/10)</f>
        <v>0</v>
      </c>
      <c r="P1252" t="str">
        <f>feed!P1252</f>
        <v>Untapped</v>
      </c>
      <c r="Q1252" t="str">
        <f>feed!Q1252</f>
        <v>None</v>
      </c>
      <c r="R1252" t="str">
        <f>feed!R1252</f>
        <v>Caribbean</v>
      </c>
      <c r="S1252" t="str">
        <f>feed!S1252</f>
        <v>United States</v>
      </c>
      <c r="T1252" s="4">
        <f>SUMPRODUCT(MID(0&amp;feed!T1252,LARGE(INDEX(ISNUMBER(--MID(feed!T1252,ROW($1:$5),1))*
ROW($1:$5),0),ROW($1:$5))+1,1)*10^ROW($1:$5)/10)</f>
        <v>20000</v>
      </c>
      <c r="U1252" t="str">
        <f>feed!U1252</f>
        <v>http://blocgame.com/stats.php?id=64689</v>
      </c>
      <c r="V1252" s="4">
        <f>SUMPRODUCT(MID(0&amp;feed!V1252,LARGE(INDEX(ISNUMBER(--MID(feed!V1252,ROW($1:$5),1))*
ROW($1:$5),0),ROW($1:$5))+1,1)*10^ROW($1:$5)/10)</f>
        <v>0</v>
      </c>
      <c r="W1252">
        <f>feed!W1252</f>
        <v>0</v>
      </c>
      <c r="X1252" s="4">
        <f>T1252-H1252*750-K1252*375-L1252*375</f>
        <v>19250</v>
      </c>
      <c r="Y1252" s="9">
        <f>T1252/N1252</f>
        <v>78.740157480314963</v>
      </c>
    </row>
    <row r="1253" spans="1:25" x14ac:dyDescent="0.25">
      <c r="A1253" t="str">
        <f>feed!A1253</f>
        <v>Isla Rojo</v>
      </c>
      <c r="B1253" t="str">
        <f>feed!B1253</f>
        <v>Klaus Hartsmann</v>
      </c>
      <c r="C1253">
        <f>feed!C1253</f>
        <v>0</v>
      </c>
      <c r="D1253">
        <f>SUMPRODUCT(MID(0&amp;feed!D1253,LARGE(INDEX(ISNUMBER(--MID(feed!D1253,ROW($1:$19),1))*
ROW($1:$19),0),ROW($1:$19))+1,1)*10^ROW($1:$19)/10)</f>
        <v>30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First World War surplus</v>
      </c>
      <c r="G1253" t="str">
        <f>feed!G1253</f>
        <v>Nice</v>
      </c>
      <c r="H1253">
        <f>SUMPRODUCT(MID(0&amp;feed!H1253,LARGE(INDEX(ISNUMBER(--MID(feed!H1253,ROW($1:$1),1))*
ROW($1:$1),0),ROW($1:$1))+1,1)*10^ROW($1:$1)/10)</f>
        <v>0</v>
      </c>
      <c r="I1253" t="str">
        <f>feed!I1253</f>
        <v>Elite</v>
      </c>
      <c r="J1253">
        <f>SUMPRODUCT(MID(0&amp;feed!J1253,LARGE(INDEX(ISNUMBER(--MID(feed!J1253,ROW($1:$19),1))*
ROW($1:$19),0),ROW($1:$19))+1,1)*10^ROW($1:$19)/10)</f>
        <v>159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253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 t="str">
        <f>feed!Q1253</f>
        <v>None</v>
      </c>
      <c r="R1253" t="str">
        <f>feed!R1253</f>
        <v>Caribbean</v>
      </c>
      <c r="S1253" t="str">
        <f>feed!S1253</f>
        <v>United States</v>
      </c>
      <c r="T1253" s="4">
        <f>SUMPRODUCT(MID(0&amp;feed!T1253,LARGE(INDEX(ISNUMBER(--MID(feed!T1253,ROW($1:$5),1))*
ROW($1:$5),0),ROW($1:$5))+1,1)*10^ROW($1:$5)/10)</f>
        <v>20000</v>
      </c>
      <c r="U1253" t="str">
        <f>feed!U1253</f>
        <v>http://blocgame.com/stats.php?id=64656</v>
      </c>
      <c r="V1253" s="4">
        <f>SUMPRODUCT(MID(0&amp;feed!V1253,LARGE(INDEX(ISNUMBER(--MID(feed!V1253,ROW($1:$5),1))*
ROW($1:$5),0),ROW($1:$5))+1,1)*10^ROW($1:$5)/10)</f>
        <v>0</v>
      </c>
      <c r="W1253">
        <f>feed!W1253</f>
        <v>0</v>
      </c>
      <c r="X1253" s="4">
        <f>T1253-H1253*750-K1253*375-L1253*375</f>
        <v>19250</v>
      </c>
      <c r="Y1253" s="9">
        <f>T1253/N1253</f>
        <v>79.051383399209485</v>
      </c>
    </row>
    <row r="1254" spans="1:25" x14ac:dyDescent="0.25">
      <c r="A1254" t="str">
        <f>feed!A1254</f>
        <v>Graybacks</v>
      </c>
      <c r="B1254" t="str">
        <f>feed!B1254</f>
        <v>oklahomagray</v>
      </c>
      <c r="C1254">
        <f>feed!C1254</f>
        <v>0</v>
      </c>
      <c r="D1254">
        <f>SUMPRODUCT(MID(0&amp;feed!D1254,LARGE(INDEX(ISNUMBER(--MID(feed!D1254,ROW($1:$19),1))*
ROW($1:$19),0),ROW($1:$19))+1,1)*10^ROW($1:$19)/10)</f>
        <v>25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First World War surplus</v>
      </c>
      <c r="G1254" t="str">
        <f>feed!G1254</f>
        <v>Gandhi-like</v>
      </c>
      <c r="H1254">
        <f>SUMPRODUCT(MID(0&amp;feed!H1254,LARGE(INDEX(ISNUMBER(--MID(feed!H1254,ROW($1:$1),1))*
ROW($1:$1),0),ROW($1:$1))+1,1)*10^ROW($1:$1)/10)</f>
        <v>0</v>
      </c>
      <c r="I1254" t="str">
        <f>feed!I1254</f>
        <v>Elite</v>
      </c>
      <c r="J1254">
        <f>SUMPRODUCT(MID(0&amp;feed!J1254,LARGE(INDEX(ISNUMBER(--MID(feed!J1254,ROW($1:$19),1))*
ROW($1:$19),0),ROW($1:$19))+1,1)*10^ROW($1:$19)/10)</f>
        <v>156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1</v>
      </c>
      <c r="M1254" t="str">
        <f>feed!M1254</f>
        <v>Free Market</v>
      </c>
      <c r="N1254">
        <f>SUMPRODUCT(MID(0&amp;feed!N1254,LARGE(INDEX(ISNUMBER(--MID(feed!N1254,ROW($1:$5),1))*
ROW($1:$5),0),ROW($1:$5))+1,1)*10^ROW($1:$5)/10)</f>
        <v>253</v>
      </c>
      <c r="O1254">
        <f>SUMPRODUCT(MID(0&amp;feed!O1254,LARGE(INDEX(ISNUMBER(--MID(feed!O1254,ROW($1:$5),1))*
ROW($1:$5),0),ROW($1:$5))+1,1)*10^ROW($1:$5)/10)</f>
        <v>1</v>
      </c>
      <c r="P1254" t="str">
        <f>feed!P1254</f>
        <v>Untapped</v>
      </c>
      <c r="Q1254" t="str">
        <f>feed!Q1254</f>
        <v>None</v>
      </c>
      <c r="R1254" t="str">
        <f>feed!R1254</f>
        <v>Southern Cone</v>
      </c>
      <c r="S1254" t="str">
        <f>feed!S1254</f>
        <v>United States</v>
      </c>
      <c r="T1254" s="4">
        <f>SUMPRODUCT(MID(0&amp;feed!T1254,LARGE(INDEX(ISNUMBER(--MID(feed!T1254,ROW($1:$5),1))*
ROW($1:$5),0),ROW($1:$5))+1,1)*10^ROW($1:$5)/10)</f>
        <v>20000</v>
      </c>
      <c r="U1254" t="str">
        <f>feed!U1254</f>
        <v>http://blocgame.com/stats.php?id=64671</v>
      </c>
      <c r="V1254" s="4">
        <f>SUMPRODUCT(MID(0&amp;feed!V1254,LARGE(INDEX(ISNUMBER(--MID(feed!V1254,ROW($1:$5),1))*
ROW($1:$5),0),ROW($1:$5))+1,1)*10^ROW($1:$5)/10)</f>
        <v>0</v>
      </c>
      <c r="W1254">
        <f>feed!W1254</f>
        <v>0</v>
      </c>
      <c r="X1254" s="4">
        <f>T1254-H1254*750-K1254*375-L1254*375</f>
        <v>18875</v>
      </c>
      <c r="Y1254" s="9">
        <f>T1254/N1254</f>
        <v>79.051383399209485</v>
      </c>
    </row>
    <row r="1255" spans="1:25" x14ac:dyDescent="0.25">
      <c r="A1255" t="str">
        <f>feed!A1255</f>
        <v>Stark spark</v>
      </c>
      <c r="B1255" t="str">
        <f>feed!B1255</f>
        <v>Super Saiyan Sky</v>
      </c>
      <c r="C1255">
        <f>feed!C1255</f>
        <v>0</v>
      </c>
      <c r="D1255">
        <f>SUMPRODUCT(MID(0&amp;feed!D1255,LARGE(INDEX(ISNUMBER(--MID(feed!D1255,ROW($1:$19),1))*
ROW($1:$19),0),ROW($1:$19))+1,1)*10^ROW($1:$19)/10)</f>
        <v>25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First World War surplus</v>
      </c>
      <c r="G1255" t="str">
        <f>feed!G1255</f>
        <v>Gandhi-like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Elite</v>
      </c>
      <c r="J1255">
        <f>SUMPRODUCT(MID(0&amp;feed!J1255,LARGE(INDEX(ISNUMBER(--MID(feed!J1255,ROW($1:$19),1))*
ROW($1:$19),0),ROW($1:$19))+1,1)*10^ROW($1:$19)/10)</f>
        <v>169</v>
      </c>
      <c r="K1255">
        <f>SUMPRODUCT(MID(0&amp;feed!K1255,LARGE(INDEX(ISNUMBER(--MID(feed!K1255,ROW($1:$19),1))*
ROW($1:$19),0),ROW($1:$19))+1,1)*10^ROW($1:$19)/10)</f>
        <v>3</v>
      </c>
      <c r="L1255">
        <f>SUMPRODUCT(MID(0&amp;feed!L1255,LARGE(INDEX(ISNUMBER(--MID(feed!L1255,ROW($1:$19),1))*
ROW($1:$19),0),ROW($1:$19))+1,1)*10^ROW($1:$19)/10)</f>
        <v>0</v>
      </c>
      <c r="M1255" t="str">
        <f>feed!M1255</f>
        <v>Mixed Economy</v>
      </c>
      <c r="N1255">
        <f>SUMPRODUCT(MID(0&amp;feed!N1255,LARGE(INDEX(ISNUMBER(--MID(feed!N1255,ROW($1:$5),1))*
ROW($1:$5),0),ROW($1:$5))+1,1)*10^ROW($1:$5)/10)</f>
        <v>250</v>
      </c>
      <c r="O1255">
        <f>SUMPRODUCT(MID(0&amp;feed!O1255,LARGE(INDEX(ISNUMBER(--MID(feed!O1255,ROW($1:$5),1))*
ROW($1:$5),0),ROW($1:$5))+1,1)*10^ROW($1:$5)/10)</f>
        <v>3514</v>
      </c>
      <c r="P1255" t="str">
        <f>feed!P1255</f>
        <v>Untapped</v>
      </c>
      <c r="Q1255" t="str">
        <f>feed!Q1255</f>
        <v>None</v>
      </c>
      <c r="R1255" t="str">
        <f>feed!R1255</f>
        <v>Egypt</v>
      </c>
      <c r="S1255" t="str">
        <f>feed!S1255</f>
        <v>Neutral</v>
      </c>
      <c r="T1255" s="4">
        <f>SUMPRODUCT(MID(0&amp;feed!T1255,LARGE(INDEX(ISNUMBER(--MID(feed!T1255,ROW($1:$5),1))*
ROW($1:$5),0),ROW($1:$5))+1,1)*10^ROW($1:$5)/10)</f>
        <v>20000</v>
      </c>
      <c r="U1255" t="str">
        <f>feed!U1255</f>
        <v>http://blocgame.com/stats.php?id=64661</v>
      </c>
      <c r="V1255" s="4">
        <f>SUMPRODUCT(MID(0&amp;feed!V1255,LARGE(INDEX(ISNUMBER(--MID(feed!V1255,ROW($1:$5),1))*
ROW($1:$5),0),ROW($1:$5))+1,1)*10^ROW($1:$5)/10)</f>
        <v>0</v>
      </c>
      <c r="W1255">
        <f>feed!W1255</f>
        <v>0</v>
      </c>
      <c r="X1255" s="4">
        <f>T1255-H1255*750-K1255*375-L1255*375</f>
        <v>18875</v>
      </c>
      <c r="Y1255" s="9">
        <f>T1255/N1255</f>
        <v>80</v>
      </c>
    </row>
    <row r="1256" spans="1:25" x14ac:dyDescent="0.25">
      <c r="A1256" t="str">
        <f>feed!A1256</f>
        <v>Firestar</v>
      </c>
      <c r="B1256" t="str">
        <f>feed!B1256</f>
        <v>koll1987</v>
      </c>
      <c r="C1256">
        <f>feed!C1256</f>
        <v>0</v>
      </c>
      <c r="D1256">
        <f>SUMPRODUCT(MID(0&amp;feed!D1256,LARGE(INDEX(ISNUMBER(--MID(feed!D1256,ROW($1:$19),1))*
ROW($1:$19),0),ROW($1:$19))+1,1)*10^ROW($1:$19)/10)</f>
        <v>12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Normal</v>
      </c>
      <c r="H1256">
        <f>SUMPRODUCT(MID(0&amp;feed!H1256,LARGE(INDEX(ISNUMBER(--MID(feed!H1256,ROW($1:$1),1))*
ROW($1:$1),0),ROW($1:$1))+1,1)*10^ROW($1:$1)/10)</f>
        <v>0</v>
      </c>
      <c r="I1256" t="str">
        <f>feed!I1256</f>
        <v>Elite</v>
      </c>
      <c r="J1256">
        <f>SUMPRODUCT(MID(0&amp;feed!J1256,LARGE(INDEX(ISNUMBER(--MID(feed!J1256,ROW($1:$19),1))*
ROW($1:$19),0),ROW($1:$19))+1,1)*10^ROW($1:$19)/10)</f>
        <v>22</v>
      </c>
      <c r="K1256">
        <f>SUMPRODUCT(MID(0&amp;feed!K1256,LARGE(INDEX(ISNUMBER(--MID(feed!K1256,ROW($1:$19),1))*
ROW($1:$19),0),ROW($1:$19))+1,1)*10^ROW($1:$19)/10)</f>
        <v>3</v>
      </c>
      <c r="L1256">
        <f>SUMPRODUCT(MID(0&amp;feed!L1256,LARGE(INDEX(ISNUMBER(--MID(feed!L1256,ROW($1:$19),1))*
ROW($1:$19),0),ROW($1:$19))+1,1)*10^ROW($1:$19)/10)</f>
        <v>1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247</v>
      </c>
      <c r="O1256">
        <f>SUMPRODUCT(MID(0&amp;feed!O1256,LARGE(INDEX(ISNUMBER(--MID(feed!O1256,ROW($1:$5),1))*
ROW($1:$5),0),ROW($1:$5))+1,1)*10^ROW($1:$5)/10)</f>
        <v>52</v>
      </c>
      <c r="P1256" t="str">
        <f>feed!P1256</f>
        <v>Untapped</v>
      </c>
      <c r="Q1256" t="str">
        <f>feed!Q1256</f>
        <v>None</v>
      </c>
      <c r="R1256" t="str">
        <f>feed!R1256</f>
        <v>East Indies</v>
      </c>
      <c r="S1256" t="str">
        <f>feed!S1256</f>
        <v>Neutral</v>
      </c>
      <c r="T1256" s="4">
        <f>SUMPRODUCT(MID(0&amp;feed!T1256,LARGE(INDEX(ISNUMBER(--MID(feed!T1256,ROW($1:$5),1))*
ROW($1:$5),0),ROW($1:$5))+1,1)*10^ROW($1:$5)/10)</f>
        <v>12150</v>
      </c>
      <c r="U1256" t="str">
        <f>feed!U1256</f>
        <v>http://blocgame.com/stats.php?id=64695</v>
      </c>
      <c r="V1256" s="4">
        <f>SUMPRODUCT(MID(0&amp;feed!V1256,LARGE(INDEX(ISNUMBER(--MID(feed!V1256,ROW($1:$5),1))*
ROW($1:$5),0),ROW($1:$5))+1,1)*10^ROW($1:$5)/10)</f>
        <v>0</v>
      </c>
      <c r="W1256">
        <f>feed!W1256</f>
        <v>0</v>
      </c>
      <c r="X1256" s="4">
        <f>T1256-H1256*750-K1256*375-L1256*375</f>
        <v>10650</v>
      </c>
      <c r="Y1256" s="9">
        <f>T1256/N1256</f>
        <v>49.190283400809719</v>
      </c>
    </row>
    <row r="1257" spans="1:25" x14ac:dyDescent="0.25">
      <c r="A1257" t="str">
        <f>feed!A1257</f>
        <v>Brungariasst</v>
      </c>
      <c r="B1257" t="str">
        <f>feed!B1257</f>
        <v>Solomon Wulu</v>
      </c>
      <c r="C1257">
        <f>feed!C1257</f>
        <v>0</v>
      </c>
      <c r="D1257">
        <f>SUMPRODUCT(MID(0&amp;feed!D1257,LARGE(INDEX(ISNUMBER(--MID(feed!D1257,ROW($1:$19),1))*
ROW($1:$19),0),ROW($1:$19))+1,1)*10^ROW($1:$19)/10)</f>
        <v>39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Nice</v>
      </c>
      <c r="H1257">
        <f>SUMPRODUCT(MID(0&amp;feed!H1257,LARGE(INDEX(ISNUMBER(--MID(feed!H1257,ROW($1:$1),1))*
ROW($1:$1),0),ROW($1:$1))+1,1)*10^ROW($1:$1)/10)</f>
        <v>0</v>
      </c>
      <c r="I1257" t="str">
        <f>feed!I1257</f>
        <v>Good</v>
      </c>
      <c r="J1257">
        <f>SUMPRODUCT(MID(0&amp;feed!J1257,LARGE(INDEX(ISNUMBER(--MID(feed!J1257,ROW($1:$19),1))*
ROW($1:$19),0),ROW($1:$19))+1,1)*10^ROW($1:$19)/10)</f>
        <v>81</v>
      </c>
      <c r="K1257">
        <f>SUMPRODUCT(MID(0&amp;feed!K1257,LARGE(INDEX(ISNUMBER(--MID(feed!K1257,ROW($1:$19),1))*
ROW($1:$19),0),ROW($1:$19))+1,1)*10^ROW($1:$19)/10)</f>
        <v>2</v>
      </c>
      <c r="L1257">
        <f>SUMPRODUCT(MID(0&amp;feed!L1257,LARGE(INDEX(ISNUMBER(--MID(feed!L1257,ROW($1:$19),1))*
ROW($1:$19),0),ROW($1:$19))+1,1)*10^ROW($1:$19)/10)</f>
        <v>0</v>
      </c>
      <c r="M1257" t="str">
        <f>feed!M1257</f>
        <v>Free Market</v>
      </c>
      <c r="N1257">
        <f>SUMPRODUCT(MID(0&amp;feed!N1257,LARGE(INDEX(ISNUMBER(--MID(feed!N1257,ROW($1:$5),1))*
ROW($1:$5),0),ROW($1:$5))+1,1)*10^ROW($1:$5)/10)</f>
        <v>244</v>
      </c>
      <c r="O1257">
        <f>SUMPRODUCT(MID(0&amp;feed!O1257,LARGE(INDEX(ISNUMBER(--MID(feed!O1257,ROW($1:$5),1))*
ROW($1:$5),0),ROW($1:$5))+1,1)*10^ROW($1:$5)/10)</f>
        <v>0</v>
      </c>
      <c r="P1257" t="str">
        <f>feed!P1257</f>
        <v>Untapped</v>
      </c>
      <c r="Q1257" t="str">
        <f>feed!Q1257</f>
        <v>None</v>
      </c>
      <c r="R1257" t="str">
        <f>feed!R1257</f>
        <v>Mesopotamia</v>
      </c>
      <c r="S1257" t="str">
        <f>feed!S1257</f>
        <v>United States</v>
      </c>
      <c r="T1257" s="4">
        <f>SUMPRODUCT(MID(0&amp;feed!T1257,LARGE(INDEX(ISNUMBER(--MID(feed!T1257,ROW($1:$5),1))*
ROW($1:$5),0),ROW($1:$5))+1,1)*10^ROW($1:$5)/10)</f>
        <v>20000</v>
      </c>
      <c r="U1257" t="str">
        <f>feed!U1257</f>
        <v>http://blocgame.com/stats.php?id=61331</v>
      </c>
      <c r="V1257" s="4">
        <f>SUMPRODUCT(MID(0&amp;feed!V1257,LARGE(INDEX(ISNUMBER(--MID(feed!V1257,ROW($1:$5),1))*
ROW($1:$5),0),ROW($1:$5))+1,1)*10^ROW($1:$5)/10)</f>
        <v>0</v>
      </c>
      <c r="W1257">
        <f>feed!W1257</f>
        <v>0</v>
      </c>
      <c r="X1257" s="4">
        <f>T1257-H1257*750-K1257*375-L1257*375</f>
        <v>19250</v>
      </c>
      <c r="Y1257" s="9">
        <f>T1257/N1257</f>
        <v>81.967213114754102</v>
      </c>
    </row>
    <row r="1258" spans="1:25" x14ac:dyDescent="0.25">
      <c r="A1258" t="str">
        <f>feed!A1258</f>
        <v>Unya</v>
      </c>
      <c r="B1258" t="str">
        <f>feed!B1258</f>
        <v>Unja</v>
      </c>
      <c r="C1258" t="str">
        <f>feed!C1258</f>
        <v>Union</v>
      </c>
      <c r="D1258">
        <f>SUMPRODUCT(MID(0&amp;feed!D1258,LARGE(INDEX(ISNUMBER(--MID(feed!D1258,ROW($1:$19),1))*
ROW($1:$19),0),ROW($1:$19))+1,1)*10^ROW($1:$19)/10)</f>
        <v>25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First World War surplus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Elite</v>
      </c>
      <c r="J1258">
        <f>SUMPRODUCT(MID(0&amp;feed!J1258,LARGE(INDEX(ISNUMBER(--MID(feed!J1258,ROW($1:$19),1))*
ROW($1:$19),0),ROW($1:$19))+1,1)*10^ROW($1:$19)/10)</f>
        <v>176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Central Planning</v>
      </c>
      <c r="N1258">
        <f>SUMPRODUCT(MID(0&amp;feed!N1258,LARGE(INDEX(ISNUMBER(--MID(feed!N1258,ROW($1:$5),1))*
ROW($1:$5),0),ROW($1:$5))+1,1)*10^ROW($1:$5)/10)</f>
        <v>242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 t="str">
        <f>feed!Q1258</f>
        <v>None</v>
      </c>
      <c r="R1258" t="str">
        <f>feed!R1258</f>
        <v>Gran Colombia</v>
      </c>
      <c r="S1258" t="str">
        <f>feed!S1258</f>
        <v>Soviet Union</v>
      </c>
      <c r="T1258" s="4">
        <f>SUMPRODUCT(MID(0&amp;feed!T1258,LARGE(INDEX(ISNUMBER(--MID(feed!T1258,ROW($1:$5),1))*
ROW($1:$5),0),ROW($1:$5))+1,1)*10^ROW($1:$5)/10)</f>
        <v>20000</v>
      </c>
      <c r="U1258" t="str">
        <f>feed!U1258</f>
        <v>http://blocgame.com/stats.php?id=64648</v>
      </c>
      <c r="V1258" s="4">
        <f>SUMPRODUCT(MID(0&amp;feed!V1258,LARGE(INDEX(ISNUMBER(--MID(feed!V1258,ROW($1:$5),1))*
ROW($1:$5),0),ROW($1:$5))+1,1)*10^ROW($1:$5)/10)</f>
        <v>0</v>
      </c>
      <c r="W1258">
        <f>feed!W1258</f>
        <v>0</v>
      </c>
      <c r="X1258" s="4">
        <f>T1258-H1258*750-K1258*375-L1258*375</f>
        <v>19250</v>
      </c>
      <c r="Y1258" s="9">
        <f>T1258/N1258</f>
        <v>82.644628099173559</v>
      </c>
    </row>
    <row r="1259" spans="1:25" x14ac:dyDescent="0.25">
      <c r="A1259" t="str">
        <f>feed!A1259</f>
        <v>People Struggle</v>
      </c>
      <c r="B1259" t="str">
        <f>feed!B1259</f>
        <v>patriafedi</v>
      </c>
      <c r="C1259">
        <f>feed!C1259</f>
        <v>0</v>
      </c>
      <c r="D1259">
        <f>SUMPRODUCT(MID(0&amp;feed!D1259,LARGE(INDEX(ISNUMBER(--MID(feed!D1259,ROW($1:$19),1))*
ROW($1:$19),0),ROW($1:$19))+1,1)*10^ROW($1:$19)/10)</f>
        <v>9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Good</v>
      </c>
      <c r="H1259">
        <f>SUMPRODUCT(MID(0&amp;feed!H1259,LARGE(INDEX(ISNUMBER(--MID(feed!H1259,ROW($1:$1),1))*
ROW($1:$1),0),ROW($1:$1))+1,1)*10^ROW($1:$1)/10)</f>
        <v>0</v>
      </c>
      <c r="I1259" t="str">
        <f>feed!I1259</f>
        <v>Poor</v>
      </c>
      <c r="J1259">
        <f>SUMPRODUCT(MID(0&amp;feed!J1259,LARGE(INDEX(ISNUMBER(--MID(feed!J1259,ROW($1:$19),1))*
ROW($1:$19),0),ROW($1:$19))+1,1)*10^ROW($1:$19)/10)</f>
        <v>45</v>
      </c>
      <c r="K1259">
        <f>SUMPRODUCT(MID(0&amp;feed!K1259,LARGE(INDEX(ISNUMBER(--MID(feed!K1259,ROW($1:$19),1))*
ROW($1:$19),0),ROW($1:$19))+1,1)*10^ROW($1:$19)/10)</f>
        <v>2</v>
      </c>
      <c r="L1259">
        <f>SUMPRODUCT(MID(0&amp;feed!L1259,LARGE(INDEX(ISNUMBER(--MID(feed!L1259,ROW($1:$19),1))*
ROW($1:$19),0),ROW($1:$19))+1,1)*10^ROW($1:$19)/10)</f>
        <v>0</v>
      </c>
      <c r="M1259" t="str">
        <f>feed!M1259</f>
        <v>Central Planning</v>
      </c>
      <c r="N1259">
        <f>SUMPRODUCT(MID(0&amp;feed!N1259,LARGE(INDEX(ISNUMBER(--MID(feed!N1259,ROW($1:$5),1))*
ROW($1:$5),0),ROW($1:$5))+1,1)*10^ROW($1:$5)/10)</f>
        <v>240</v>
      </c>
      <c r="O1259">
        <f>SUMPRODUCT(MID(0&amp;feed!O1259,LARGE(INDEX(ISNUMBER(--MID(feed!O1259,ROW($1:$5),1))*
ROW($1:$5),0),ROW($1:$5))+1,1)*10^ROW($1:$5)/10)</f>
        <v>386</v>
      </c>
      <c r="P1259" t="str">
        <f>feed!P1259</f>
        <v>Untapped</v>
      </c>
      <c r="Q1259" t="str">
        <f>feed!Q1259</f>
        <v>None</v>
      </c>
      <c r="R1259" t="str">
        <f>feed!R1259</f>
        <v>Indochina</v>
      </c>
      <c r="S1259" t="str">
        <f>feed!S1259</f>
        <v>Soviet Union</v>
      </c>
      <c r="T1259" s="4">
        <f>SUMPRODUCT(MID(0&amp;feed!T1259,LARGE(INDEX(ISNUMBER(--MID(feed!T1259,ROW($1:$5),1))*
ROW($1:$5),0),ROW($1:$5))+1,1)*10^ROW($1:$5)/10)</f>
        <v>16500</v>
      </c>
      <c r="U1259" t="str">
        <f>feed!U1259</f>
        <v>http://blocgame.com/stats.php?id=64883</v>
      </c>
      <c r="V1259" s="4">
        <f>SUMPRODUCT(MID(0&amp;feed!V1259,LARGE(INDEX(ISNUMBER(--MID(feed!V1259,ROW($1:$5),1))*
ROW($1:$5),0),ROW($1:$5))+1,1)*10^ROW($1:$5)/10)</f>
        <v>0</v>
      </c>
      <c r="W1259">
        <f>feed!W1259</f>
        <v>0</v>
      </c>
      <c r="X1259" s="4">
        <f>T1259-H1259*750-K1259*375-L1259*375</f>
        <v>15750</v>
      </c>
      <c r="Y1259" s="9">
        <f>T1259/N1259</f>
        <v>68.75</v>
      </c>
    </row>
    <row r="1260" spans="1:25" x14ac:dyDescent="0.25">
      <c r="A1260" t="str">
        <f>feed!A1260</f>
        <v>United Arab</v>
      </c>
      <c r="B1260" t="str">
        <f>feed!B1260</f>
        <v>King Punta Cana</v>
      </c>
      <c r="C1260">
        <f>feed!C1260</f>
        <v>0</v>
      </c>
      <c r="D1260">
        <f>SUMPRODUCT(MID(0&amp;feed!D1260,LARGE(INDEX(ISNUMBER(--MID(feed!D1260,ROW($1:$19),1))*
ROW($1:$19),0),ROW($1:$19))+1,1)*10^ROW($1:$19)/10)</f>
        <v>38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Questionable</v>
      </c>
      <c r="H1260">
        <f>SUMPRODUCT(MID(0&amp;feed!H1260,LARGE(INDEX(ISNUMBER(--MID(feed!H1260,ROW($1:$1),1))*
ROW($1:$1),0),ROW($1:$1))+1,1)*10^ROW($1:$1)/10)</f>
        <v>0</v>
      </c>
      <c r="I1260" t="str">
        <f>feed!I1260</f>
        <v>Undisciplined Rabble</v>
      </c>
      <c r="J1260">
        <f>SUMPRODUCT(MID(0&amp;feed!J1260,LARGE(INDEX(ISNUMBER(--MID(feed!J1260,ROW($1:$19),1))*
ROW($1:$19),0),ROW($1:$19))+1,1)*10^ROW($1:$19)/10)</f>
        <v>119</v>
      </c>
      <c r="K1260">
        <f>SUMPRODUCT(MID(0&amp;feed!K1260,LARGE(INDEX(ISNUMBER(--MID(feed!K1260,ROW($1:$19),1))*
ROW($1:$19),0),ROW($1:$19))+1,1)*10^ROW($1:$19)/10)</f>
        <v>2</v>
      </c>
      <c r="L1260">
        <f>SUMPRODUCT(MID(0&amp;feed!L1260,LARGE(INDEX(ISNUMBER(--MID(feed!L1260,ROW($1:$19),1))*
ROW($1:$19),0),ROW($1:$19))+1,1)*10^ROW($1:$19)/10)</f>
        <v>0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237</v>
      </c>
      <c r="O1260">
        <f>SUMPRODUCT(MID(0&amp;feed!O1260,LARGE(INDEX(ISNUMBER(--MID(feed!O1260,ROW($1:$5),1))*
ROW($1:$5),0),ROW($1:$5))+1,1)*10^ROW($1:$5)/10)</f>
        <v>0</v>
      </c>
      <c r="P1260" t="str">
        <f>feed!P1260</f>
        <v>Untapped</v>
      </c>
      <c r="Q1260" t="str">
        <f>feed!Q1260</f>
        <v>Meagre</v>
      </c>
      <c r="R1260" t="str">
        <f>feed!R1260</f>
        <v>Arabia</v>
      </c>
      <c r="S1260" t="str">
        <f>feed!S1260</f>
        <v>Neutral</v>
      </c>
      <c r="T1260" s="4">
        <f>SUMPRODUCT(MID(0&amp;feed!T1260,LARGE(INDEX(ISNUMBER(--MID(feed!T1260,ROW($1:$5),1))*
ROW($1:$5),0),ROW($1:$5))+1,1)*10^ROW($1:$5)/10)</f>
        <v>16335</v>
      </c>
      <c r="U1260" t="str">
        <f>feed!U1260</f>
        <v>http://blocgame.com/stats.php?id=60407</v>
      </c>
      <c r="V1260" s="4">
        <f>SUMPRODUCT(MID(0&amp;feed!V1260,LARGE(INDEX(ISNUMBER(--MID(feed!V1260,ROW($1:$5),1))*
ROW($1:$5),0),ROW($1:$5))+1,1)*10^ROW($1:$5)/10)</f>
        <v>0</v>
      </c>
      <c r="W1260">
        <f>feed!W1260</f>
        <v>0</v>
      </c>
      <c r="X1260" s="4">
        <f>T1260-H1260*750-K1260*375-L1260*375</f>
        <v>15585</v>
      </c>
      <c r="Y1260" s="9">
        <f>T1260/N1260</f>
        <v>68.924050632911388</v>
      </c>
    </row>
    <row r="1261" spans="1:25" x14ac:dyDescent="0.25">
      <c r="A1261" t="str">
        <f>feed!A1261</f>
        <v>dickinmybutt</v>
      </c>
      <c r="B1261" t="str">
        <f>feed!B1261</f>
        <v>diddellydickinmybutt</v>
      </c>
      <c r="C1261" t="str">
        <f>feed!C1261</f>
        <v>ISIS</v>
      </c>
      <c r="D1261">
        <f>SUMPRODUCT(MID(0&amp;feed!D1261,LARGE(INDEX(ISNUMBER(--MID(feed!D1261,ROW($1:$19),1))*
ROW($1:$19),0),ROW($1:$19))+1,1)*10^ROW($1:$19)/10)</f>
        <v>9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First World War surplus</v>
      </c>
      <c r="G1261" t="str">
        <f>feed!G1261</f>
        <v>Nice</v>
      </c>
      <c r="H1261">
        <f>SUMPRODUCT(MID(0&amp;feed!H1261,LARGE(INDEX(ISNUMBER(--MID(feed!H1261,ROW($1:$1),1))*
ROW($1:$1),0),ROW($1:$1))+1,1)*10^ROW($1:$1)/10)</f>
        <v>0</v>
      </c>
      <c r="I1261" t="str">
        <f>feed!I1261</f>
        <v>Standard</v>
      </c>
      <c r="J1261">
        <f>SUMPRODUCT(MID(0&amp;feed!J1261,LARGE(INDEX(ISNUMBER(--MID(feed!J1261,ROW($1:$19),1))*
ROW($1:$19),0),ROW($1:$19))+1,1)*10^ROW($1:$19)/10)</f>
        <v>5</v>
      </c>
      <c r="K1261">
        <f>SUMPRODUCT(MID(0&amp;feed!K1261,LARGE(INDEX(ISNUMBER(--MID(feed!K1261,ROW($1:$19),1))*
ROW($1:$19),0),ROW($1:$19))+1,1)*10^ROW($1:$19)/10)</f>
        <v>2</v>
      </c>
      <c r="L1261">
        <f>SUMPRODUCT(MID(0&amp;feed!L1261,LARGE(INDEX(ISNUMBER(--MID(feed!L1261,ROW($1:$19),1))*
ROW($1:$19),0),ROW($1:$19))+1,1)*10^ROW($1:$19)/10)</f>
        <v>1</v>
      </c>
      <c r="M1261" t="str">
        <f>feed!M1261</f>
        <v>Free Market</v>
      </c>
      <c r="N1261">
        <f>SUMPRODUCT(MID(0&amp;feed!N1261,LARGE(INDEX(ISNUMBER(--MID(feed!N1261,ROW($1:$5),1))*
ROW($1:$5),0),ROW($1:$5))+1,1)*10^ROW($1:$5)/10)</f>
        <v>236</v>
      </c>
      <c r="O1261">
        <f>SUMPRODUCT(MID(0&amp;feed!O1261,LARGE(INDEX(ISNUMBER(--MID(feed!O1261,ROW($1:$5),1))*
ROW($1:$5),0),ROW($1:$5))+1,1)*10^ROW($1:$5)/10)</f>
        <v>359</v>
      </c>
      <c r="P1261" t="str">
        <f>feed!P1261</f>
        <v>Untapped</v>
      </c>
      <c r="Q1261" t="str">
        <f>feed!Q1261</f>
        <v>None</v>
      </c>
      <c r="R1261" t="str">
        <f>feed!R1261</f>
        <v>Congo</v>
      </c>
      <c r="S1261" t="str">
        <f>feed!S1261</f>
        <v>United States</v>
      </c>
      <c r="T1261" s="4">
        <f>SUMPRODUCT(MID(0&amp;feed!T1261,LARGE(INDEX(ISNUMBER(--MID(feed!T1261,ROW($1:$5),1))*
ROW($1:$5),0),ROW($1:$5))+1,1)*10^ROW($1:$5)/10)</f>
        <v>16335</v>
      </c>
      <c r="U1261" t="str">
        <f>feed!U1261</f>
        <v>http://blocgame.com/stats.php?id=64780</v>
      </c>
      <c r="V1261" s="4">
        <f>SUMPRODUCT(MID(0&amp;feed!V1261,LARGE(INDEX(ISNUMBER(--MID(feed!V1261,ROW($1:$5),1))*
ROW($1:$5),0),ROW($1:$5))+1,1)*10^ROW($1:$5)/10)</f>
        <v>0</v>
      </c>
      <c r="W1261">
        <f>feed!W1261</f>
        <v>0</v>
      </c>
      <c r="X1261" s="4">
        <f>T1261-H1261*750-K1261*375-L1261*375</f>
        <v>15210</v>
      </c>
      <c r="Y1261" s="9">
        <f>T1261/N1261</f>
        <v>69.216101694915253</v>
      </c>
    </row>
    <row r="1262" spans="1:25" x14ac:dyDescent="0.25">
      <c r="A1262" t="str">
        <f>feed!A1262</f>
        <v>Populi Vindex</v>
      </c>
      <c r="B1262" t="str">
        <f>feed!B1262</f>
        <v>Populi_Vindex</v>
      </c>
      <c r="C1262">
        <f>feed!C1262</f>
        <v>0</v>
      </c>
      <c r="D1262">
        <f>SUMPRODUCT(MID(0&amp;feed!D1262,LARGE(INDEX(ISNUMBER(--MID(feed!D1262,ROW($1:$19),1))*
ROW($1:$19),0),ROW($1:$19))+1,1)*10^ROW($1:$19)/10)</f>
        <v>27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Gandhi-like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145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0</v>
      </c>
      <c r="M1262" t="str">
        <f>feed!M1262</f>
        <v>Free Market</v>
      </c>
      <c r="N1262">
        <f>SUMPRODUCT(MID(0&amp;feed!N1262,LARGE(INDEX(ISNUMBER(--MID(feed!N1262,ROW($1:$5),1))*
ROW($1:$5),0),ROW($1:$5))+1,1)*10^ROW($1:$5)/10)</f>
        <v>235</v>
      </c>
      <c r="O1262">
        <f>SUMPRODUCT(MID(0&amp;feed!O1262,LARGE(INDEX(ISNUMBER(--MID(feed!O1262,ROW($1:$5),1))*
ROW($1:$5),0),ROW($1:$5))+1,1)*10^ROW($1:$5)/10)</f>
        <v>0</v>
      </c>
      <c r="P1262" t="str">
        <f>feed!P1262</f>
        <v>Untapped</v>
      </c>
      <c r="Q1262" t="str">
        <f>feed!Q1262</f>
        <v>None</v>
      </c>
      <c r="R1262" t="str">
        <f>feed!R1262</f>
        <v>Pacific Rim</v>
      </c>
      <c r="S1262" t="str">
        <f>feed!S1262</f>
        <v>United States</v>
      </c>
      <c r="T1262" s="4">
        <f>SUMPRODUCT(MID(0&amp;feed!T1262,LARGE(INDEX(ISNUMBER(--MID(feed!T1262,ROW($1:$5),1))*
ROW($1:$5),0),ROW($1:$5))+1,1)*10^ROW($1:$5)/10)</f>
        <v>20000</v>
      </c>
      <c r="U1262" t="str">
        <f>feed!U1262</f>
        <v>http://blocgame.com/stats.php?id=64690</v>
      </c>
      <c r="V1262" s="4">
        <f>SUMPRODUCT(MID(0&amp;feed!V1262,LARGE(INDEX(ISNUMBER(--MID(feed!V1262,ROW($1:$5),1))*
ROW($1:$5),0),ROW($1:$5))+1,1)*10^ROW($1:$5)/10)</f>
        <v>0</v>
      </c>
      <c r="W1262">
        <f>feed!W1262</f>
        <v>0</v>
      </c>
      <c r="X1262" s="4">
        <f>T1262-H1262*750-K1262*375-L1262*375</f>
        <v>19250</v>
      </c>
      <c r="Y1262" s="9">
        <f>T1262/N1262</f>
        <v>85.106382978723403</v>
      </c>
    </row>
    <row r="1263" spans="1:25" x14ac:dyDescent="0.25">
      <c r="A1263" t="str">
        <f>feed!A1263</f>
        <v>Lusitan</v>
      </c>
      <c r="B1263" t="str">
        <f>feed!B1263</f>
        <v>Lusitan</v>
      </c>
      <c r="C1263">
        <f>feed!C1263</f>
        <v>0</v>
      </c>
      <c r="D1263">
        <f>SUMPRODUCT(MID(0&amp;feed!D1263,LARGE(INDEX(ISNUMBER(--MID(feed!D1263,ROW($1:$19),1))*
ROW($1:$19),0),ROW($1:$19))+1,1)*10^ROW($1:$19)/10)</f>
        <v>9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First World War surplus</v>
      </c>
      <c r="G1263" t="str">
        <f>feed!G1263</f>
        <v>Gandhi-like</v>
      </c>
      <c r="H1263">
        <f>SUMPRODUCT(MID(0&amp;feed!H1263,LARGE(INDEX(ISNUMBER(--MID(feed!H1263,ROW($1:$1),1))*
ROW($1:$1),0),ROW($1:$1))+1,1)*10^ROW($1:$1)/10)</f>
        <v>1</v>
      </c>
      <c r="I1263" t="str">
        <f>feed!I1263</f>
        <v>Good</v>
      </c>
      <c r="J1263">
        <f>SUMPRODUCT(MID(0&amp;feed!J1263,LARGE(INDEX(ISNUMBER(--MID(feed!J1263,ROW($1:$19),1))*
ROW($1:$19),0),ROW($1:$19))+1,1)*10^ROW($1:$19)/10)</f>
        <v>57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Mixed Economy</v>
      </c>
      <c r="N1263">
        <f>SUMPRODUCT(MID(0&amp;feed!N1263,LARGE(INDEX(ISNUMBER(--MID(feed!N1263,ROW($1:$5),1))*
ROW($1:$5),0),ROW($1:$5))+1,1)*10^ROW($1:$5)/10)</f>
        <v>216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 t="str">
        <f>feed!Q1263</f>
        <v>None</v>
      </c>
      <c r="R1263" t="str">
        <f>feed!R1263</f>
        <v>China</v>
      </c>
      <c r="S1263" t="str">
        <f>feed!S1263</f>
        <v>Soviet Union</v>
      </c>
      <c r="T1263" s="4">
        <f>SUMPRODUCT(MID(0&amp;feed!T1263,LARGE(INDEX(ISNUMBER(--MID(feed!T1263,ROW($1:$5),1))*
ROW($1:$5),0),ROW($1:$5))+1,1)*10^ROW($1:$5)/10)</f>
        <v>18830</v>
      </c>
      <c r="U1263" t="str">
        <f>feed!U1263</f>
        <v>http://blocgame.com/stats.php?id=58894</v>
      </c>
      <c r="V1263" s="4">
        <f>SUMPRODUCT(MID(0&amp;feed!V1263,LARGE(INDEX(ISNUMBER(--MID(feed!V1263,ROW($1:$5),1))*
ROW($1:$5),0),ROW($1:$5))+1,1)*10^ROW($1:$5)/10)</f>
        <v>0</v>
      </c>
      <c r="W1263">
        <f>feed!W1263</f>
        <v>0</v>
      </c>
      <c r="X1263" s="4">
        <f>T1263-H1263*750-K1263*375-L1263*375</f>
        <v>17330</v>
      </c>
      <c r="Y1263" s="9">
        <f>T1263/N1263</f>
        <v>87.175925925925924</v>
      </c>
    </row>
  </sheetData>
  <autoFilter ref="A1:AC1263">
    <sortState ref="A2:AC1263">
      <sortCondition descending="1" ref="N1:N1263"/>
    </sortState>
  </autoFilter>
  <sortState ref="A2:Y1202">
    <sortCondition descending="1" ref="W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T8" sqref="T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8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11" t="s">
        <v>2210</v>
      </c>
      <c r="K1" s="11" t="s">
        <v>2217</v>
      </c>
    </row>
    <row r="2" spans="1:19" x14ac:dyDescent="0.25">
      <c r="A2" s="12" t="s">
        <v>742</v>
      </c>
      <c r="B2" s="4" t="s">
        <v>2211</v>
      </c>
      <c r="C2" s="4" t="s">
        <v>358</v>
      </c>
      <c r="D2" s="4" t="s">
        <v>2220</v>
      </c>
      <c r="E2" s="4" t="s">
        <v>2212</v>
      </c>
      <c r="F2" s="4" t="s">
        <v>2213</v>
      </c>
      <c r="G2" s="4" t="s">
        <v>2214</v>
      </c>
      <c r="H2" s="4" t="s">
        <v>2215</v>
      </c>
      <c r="I2" s="4" t="s">
        <v>2216</v>
      </c>
      <c r="J2" s="4" t="s">
        <v>2753</v>
      </c>
      <c r="K2" s="4" t="s">
        <v>2218</v>
      </c>
      <c r="L2" s="4" t="s">
        <v>2219</v>
      </c>
      <c r="M2" s="4" t="s">
        <v>2221</v>
      </c>
      <c r="N2" s="4" t="s">
        <v>2222</v>
      </c>
      <c r="O2" s="4" t="s">
        <v>2223</v>
      </c>
      <c r="P2" s="4" t="s">
        <v>2224</v>
      </c>
      <c r="Q2" s="4" t="s">
        <v>2754</v>
      </c>
      <c r="R2" s="4" t="s">
        <v>2989</v>
      </c>
      <c r="S2" s="4"/>
    </row>
    <row r="3" spans="1:19" x14ac:dyDescent="0.25">
      <c r="A3" s="7">
        <v>0</v>
      </c>
      <c r="B3" s="4">
        <v>481</v>
      </c>
      <c r="C3" s="4">
        <v>8188</v>
      </c>
      <c r="D3" s="4">
        <v>99</v>
      </c>
      <c r="E3" s="4">
        <v>1666</v>
      </c>
      <c r="F3" s="4">
        <v>624</v>
      </c>
      <c r="G3" s="4">
        <v>232925</v>
      </c>
      <c r="H3" s="4">
        <v>8125524</v>
      </c>
      <c r="I3" s="4">
        <v>0</v>
      </c>
      <c r="J3" s="4">
        <v>2454056</v>
      </c>
      <c r="K3" s="9">
        <v>17.022869022869024</v>
      </c>
      <c r="L3" s="13">
        <v>0.20582120582120583</v>
      </c>
      <c r="M3" s="6">
        <v>3.4636174636174637</v>
      </c>
      <c r="N3" s="6">
        <v>1.2972972972972974</v>
      </c>
      <c r="O3" s="4">
        <v>484.25155925155923</v>
      </c>
      <c r="P3" s="4">
        <v>16892.981288981289</v>
      </c>
      <c r="Q3" s="6">
        <v>5101.9875259875262</v>
      </c>
      <c r="R3" s="6">
        <v>45.692980141999023</v>
      </c>
    </row>
    <row r="4" spans="1:19" x14ac:dyDescent="0.25">
      <c r="A4" s="7" t="s">
        <v>1340</v>
      </c>
      <c r="B4" s="4">
        <v>5</v>
      </c>
      <c r="C4" s="4">
        <v>67</v>
      </c>
      <c r="D4" s="4">
        <v>4</v>
      </c>
      <c r="E4" s="4">
        <v>24</v>
      </c>
      <c r="F4" s="4">
        <v>21</v>
      </c>
      <c r="G4" s="4">
        <v>5336</v>
      </c>
      <c r="H4" s="4">
        <v>76681</v>
      </c>
      <c r="I4" s="4">
        <v>0</v>
      </c>
      <c r="J4" s="4">
        <v>406</v>
      </c>
      <c r="K4" s="9">
        <v>13.4</v>
      </c>
      <c r="L4" s="13">
        <v>0.8</v>
      </c>
      <c r="M4" s="6">
        <v>4.8</v>
      </c>
      <c r="N4" s="6">
        <v>4.2</v>
      </c>
      <c r="O4" s="4">
        <v>1067.2</v>
      </c>
      <c r="P4" s="4">
        <v>15336.2</v>
      </c>
      <c r="Q4" s="6">
        <v>81.2</v>
      </c>
      <c r="R4" s="6">
        <v>18.605108058460473</v>
      </c>
    </row>
    <row r="5" spans="1:19" x14ac:dyDescent="0.25">
      <c r="A5" s="7" t="s">
        <v>102</v>
      </c>
      <c r="B5" s="4">
        <v>72</v>
      </c>
      <c r="C5" s="4">
        <v>3936</v>
      </c>
      <c r="D5" s="4">
        <v>129</v>
      </c>
      <c r="E5" s="4">
        <v>1045</v>
      </c>
      <c r="F5" s="4">
        <v>592</v>
      </c>
      <c r="G5" s="4">
        <v>88226</v>
      </c>
      <c r="H5" s="4">
        <v>2090205</v>
      </c>
      <c r="I5" s="4">
        <v>10</v>
      </c>
      <c r="J5" s="4">
        <v>1536</v>
      </c>
      <c r="K5" s="9">
        <v>54.666666666666664</v>
      </c>
      <c r="L5" s="13">
        <v>1.7916666666666667</v>
      </c>
      <c r="M5" s="6">
        <v>14.513888888888889</v>
      </c>
      <c r="N5" s="6">
        <v>8.2222222222222214</v>
      </c>
      <c r="O5" s="4">
        <v>1225.3611111111111</v>
      </c>
      <c r="P5" s="4">
        <v>29030.625</v>
      </c>
      <c r="Q5" s="6">
        <v>21.333333333333332</v>
      </c>
      <c r="R5" s="6">
        <v>29.25349020219015</v>
      </c>
    </row>
    <row r="6" spans="1:19" x14ac:dyDescent="0.25">
      <c r="A6" s="7" t="s">
        <v>243</v>
      </c>
      <c r="B6" s="4">
        <v>6</v>
      </c>
      <c r="C6" s="4">
        <v>86</v>
      </c>
      <c r="D6" s="4">
        <v>6</v>
      </c>
      <c r="E6" s="4">
        <v>65</v>
      </c>
      <c r="F6" s="4">
        <v>12</v>
      </c>
      <c r="G6" s="4">
        <v>6701</v>
      </c>
      <c r="H6" s="4">
        <v>101564</v>
      </c>
      <c r="I6" s="4">
        <v>0</v>
      </c>
      <c r="J6" s="4">
        <v>407</v>
      </c>
      <c r="K6" s="9">
        <v>14.333333333333334</v>
      </c>
      <c r="L6" s="13">
        <v>1</v>
      </c>
      <c r="M6" s="6">
        <v>10.833333333333334</v>
      </c>
      <c r="N6" s="6">
        <v>2</v>
      </c>
      <c r="O6" s="4">
        <v>1116.8333333333333</v>
      </c>
      <c r="P6" s="4">
        <v>16927.333333333332</v>
      </c>
      <c r="Q6" s="6">
        <v>67.833333333333329</v>
      </c>
      <c r="R6" s="6">
        <v>21.160317266588038</v>
      </c>
    </row>
    <row r="7" spans="1:19" x14ac:dyDescent="0.25">
      <c r="A7" s="7" t="s">
        <v>1685</v>
      </c>
      <c r="B7" s="4">
        <v>12</v>
      </c>
      <c r="C7" s="4">
        <v>566</v>
      </c>
      <c r="D7" s="4">
        <v>17</v>
      </c>
      <c r="E7" s="4">
        <v>147</v>
      </c>
      <c r="F7" s="4">
        <v>81</v>
      </c>
      <c r="G7" s="4">
        <v>13592</v>
      </c>
      <c r="H7" s="4">
        <v>239144</v>
      </c>
      <c r="I7" s="4">
        <v>0</v>
      </c>
      <c r="J7" s="4">
        <v>141</v>
      </c>
      <c r="K7" s="9">
        <v>47.166666666666664</v>
      </c>
      <c r="L7" s="13">
        <v>1.4166666666666667</v>
      </c>
      <c r="M7" s="6">
        <v>12.25</v>
      </c>
      <c r="N7" s="6">
        <v>6.75</v>
      </c>
      <c r="O7" s="4">
        <v>1132.6666666666667</v>
      </c>
      <c r="P7" s="4">
        <v>19928.666666666668</v>
      </c>
      <c r="Q7" s="6">
        <v>11.75</v>
      </c>
      <c r="R7" s="6">
        <v>22.135002598545373</v>
      </c>
    </row>
    <row r="8" spans="1:19" x14ac:dyDescent="0.25">
      <c r="A8" s="7" t="s">
        <v>1337</v>
      </c>
      <c r="B8" s="4">
        <v>28</v>
      </c>
      <c r="C8" s="4">
        <v>1654</v>
      </c>
      <c r="D8" s="4">
        <v>51</v>
      </c>
      <c r="E8" s="4">
        <v>469</v>
      </c>
      <c r="F8" s="4">
        <v>220</v>
      </c>
      <c r="G8" s="4">
        <v>34446</v>
      </c>
      <c r="H8" s="4">
        <v>817246</v>
      </c>
      <c r="I8" s="4">
        <v>3</v>
      </c>
      <c r="J8" s="4">
        <v>436</v>
      </c>
      <c r="K8" s="9">
        <v>59.071428571428569</v>
      </c>
      <c r="L8" s="13">
        <v>1.8214285714285714</v>
      </c>
      <c r="M8" s="6">
        <v>16.75</v>
      </c>
      <c r="N8" s="6">
        <v>7.8571428571428568</v>
      </c>
      <c r="O8" s="4">
        <v>1230.2142857142858</v>
      </c>
      <c r="P8" s="4">
        <v>29187.357142857141</v>
      </c>
      <c r="Q8" s="6">
        <v>15.571428571428571</v>
      </c>
      <c r="R8" s="6">
        <v>29.31817102174525</v>
      </c>
    </row>
    <row r="9" spans="1:19" x14ac:dyDescent="0.25">
      <c r="A9" s="7" t="s">
        <v>709</v>
      </c>
      <c r="B9" s="4">
        <v>8</v>
      </c>
      <c r="C9" s="4">
        <v>452</v>
      </c>
      <c r="D9" s="4">
        <v>13</v>
      </c>
      <c r="E9" s="4">
        <v>193</v>
      </c>
      <c r="F9" s="4">
        <v>79</v>
      </c>
      <c r="G9" s="4">
        <v>6986</v>
      </c>
      <c r="H9" s="4">
        <v>183701</v>
      </c>
      <c r="I9" s="4">
        <v>1</v>
      </c>
      <c r="J9" s="4">
        <v>127</v>
      </c>
      <c r="K9" s="9">
        <v>56.5</v>
      </c>
      <c r="L9" s="13">
        <v>1.625</v>
      </c>
      <c r="M9" s="6">
        <v>24.125</v>
      </c>
      <c r="N9" s="6">
        <v>9.875</v>
      </c>
      <c r="O9" s="4">
        <v>873.25</v>
      </c>
      <c r="P9" s="4">
        <v>22962.625</v>
      </c>
      <c r="Q9" s="6">
        <v>15.875</v>
      </c>
      <c r="R9" s="6">
        <v>39.171973663411769</v>
      </c>
    </row>
    <row r="10" spans="1:19" x14ac:dyDescent="0.25">
      <c r="A10" s="7" t="s">
        <v>1390</v>
      </c>
      <c r="B10" s="4">
        <v>90</v>
      </c>
      <c r="C10" s="4">
        <v>4348</v>
      </c>
      <c r="D10" s="4">
        <v>157</v>
      </c>
      <c r="E10" s="4">
        <v>1168</v>
      </c>
      <c r="F10" s="4">
        <v>653</v>
      </c>
      <c r="G10" s="4">
        <v>89468</v>
      </c>
      <c r="H10" s="4">
        <v>2014778</v>
      </c>
      <c r="I10" s="4">
        <v>6</v>
      </c>
      <c r="J10" s="4">
        <v>1082</v>
      </c>
      <c r="K10" s="9">
        <v>48.31111111111111</v>
      </c>
      <c r="L10" s="13">
        <v>1.7444444444444445</v>
      </c>
      <c r="M10" s="6">
        <v>12.977777777777778</v>
      </c>
      <c r="N10" s="6">
        <v>7.2555555555555555</v>
      </c>
      <c r="O10" s="4">
        <v>994.08888888888885</v>
      </c>
      <c r="P10" s="4">
        <v>22386.422222222223</v>
      </c>
      <c r="Q10" s="6">
        <v>12.022222222222222</v>
      </c>
      <c r="R10" s="6">
        <v>27.90859467260055</v>
      </c>
    </row>
    <row r="11" spans="1:19" x14ac:dyDescent="0.25">
      <c r="A11" s="7" t="s">
        <v>1347</v>
      </c>
      <c r="B11" s="4">
        <v>42</v>
      </c>
      <c r="C11" s="4">
        <v>1707</v>
      </c>
      <c r="D11" s="4">
        <v>56</v>
      </c>
      <c r="E11" s="4">
        <v>519</v>
      </c>
      <c r="F11" s="4">
        <v>269</v>
      </c>
      <c r="G11" s="4">
        <v>52176</v>
      </c>
      <c r="H11" s="4">
        <v>905699</v>
      </c>
      <c r="I11" s="4">
        <v>1</v>
      </c>
      <c r="J11" s="4">
        <v>1459</v>
      </c>
      <c r="K11" s="9">
        <v>40.642857142857146</v>
      </c>
      <c r="L11" s="13">
        <v>1.3333333333333333</v>
      </c>
      <c r="M11" s="6">
        <v>12.357142857142858</v>
      </c>
      <c r="N11" s="6">
        <v>6.4047619047619051</v>
      </c>
      <c r="O11" s="4">
        <v>1242.2857142857142</v>
      </c>
      <c r="P11" s="4">
        <v>21564.261904761905</v>
      </c>
      <c r="Q11" s="6">
        <v>34.738095238095241</v>
      </c>
      <c r="R11" s="6">
        <v>23.350943382217991</v>
      </c>
    </row>
    <row r="12" spans="1:19" x14ac:dyDescent="0.25">
      <c r="A12" s="7" t="s">
        <v>33</v>
      </c>
      <c r="B12" s="4">
        <v>30</v>
      </c>
      <c r="C12" s="4">
        <v>1349</v>
      </c>
      <c r="D12" s="4">
        <v>49</v>
      </c>
      <c r="E12" s="4">
        <v>414</v>
      </c>
      <c r="F12" s="4">
        <v>184</v>
      </c>
      <c r="G12" s="4">
        <v>35227</v>
      </c>
      <c r="H12" s="4">
        <v>720593</v>
      </c>
      <c r="I12" s="4">
        <v>3</v>
      </c>
      <c r="J12" s="4">
        <v>488</v>
      </c>
      <c r="K12" s="9">
        <v>44.966666666666669</v>
      </c>
      <c r="L12" s="13">
        <v>1.6333333333333333</v>
      </c>
      <c r="M12" s="6">
        <v>13.8</v>
      </c>
      <c r="N12" s="6">
        <v>6.1333333333333337</v>
      </c>
      <c r="O12" s="4">
        <v>1174.2333333333333</v>
      </c>
      <c r="P12" s="4">
        <v>24019.766666666666</v>
      </c>
      <c r="Q12" s="6">
        <v>16.266666666666666</v>
      </c>
      <c r="R12" s="6">
        <v>24.383736573468862</v>
      </c>
    </row>
    <row r="13" spans="1:19" x14ac:dyDescent="0.25">
      <c r="A13" s="7" t="s">
        <v>1725</v>
      </c>
      <c r="B13" s="4">
        <v>19</v>
      </c>
      <c r="C13" s="4">
        <v>753</v>
      </c>
      <c r="D13" s="4">
        <v>18</v>
      </c>
      <c r="E13" s="4">
        <v>225</v>
      </c>
      <c r="F13" s="4">
        <v>100</v>
      </c>
      <c r="G13" s="4">
        <v>18524</v>
      </c>
      <c r="H13" s="4">
        <v>340410</v>
      </c>
      <c r="I13" s="4">
        <v>0</v>
      </c>
      <c r="J13" s="4">
        <v>221</v>
      </c>
      <c r="K13" s="9">
        <v>39.631578947368418</v>
      </c>
      <c r="L13" s="13">
        <v>0.94736842105263153</v>
      </c>
      <c r="M13" s="6">
        <v>11.842105263157896</v>
      </c>
      <c r="N13" s="6">
        <v>5.2631578947368425</v>
      </c>
      <c r="O13" s="4">
        <v>974.9473684210526</v>
      </c>
      <c r="P13" s="4">
        <v>17916.315789473683</v>
      </c>
      <c r="Q13" s="6">
        <v>11.631578947368421</v>
      </c>
      <c r="R13" s="6">
        <v>21.70966820645609</v>
      </c>
    </row>
    <row r="14" spans="1:19" x14ac:dyDescent="0.25">
      <c r="A14" s="7" t="s">
        <v>1269</v>
      </c>
      <c r="B14" s="4">
        <v>218</v>
      </c>
      <c r="C14" s="4">
        <v>15720</v>
      </c>
      <c r="D14" s="4">
        <v>470</v>
      </c>
      <c r="E14" s="4">
        <v>4464</v>
      </c>
      <c r="F14" s="4">
        <v>1829</v>
      </c>
      <c r="G14" s="4">
        <v>242588</v>
      </c>
      <c r="H14" s="4">
        <v>6938927</v>
      </c>
      <c r="I14" s="4">
        <v>14</v>
      </c>
      <c r="J14" s="4">
        <v>1962</v>
      </c>
      <c r="K14" s="9">
        <v>72.11009174311927</v>
      </c>
      <c r="L14" s="13">
        <v>2.1559633027522938</v>
      </c>
      <c r="M14" s="6">
        <v>20.477064220183486</v>
      </c>
      <c r="N14" s="6">
        <v>8.3899082568807337</v>
      </c>
      <c r="O14" s="4">
        <v>1112.788990825688</v>
      </c>
      <c r="P14" s="4">
        <v>31829.940366972478</v>
      </c>
      <c r="Q14" s="6">
        <v>9</v>
      </c>
      <c r="R14" s="6">
        <v>35.343313616586869</v>
      </c>
    </row>
    <row r="15" spans="1:19" x14ac:dyDescent="0.25">
      <c r="A15" s="7" t="s">
        <v>2914</v>
      </c>
      <c r="B15" s="4">
        <v>66</v>
      </c>
      <c r="C15" s="4">
        <v>2931</v>
      </c>
      <c r="D15" s="4">
        <v>81</v>
      </c>
      <c r="E15" s="4">
        <v>792</v>
      </c>
      <c r="F15" s="4">
        <v>306</v>
      </c>
      <c r="G15" s="4">
        <v>69004</v>
      </c>
      <c r="H15" s="4">
        <v>1500724</v>
      </c>
      <c r="I15" s="4">
        <v>4</v>
      </c>
      <c r="J15" s="4">
        <v>1191</v>
      </c>
      <c r="K15" s="9">
        <v>44.409090909090907</v>
      </c>
      <c r="L15" s="13">
        <v>1.2272727272727273</v>
      </c>
      <c r="M15" s="6">
        <v>12</v>
      </c>
      <c r="N15" s="6">
        <v>4.6363636363636367</v>
      </c>
      <c r="O15" s="4">
        <v>1045.5151515151515</v>
      </c>
      <c r="P15" s="4">
        <v>22738.242424242424</v>
      </c>
      <c r="Q15" s="6">
        <v>18.045454545454547</v>
      </c>
      <c r="R15" s="6">
        <v>28.145529219495796</v>
      </c>
    </row>
    <row r="16" spans="1:19" x14ac:dyDescent="0.25">
      <c r="A16" s="7" t="s">
        <v>3220</v>
      </c>
      <c r="B16" s="4">
        <v>103</v>
      </c>
      <c r="C16" s="4">
        <v>5994</v>
      </c>
      <c r="D16" s="4">
        <v>189</v>
      </c>
      <c r="E16" s="4">
        <v>1582</v>
      </c>
      <c r="F16" s="4">
        <v>750</v>
      </c>
      <c r="G16" s="4">
        <v>125551</v>
      </c>
      <c r="H16" s="4">
        <v>3102690</v>
      </c>
      <c r="I16" s="4">
        <v>7</v>
      </c>
      <c r="J16" s="4">
        <v>1166</v>
      </c>
      <c r="K16" s="9">
        <v>58.194174757281552</v>
      </c>
      <c r="L16" s="13">
        <v>1.8349514563106797</v>
      </c>
      <c r="M16" s="6">
        <v>15.359223300970873</v>
      </c>
      <c r="N16" s="6">
        <v>7.2815533980582527</v>
      </c>
      <c r="O16" s="4">
        <v>1218.9417475728155</v>
      </c>
      <c r="P16" s="4">
        <v>30123.203883495145</v>
      </c>
      <c r="Q16" s="6">
        <v>11.320388349514563</v>
      </c>
      <c r="R16" s="6">
        <v>30.313822536723837</v>
      </c>
    </row>
    <row r="17" spans="1:22" x14ac:dyDescent="0.25">
      <c r="A17" s="7" t="s">
        <v>357</v>
      </c>
      <c r="B17" s="4">
        <v>1180</v>
      </c>
      <c r="C17" s="4">
        <v>47751</v>
      </c>
      <c r="D17" s="4">
        <v>1339</v>
      </c>
      <c r="E17" s="4">
        <v>12773</v>
      </c>
      <c r="F17" s="4">
        <v>5720</v>
      </c>
      <c r="G17" s="4">
        <v>1020750</v>
      </c>
      <c r="H17" s="4">
        <v>27157886</v>
      </c>
      <c r="I17" s="4">
        <v>49</v>
      </c>
      <c r="J17" s="4">
        <v>2464678</v>
      </c>
      <c r="K17" s="9">
        <v>40.466949152542369</v>
      </c>
      <c r="L17" s="4">
        <v>1.1347457627118644</v>
      </c>
      <c r="M17" s="4">
        <v>10.824576271186441</v>
      </c>
      <c r="N17" s="4">
        <v>4.8474576271186445</v>
      </c>
      <c r="O17" s="4">
        <v>865.04237288135596</v>
      </c>
      <c r="P17" s="4">
        <v>23015.157627118642</v>
      </c>
      <c r="Q17" s="4">
        <v>2088.7101694915254</v>
      </c>
      <c r="R17" s="4">
        <v>36.462497245549926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9"/>
      <c r="L24" s="13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9"/>
      <c r="L25" s="13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9"/>
      <c r="L26" s="13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9"/>
      <c r="L27" s="13"/>
      <c r="M27" s="6"/>
      <c r="N27" s="6"/>
      <c r="O27" s="4"/>
      <c r="P27" s="4"/>
      <c r="Q27" s="6"/>
      <c r="R27" s="6"/>
    </row>
    <row r="28" spans="1:22" x14ac:dyDescent="0.25"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22" x14ac:dyDescent="0.25">
      <c r="A29" s="12" t="s">
        <v>744</v>
      </c>
      <c r="B29" s="12" t="s">
        <v>743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2" t="s">
        <v>742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73</v>
      </c>
      <c r="I30" s="4" t="s">
        <v>66</v>
      </c>
      <c r="J30" s="4" t="s">
        <v>40</v>
      </c>
      <c r="K30" s="4" t="s">
        <v>68</v>
      </c>
      <c r="L30" s="4" t="s">
        <v>213</v>
      </c>
      <c r="M30" s="4" t="s">
        <v>38</v>
      </c>
      <c r="N30" s="4" t="s">
        <v>77</v>
      </c>
      <c r="O30" s="4" t="s">
        <v>30</v>
      </c>
      <c r="P30" s="4" t="s">
        <v>54</v>
      </c>
      <c r="Q30" s="4" t="s">
        <v>74</v>
      </c>
      <c r="R30" s="4" t="s">
        <v>52</v>
      </c>
      <c r="S30" s="4" t="s">
        <v>21</v>
      </c>
      <c r="T30" s="4" t="s">
        <v>69</v>
      </c>
      <c r="U30" s="4" t="s">
        <v>126</v>
      </c>
      <c r="V30" s="4" t="s">
        <v>357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1340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102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243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1685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1337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709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1390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1347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1725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1269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1364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2914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3220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357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5:B12 B14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C12 C14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5:D12 D14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5:E12 E14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5:F12 F14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5:H12 H14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:I12 I14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5:K12 K14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5:L12 L14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5:M12 M14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5:N12 N14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5:O12 O1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5:P12 P14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1 Q14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B6 B8 B10:B12 B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5:Q6 Q8 Q10:Q12 Q14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6 Q8 Q10:Q12 Q14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5:Q12 Q14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5:R12 R14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6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6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/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1269</v>
      </c>
      <c r="H2" s="1" t="s">
        <v>2</v>
      </c>
      <c r="I2" t="s">
        <v>243</v>
      </c>
      <c r="O2" s="1" t="s">
        <v>2</v>
      </c>
      <c r="P2" t="s">
        <v>1685</v>
      </c>
    </row>
    <row r="4" spans="1:19" x14ac:dyDescent="0.25">
      <c r="A4" s="1" t="s">
        <v>744</v>
      </c>
      <c r="B4" s="1" t="s">
        <v>743</v>
      </c>
      <c r="H4" s="1" t="s">
        <v>744</v>
      </c>
      <c r="I4" s="1" t="s">
        <v>743</v>
      </c>
      <c r="O4" s="1" t="s">
        <v>744</v>
      </c>
      <c r="P4" s="1" t="s">
        <v>743</v>
      </c>
    </row>
    <row r="5" spans="1:19" x14ac:dyDescent="0.25">
      <c r="A5" s="1" t="s">
        <v>742</v>
      </c>
      <c r="B5" t="s">
        <v>2228</v>
      </c>
      <c r="C5" t="s">
        <v>2226</v>
      </c>
      <c r="D5" t="s">
        <v>2227</v>
      </c>
      <c r="E5" t="s">
        <v>2713</v>
      </c>
      <c r="F5" t="s">
        <v>357</v>
      </c>
      <c r="H5" s="1" t="s">
        <v>742</v>
      </c>
      <c r="I5" t="s">
        <v>2228</v>
      </c>
      <c r="J5" t="s">
        <v>2226</v>
      </c>
      <c r="K5" t="s">
        <v>2227</v>
      </c>
      <c r="L5" t="s">
        <v>357</v>
      </c>
      <c r="O5" s="1" t="s">
        <v>742</v>
      </c>
      <c r="P5" t="s">
        <v>2228</v>
      </c>
      <c r="Q5" t="s">
        <v>2226</v>
      </c>
      <c r="R5" t="s">
        <v>2227</v>
      </c>
      <c r="S5" t="s">
        <v>357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68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77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357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O15" s="2" t="s">
        <v>74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213</v>
      </c>
      <c r="B16" s="3"/>
      <c r="C16" s="3">
        <v>1</v>
      </c>
      <c r="D16" s="3">
        <v>2</v>
      </c>
      <c r="E16" s="3"/>
      <c r="F16" s="3">
        <v>3</v>
      </c>
      <c r="O16" s="2" t="s">
        <v>357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126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357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2990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6" t="s">
        <v>742</v>
      </c>
      <c r="I32" s="16" t="s">
        <v>2228</v>
      </c>
      <c r="J32" s="16" t="s">
        <v>2226</v>
      </c>
      <c r="K32" s="16" t="s">
        <v>2227</v>
      </c>
      <c r="L32" s="16" t="s">
        <v>2713</v>
      </c>
      <c r="M32" s="16" t="s">
        <v>357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/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923</v>
      </c>
      <c r="B1" t="s">
        <v>967</v>
      </c>
      <c r="C1" t="s">
        <v>922</v>
      </c>
      <c r="D1" t="s">
        <v>924</v>
      </c>
      <c r="E1" t="s">
        <v>972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S30" sqref="S3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1269</v>
      </c>
    </row>
    <row r="2" spans="1:19" x14ac:dyDescent="0.25">
      <c r="A2" s="1" t="s">
        <v>742</v>
      </c>
      <c r="B2" t="s">
        <v>744</v>
      </c>
      <c r="C2" t="s">
        <v>2225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103</v>
      </c>
      <c r="F3" s="1" t="s">
        <v>742</v>
      </c>
      <c r="G3" t="s">
        <v>744</v>
      </c>
      <c r="J3" t="s">
        <v>2748</v>
      </c>
      <c r="K3" t="s">
        <v>2751</v>
      </c>
      <c r="L3" t="s">
        <v>2750</v>
      </c>
    </row>
    <row r="4" spans="1:19" x14ac:dyDescent="0.25">
      <c r="A4" s="2" t="s">
        <v>18</v>
      </c>
      <c r="B4" s="3">
        <v>109</v>
      </c>
      <c r="C4">
        <f>GETPIVOTDATA("country",$A$2,"region","Arabia")+GETPIVOTDATA("country",$A$2,"region","Mesopotamia")+GETPIVOTDATA("country",$A$2,"region","Egypt")</f>
        <v>271</v>
      </c>
      <c r="F4" s="2" t="s">
        <v>44</v>
      </c>
      <c r="G4" s="3">
        <v>4</v>
      </c>
      <c r="J4" s="15" t="s">
        <v>44</v>
      </c>
      <c r="K4" s="3">
        <v>2</v>
      </c>
      <c r="L4">
        <f>K4+K13+K21</f>
        <v>12</v>
      </c>
      <c r="M4" s="13">
        <f>L4/$L$24</f>
        <v>2.1390374331550801E-2</v>
      </c>
      <c r="N4" s="13">
        <v>2.2380718150516479E-2</v>
      </c>
      <c r="O4" s="14">
        <f>M4/N4</f>
        <v>0.95575013222072036</v>
      </c>
    </row>
    <row r="5" spans="1:19" x14ac:dyDescent="0.25">
      <c r="A5" s="2" t="s">
        <v>49</v>
      </c>
      <c r="B5" s="3">
        <v>76</v>
      </c>
      <c r="C5">
        <f>GETPIVOTDATA("country",$A$2,"region","Atlas")+GETPIVOTDATA("country",$A$2,"region","Egypt")+GETPIVOTDATA("country",$A$2,"region","West Africa")+GETPIVOTDATA("country",$A$2,"region","Guinea")</f>
        <v>179</v>
      </c>
      <c r="F5" s="2" t="s">
        <v>18</v>
      </c>
      <c r="G5" s="3">
        <v>16</v>
      </c>
      <c r="J5" s="2" t="s">
        <v>18</v>
      </c>
      <c r="K5" s="3">
        <v>18</v>
      </c>
      <c r="L5">
        <f>K5+K17+K12</f>
        <v>42</v>
      </c>
      <c r="M5" s="13">
        <f t="shared" ref="M5:M23" si="0">L5/$L$24</f>
        <v>7.4866310160427801E-2</v>
      </c>
      <c r="N5" s="13">
        <v>7.0585341859321193E-2</v>
      </c>
      <c r="O5" s="14">
        <f t="shared" ref="O5:O23" si="1">M5/N5</f>
        <v>1.0606495369766531</v>
      </c>
    </row>
    <row r="6" spans="1:19" x14ac:dyDescent="0.25">
      <c r="A6" s="2" t="s">
        <v>34</v>
      </c>
      <c r="B6" s="3">
        <v>96</v>
      </c>
      <c r="C6">
        <f>GETPIVOTDATA("country",$A$2,"region","Caribbean")+GETPIVOTDATA("country",$A$2,"region","Mesoamerica")+GETPIVOTDATA("country",$A$2,"region","Gran Colombia")</f>
        <v>180</v>
      </c>
      <c r="F6" s="2" t="s">
        <v>49</v>
      </c>
      <c r="G6" s="3">
        <v>8</v>
      </c>
      <c r="J6" s="2" t="s">
        <v>49</v>
      </c>
      <c r="K6" s="3">
        <v>7</v>
      </c>
      <c r="L6">
        <f>K6+K12+K23+K14</f>
        <v>23</v>
      </c>
      <c r="M6" s="13">
        <f t="shared" si="0"/>
        <v>4.0998217468805706E-2</v>
      </c>
      <c r="N6" s="13">
        <v>4.0088539104771274E-2</v>
      </c>
      <c r="O6" s="14">
        <f t="shared" si="1"/>
        <v>1.0226917314611288</v>
      </c>
    </row>
    <row r="7" spans="1:19" x14ac:dyDescent="0.25">
      <c r="A7" s="2" t="s">
        <v>24</v>
      </c>
      <c r="B7" s="3">
        <v>101</v>
      </c>
      <c r="C7">
        <f>GETPIVOTDATA("country",$A$2,"region","China")+GETPIVOTDATA("country",$A$2,"region","Pacific Rim")+GETPIVOTDATA("country",$A$2,"region","The Subcontinent")+GETPIVOTDATA("country",$A$2,"region","Indochina")</f>
        <v>318</v>
      </c>
      <c r="F7" s="2" t="s">
        <v>34</v>
      </c>
      <c r="G7" s="3">
        <v>10</v>
      </c>
      <c r="J7" s="15" t="s">
        <v>34</v>
      </c>
      <c r="K7" s="3">
        <v>9</v>
      </c>
      <c r="L7">
        <f>K7+K13+K16</f>
        <v>22</v>
      </c>
      <c r="M7" s="13">
        <f t="shared" si="0"/>
        <v>3.9215686274509803E-2</v>
      </c>
      <c r="N7" s="13">
        <v>4.3531726512543042E-2</v>
      </c>
      <c r="O7" s="14">
        <f t="shared" si="1"/>
        <v>0.90085299656585793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12</v>
      </c>
      <c r="L8">
        <f>K8+K15+K18+K22</f>
        <v>51</v>
      </c>
      <c r="M8" s="13">
        <f t="shared" si="0"/>
        <v>9.0909090909090912E-2</v>
      </c>
      <c r="N8" s="13">
        <v>8.1898671913428436E-2</v>
      </c>
      <c r="O8" s="14">
        <f t="shared" si="1"/>
        <v>1.1100191100191099</v>
      </c>
      <c r="S8" s="15"/>
    </row>
    <row r="9" spans="1:19" x14ac:dyDescent="0.25">
      <c r="A9" s="2" t="s">
        <v>73</v>
      </c>
      <c r="B9" s="3">
        <v>15</v>
      </c>
      <c r="C9">
        <f>GETPIVOTDATA("country",$A$2,"region","East Africa")+GETPIVOTDATA("country",$A$2,"region","Egypt")+GETPIVOTDATA("country",$A$2,"region","Guinea")+GETPIVOTDATA("country",$A$2,"region","Congo")</f>
        <v>138</v>
      </c>
      <c r="F9" s="2" t="s">
        <v>29</v>
      </c>
      <c r="G9" s="3">
        <v>16</v>
      </c>
      <c r="J9" s="2" t="s">
        <v>29</v>
      </c>
      <c r="K9" s="3">
        <v>9</v>
      </c>
      <c r="L9">
        <f>K9+K10+K20</f>
        <v>17</v>
      </c>
      <c r="M9" s="13">
        <f t="shared" si="0"/>
        <v>3.0303030303030304E-2</v>
      </c>
      <c r="N9" s="13">
        <v>2.4594195769798328E-2</v>
      </c>
      <c r="O9" s="14">
        <f t="shared" si="1"/>
        <v>1.2321212121212122</v>
      </c>
      <c r="S9" s="15"/>
    </row>
    <row r="10" spans="1:19" x14ac:dyDescent="0.25">
      <c r="A10" s="2" t="s">
        <v>66</v>
      </c>
      <c r="B10" s="3">
        <v>107</v>
      </c>
      <c r="C10">
        <f>GETPIVOTDATA("country",$A$2,"region","East Indies")+GETPIVOTDATA("country",$A$2,"region","Pacific Rim")</f>
        <v>232</v>
      </c>
      <c r="F10" s="2" t="s">
        <v>73</v>
      </c>
      <c r="G10" s="3">
        <v>3</v>
      </c>
      <c r="J10" s="2" t="s">
        <v>73</v>
      </c>
      <c r="K10" s="3">
        <v>3</v>
      </c>
      <c r="L10">
        <f>K10+K12+K14+K9</f>
        <v>27</v>
      </c>
      <c r="M10" s="13">
        <f t="shared" si="0"/>
        <v>4.8128342245989303E-2</v>
      </c>
      <c r="N10" s="13">
        <v>3.1480570585341858E-2</v>
      </c>
      <c r="O10" s="14">
        <f t="shared" si="1"/>
        <v>1.528826871657754</v>
      </c>
      <c r="S10" s="15"/>
    </row>
    <row r="11" spans="1:19" x14ac:dyDescent="0.25">
      <c r="A11" s="2" t="s">
        <v>40</v>
      </c>
      <c r="B11" s="3">
        <v>77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284</v>
      </c>
      <c r="F11" s="2" t="s">
        <v>66</v>
      </c>
      <c r="G11" s="3">
        <v>16</v>
      </c>
      <c r="J11" s="15" t="s">
        <v>66</v>
      </c>
      <c r="K11" s="3">
        <v>9</v>
      </c>
      <c r="L11">
        <f>K11+K15+K18</f>
        <v>41</v>
      </c>
      <c r="M11" s="13">
        <f t="shared" si="0"/>
        <v>7.3083778966131913E-2</v>
      </c>
      <c r="N11" s="13">
        <v>7.747171667486473E-2</v>
      </c>
      <c r="O11" s="14">
        <f t="shared" si="1"/>
        <v>0.94336077865489643</v>
      </c>
      <c r="S11" s="15"/>
    </row>
    <row r="12" spans="1:19" x14ac:dyDescent="0.25">
      <c r="A12" s="2" t="s">
        <v>68</v>
      </c>
      <c r="B12" s="3">
        <v>41</v>
      </c>
      <c r="C12">
        <f>GETPIVOTDATA("country",$A$2,"region","Gran Colombia")+GETPIVOTDATA("country",$A$2,"region","Caribbean")+GETPIVOTDATA("country",$A$2,"region","Amazonia")</f>
        <v>170</v>
      </c>
      <c r="F12" s="2" t="s">
        <v>40</v>
      </c>
      <c r="G12" s="3">
        <v>13</v>
      </c>
      <c r="J12" s="2" t="s">
        <v>40</v>
      </c>
      <c r="K12" s="3">
        <v>10</v>
      </c>
      <c r="L12">
        <f>K12+K5+K6+K14+K10</f>
        <v>43</v>
      </c>
      <c r="M12" s="13">
        <f t="shared" si="0"/>
        <v>7.6648841354723704E-2</v>
      </c>
      <c r="N12" s="13">
        <v>7.1815051647811115E-2</v>
      </c>
      <c r="O12" s="14">
        <f t="shared" si="1"/>
        <v>1.0673088662613239</v>
      </c>
      <c r="S12" s="15"/>
    </row>
    <row r="13" spans="1:19" x14ac:dyDescent="0.25">
      <c r="A13" s="2" t="s">
        <v>213</v>
      </c>
      <c r="B13" s="3">
        <v>7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194</v>
      </c>
      <c r="F13" s="2" t="s">
        <v>68</v>
      </c>
      <c r="G13" s="3">
        <v>9</v>
      </c>
      <c r="J13" s="15" t="s">
        <v>68</v>
      </c>
      <c r="K13" s="3">
        <v>6</v>
      </c>
      <c r="L13">
        <f>K13+K7+K4</f>
        <v>17</v>
      </c>
      <c r="M13" s="13">
        <f t="shared" si="0"/>
        <v>3.0303030303030304E-2</v>
      </c>
      <c r="N13" s="13">
        <v>3.9104771273979343E-2</v>
      </c>
      <c r="O13" s="14">
        <f t="shared" si="1"/>
        <v>0.77491900133409564</v>
      </c>
      <c r="S13" s="15"/>
    </row>
    <row r="14" spans="1:19" x14ac:dyDescent="0.25">
      <c r="A14" s="2" t="s">
        <v>38</v>
      </c>
      <c r="B14" s="3">
        <v>58</v>
      </c>
      <c r="C14">
        <f>GETPIVOTDATA("country",$A$2,"region","Indochina")+GETPIVOTDATA("country",$A$2,"region","China")+GETPIVOTDATA("country",$A$2,"region","The Subcontinent")+GETPIVOTDATA("country",$A$2,"region","East Indies")</f>
        <v>300</v>
      </c>
      <c r="F14" s="2" t="s">
        <v>213</v>
      </c>
      <c r="G14" s="3">
        <v>5</v>
      </c>
      <c r="J14" s="2" t="s">
        <v>213</v>
      </c>
      <c r="K14" s="3">
        <v>5</v>
      </c>
      <c r="L14">
        <f>K14+K6+K12+K23+K10</f>
        <v>26</v>
      </c>
      <c r="M14" s="13">
        <f t="shared" si="0"/>
        <v>4.6345811051693407E-2</v>
      </c>
      <c r="N14" s="13">
        <v>4.4269552385636991E-2</v>
      </c>
      <c r="O14" s="14">
        <f t="shared" si="1"/>
        <v>1.0469003763121409</v>
      </c>
      <c r="S14" s="15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139</v>
      </c>
      <c r="F15" s="2" t="s">
        <v>38</v>
      </c>
      <c r="G15" s="3">
        <v>9</v>
      </c>
      <c r="J15" s="15" t="s">
        <v>38</v>
      </c>
      <c r="K15" s="3">
        <v>5</v>
      </c>
      <c r="L15">
        <f>K15+K8+K22+K11</f>
        <v>33</v>
      </c>
      <c r="M15" s="13">
        <f t="shared" si="0"/>
        <v>5.8823529411764705E-2</v>
      </c>
      <c r="N15" s="13">
        <v>8.0668962124938515E-2</v>
      </c>
      <c r="O15" s="14">
        <f t="shared" si="1"/>
        <v>0.729196556671449</v>
      </c>
      <c r="S15" s="15"/>
    </row>
    <row r="16" spans="1:19" x14ac:dyDescent="0.25">
      <c r="A16" s="2" t="s">
        <v>30</v>
      </c>
      <c r="B16" s="3">
        <v>85</v>
      </c>
      <c r="C16">
        <f>GETPIVOTDATA("country",$A$2,"region","Mesopotamia")+GETPIVOTDATA("country",$A$2,"region","Arabia")+GETPIVOTDATA("country",$A$2,"region","Persia")</f>
        <v>255</v>
      </c>
      <c r="F16" s="2" t="s">
        <v>77</v>
      </c>
      <c r="G16" s="3">
        <v>5</v>
      </c>
      <c r="J16" s="15" t="s">
        <v>77</v>
      </c>
      <c r="K16" s="3">
        <v>7</v>
      </c>
      <c r="L16">
        <f>K16+K7</f>
        <v>16</v>
      </c>
      <c r="M16" s="13">
        <f t="shared" si="0"/>
        <v>2.8520499108734401E-2</v>
      </c>
      <c r="N16" s="13">
        <v>3.4185932120019677E-2</v>
      </c>
      <c r="O16" s="14">
        <f t="shared" si="1"/>
        <v>0.83427589479218756</v>
      </c>
      <c r="S16" s="15"/>
    </row>
    <row r="17" spans="1:19" x14ac:dyDescent="0.25">
      <c r="A17" s="2" t="s">
        <v>54</v>
      </c>
      <c r="B17" s="3">
        <v>125</v>
      </c>
      <c r="C17">
        <f>GETPIVOTDATA("country",$A$2,"region","Pacific Rim")+GETPIVOTDATA("country",$A$2,"region","East Indies")+GETPIVOTDATA("country",$A$2,"region","China")</f>
        <v>333</v>
      </c>
      <c r="F17" s="2" t="s">
        <v>30</v>
      </c>
      <c r="G17" s="3">
        <v>16</v>
      </c>
      <c r="J17" s="2" t="s">
        <v>30</v>
      </c>
      <c r="K17" s="3">
        <v>14</v>
      </c>
      <c r="L17">
        <f>K17+K5+K19</f>
        <v>43</v>
      </c>
      <c r="M17" s="13">
        <f t="shared" si="0"/>
        <v>7.6648841354723704E-2</v>
      </c>
      <c r="N17" s="13">
        <v>7.2798819478603047E-2</v>
      </c>
      <c r="O17" s="14">
        <f t="shared" si="1"/>
        <v>1.0528857734740087</v>
      </c>
      <c r="S17" s="15"/>
    </row>
    <row r="18" spans="1:19" x14ac:dyDescent="0.25">
      <c r="A18" s="2" t="s">
        <v>74</v>
      </c>
      <c r="B18" s="3">
        <v>61</v>
      </c>
      <c r="C18">
        <f>GETPIVOTDATA("country",$A$2,"region","Persia")+GETPIVOTDATA("country",$A$2,"region","The Subcontinent")+GETPIVOTDATA("country",$A$2,"region","Mesopotamia")</f>
        <v>180</v>
      </c>
      <c r="F18" s="2" t="s">
        <v>54</v>
      </c>
      <c r="G18" s="3">
        <v>30</v>
      </c>
      <c r="J18" s="15" t="s">
        <v>54</v>
      </c>
      <c r="K18" s="3">
        <v>27</v>
      </c>
      <c r="L18">
        <f>K18+K11+K8</f>
        <v>48</v>
      </c>
      <c r="M18" s="13">
        <f t="shared" si="0"/>
        <v>8.5561497326203204E-2</v>
      </c>
      <c r="N18" s="13">
        <v>9.0752582390555822E-2</v>
      </c>
      <c r="O18" s="14">
        <f t="shared" si="1"/>
        <v>0.94279958842369171</v>
      </c>
    </row>
    <row r="19" spans="1:19" x14ac:dyDescent="0.25">
      <c r="A19" s="2" t="s">
        <v>52</v>
      </c>
      <c r="B19" s="3">
        <v>46</v>
      </c>
      <c r="C19">
        <f>GETPIVOTDATA("country",$A$2,"region","Southern Africa")+GETPIVOTDATA("country",$A$2,"region","Congo")</f>
        <v>85</v>
      </c>
      <c r="F19" s="2" t="s">
        <v>74</v>
      </c>
      <c r="G19" s="3">
        <v>10</v>
      </c>
      <c r="J19" s="2" t="s">
        <v>74</v>
      </c>
      <c r="K19" s="3">
        <v>11</v>
      </c>
      <c r="L19">
        <f>K19+K22+K17</f>
        <v>32</v>
      </c>
      <c r="M19" s="13">
        <f t="shared" si="0"/>
        <v>5.7040998217468802E-2</v>
      </c>
      <c r="N19" s="13">
        <v>4.943433349729464E-2</v>
      </c>
      <c r="O19" s="14">
        <f t="shared" si="1"/>
        <v>1.1538741231454137</v>
      </c>
    </row>
    <row r="20" spans="1:19" x14ac:dyDescent="0.25">
      <c r="A20" s="2" t="s">
        <v>21</v>
      </c>
      <c r="B20" s="3">
        <v>29</v>
      </c>
      <c r="C20">
        <f>GETPIVOTDATA("country",$A$2,"region","Southern Cone")+GETPIVOTDATA("country",$A$2,"region","Amazonia")</f>
        <v>62</v>
      </c>
      <c r="F20" s="2" t="s">
        <v>52</v>
      </c>
      <c r="G20" s="3">
        <v>15</v>
      </c>
      <c r="J20" s="2" t="s">
        <v>52</v>
      </c>
      <c r="K20" s="3">
        <v>5</v>
      </c>
      <c r="L20">
        <f>K20+K9</f>
        <v>14</v>
      </c>
      <c r="M20" s="13">
        <f t="shared" si="0"/>
        <v>2.4955436720142603E-2</v>
      </c>
      <c r="N20" s="13">
        <v>2.0413182488932612E-2</v>
      </c>
      <c r="O20" s="14">
        <f t="shared" si="1"/>
        <v>1.2225157313746966</v>
      </c>
    </row>
    <row r="21" spans="1:19" x14ac:dyDescent="0.25">
      <c r="A21" s="2" t="s">
        <v>69</v>
      </c>
      <c r="B21" s="3">
        <v>34</v>
      </c>
      <c r="C21">
        <f>GETPIVOTDATA("country",$A$2,"region","The Subcontinent")+GETPIVOTDATA("country",$A$2,"region","China")+GETPIVOTDATA("country",$A$2,"region","Indochina")+GETPIVOTDATA("country",$A$2,"region","Persia")</f>
        <v>254</v>
      </c>
      <c r="F21" s="2" t="s">
        <v>21</v>
      </c>
      <c r="G21" s="3">
        <v>5</v>
      </c>
      <c r="J21" s="15" t="s">
        <v>21</v>
      </c>
      <c r="K21" s="3">
        <v>4</v>
      </c>
      <c r="L21">
        <f>K21+K4</f>
        <v>6</v>
      </c>
      <c r="M21" s="13">
        <f t="shared" si="0"/>
        <v>1.06951871657754E-2</v>
      </c>
      <c r="N21" s="13">
        <v>1.3034923757993113E-2</v>
      </c>
      <c r="O21" s="14">
        <f t="shared" si="1"/>
        <v>0.82050247200080717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102</v>
      </c>
      <c r="F22" s="2" t="s">
        <v>69</v>
      </c>
      <c r="G22" s="3">
        <v>7</v>
      </c>
      <c r="J22" s="15" t="s">
        <v>69</v>
      </c>
      <c r="K22" s="3">
        <v>7</v>
      </c>
      <c r="L22">
        <f>K22+K19+K8+K15</f>
        <v>35</v>
      </c>
      <c r="M22" s="13">
        <f t="shared" si="0"/>
        <v>6.2388591800356503E-2</v>
      </c>
      <c r="N22" s="13">
        <v>6.5912444663059525E-2</v>
      </c>
      <c r="O22" s="14">
        <f t="shared" si="1"/>
        <v>0.94653736664272203</v>
      </c>
    </row>
    <row r="23" spans="1:19" x14ac:dyDescent="0.25">
      <c r="A23" s="2" t="s">
        <v>357</v>
      </c>
      <c r="B23" s="3">
        <v>1201</v>
      </c>
      <c r="F23" s="2" t="s">
        <v>357</v>
      </c>
      <c r="G23" s="3">
        <v>213</v>
      </c>
      <c r="J23" s="15" t="s">
        <v>126</v>
      </c>
      <c r="K23" s="3">
        <v>1</v>
      </c>
      <c r="L23">
        <f>K23+K14+K6</f>
        <v>13</v>
      </c>
      <c r="M23" s="13">
        <f t="shared" si="0"/>
        <v>2.3172905525846704E-2</v>
      </c>
      <c r="N23" s="13">
        <v>2.557796360059026E-2</v>
      </c>
      <c r="O23" s="14">
        <f t="shared" si="1"/>
        <v>0.9059714795008913</v>
      </c>
    </row>
    <row r="24" spans="1:19" x14ac:dyDescent="0.25">
      <c r="J24" s="2" t="s">
        <v>2749</v>
      </c>
      <c r="K24">
        <f>SUM(K4:K23)</f>
        <v>171</v>
      </c>
      <c r="L24">
        <f>SUM(L4:L23)</f>
        <v>561</v>
      </c>
    </row>
    <row r="25" spans="1:19" x14ac:dyDescent="0.25">
      <c r="A25" t="s">
        <v>2229</v>
      </c>
      <c r="B25" t="s">
        <v>2225</v>
      </c>
    </row>
    <row r="26" spans="1:19" x14ac:dyDescent="0.25">
      <c r="A26" s="2" t="s">
        <v>54</v>
      </c>
      <c r="B26">
        <v>578</v>
      </c>
      <c r="J26" s="2" t="s">
        <v>2747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4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742</v>
      </c>
      <c r="G28" t="s">
        <v>744</v>
      </c>
      <c r="J28" s="2" t="s">
        <v>18</v>
      </c>
      <c r="K28" s="3">
        <v>133</v>
      </c>
      <c r="L28">
        <f>K28+K40+K35</f>
        <v>287</v>
      </c>
      <c r="M28" s="14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4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4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4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4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4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4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4">
        <f t="shared" si="2"/>
        <v>7.1815051647811115E-2</v>
      </c>
    </row>
    <row r="36" spans="1:13" x14ac:dyDescent="0.25">
      <c r="A36" s="2" t="s">
        <v>213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4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213</v>
      </c>
      <c r="K37" s="3">
        <v>11</v>
      </c>
      <c r="L37">
        <f>K37+K29+K35+K46+K33</f>
        <v>180</v>
      </c>
      <c r="M37" s="14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4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213</v>
      </c>
      <c r="G39" s="3">
        <v>11</v>
      </c>
      <c r="J39" s="2" t="s">
        <v>77</v>
      </c>
      <c r="K39" s="3">
        <v>42</v>
      </c>
      <c r="L39">
        <f>K39+K30</f>
        <v>139</v>
      </c>
      <c r="M39" s="14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4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4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4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4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4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4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4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2749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357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O23" sqref="O23"/>
    </sheetView>
  </sheetViews>
  <sheetFormatPr defaultRowHeight="15" x14ac:dyDescent="0.25"/>
  <sheetData>
    <row r="1" spans="1:3" x14ac:dyDescent="0.25">
      <c r="B1" t="s">
        <v>977</v>
      </c>
      <c r="C1" t="s">
        <v>973</v>
      </c>
    </row>
    <row r="2" spans="1:3" x14ac:dyDescent="0.25">
      <c r="A2" t="s">
        <v>974</v>
      </c>
      <c r="B2">
        <v>120</v>
      </c>
      <c r="C2">
        <v>8</v>
      </c>
    </row>
    <row r="3" spans="1:3" x14ac:dyDescent="0.25">
      <c r="A3" t="s">
        <v>979</v>
      </c>
      <c r="B3">
        <v>375</v>
      </c>
      <c r="C3">
        <v>500</v>
      </c>
    </row>
    <row r="4" spans="1:3" x14ac:dyDescent="0.25">
      <c r="A4" t="s">
        <v>975</v>
      </c>
      <c r="B4">
        <v>1</v>
      </c>
      <c r="C4">
        <v>13</v>
      </c>
    </row>
    <row r="5" spans="1:3" x14ac:dyDescent="0.25">
      <c r="A5" t="s">
        <v>976</v>
      </c>
      <c r="B5">
        <f>B2/B3</f>
        <v>0.32</v>
      </c>
      <c r="C5">
        <f>C4*C2/C3</f>
        <v>0.20799999999999999</v>
      </c>
    </row>
    <row r="6" spans="1:3" x14ac:dyDescent="0.25">
      <c r="A6" t="s">
        <v>978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2285</v>
      </c>
    </row>
    <row r="3" spans="1:7" x14ac:dyDescent="0.25">
      <c r="G3" t="s">
        <v>2341</v>
      </c>
    </row>
    <row r="4" spans="1:7" x14ac:dyDescent="0.25">
      <c r="G4" t="s">
        <v>2336</v>
      </c>
    </row>
    <row r="5" spans="1:7" x14ac:dyDescent="0.25">
      <c r="A5" t="s">
        <v>2310</v>
      </c>
      <c r="B5" t="s">
        <v>2333</v>
      </c>
      <c r="G5" t="s">
        <v>2337</v>
      </c>
    </row>
    <row r="6" spans="1:7" x14ac:dyDescent="0.25">
      <c r="A6" t="s">
        <v>576</v>
      </c>
      <c r="B6" t="s">
        <v>2332</v>
      </c>
      <c r="G6" t="s">
        <v>2338</v>
      </c>
    </row>
    <row r="7" spans="1:7" x14ac:dyDescent="0.25">
      <c r="A7" t="s">
        <v>1984</v>
      </c>
      <c r="B7" t="s">
        <v>2752</v>
      </c>
      <c r="D7" t="s">
        <v>2334</v>
      </c>
      <c r="E7" t="s">
        <v>2335</v>
      </c>
      <c r="G7" t="s">
        <v>2339</v>
      </c>
    </row>
    <row r="8" spans="1:7" x14ac:dyDescent="0.25">
      <c r="A8" t="s">
        <v>295</v>
      </c>
      <c r="B8" t="s">
        <v>295</v>
      </c>
      <c r="D8" t="s">
        <v>1214</v>
      </c>
      <c r="G8" t="s">
        <v>2340</v>
      </c>
    </row>
    <row r="9" spans="1:7" x14ac:dyDescent="0.25">
      <c r="A9" t="s">
        <v>1969</v>
      </c>
      <c r="B9" t="s">
        <v>1970</v>
      </c>
      <c r="G9" t="s">
        <v>2342</v>
      </c>
    </row>
    <row r="10" spans="1:7" x14ac:dyDescent="0.25">
      <c r="A10" t="s">
        <v>1716</v>
      </c>
      <c r="B10" t="s">
        <v>2755</v>
      </c>
      <c r="G10" t="s">
        <v>2343</v>
      </c>
    </row>
    <row r="11" spans="1:7" x14ac:dyDescent="0.25">
      <c r="A11" t="s">
        <v>2330</v>
      </c>
      <c r="B11" t="s">
        <v>2329</v>
      </c>
      <c r="G11" t="s">
        <v>2344</v>
      </c>
    </row>
    <row r="12" spans="1:7" x14ac:dyDescent="0.25">
      <c r="A12" t="s">
        <v>2480</v>
      </c>
      <c r="B12" t="s">
        <v>2746</v>
      </c>
      <c r="G12" t="s">
        <v>2345</v>
      </c>
    </row>
    <row r="13" spans="1:7" x14ac:dyDescent="0.25">
      <c r="A13" t="s">
        <v>2019</v>
      </c>
      <c r="B13" t="s">
        <v>2788</v>
      </c>
      <c r="G13" t="s">
        <v>2346</v>
      </c>
    </row>
    <row r="14" spans="1:7" x14ac:dyDescent="0.25">
      <c r="A14" t="s">
        <v>1980</v>
      </c>
      <c r="B14" t="s">
        <v>2328</v>
      </c>
      <c r="G14" t="s">
        <v>2347</v>
      </c>
    </row>
    <row r="15" spans="1:7" x14ac:dyDescent="0.25">
      <c r="A15" t="s">
        <v>2455</v>
      </c>
      <c r="B15" t="s">
        <v>2456</v>
      </c>
      <c r="G15" t="s">
        <v>2348</v>
      </c>
    </row>
    <row r="16" spans="1:7" x14ac:dyDescent="0.25">
      <c r="A16" t="s">
        <v>2789</v>
      </c>
      <c r="B16" t="s">
        <v>1751</v>
      </c>
      <c r="G16" t="s">
        <v>2349</v>
      </c>
    </row>
    <row r="17" spans="1:7" x14ac:dyDescent="0.25">
      <c r="A17" t="s">
        <v>2040</v>
      </c>
      <c r="B17" t="s">
        <v>2331</v>
      </c>
      <c r="G17" t="s">
        <v>2350</v>
      </c>
    </row>
    <row r="18" spans="1:7" x14ac:dyDescent="0.25">
      <c r="A18" t="s">
        <v>394</v>
      </c>
      <c r="B18" t="s">
        <v>2679</v>
      </c>
      <c r="G18" t="s">
        <v>2351</v>
      </c>
    </row>
    <row r="19" spans="1:7" x14ac:dyDescent="0.25">
      <c r="A19" t="s">
        <v>1424</v>
      </c>
      <c r="B19" t="s">
        <v>2478</v>
      </c>
      <c r="G19" t="s">
        <v>2352</v>
      </c>
    </row>
    <row r="20" spans="1:7" x14ac:dyDescent="0.25">
      <c r="A20" t="s">
        <v>2327</v>
      </c>
      <c r="B20" t="s">
        <v>2756</v>
      </c>
      <c r="G20" t="s">
        <v>2353</v>
      </c>
    </row>
    <row r="21" spans="1:7" x14ac:dyDescent="0.25">
      <c r="A21" t="s">
        <v>2117</v>
      </c>
      <c r="B21" t="s">
        <v>2118</v>
      </c>
      <c r="G21" t="s">
        <v>2354</v>
      </c>
    </row>
    <row r="22" spans="1:7" x14ac:dyDescent="0.25">
      <c r="A22" t="s">
        <v>1489</v>
      </c>
      <c r="G22" t="s">
        <v>2355</v>
      </c>
    </row>
    <row r="23" spans="1:7" x14ac:dyDescent="0.25">
      <c r="A23" t="s">
        <v>1963</v>
      </c>
      <c r="G23" t="s">
        <v>2356</v>
      </c>
    </row>
    <row r="24" spans="1:7" x14ac:dyDescent="0.25">
      <c r="A24" t="s">
        <v>2111</v>
      </c>
      <c r="G24" t="s">
        <v>2357</v>
      </c>
    </row>
    <row r="25" spans="1:7" x14ac:dyDescent="0.25">
      <c r="A25" t="s">
        <v>83</v>
      </c>
      <c r="G25" t="s">
        <v>2358</v>
      </c>
    </row>
    <row r="26" spans="1:7" x14ac:dyDescent="0.25">
      <c r="A26" t="s">
        <v>1701</v>
      </c>
      <c r="G26" t="s">
        <v>2359</v>
      </c>
    </row>
    <row r="27" spans="1:7" x14ac:dyDescent="0.25">
      <c r="A27" t="s">
        <v>298</v>
      </c>
      <c r="G27" t="s">
        <v>2360</v>
      </c>
    </row>
    <row r="28" spans="1:7" x14ac:dyDescent="0.25">
      <c r="A28" t="s">
        <v>386</v>
      </c>
      <c r="G28" t="s">
        <v>2361</v>
      </c>
    </row>
    <row r="29" spans="1:7" x14ac:dyDescent="0.25">
      <c r="A29" t="s">
        <v>1781</v>
      </c>
      <c r="G29" t="s">
        <v>2362</v>
      </c>
    </row>
    <row r="30" spans="1:7" x14ac:dyDescent="0.25">
      <c r="A30" t="s">
        <v>1888</v>
      </c>
      <c r="G30" t="s">
        <v>2363</v>
      </c>
    </row>
    <row r="31" spans="1:7" x14ac:dyDescent="0.25">
      <c r="A31" t="s">
        <v>67</v>
      </c>
      <c r="G31" t="s">
        <v>2364</v>
      </c>
    </row>
    <row r="32" spans="1:7" x14ac:dyDescent="0.25">
      <c r="A32" t="s">
        <v>1896</v>
      </c>
      <c r="G32" t="s">
        <v>2365</v>
      </c>
    </row>
    <row r="33" spans="1:7" x14ac:dyDescent="0.25">
      <c r="A33" t="s">
        <v>1812</v>
      </c>
      <c r="G33" t="s">
        <v>2366</v>
      </c>
    </row>
    <row r="34" spans="1:7" x14ac:dyDescent="0.25">
      <c r="A34" t="s">
        <v>1954</v>
      </c>
      <c r="G34" t="s">
        <v>2367</v>
      </c>
    </row>
    <row r="35" spans="1:7" x14ac:dyDescent="0.25">
      <c r="A35" t="s">
        <v>2479</v>
      </c>
      <c r="G35" t="s">
        <v>2368</v>
      </c>
    </row>
    <row r="36" spans="1:7" x14ac:dyDescent="0.25">
      <c r="A36" t="s">
        <v>2049</v>
      </c>
      <c r="G36" t="s">
        <v>2369</v>
      </c>
    </row>
    <row r="37" spans="1:7" x14ac:dyDescent="0.25">
      <c r="A37" t="s">
        <v>573</v>
      </c>
      <c r="B37" t="s">
        <v>2874</v>
      </c>
      <c r="G37" t="s">
        <v>2370</v>
      </c>
    </row>
    <row r="38" spans="1:7" x14ac:dyDescent="0.25">
      <c r="A38" t="s">
        <v>1960</v>
      </c>
      <c r="B38" t="s">
        <v>2875</v>
      </c>
      <c r="G38" t="s">
        <v>2371</v>
      </c>
    </row>
    <row r="39" spans="1:7" x14ac:dyDescent="0.25">
      <c r="G39" t="s">
        <v>2372</v>
      </c>
    </row>
    <row r="40" spans="1:7" x14ac:dyDescent="0.25">
      <c r="G40" t="s">
        <v>2373</v>
      </c>
    </row>
    <row r="41" spans="1:7" x14ac:dyDescent="0.25">
      <c r="G41" t="s">
        <v>2374</v>
      </c>
    </row>
    <row r="42" spans="1:7" x14ac:dyDescent="0.25">
      <c r="G42" t="s">
        <v>2375</v>
      </c>
    </row>
    <row r="43" spans="1:7" x14ac:dyDescent="0.25">
      <c r="G43" t="s">
        <v>2376</v>
      </c>
    </row>
    <row r="44" spans="1:7" x14ac:dyDescent="0.25">
      <c r="G44" t="s">
        <v>2377</v>
      </c>
    </row>
    <row r="45" spans="1:7" x14ac:dyDescent="0.25">
      <c r="G45" t="s">
        <v>2378</v>
      </c>
    </row>
    <row r="46" spans="1:7" x14ac:dyDescent="0.25">
      <c r="G46" t="s">
        <v>2379</v>
      </c>
    </row>
    <row r="47" spans="1:7" x14ac:dyDescent="0.25">
      <c r="G47" t="s">
        <v>2380</v>
      </c>
    </row>
    <row r="48" spans="1:7" x14ac:dyDescent="0.25">
      <c r="G48" t="s">
        <v>2381</v>
      </c>
    </row>
    <row r="49" spans="7:7" x14ac:dyDescent="0.25">
      <c r="G49" t="s">
        <v>2382</v>
      </c>
    </row>
    <row r="50" spans="7:7" x14ac:dyDescent="0.25">
      <c r="G50" t="s">
        <v>2383</v>
      </c>
    </row>
    <row r="51" spans="7:7" x14ac:dyDescent="0.25">
      <c r="G51" t="s">
        <v>2384</v>
      </c>
    </row>
    <row r="52" spans="7:7" x14ac:dyDescent="0.25">
      <c r="G52" t="s">
        <v>2385</v>
      </c>
    </row>
    <row r="53" spans="7:7" x14ac:dyDescent="0.25">
      <c r="G53" t="s">
        <v>2386</v>
      </c>
    </row>
    <row r="54" spans="7:7" x14ac:dyDescent="0.25">
      <c r="G54" t="s">
        <v>2387</v>
      </c>
    </row>
    <row r="55" spans="7:7" x14ac:dyDescent="0.25">
      <c r="G55" t="s">
        <v>2388</v>
      </c>
    </row>
    <row r="56" spans="7:7" x14ac:dyDescent="0.25">
      <c r="G56" t="s">
        <v>2389</v>
      </c>
    </row>
    <row r="57" spans="7:7" x14ac:dyDescent="0.25">
      <c r="G57" t="s">
        <v>2390</v>
      </c>
    </row>
    <row r="58" spans="7:7" x14ac:dyDescent="0.25">
      <c r="G58" t="s">
        <v>2391</v>
      </c>
    </row>
    <row r="59" spans="7:7" x14ac:dyDescent="0.25">
      <c r="G59" t="s">
        <v>2392</v>
      </c>
    </row>
    <row r="60" spans="7:7" x14ac:dyDescent="0.25">
      <c r="G60" t="s">
        <v>2393</v>
      </c>
    </row>
    <row r="61" spans="7:7" x14ac:dyDescent="0.25">
      <c r="G61" t="s">
        <v>2394</v>
      </c>
    </row>
    <row r="62" spans="7:7" x14ac:dyDescent="0.25">
      <c r="G62" t="s">
        <v>2395</v>
      </c>
    </row>
    <row r="63" spans="7:7" x14ac:dyDescent="0.25">
      <c r="G63" t="s">
        <v>2396</v>
      </c>
    </row>
    <row r="64" spans="7:7" x14ac:dyDescent="0.25">
      <c r="G64" t="s">
        <v>2397</v>
      </c>
    </row>
    <row r="65" spans="7:7" x14ac:dyDescent="0.25">
      <c r="G65" t="s">
        <v>2398</v>
      </c>
    </row>
    <row r="66" spans="7:7" x14ac:dyDescent="0.25">
      <c r="G66" t="s">
        <v>2399</v>
      </c>
    </row>
    <row r="67" spans="7:7" x14ac:dyDescent="0.25">
      <c r="G67" t="s">
        <v>2400</v>
      </c>
    </row>
    <row r="68" spans="7:7" x14ac:dyDescent="0.25">
      <c r="G68" t="s">
        <v>2401</v>
      </c>
    </row>
    <row r="69" spans="7:7" x14ac:dyDescent="0.25">
      <c r="G69" t="s">
        <v>2402</v>
      </c>
    </row>
    <row r="70" spans="7:7" x14ac:dyDescent="0.25">
      <c r="G70" t="s">
        <v>2403</v>
      </c>
    </row>
    <row r="71" spans="7:7" x14ac:dyDescent="0.25">
      <c r="G71" t="s">
        <v>2404</v>
      </c>
    </row>
    <row r="72" spans="7:7" x14ac:dyDescent="0.25">
      <c r="G72" t="s">
        <v>2405</v>
      </c>
    </row>
    <row r="73" spans="7:7" x14ac:dyDescent="0.25">
      <c r="G73" t="s">
        <v>2406</v>
      </c>
    </row>
    <row r="74" spans="7:7" x14ac:dyDescent="0.25">
      <c r="G74" t="s">
        <v>2407</v>
      </c>
    </row>
    <row r="75" spans="7:7" x14ac:dyDescent="0.25">
      <c r="G75" t="s">
        <v>2408</v>
      </c>
    </row>
    <row r="76" spans="7:7" x14ac:dyDescent="0.25">
      <c r="G76" t="s">
        <v>2409</v>
      </c>
    </row>
    <row r="77" spans="7:7" x14ac:dyDescent="0.25">
      <c r="G77" t="s">
        <v>2410</v>
      </c>
    </row>
    <row r="78" spans="7:7" x14ac:dyDescent="0.25">
      <c r="G78" t="s">
        <v>2411</v>
      </c>
    </row>
    <row r="79" spans="7:7" x14ac:dyDescent="0.25">
      <c r="G79" t="s">
        <v>2412</v>
      </c>
    </row>
    <row r="80" spans="7:7" x14ac:dyDescent="0.25">
      <c r="G80" t="s">
        <v>2413</v>
      </c>
    </row>
    <row r="81" spans="7:7" x14ac:dyDescent="0.25">
      <c r="G81" t="s">
        <v>2414</v>
      </c>
    </row>
    <row r="82" spans="7:7" x14ac:dyDescent="0.25">
      <c r="G82" t="s">
        <v>2415</v>
      </c>
    </row>
    <row r="83" spans="7:7" x14ac:dyDescent="0.25">
      <c r="G83" t="s">
        <v>2416</v>
      </c>
    </row>
    <row r="84" spans="7:7" x14ac:dyDescent="0.25">
      <c r="G84" t="s">
        <v>2417</v>
      </c>
    </row>
    <row r="85" spans="7:7" x14ac:dyDescent="0.25">
      <c r="G85" t="s">
        <v>2418</v>
      </c>
    </row>
    <row r="86" spans="7:7" x14ac:dyDescent="0.25">
      <c r="G86" t="s">
        <v>2419</v>
      </c>
    </row>
    <row r="87" spans="7:7" x14ac:dyDescent="0.25">
      <c r="G87" t="s">
        <v>2420</v>
      </c>
    </row>
    <row r="88" spans="7:7" x14ac:dyDescent="0.25">
      <c r="G88" t="s">
        <v>2421</v>
      </c>
    </row>
    <row r="89" spans="7:7" x14ac:dyDescent="0.25">
      <c r="G89" t="s">
        <v>2422</v>
      </c>
    </row>
    <row r="90" spans="7:7" x14ac:dyDescent="0.25">
      <c r="G90" t="s">
        <v>2423</v>
      </c>
    </row>
    <row r="91" spans="7:7" x14ac:dyDescent="0.25">
      <c r="G91" t="s">
        <v>2424</v>
      </c>
    </row>
    <row r="92" spans="7:7" x14ac:dyDescent="0.25">
      <c r="G92" t="s">
        <v>2425</v>
      </c>
    </row>
    <row r="93" spans="7:7" x14ac:dyDescent="0.25">
      <c r="G93" t="s">
        <v>2426</v>
      </c>
    </row>
    <row r="94" spans="7:7" x14ac:dyDescent="0.25">
      <c r="G94" t="s">
        <v>2427</v>
      </c>
    </row>
    <row r="95" spans="7:7" x14ac:dyDescent="0.25">
      <c r="G95" t="s">
        <v>2428</v>
      </c>
    </row>
    <row r="96" spans="7:7" x14ac:dyDescent="0.25">
      <c r="G96" t="s">
        <v>2429</v>
      </c>
    </row>
    <row r="97" spans="7:7" x14ac:dyDescent="0.25">
      <c r="G97" t="s">
        <v>2430</v>
      </c>
    </row>
    <row r="98" spans="7:7" x14ac:dyDescent="0.25">
      <c r="G98" t="s">
        <v>2431</v>
      </c>
    </row>
    <row r="99" spans="7:7" x14ac:dyDescent="0.25">
      <c r="G99" t="s">
        <v>2432</v>
      </c>
    </row>
    <row r="100" spans="7:7" x14ac:dyDescent="0.25">
      <c r="G100" t="s">
        <v>2433</v>
      </c>
    </row>
    <row r="101" spans="7:7" x14ac:dyDescent="0.25">
      <c r="G101" t="s">
        <v>2434</v>
      </c>
    </row>
    <row r="102" spans="7:7" x14ac:dyDescent="0.25">
      <c r="G102" t="s">
        <v>2435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63"/>
  <sheetViews>
    <sheetView topLeftCell="A1242" workbookViewId="0">
      <selection sqref="A1:W126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705</v>
      </c>
      <c r="H1" t="s">
        <v>6</v>
      </c>
      <c r="I1" t="s">
        <v>7</v>
      </c>
      <c r="J1" t="s">
        <v>8</v>
      </c>
      <c r="K1" t="s">
        <v>1004</v>
      </c>
      <c r="L1" t="s">
        <v>1005</v>
      </c>
      <c r="M1" t="s">
        <v>2208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2209</v>
      </c>
      <c r="T1" t="s">
        <v>15</v>
      </c>
      <c r="U1" t="s">
        <v>16</v>
      </c>
      <c r="V1" t="s">
        <v>11</v>
      </c>
      <c r="W1" t="s">
        <v>2531</v>
      </c>
    </row>
    <row r="2" spans="1:23" x14ac:dyDescent="0.25">
      <c r="A2" t="s">
        <v>2069</v>
      </c>
      <c r="B2" t="s">
        <v>2070</v>
      </c>
      <c r="C2" t="s">
        <v>1347</v>
      </c>
      <c r="D2" t="s">
        <v>2648</v>
      </c>
      <c r="E2" t="s">
        <v>1667</v>
      </c>
      <c r="F2" t="s">
        <v>221</v>
      </c>
      <c r="G2" t="s">
        <v>2028</v>
      </c>
      <c r="H2" t="s">
        <v>1709</v>
      </c>
      <c r="I2" t="s">
        <v>17</v>
      </c>
      <c r="J2" t="s">
        <v>43</v>
      </c>
      <c r="K2" t="s">
        <v>2230</v>
      </c>
      <c r="L2" t="s">
        <v>2232</v>
      </c>
      <c r="M2" t="s">
        <v>2185</v>
      </c>
      <c r="N2" t="s">
        <v>5273</v>
      </c>
      <c r="O2" t="s">
        <v>5274</v>
      </c>
      <c r="P2" t="s">
        <v>19</v>
      </c>
      <c r="Q2" t="s">
        <v>2062</v>
      </c>
      <c r="R2" t="s">
        <v>38</v>
      </c>
      <c r="S2" t="s">
        <v>2184</v>
      </c>
      <c r="T2" t="s">
        <v>5275</v>
      </c>
      <c r="U2" t="s">
        <v>2071</v>
      </c>
    </row>
    <row r="3" spans="1:23" x14ac:dyDescent="0.25">
      <c r="A3" t="s">
        <v>1305</v>
      </c>
      <c r="B3" t="s">
        <v>1306</v>
      </c>
      <c r="C3" t="s">
        <v>3220</v>
      </c>
      <c r="D3" t="s">
        <v>2615</v>
      </c>
      <c r="E3" t="s">
        <v>1667</v>
      </c>
      <c r="F3" t="s">
        <v>221</v>
      </c>
      <c r="G3" t="s">
        <v>2028</v>
      </c>
      <c r="H3" t="s">
        <v>1655</v>
      </c>
      <c r="I3" t="s">
        <v>28</v>
      </c>
      <c r="J3" t="s">
        <v>877</v>
      </c>
      <c r="K3" t="s">
        <v>2311</v>
      </c>
      <c r="L3" t="s">
        <v>2064</v>
      </c>
      <c r="M3" t="s">
        <v>2185</v>
      </c>
      <c r="N3" t="s">
        <v>5276</v>
      </c>
      <c r="O3" t="s">
        <v>5277</v>
      </c>
      <c r="P3" t="s">
        <v>25</v>
      </c>
      <c r="Q3" t="s">
        <v>2062</v>
      </c>
      <c r="R3" t="s">
        <v>30</v>
      </c>
      <c r="S3" t="s">
        <v>2184</v>
      </c>
      <c r="T3" t="s">
        <v>4281</v>
      </c>
      <c r="U3" t="s">
        <v>1307</v>
      </c>
    </row>
    <row r="4" spans="1:23" x14ac:dyDescent="0.25">
      <c r="A4" t="s">
        <v>1266</v>
      </c>
      <c r="B4" t="s">
        <v>1267</v>
      </c>
      <c r="C4" t="s">
        <v>1269</v>
      </c>
      <c r="D4" t="s">
        <v>2615</v>
      </c>
      <c r="E4" t="s">
        <v>2565</v>
      </c>
      <c r="F4" t="s">
        <v>221</v>
      </c>
      <c r="G4" t="s">
        <v>1714</v>
      </c>
      <c r="H4" t="s">
        <v>1668</v>
      </c>
      <c r="I4" t="s">
        <v>17</v>
      </c>
      <c r="J4" t="s">
        <v>880</v>
      </c>
      <c r="K4" t="s">
        <v>2571</v>
      </c>
      <c r="L4" t="s">
        <v>990</v>
      </c>
      <c r="M4" t="s">
        <v>2185</v>
      </c>
      <c r="N4" t="s">
        <v>5278</v>
      </c>
      <c r="O4" t="s">
        <v>5279</v>
      </c>
      <c r="P4" t="s">
        <v>19</v>
      </c>
      <c r="Q4" t="s">
        <v>2026</v>
      </c>
      <c r="R4" t="s">
        <v>69</v>
      </c>
      <c r="S4" t="s">
        <v>2184</v>
      </c>
      <c r="T4" t="s">
        <v>3782</v>
      </c>
      <c r="U4" t="s">
        <v>1268</v>
      </c>
    </row>
    <row r="5" spans="1:23" x14ac:dyDescent="0.25">
      <c r="A5" t="s">
        <v>1642</v>
      </c>
      <c r="B5" t="s">
        <v>1643</v>
      </c>
      <c r="C5" t="s">
        <v>1269</v>
      </c>
      <c r="D5" t="s">
        <v>3532</v>
      </c>
      <c r="E5" t="s">
        <v>2912</v>
      </c>
      <c r="F5" t="s">
        <v>221</v>
      </c>
      <c r="G5" t="s">
        <v>2028</v>
      </c>
      <c r="H5" t="s">
        <v>1709</v>
      </c>
      <c r="I5" t="s">
        <v>28</v>
      </c>
      <c r="J5" t="s">
        <v>43</v>
      </c>
      <c r="K5" t="s">
        <v>2063</v>
      </c>
      <c r="L5" t="s">
        <v>1683</v>
      </c>
      <c r="M5" t="s">
        <v>2181</v>
      </c>
      <c r="N5" t="s">
        <v>5280</v>
      </c>
      <c r="O5" t="s">
        <v>5281</v>
      </c>
      <c r="P5" t="s">
        <v>19</v>
      </c>
      <c r="Q5" t="s">
        <v>2026</v>
      </c>
      <c r="R5" t="s">
        <v>30</v>
      </c>
      <c r="S5" t="s">
        <v>2182</v>
      </c>
      <c r="T5" t="s">
        <v>4597</v>
      </c>
      <c r="U5" t="s">
        <v>1644</v>
      </c>
    </row>
    <row r="6" spans="1:23" x14ac:dyDescent="0.25">
      <c r="A6" t="s">
        <v>813</v>
      </c>
      <c r="B6" t="s">
        <v>814</v>
      </c>
      <c r="C6" t="s">
        <v>1390</v>
      </c>
      <c r="D6" t="s">
        <v>411</v>
      </c>
      <c r="E6" t="s">
        <v>134</v>
      </c>
      <c r="F6" t="s">
        <v>221</v>
      </c>
      <c r="G6" t="s">
        <v>1714</v>
      </c>
      <c r="H6" t="s">
        <v>1668</v>
      </c>
      <c r="I6" t="s">
        <v>28</v>
      </c>
      <c r="J6" t="s">
        <v>43</v>
      </c>
      <c r="K6" t="s">
        <v>2311</v>
      </c>
      <c r="L6" t="s">
        <v>1659</v>
      </c>
      <c r="M6" t="s">
        <v>2185</v>
      </c>
      <c r="N6" t="s">
        <v>5282</v>
      </c>
      <c r="O6" t="s">
        <v>5283</v>
      </c>
      <c r="P6" t="s">
        <v>19</v>
      </c>
      <c r="Q6" t="s">
        <v>1358</v>
      </c>
      <c r="R6" t="s">
        <v>54</v>
      </c>
      <c r="S6" t="s">
        <v>2184</v>
      </c>
      <c r="T6" t="s">
        <v>5284</v>
      </c>
      <c r="U6" t="s">
        <v>815</v>
      </c>
    </row>
    <row r="7" spans="1:23" x14ac:dyDescent="0.25">
      <c r="A7" t="s">
        <v>4033</v>
      </c>
      <c r="B7" t="s">
        <v>4034</v>
      </c>
      <c r="C7" t="s">
        <v>3220</v>
      </c>
      <c r="D7" t="s">
        <v>332</v>
      </c>
      <c r="E7" t="s">
        <v>134</v>
      </c>
      <c r="F7" t="s">
        <v>221</v>
      </c>
      <c r="G7" t="s">
        <v>2028</v>
      </c>
      <c r="H7" t="s">
        <v>1654</v>
      </c>
      <c r="I7" t="s">
        <v>28</v>
      </c>
      <c r="J7" t="s">
        <v>879</v>
      </c>
      <c r="K7" t="s">
        <v>2571</v>
      </c>
      <c r="L7" t="s">
        <v>1678</v>
      </c>
      <c r="M7" t="s">
        <v>2183</v>
      </c>
      <c r="N7" t="s">
        <v>5285</v>
      </c>
      <c r="O7" t="s">
        <v>5286</v>
      </c>
      <c r="P7" t="s">
        <v>25</v>
      </c>
      <c r="Q7" t="s">
        <v>1679</v>
      </c>
      <c r="R7" t="s">
        <v>38</v>
      </c>
      <c r="S7" t="s">
        <v>2182</v>
      </c>
      <c r="T7" t="s">
        <v>5287</v>
      </c>
      <c r="U7" t="s">
        <v>4035</v>
      </c>
    </row>
    <row r="8" spans="1:23" x14ac:dyDescent="0.25">
      <c r="A8" t="s">
        <v>1874</v>
      </c>
      <c r="B8" t="s">
        <v>1875</v>
      </c>
      <c r="C8" t="s">
        <v>1269</v>
      </c>
      <c r="D8" t="s">
        <v>2535</v>
      </c>
      <c r="E8" t="s">
        <v>2565</v>
      </c>
      <c r="F8" t="s">
        <v>2713</v>
      </c>
      <c r="G8" t="s">
        <v>2028</v>
      </c>
      <c r="H8" t="s">
        <v>1655</v>
      </c>
      <c r="I8" t="s">
        <v>17</v>
      </c>
      <c r="J8" t="s">
        <v>875</v>
      </c>
      <c r="K8" t="s">
        <v>1362</v>
      </c>
      <c r="L8" t="s">
        <v>985</v>
      </c>
      <c r="M8" t="s">
        <v>2185</v>
      </c>
      <c r="N8" t="s">
        <v>5288</v>
      </c>
      <c r="O8" t="s">
        <v>5289</v>
      </c>
      <c r="P8" t="s">
        <v>19</v>
      </c>
      <c r="Q8" t="s">
        <v>1334</v>
      </c>
      <c r="R8" t="s">
        <v>54</v>
      </c>
      <c r="S8" t="s">
        <v>2184</v>
      </c>
      <c r="T8" t="s">
        <v>5290</v>
      </c>
      <c r="U8" t="s">
        <v>1876</v>
      </c>
    </row>
    <row r="9" spans="1:23" x14ac:dyDescent="0.25">
      <c r="A9" t="s">
        <v>1615</v>
      </c>
      <c r="B9" t="s">
        <v>1616</v>
      </c>
      <c r="C9" t="s">
        <v>3220</v>
      </c>
      <c r="D9" t="s">
        <v>4396</v>
      </c>
      <c r="E9" t="s">
        <v>2912</v>
      </c>
      <c r="F9" t="s">
        <v>2713</v>
      </c>
      <c r="G9" t="s">
        <v>1714</v>
      </c>
      <c r="H9" t="s">
        <v>1655</v>
      </c>
      <c r="I9" t="s">
        <v>20</v>
      </c>
      <c r="J9" t="s">
        <v>875</v>
      </c>
      <c r="K9" t="s">
        <v>2684</v>
      </c>
      <c r="L9" t="s">
        <v>984</v>
      </c>
      <c r="M9" t="s">
        <v>2185</v>
      </c>
      <c r="N9" t="s">
        <v>5291</v>
      </c>
      <c r="O9" t="s">
        <v>5292</v>
      </c>
      <c r="Q9" t="s">
        <v>1710</v>
      </c>
      <c r="R9" t="s">
        <v>66</v>
      </c>
      <c r="S9" t="s">
        <v>2184</v>
      </c>
      <c r="T9" t="s">
        <v>5293</v>
      </c>
      <c r="U9" t="s">
        <v>1617</v>
      </c>
      <c r="V9" t="s">
        <v>1405</v>
      </c>
    </row>
    <row r="10" spans="1:23" x14ac:dyDescent="0.25">
      <c r="A10" t="s">
        <v>50</v>
      </c>
      <c r="B10" t="s">
        <v>51</v>
      </c>
      <c r="C10" t="s">
        <v>102</v>
      </c>
      <c r="D10" t="s">
        <v>332</v>
      </c>
      <c r="E10" t="s">
        <v>1667</v>
      </c>
      <c r="F10" t="s">
        <v>221</v>
      </c>
      <c r="G10" t="s">
        <v>2028</v>
      </c>
      <c r="H10" t="s">
        <v>1668</v>
      </c>
      <c r="I10" t="s">
        <v>17</v>
      </c>
      <c r="J10" t="s">
        <v>875</v>
      </c>
      <c r="K10" t="s">
        <v>1660</v>
      </c>
      <c r="L10" t="s">
        <v>983</v>
      </c>
      <c r="M10" t="s">
        <v>2181</v>
      </c>
      <c r="N10" t="s">
        <v>5294</v>
      </c>
      <c r="O10" t="s">
        <v>5295</v>
      </c>
      <c r="P10" t="s">
        <v>19</v>
      </c>
      <c r="Q10" t="s">
        <v>1710</v>
      </c>
      <c r="R10" t="s">
        <v>69</v>
      </c>
      <c r="S10" t="s">
        <v>2182</v>
      </c>
      <c r="T10" t="s">
        <v>2286</v>
      </c>
      <c r="U10" t="s">
        <v>53</v>
      </c>
    </row>
    <row r="11" spans="1:23" x14ac:dyDescent="0.25">
      <c r="A11" t="s">
        <v>1199</v>
      </c>
      <c r="B11" t="s">
        <v>1200</v>
      </c>
      <c r="C11" t="s">
        <v>1347</v>
      </c>
      <c r="D11" t="s">
        <v>1423</v>
      </c>
      <c r="E11" t="s">
        <v>1667</v>
      </c>
      <c r="F11" t="s">
        <v>221</v>
      </c>
      <c r="G11" t="s">
        <v>2028</v>
      </c>
      <c r="H11" t="s">
        <v>1655</v>
      </c>
      <c r="I11" t="s">
        <v>20</v>
      </c>
      <c r="J11" t="s">
        <v>6696</v>
      </c>
      <c r="K11" t="s">
        <v>1339</v>
      </c>
      <c r="L11" t="s">
        <v>985</v>
      </c>
      <c r="M11" t="s">
        <v>2185</v>
      </c>
      <c r="N11" t="s">
        <v>5296</v>
      </c>
      <c r="O11" t="s">
        <v>5297</v>
      </c>
      <c r="P11" t="s">
        <v>1388</v>
      </c>
      <c r="Q11" t="s">
        <v>1358</v>
      </c>
      <c r="R11" t="s">
        <v>66</v>
      </c>
      <c r="S11" t="s">
        <v>2182</v>
      </c>
      <c r="T11" t="s">
        <v>4282</v>
      </c>
      <c r="U11" t="s">
        <v>1201</v>
      </c>
    </row>
    <row r="12" spans="1:23" x14ac:dyDescent="0.25">
      <c r="A12" t="s">
        <v>1080</v>
      </c>
      <c r="B12" t="s">
        <v>1081</v>
      </c>
      <c r="C12" t="s">
        <v>1269</v>
      </c>
      <c r="D12" t="s">
        <v>2287</v>
      </c>
      <c r="E12" t="s">
        <v>2649</v>
      </c>
      <c r="F12" t="s">
        <v>221</v>
      </c>
      <c r="G12" t="s">
        <v>1714</v>
      </c>
      <c r="H12" t="s">
        <v>1668</v>
      </c>
      <c r="I12" t="s">
        <v>17</v>
      </c>
      <c r="J12" t="s">
        <v>880</v>
      </c>
      <c r="K12" t="s">
        <v>3261</v>
      </c>
      <c r="L12" t="s">
        <v>983</v>
      </c>
      <c r="M12" t="s">
        <v>2181</v>
      </c>
      <c r="N12" t="s">
        <v>5298</v>
      </c>
      <c r="O12" t="s">
        <v>5223</v>
      </c>
      <c r="P12" t="s">
        <v>19</v>
      </c>
      <c r="Q12" t="s">
        <v>2026</v>
      </c>
      <c r="R12" t="s">
        <v>29</v>
      </c>
      <c r="S12" t="s">
        <v>2182</v>
      </c>
      <c r="T12" t="s">
        <v>3250</v>
      </c>
      <c r="U12" t="s">
        <v>1082</v>
      </c>
    </row>
    <row r="13" spans="1:23" x14ac:dyDescent="0.25">
      <c r="A13" t="s">
        <v>1119</v>
      </c>
      <c r="B13" t="s">
        <v>1120</v>
      </c>
      <c r="C13" t="s">
        <v>1269</v>
      </c>
      <c r="D13" t="s">
        <v>2757</v>
      </c>
      <c r="E13" t="s">
        <v>2758</v>
      </c>
      <c r="F13" t="s">
        <v>221</v>
      </c>
      <c r="G13" t="s">
        <v>2028</v>
      </c>
      <c r="H13" t="s">
        <v>2288</v>
      </c>
      <c r="I13" t="s">
        <v>17</v>
      </c>
      <c r="J13" t="s">
        <v>873</v>
      </c>
      <c r="K13" t="s">
        <v>2683</v>
      </c>
      <c r="L13" t="s">
        <v>1351</v>
      </c>
      <c r="M13" t="s">
        <v>2185</v>
      </c>
      <c r="N13" t="s">
        <v>5299</v>
      </c>
      <c r="O13" t="s">
        <v>5300</v>
      </c>
      <c r="P13" t="s">
        <v>19</v>
      </c>
      <c r="Q13" t="s">
        <v>2062</v>
      </c>
      <c r="R13" t="s">
        <v>66</v>
      </c>
      <c r="S13" t="s">
        <v>2184</v>
      </c>
      <c r="T13" t="s">
        <v>5301</v>
      </c>
      <c r="U13" t="s">
        <v>1121</v>
      </c>
    </row>
    <row r="14" spans="1:23" x14ac:dyDescent="0.25">
      <c r="A14" t="s">
        <v>733</v>
      </c>
      <c r="B14" t="s">
        <v>734</v>
      </c>
      <c r="C14" t="s">
        <v>1269</v>
      </c>
      <c r="D14" t="s">
        <v>4514</v>
      </c>
      <c r="E14" t="s">
        <v>3178</v>
      </c>
      <c r="F14" t="s">
        <v>221</v>
      </c>
      <c r="G14" t="s">
        <v>4823</v>
      </c>
      <c r="H14" t="s">
        <v>3512</v>
      </c>
      <c r="I14" t="s">
        <v>17</v>
      </c>
      <c r="J14" t="s">
        <v>875</v>
      </c>
      <c r="K14" t="s">
        <v>4882</v>
      </c>
      <c r="L14" t="s">
        <v>4824</v>
      </c>
      <c r="M14" t="s">
        <v>2181</v>
      </c>
      <c r="N14" t="s">
        <v>5302</v>
      </c>
      <c r="O14" t="s">
        <v>5303</v>
      </c>
      <c r="P14" t="s">
        <v>19</v>
      </c>
      <c r="Q14" t="s">
        <v>1710</v>
      </c>
      <c r="R14" t="s">
        <v>30</v>
      </c>
      <c r="S14" t="s">
        <v>2182</v>
      </c>
      <c r="T14" t="s">
        <v>5304</v>
      </c>
      <c r="U14" t="s">
        <v>735</v>
      </c>
      <c r="W14" s="5">
        <v>0.05</v>
      </c>
    </row>
    <row r="15" spans="1:23" x14ac:dyDescent="0.25">
      <c r="A15" t="s">
        <v>514</v>
      </c>
      <c r="B15" t="s">
        <v>515</v>
      </c>
      <c r="C15" t="s">
        <v>3220</v>
      </c>
      <c r="D15" t="s">
        <v>2129</v>
      </c>
      <c r="E15" t="s">
        <v>134</v>
      </c>
      <c r="F15" t="s">
        <v>2713</v>
      </c>
      <c r="G15" t="s">
        <v>2028</v>
      </c>
      <c r="H15" t="s">
        <v>1655</v>
      </c>
      <c r="I15" t="s">
        <v>17</v>
      </c>
      <c r="J15" t="s">
        <v>875</v>
      </c>
      <c r="K15" t="s">
        <v>1674</v>
      </c>
      <c r="L15" t="s">
        <v>1343</v>
      </c>
      <c r="M15" t="s">
        <v>2185</v>
      </c>
      <c r="N15" t="s">
        <v>5305</v>
      </c>
      <c r="O15" t="s">
        <v>5306</v>
      </c>
      <c r="P15" t="s">
        <v>19</v>
      </c>
      <c r="Q15" t="s">
        <v>1710</v>
      </c>
      <c r="R15" t="s">
        <v>18</v>
      </c>
      <c r="S15" t="s">
        <v>2184</v>
      </c>
      <c r="T15" t="s">
        <v>4115</v>
      </c>
      <c r="U15" t="s">
        <v>516</v>
      </c>
    </row>
    <row r="16" spans="1:23" x14ac:dyDescent="0.25">
      <c r="A16" t="s">
        <v>1391</v>
      </c>
      <c r="B16" t="s">
        <v>1392</v>
      </c>
      <c r="C16" t="s">
        <v>3220</v>
      </c>
      <c r="D16" t="s">
        <v>2016</v>
      </c>
      <c r="E16" t="s">
        <v>134</v>
      </c>
      <c r="F16" t="s">
        <v>221</v>
      </c>
      <c r="G16" t="s">
        <v>2028</v>
      </c>
      <c r="H16" t="s">
        <v>1655</v>
      </c>
      <c r="I16" t="s">
        <v>140</v>
      </c>
      <c r="J16" t="s">
        <v>882</v>
      </c>
      <c r="K16" t="s">
        <v>1660</v>
      </c>
      <c r="L16" t="s">
        <v>983</v>
      </c>
      <c r="M16" t="s">
        <v>2183</v>
      </c>
      <c r="N16" t="s">
        <v>5307</v>
      </c>
      <c r="O16" t="s">
        <v>5308</v>
      </c>
      <c r="Q16" t="s">
        <v>1679</v>
      </c>
      <c r="R16" t="s">
        <v>54</v>
      </c>
      <c r="S16" t="s">
        <v>2182</v>
      </c>
      <c r="T16" t="s">
        <v>3939</v>
      </c>
      <c r="U16" t="s">
        <v>1393</v>
      </c>
    </row>
    <row r="17" spans="1:23" x14ac:dyDescent="0.25">
      <c r="A17" t="s">
        <v>2555</v>
      </c>
      <c r="B17" t="s">
        <v>2556</v>
      </c>
      <c r="C17" t="s">
        <v>1269</v>
      </c>
      <c r="D17" t="s">
        <v>3024</v>
      </c>
      <c r="E17" t="s">
        <v>3526</v>
      </c>
      <c r="F17" t="s">
        <v>221</v>
      </c>
      <c r="G17" t="s">
        <v>2028</v>
      </c>
      <c r="H17" t="s">
        <v>2288</v>
      </c>
      <c r="I17" t="s">
        <v>28</v>
      </c>
      <c r="J17" t="s">
        <v>43</v>
      </c>
      <c r="K17" t="s">
        <v>2122</v>
      </c>
      <c r="L17" t="s">
        <v>1678</v>
      </c>
      <c r="M17" t="s">
        <v>2185</v>
      </c>
      <c r="N17" t="s">
        <v>5309</v>
      </c>
      <c r="O17" t="s">
        <v>5310</v>
      </c>
      <c r="P17" t="s">
        <v>19</v>
      </c>
      <c r="Q17" t="s">
        <v>2062</v>
      </c>
      <c r="R17" t="s">
        <v>24</v>
      </c>
      <c r="S17" t="s">
        <v>2184</v>
      </c>
      <c r="T17" t="s">
        <v>5171</v>
      </c>
      <c r="U17" t="s">
        <v>2557</v>
      </c>
    </row>
    <row r="18" spans="1:23" x14ac:dyDescent="0.25">
      <c r="A18" t="s">
        <v>825</v>
      </c>
      <c r="B18" t="s">
        <v>826</v>
      </c>
      <c r="C18" t="s">
        <v>33</v>
      </c>
      <c r="D18" t="s">
        <v>3389</v>
      </c>
      <c r="E18" t="s">
        <v>2758</v>
      </c>
      <c r="F18" t="s">
        <v>221</v>
      </c>
      <c r="G18" t="s">
        <v>702</v>
      </c>
      <c r="H18" t="s">
        <v>1668</v>
      </c>
      <c r="I18" t="s">
        <v>17</v>
      </c>
      <c r="J18" t="s">
        <v>881</v>
      </c>
      <c r="K18" t="s">
        <v>1660</v>
      </c>
      <c r="L18" t="s">
        <v>983</v>
      </c>
      <c r="M18" t="s">
        <v>2185</v>
      </c>
      <c r="N18" t="s">
        <v>5311</v>
      </c>
      <c r="O18" t="s">
        <v>5312</v>
      </c>
      <c r="P18" t="s">
        <v>1388</v>
      </c>
      <c r="Q18" t="s">
        <v>1336</v>
      </c>
      <c r="R18" t="s">
        <v>66</v>
      </c>
      <c r="S18" t="s">
        <v>2184</v>
      </c>
      <c r="T18" t="s">
        <v>5313</v>
      </c>
      <c r="U18" t="s">
        <v>827</v>
      </c>
    </row>
    <row r="19" spans="1:23" x14ac:dyDescent="0.25">
      <c r="A19" t="s">
        <v>1603</v>
      </c>
      <c r="B19" t="s">
        <v>1604</v>
      </c>
      <c r="C19" t="s">
        <v>102</v>
      </c>
      <c r="D19" t="s">
        <v>2018</v>
      </c>
      <c r="E19" t="s">
        <v>134</v>
      </c>
      <c r="F19" t="s">
        <v>221</v>
      </c>
      <c r="G19" t="s">
        <v>2028</v>
      </c>
      <c r="H19" t="s">
        <v>1654</v>
      </c>
      <c r="I19" t="s">
        <v>20</v>
      </c>
      <c r="J19" t="s">
        <v>880</v>
      </c>
      <c r="K19" t="s">
        <v>988</v>
      </c>
      <c r="L19" t="s">
        <v>985</v>
      </c>
      <c r="M19" t="s">
        <v>2185</v>
      </c>
      <c r="N19" t="s">
        <v>5314</v>
      </c>
      <c r="O19" t="s">
        <v>5315</v>
      </c>
      <c r="P19" t="s">
        <v>19</v>
      </c>
      <c r="Q19" t="s">
        <v>1679</v>
      </c>
      <c r="R19" t="s">
        <v>29</v>
      </c>
      <c r="S19" t="s">
        <v>2184</v>
      </c>
      <c r="T19" t="s">
        <v>2563</v>
      </c>
      <c r="U19" t="s">
        <v>1605</v>
      </c>
    </row>
    <row r="20" spans="1:23" x14ac:dyDescent="0.25">
      <c r="A20" t="s">
        <v>559</v>
      </c>
      <c r="B20" t="s">
        <v>560</v>
      </c>
      <c r="C20" t="s">
        <v>1269</v>
      </c>
      <c r="D20" t="s">
        <v>2615</v>
      </c>
      <c r="E20" t="s">
        <v>2912</v>
      </c>
      <c r="F20" t="s">
        <v>221</v>
      </c>
      <c r="G20" t="s">
        <v>1714</v>
      </c>
      <c r="H20" t="s">
        <v>1668</v>
      </c>
      <c r="I20" t="s">
        <v>20</v>
      </c>
      <c r="J20" t="s">
        <v>879</v>
      </c>
      <c r="K20" t="s">
        <v>2684</v>
      </c>
      <c r="L20" t="s">
        <v>1661</v>
      </c>
      <c r="M20" t="s">
        <v>2185</v>
      </c>
      <c r="N20" t="s">
        <v>5316</v>
      </c>
      <c r="O20" t="s">
        <v>5317</v>
      </c>
      <c r="P20" t="s">
        <v>25</v>
      </c>
      <c r="Q20" t="s">
        <v>1710</v>
      </c>
      <c r="R20" t="s">
        <v>30</v>
      </c>
      <c r="S20" t="s">
        <v>2184</v>
      </c>
      <c r="T20" t="s">
        <v>3784</v>
      </c>
      <c r="U20" t="s">
        <v>561</v>
      </c>
    </row>
    <row r="21" spans="1:23" x14ac:dyDescent="0.25">
      <c r="A21" t="s">
        <v>2258</v>
      </c>
      <c r="B21" t="s">
        <v>2259</v>
      </c>
      <c r="C21" t="s">
        <v>1269</v>
      </c>
      <c r="D21" t="s">
        <v>332</v>
      </c>
      <c r="E21" t="s">
        <v>1667</v>
      </c>
      <c r="F21" t="s">
        <v>221</v>
      </c>
      <c r="G21" t="s">
        <v>2028</v>
      </c>
      <c r="H21" t="s">
        <v>2288</v>
      </c>
      <c r="I21" t="s">
        <v>17</v>
      </c>
      <c r="J21" t="s">
        <v>872</v>
      </c>
      <c r="K21" t="s">
        <v>1411</v>
      </c>
      <c r="L21" t="s">
        <v>3424</v>
      </c>
      <c r="M21" t="s">
        <v>2185</v>
      </c>
      <c r="N21" t="s">
        <v>5318</v>
      </c>
      <c r="O21" t="s">
        <v>5319</v>
      </c>
      <c r="P21" t="s">
        <v>19</v>
      </c>
      <c r="Q21" t="s">
        <v>2026</v>
      </c>
      <c r="R21" t="s">
        <v>74</v>
      </c>
      <c r="S21" t="s">
        <v>2184</v>
      </c>
      <c r="T21" t="s">
        <v>4598</v>
      </c>
      <c r="U21" t="s">
        <v>2260</v>
      </c>
    </row>
    <row r="22" spans="1:23" x14ac:dyDescent="0.25">
      <c r="A22" t="s">
        <v>305</v>
      </c>
      <c r="B22" t="s">
        <v>306</v>
      </c>
      <c r="C22" t="s">
        <v>33</v>
      </c>
      <c r="D22" t="s">
        <v>3024</v>
      </c>
      <c r="E22" t="s">
        <v>2912</v>
      </c>
      <c r="F22" t="s">
        <v>221</v>
      </c>
      <c r="G22" t="s">
        <v>1714</v>
      </c>
      <c r="H22" t="s">
        <v>1668</v>
      </c>
      <c r="I22" t="s">
        <v>17</v>
      </c>
      <c r="J22" t="s">
        <v>43</v>
      </c>
      <c r="K22" t="s">
        <v>2123</v>
      </c>
      <c r="L22" t="s">
        <v>1678</v>
      </c>
      <c r="M22" t="s">
        <v>2181</v>
      </c>
      <c r="N22" t="s">
        <v>5320</v>
      </c>
      <c r="O22" t="s">
        <v>5321</v>
      </c>
      <c r="P22" t="s">
        <v>19</v>
      </c>
      <c r="Q22" t="s">
        <v>2062</v>
      </c>
      <c r="R22" t="s">
        <v>34</v>
      </c>
      <c r="S22" t="s">
        <v>2182</v>
      </c>
      <c r="T22" t="s">
        <v>5322</v>
      </c>
      <c r="U22" t="s">
        <v>307</v>
      </c>
    </row>
    <row r="23" spans="1:23" x14ac:dyDescent="0.25">
      <c r="A23" t="s">
        <v>401</v>
      </c>
      <c r="B23" t="s">
        <v>402</v>
      </c>
      <c r="C23" t="s">
        <v>2914</v>
      </c>
      <c r="D23" t="s">
        <v>1658</v>
      </c>
      <c r="E23" t="s">
        <v>1667</v>
      </c>
      <c r="F23" t="s">
        <v>221</v>
      </c>
      <c r="G23" t="s">
        <v>1714</v>
      </c>
      <c r="H23" t="s">
        <v>1655</v>
      </c>
      <c r="I23" t="s">
        <v>17</v>
      </c>
      <c r="J23" t="s">
        <v>881</v>
      </c>
      <c r="K23" t="s">
        <v>2063</v>
      </c>
      <c r="L23" t="s">
        <v>983</v>
      </c>
      <c r="M23" t="s">
        <v>2181</v>
      </c>
      <c r="N23" t="s">
        <v>5323</v>
      </c>
      <c r="O23" t="s">
        <v>5324</v>
      </c>
      <c r="P23" t="s">
        <v>19</v>
      </c>
      <c r="Q23" t="s">
        <v>2026</v>
      </c>
      <c r="R23" t="s">
        <v>21</v>
      </c>
      <c r="S23" t="s">
        <v>2182</v>
      </c>
      <c r="T23" t="s">
        <v>5325</v>
      </c>
      <c r="U23" t="s">
        <v>403</v>
      </c>
    </row>
    <row r="24" spans="1:23" x14ac:dyDescent="0.25">
      <c r="A24" t="s">
        <v>1238</v>
      </c>
      <c r="B24" t="s">
        <v>1239</v>
      </c>
      <c r="C24" t="s">
        <v>1269</v>
      </c>
      <c r="D24" t="s">
        <v>2287</v>
      </c>
      <c r="E24" t="s">
        <v>134</v>
      </c>
      <c r="F24" t="s">
        <v>221</v>
      </c>
      <c r="G24" t="s">
        <v>2028</v>
      </c>
      <c r="H24" t="s">
        <v>2288</v>
      </c>
      <c r="I24" t="s">
        <v>20</v>
      </c>
      <c r="J24" t="s">
        <v>872</v>
      </c>
      <c r="K24" t="s">
        <v>3943</v>
      </c>
      <c r="L24" t="s">
        <v>1659</v>
      </c>
      <c r="M24" t="s">
        <v>2185</v>
      </c>
      <c r="N24" t="s">
        <v>5326</v>
      </c>
      <c r="O24" t="s">
        <v>5327</v>
      </c>
      <c r="P24" t="s">
        <v>19</v>
      </c>
      <c r="Q24" t="s">
        <v>1334</v>
      </c>
      <c r="R24" t="s">
        <v>24</v>
      </c>
      <c r="S24" t="s">
        <v>2184</v>
      </c>
      <c r="T24" t="s">
        <v>3938</v>
      </c>
      <c r="U24" t="s">
        <v>1240</v>
      </c>
    </row>
    <row r="25" spans="1:23" x14ac:dyDescent="0.25">
      <c r="A25" t="s">
        <v>1270</v>
      </c>
      <c r="B25" t="s">
        <v>1271</v>
      </c>
      <c r="C25" t="s">
        <v>1364</v>
      </c>
      <c r="D25" t="s">
        <v>2682</v>
      </c>
      <c r="E25" t="s">
        <v>134</v>
      </c>
      <c r="F25" t="s">
        <v>221</v>
      </c>
      <c r="G25" t="s">
        <v>2028</v>
      </c>
      <c r="H25" t="s">
        <v>1654</v>
      </c>
      <c r="I25" t="s">
        <v>17</v>
      </c>
      <c r="J25" t="s">
        <v>875</v>
      </c>
      <c r="K25" t="s">
        <v>1396</v>
      </c>
      <c r="L25" t="s">
        <v>984</v>
      </c>
      <c r="M25" t="s">
        <v>2181</v>
      </c>
      <c r="N25" t="s">
        <v>5328</v>
      </c>
      <c r="O25" t="s">
        <v>5329</v>
      </c>
      <c r="P25" t="s">
        <v>19</v>
      </c>
      <c r="Q25" t="s">
        <v>1358</v>
      </c>
      <c r="R25" t="s">
        <v>30</v>
      </c>
      <c r="S25" t="s">
        <v>2182</v>
      </c>
      <c r="T25" t="s">
        <v>3111</v>
      </c>
      <c r="U25" t="s">
        <v>1272</v>
      </c>
    </row>
    <row r="26" spans="1:23" x14ac:dyDescent="0.25">
      <c r="A26" t="s">
        <v>386</v>
      </c>
      <c r="B26" t="s">
        <v>387</v>
      </c>
      <c r="C26" t="s">
        <v>1269</v>
      </c>
      <c r="D26" t="s">
        <v>2188</v>
      </c>
      <c r="E26" t="s">
        <v>134</v>
      </c>
      <c r="F26" t="s">
        <v>2713</v>
      </c>
      <c r="G26" t="s">
        <v>2028</v>
      </c>
      <c r="H26" t="s">
        <v>1668</v>
      </c>
      <c r="I26" t="s">
        <v>17</v>
      </c>
      <c r="J26" t="s">
        <v>43</v>
      </c>
      <c r="K26" t="s">
        <v>3224</v>
      </c>
      <c r="L26" t="s">
        <v>2937</v>
      </c>
      <c r="M26" t="s">
        <v>2181</v>
      </c>
      <c r="N26" t="s">
        <v>5330</v>
      </c>
      <c r="O26" t="s">
        <v>5331</v>
      </c>
      <c r="P26" t="s">
        <v>1388</v>
      </c>
      <c r="Q26" t="s">
        <v>2026</v>
      </c>
      <c r="R26" t="s">
        <v>18</v>
      </c>
      <c r="S26" t="s">
        <v>2182</v>
      </c>
      <c r="T26" t="s">
        <v>2830</v>
      </c>
      <c r="U26" t="s">
        <v>388</v>
      </c>
    </row>
    <row r="27" spans="1:23" x14ac:dyDescent="0.25">
      <c r="A27" t="s">
        <v>63</v>
      </c>
      <c r="B27" t="s">
        <v>64</v>
      </c>
      <c r="C27" t="s">
        <v>102</v>
      </c>
      <c r="D27" t="s">
        <v>2648</v>
      </c>
      <c r="E27" t="s">
        <v>134</v>
      </c>
      <c r="F27" t="s">
        <v>221</v>
      </c>
      <c r="G27" t="s">
        <v>28</v>
      </c>
      <c r="H27" t="s">
        <v>1655</v>
      </c>
      <c r="I27" t="s">
        <v>17</v>
      </c>
      <c r="J27" t="s">
        <v>876</v>
      </c>
      <c r="K27" t="s">
        <v>1749</v>
      </c>
      <c r="L27" t="s">
        <v>983</v>
      </c>
      <c r="M27" t="s">
        <v>2185</v>
      </c>
      <c r="N27" t="s">
        <v>5332</v>
      </c>
      <c r="O27" t="s">
        <v>5333</v>
      </c>
      <c r="P27" t="s">
        <v>25</v>
      </c>
      <c r="Q27" t="s">
        <v>2026</v>
      </c>
      <c r="R27" t="s">
        <v>54</v>
      </c>
      <c r="S27" t="s">
        <v>2184</v>
      </c>
      <c r="T27" t="s">
        <v>5334</v>
      </c>
      <c r="U27" t="s">
        <v>65</v>
      </c>
      <c r="W27" s="5">
        <v>0.05</v>
      </c>
    </row>
    <row r="28" spans="1:23" x14ac:dyDescent="0.25">
      <c r="A28" t="s">
        <v>2270</v>
      </c>
      <c r="B28" t="s">
        <v>2271</v>
      </c>
      <c r="C28" t="s">
        <v>1347</v>
      </c>
      <c r="D28" t="s">
        <v>4393</v>
      </c>
      <c r="E28" t="s">
        <v>134</v>
      </c>
      <c r="F28" t="s">
        <v>221</v>
      </c>
      <c r="G28" t="s">
        <v>2028</v>
      </c>
      <c r="H28" t="s">
        <v>1668</v>
      </c>
      <c r="I28" t="s">
        <v>17</v>
      </c>
      <c r="J28" t="s">
        <v>881</v>
      </c>
      <c r="K28" t="s">
        <v>2265</v>
      </c>
      <c r="L28" t="s">
        <v>1683</v>
      </c>
      <c r="M28" t="s">
        <v>2185</v>
      </c>
      <c r="N28" t="s">
        <v>5335</v>
      </c>
      <c r="O28" t="s">
        <v>5336</v>
      </c>
      <c r="Q28" t="s">
        <v>2026</v>
      </c>
      <c r="R28" t="s">
        <v>24</v>
      </c>
      <c r="S28" t="s">
        <v>2184</v>
      </c>
      <c r="T28" t="s">
        <v>5337</v>
      </c>
      <c r="U28" t="s">
        <v>2272</v>
      </c>
    </row>
    <row r="29" spans="1:23" x14ac:dyDescent="0.25">
      <c r="A29" t="s">
        <v>31</v>
      </c>
      <c r="B29" t="s">
        <v>32</v>
      </c>
      <c r="C29" t="s">
        <v>33</v>
      </c>
      <c r="D29" t="s">
        <v>2015</v>
      </c>
      <c r="E29" t="s">
        <v>1667</v>
      </c>
      <c r="F29" t="s">
        <v>221</v>
      </c>
      <c r="G29" t="s">
        <v>1657</v>
      </c>
      <c r="H29" t="s">
        <v>1655</v>
      </c>
      <c r="I29" t="s">
        <v>20</v>
      </c>
      <c r="J29" t="s">
        <v>874</v>
      </c>
      <c r="K29" t="s">
        <v>2265</v>
      </c>
      <c r="L29" t="s">
        <v>984</v>
      </c>
      <c r="M29" t="s">
        <v>2185</v>
      </c>
      <c r="N29" t="s">
        <v>5338</v>
      </c>
      <c r="O29" t="s">
        <v>5003</v>
      </c>
      <c r="P29" t="s">
        <v>19</v>
      </c>
      <c r="Q29" t="s">
        <v>2026</v>
      </c>
      <c r="R29" t="s">
        <v>34</v>
      </c>
      <c r="S29" t="s">
        <v>2184</v>
      </c>
      <c r="T29" t="s">
        <v>2898</v>
      </c>
      <c r="U29" t="s">
        <v>35</v>
      </c>
    </row>
    <row r="30" spans="1:23" x14ac:dyDescent="0.25">
      <c r="A30" t="s">
        <v>1139</v>
      </c>
      <c r="B30" t="s">
        <v>1140</v>
      </c>
      <c r="C30" t="s">
        <v>3220</v>
      </c>
      <c r="D30" t="s">
        <v>2566</v>
      </c>
      <c r="E30" t="s">
        <v>134</v>
      </c>
      <c r="F30" t="s">
        <v>221</v>
      </c>
      <c r="G30" t="s">
        <v>2028</v>
      </c>
      <c r="H30" t="s">
        <v>1654</v>
      </c>
      <c r="I30" t="s">
        <v>28</v>
      </c>
      <c r="J30" t="s">
        <v>85</v>
      </c>
      <c r="K30" t="s">
        <v>1674</v>
      </c>
      <c r="L30" t="s">
        <v>1351</v>
      </c>
      <c r="M30" t="s">
        <v>2185</v>
      </c>
      <c r="N30" t="s">
        <v>5339</v>
      </c>
      <c r="O30" t="s">
        <v>5340</v>
      </c>
      <c r="P30" t="s">
        <v>25</v>
      </c>
      <c r="Q30" t="s">
        <v>2062</v>
      </c>
      <c r="R30" t="s">
        <v>29</v>
      </c>
      <c r="S30" t="s">
        <v>2184</v>
      </c>
      <c r="T30" t="s">
        <v>2827</v>
      </c>
      <c r="U30" t="s">
        <v>1141</v>
      </c>
    </row>
    <row r="31" spans="1:23" x14ac:dyDescent="0.25">
      <c r="A31" t="s">
        <v>2090</v>
      </c>
      <c r="B31" t="s">
        <v>2091</v>
      </c>
      <c r="C31" t="s">
        <v>102</v>
      </c>
      <c r="D31" t="s">
        <v>4606</v>
      </c>
      <c r="E31" t="s">
        <v>3526</v>
      </c>
      <c r="F31" t="s">
        <v>221</v>
      </c>
      <c r="G31" t="s">
        <v>2028</v>
      </c>
      <c r="H31" t="s">
        <v>1668</v>
      </c>
      <c r="I31" t="s">
        <v>17</v>
      </c>
      <c r="J31" t="s">
        <v>43</v>
      </c>
      <c r="K31" t="s">
        <v>2683</v>
      </c>
      <c r="L31" t="s">
        <v>1406</v>
      </c>
      <c r="M31" t="s">
        <v>2185</v>
      </c>
      <c r="N31" t="s">
        <v>5341</v>
      </c>
      <c r="O31" t="s">
        <v>5342</v>
      </c>
      <c r="P31" t="s">
        <v>25</v>
      </c>
      <c r="Q31" t="s">
        <v>2062</v>
      </c>
      <c r="R31" t="s">
        <v>52</v>
      </c>
      <c r="S31" t="s">
        <v>2184</v>
      </c>
      <c r="T31" t="s">
        <v>4599</v>
      </c>
      <c r="U31" t="s">
        <v>2092</v>
      </c>
    </row>
    <row r="32" spans="1:23" x14ac:dyDescent="0.25">
      <c r="A32" t="s">
        <v>2034</v>
      </c>
      <c r="B32" t="s">
        <v>2035</v>
      </c>
      <c r="C32" t="s">
        <v>1390</v>
      </c>
      <c r="D32" t="s">
        <v>2711</v>
      </c>
      <c r="E32" t="s">
        <v>3178</v>
      </c>
      <c r="F32" t="s">
        <v>221</v>
      </c>
      <c r="G32" t="s">
        <v>704</v>
      </c>
      <c r="H32" t="s">
        <v>1668</v>
      </c>
      <c r="I32" t="s">
        <v>17</v>
      </c>
      <c r="J32" t="s">
        <v>875</v>
      </c>
      <c r="K32" t="s">
        <v>1396</v>
      </c>
      <c r="L32" t="s">
        <v>1343</v>
      </c>
      <c r="M32" t="s">
        <v>2181</v>
      </c>
      <c r="N32" t="s">
        <v>6697</v>
      </c>
      <c r="O32" t="s">
        <v>3942</v>
      </c>
      <c r="P32" t="s">
        <v>19</v>
      </c>
      <c r="Q32" t="s">
        <v>2026</v>
      </c>
      <c r="R32" t="s">
        <v>66</v>
      </c>
      <c r="S32" t="s">
        <v>2182</v>
      </c>
      <c r="T32" t="s">
        <v>4825</v>
      </c>
      <c r="U32" t="s">
        <v>2036</v>
      </c>
    </row>
    <row r="33" spans="1:22" x14ac:dyDescent="0.25">
      <c r="A33" t="s">
        <v>36</v>
      </c>
      <c r="B33" t="s">
        <v>37</v>
      </c>
      <c r="C33" t="s">
        <v>3220</v>
      </c>
      <c r="D33" t="s">
        <v>2836</v>
      </c>
      <c r="E33" t="s">
        <v>1667</v>
      </c>
      <c r="F33" t="s">
        <v>221</v>
      </c>
      <c r="G33" t="s">
        <v>2028</v>
      </c>
      <c r="H33" t="s">
        <v>1709</v>
      </c>
      <c r="I33" t="s">
        <v>28</v>
      </c>
      <c r="J33" t="s">
        <v>882</v>
      </c>
      <c r="K33" t="s">
        <v>2896</v>
      </c>
      <c r="L33" t="s">
        <v>983</v>
      </c>
      <c r="M33" t="s">
        <v>2185</v>
      </c>
      <c r="N33" t="s">
        <v>5343</v>
      </c>
      <c r="O33" t="s">
        <v>5344</v>
      </c>
      <c r="P33" t="s">
        <v>19</v>
      </c>
      <c r="Q33" t="s">
        <v>2062</v>
      </c>
      <c r="R33" t="s">
        <v>38</v>
      </c>
      <c r="S33" t="s">
        <v>2184</v>
      </c>
      <c r="T33" t="s">
        <v>3021</v>
      </c>
      <c r="U33" t="s">
        <v>39</v>
      </c>
    </row>
    <row r="34" spans="1:22" x14ac:dyDescent="0.25">
      <c r="A34" t="s">
        <v>30</v>
      </c>
      <c r="B34" t="s">
        <v>1975</v>
      </c>
      <c r="C34" t="s">
        <v>1269</v>
      </c>
      <c r="D34" t="s">
        <v>2615</v>
      </c>
      <c r="E34" t="s">
        <v>2565</v>
      </c>
      <c r="F34" t="s">
        <v>221</v>
      </c>
      <c r="G34" t="s">
        <v>703</v>
      </c>
      <c r="H34" t="s">
        <v>1668</v>
      </c>
      <c r="I34" t="s">
        <v>28</v>
      </c>
      <c r="J34" t="s">
        <v>880</v>
      </c>
      <c r="K34" t="s">
        <v>2122</v>
      </c>
      <c r="L34" t="s">
        <v>1688</v>
      </c>
      <c r="M34" t="s">
        <v>2181</v>
      </c>
      <c r="N34" t="s">
        <v>5345</v>
      </c>
      <c r="O34" t="s">
        <v>5346</v>
      </c>
      <c r="P34" t="s">
        <v>19</v>
      </c>
      <c r="Q34" t="s">
        <v>1358</v>
      </c>
      <c r="R34" t="s">
        <v>30</v>
      </c>
      <c r="S34" t="s">
        <v>2182</v>
      </c>
      <c r="T34" t="s">
        <v>4600</v>
      </c>
      <c r="U34" t="s">
        <v>1976</v>
      </c>
    </row>
    <row r="35" spans="1:22" x14ac:dyDescent="0.25">
      <c r="A35" t="s">
        <v>1816</v>
      </c>
      <c r="B35" t="s">
        <v>1817</v>
      </c>
      <c r="C35" t="s">
        <v>1269</v>
      </c>
      <c r="D35" t="s">
        <v>4828</v>
      </c>
      <c r="E35" t="s">
        <v>2758</v>
      </c>
      <c r="F35" t="s">
        <v>284</v>
      </c>
      <c r="G35" t="s">
        <v>2028</v>
      </c>
      <c r="H35" t="s">
        <v>1655</v>
      </c>
      <c r="I35" t="s">
        <v>28</v>
      </c>
      <c r="J35" t="s">
        <v>879</v>
      </c>
      <c r="K35" t="s">
        <v>2265</v>
      </c>
      <c r="L35" t="s">
        <v>1678</v>
      </c>
      <c r="M35" t="s">
        <v>2185</v>
      </c>
      <c r="N35" t="s">
        <v>4826</v>
      </c>
      <c r="O35" t="s">
        <v>5347</v>
      </c>
      <c r="P35" t="s">
        <v>25</v>
      </c>
      <c r="Q35" t="s">
        <v>1679</v>
      </c>
      <c r="R35" t="s">
        <v>34</v>
      </c>
      <c r="S35" t="s">
        <v>2184</v>
      </c>
      <c r="T35" t="s">
        <v>3783</v>
      </c>
      <c r="U35" t="s">
        <v>1818</v>
      </c>
    </row>
    <row r="36" spans="1:22" x14ac:dyDescent="0.25">
      <c r="A36" t="s">
        <v>1217</v>
      </c>
      <c r="B36" t="s">
        <v>1218</v>
      </c>
      <c r="C36" t="s">
        <v>1364</v>
      </c>
      <c r="D36" t="s">
        <v>234</v>
      </c>
      <c r="E36" t="s">
        <v>134</v>
      </c>
      <c r="F36" t="s">
        <v>221</v>
      </c>
      <c r="G36" t="s">
        <v>2028</v>
      </c>
      <c r="H36" t="s">
        <v>1654</v>
      </c>
      <c r="I36" t="s">
        <v>28</v>
      </c>
      <c r="J36" t="s">
        <v>5087</v>
      </c>
      <c r="K36" t="s">
        <v>1396</v>
      </c>
      <c r="L36" t="s">
        <v>985</v>
      </c>
      <c r="M36" t="s">
        <v>2185</v>
      </c>
      <c r="N36" t="s">
        <v>5349</v>
      </c>
      <c r="O36" t="s">
        <v>5350</v>
      </c>
      <c r="P36" t="s">
        <v>19</v>
      </c>
      <c r="Q36" t="s">
        <v>1679</v>
      </c>
      <c r="R36" t="s">
        <v>66</v>
      </c>
      <c r="S36" t="s">
        <v>2184</v>
      </c>
      <c r="T36" t="s">
        <v>6698</v>
      </c>
      <c r="U36" t="s">
        <v>1219</v>
      </c>
    </row>
    <row r="37" spans="1:22" x14ac:dyDescent="0.25">
      <c r="A37" t="s">
        <v>1787</v>
      </c>
      <c r="B37" t="s">
        <v>1788</v>
      </c>
      <c r="D37" t="s">
        <v>234</v>
      </c>
      <c r="E37" t="s">
        <v>134</v>
      </c>
      <c r="F37" t="s">
        <v>221</v>
      </c>
      <c r="G37" t="s">
        <v>2028</v>
      </c>
      <c r="H37" t="s">
        <v>1668</v>
      </c>
      <c r="I37" t="s">
        <v>20</v>
      </c>
      <c r="J37" t="s">
        <v>4888</v>
      </c>
      <c r="K37" t="s">
        <v>2311</v>
      </c>
      <c r="L37" t="s">
        <v>1659</v>
      </c>
      <c r="M37" t="s">
        <v>2185</v>
      </c>
      <c r="N37" t="s">
        <v>5352</v>
      </c>
      <c r="O37" t="s">
        <v>5353</v>
      </c>
      <c r="P37" t="s">
        <v>19</v>
      </c>
      <c r="Q37" t="s">
        <v>1336</v>
      </c>
      <c r="R37" t="s">
        <v>24</v>
      </c>
      <c r="S37" t="s">
        <v>2184</v>
      </c>
      <c r="T37" t="s">
        <v>3786</v>
      </c>
      <c r="U37" t="s">
        <v>1789</v>
      </c>
    </row>
    <row r="38" spans="1:22" x14ac:dyDescent="0.25">
      <c r="A38" t="s">
        <v>1485</v>
      </c>
      <c r="B38" t="s">
        <v>1486</v>
      </c>
      <c r="C38" t="s">
        <v>1337</v>
      </c>
      <c r="D38" t="s">
        <v>265</v>
      </c>
      <c r="E38" t="s">
        <v>134</v>
      </c>
      <c r="F38" t="s">
        <v>221</v>
      </c>
      <c r="G38" t="s">
        <v>2028</v>
      </c>
      <c r="H38" t="s">
        <v>1655</v>
      </c>
      <c r="I38" t="s">
        <v>17</v>
      </c>
      <c r="J38" t="s">
        <v>917</v>
      </c>
      <c r="K38" t="s">
        <v>2497</v>
      </c>
      <c r="L38" t="s">
        <v>1351</v>
      </c>
      <c r="M38" t="s">
        <v>2181</v>
      </c>
      <c r="N38" t="s">
        <v>5354</v>
      </c>
      <c r="O38" t="s">
        <v>5355</v>
      </c>
      <c r="P38" t="s">
        <v>19</v>
      </c>
      <c r="Q38" t="s">
        <v>2026</v>
      </c>
      <c r="R38" t="s">
        <v>54</v>
      </c>
      <c r="S38" t="s">
        <v>2186</v>
      </c>
      <c r="T38" t="s">
        <v>5356</v>
      </c>
      <c r="U38" t="s">
        <v>1487</v>
      </c>
    </row>
    <row r="39" spans="1:22" x14ac:dyDescent="0.25">
      <c r="A39" t="s">
        <v>681</v>
      </c>
      <c r="B39" t="s">
        <v>682</v>
      </c>
      <c r="C39" t="s">
        <v>1269</v>
      </c>
      <c r="D39" t="s">
        <v>2060</v>
      </c>
      <c r="E39" t="s">
        <v>2565</v>
      </c>
      <c r="F39" t="s">
        <v>284</v>
      </c>
      <c r="G39" t="s">
        <v>2028</v>
      </c>
      <c r="H39" t="s">
        <v>1668</v>
      </c>
      <c r="I39" t="s">
        <v>28</v>
      </c>
      <c r="J39" t="s">
        <v>919</v>
      </c>
      <c r="K39" t="s">
        <v>1660</v>
      </c>
      <c r="L39" t="s">
        <v>1335</v>
      </c>
      <c r="M39" t="s">
        <v>2185</v>
      </c>
      <c r="N39" t="s">
        <v>5357</v>
      </c>
      <c r="O39" t="s">
        <v>5358</v>
      </c>
      <c r="P39" t="s">
        <v>19</v>
      </c>
      <c r="Q39" t="s">
        <v>1679</v>
      </c>
      <c r="R39" t="s">
        <v>54</v>
      </c>
      <c r="S39" t="s">
        <v>2186</v>
      </c>
      <c r="T39" t="s">
        <v>4036</v>
      </c>
      <c r="U39" t="s">
        <v>683</v>
      </c>
    </row>
    <row r="40" spans="1:22" x14ac:dyDescent="0.25">
      <c r="A40" t="s">
        <v>1759</v>
      </c>
      <c r="B40" t="s">
        <v>1760</v>
      </c>
      <c r="C40" t="s">
        <v>1269</v>
      </c>
      <c r="D40" t="s">
        <v>2188</v>
      </c>
      <c r="E40" t="s">
        <v>2649</v>
      </c>
      <c r="F40" t="s">
        <v>221</v>
      </c>
      <c r="G40" t="s">
        <v>1657</v>
      </c>
      <c r="H40" t="s">
        <v>1668</v>
      </c>
      <c r="I40" t="s">
        <v>20</v>
      </c>
      <c r="J40" t="s">
        <v>879</v>
      </c>
      <c r="K40" t="s">
        <v>1997</v>
      </c>
      <c r="L40" t="s">
        <v>990</v>
      </c>
      <c r="M40" t="s">
        <v>2185</v>
      </c>
      <c r="N40" t="s">
        <v>5357</v>
      </c>
      <c r="O40" t="s">
        <v>5359</v>
      </c>
      <c r="Q40" t="s">
        <v>1710</v>
      </c>
      <c r="R40" t="s">
        <v>52</v>
      </c>
      <c r="S40" t="s">
        <v>2184</v>
      </c>
      <c r="T40" t="s">
        <v>3406</v>
      </c>
      <c r="U40" t="s">
        <v>1761</v>
      </c>
    </row>
    <row r="41" spans="1:22" x14ac:dyDescent="0.25">
      <c r="A41" t="s">
        <v>1273</v>
      </c>
      <c r="B41" t="s">
        <v>1274</v>
      </c>
      <c r="C41" t="s">
        <v>2914</v>
      </c>
      <c r="D41" t="s">
        <v>2287</v>
      </c>
      <c r="E41" t="s">
        <v>2912</v>
      </c>
      <c r="F41" t="s">
        <v>221</v>
      </c>
      <c r="G41" t="s">
        <v>1714</v>
      </c>
      <c r="H41" t="s">
        <v>1668</v>
      </c>
      <c r="I41" t="s">
        <v>28</v>
      </c>
      <c r="J41" t="s">
        <v>877</v>
      </c>
      <c r="K41" t="s">
        <v>3179</v>
      </c>
      <c r="L41" t="s">
        <v>1688</v>
      </c>
      <c r="M41" t="s">
        <v>2181</v>
      </c>
      <c r="N41" t="s">
        <v>5360</v>
      </c>
      <c r="O41" t="s">
        <v>5361</v>
      </c>
      <c r="P41" t="s">
        <v>25</v>
      </c>
      <c r="Q41" t="s">
        <v>1710</v>
      </c>
      <c r="R41" t="s">
        <v>30</v>
      </c>
      <c r="S41" t="s">
        <v>2182</v>
      </c>
      <c r="T41" t="s">
        <v>5362</v>
      </c>
      <c r="U41" t="s">
        <v>1276</v>
      </c>
    </row>
    <row r="42" spans="1:22" x14ac:dyDescent="0.25">
      <c r="A42" t="s">
        <v>543</v>
      </c>
      <c r="B42" t="s">
        <v>544</v>
      </c>
      <c r="C42" t="s">
        <v>3220</v>
      </c>
      <c r="D42" t="s">
        <v>2615</v>
      </c>
      <c r="E42" t="s">
        <v>134</v>
      </c>
      <c r="F42" t="s">
        <v>284</v>
      </c>
      <c r="G42" t="s">
        <v>2028</v>
      </c>
      <c r="H42" t="s">
        <v>1654</v>
      </c>
      <c r="I42" t="s">
        <v>28</v>
      </c>
      <c r="J42" t="s">
        <v>875</v>
      </c>
      <c r="K42" t="s">
        <v>1666</v>
      </c>
      <c r="L42" t="s">
        <v>983</v>
      </c>
      <c r="M42" t="s">
        <v>2185</v>
      </c>
      <c r="N42" t="s">
        <v>6699</v>
      </c>
      <c r="O42" t="s">
        <v>6700</v>
      </c>
      <c r="P42" t="s">
        <v>19</v>
      </c>
      <c r="Q42" t="s">
        <v>1358</v>
      </c>
      <c r="R42" t="s">
        <v>54</v>
      </c>
      <c r="S42" t="s">
        <v>2184</v>
      </c>
      <c r="T42" t="s">
        <v>6701</v>
      </c>
      <c r="U42" t="s">
        <v>545</v>
      </c>
    </row>
    <row r="43" spans="1:22" x14ac:dyDescent="0.25">
      <c r="A43" t="s">
        <v>1174</v>
      </c>
      <c r="B43" t="s">
        <v>1175</v>
      </c>
      <c r="C43" t="s">
        <v>2914</v>
      </c>
      <c r="D43" t="s">
        <v>2188</v>
      </c>
      <c r="E43" t="s">
        <v>2649</v>
      </c>
      <c r="F43" t="s">
        <v>221</v>
      </c>
      <c r="G43" t="s">
        <v>1714</v>
      </c>
      <c r="H43" t="s">
        <v>1655</v>
      </c>
      <c r="I43" t="s">
        <v>28</v>
      </c>
      <c r="J43" t="s">
        <v>911</v>
      </c>
      <c r="K43" t="s">
        <v>1997</v>
      </c>
      <c r="L43" t="s">
        <v>1335</v>
      </c>
      <c r="M43" t="s">
        <v>2185</v>
      </c>
      <c r="N43" t="s">
        <v>5363</v>
      </c>
      <c r="O43" t="s">
        <v>5364</v>
      </c>
      <c r="P43" t="s">
        <v>19</v>
      </c>
      <c r="Q43" t="s">
        <v>2026</v>
      </c>
      <c r="R43" t="s">
        <v>21</v>
      </c>
      <c r="S43" t="s">
        <v>2184</v>
      </c>
      <c r="T43" t="s">
        <v>1691</v>
      </c>
      <c r="U43" t="s">
        <v>1176</v>
      </c>
    </row>
    <row r="44" spans="1:22" x14ac:dyDescent="0.25">
      <c r="A44" t="s">
        <v>52</v>
      </c>
      <c r="B44" t="s">
        <v>1548</v>
      </c>
      <c r="C44" t="s">
        <v>1269</v>
      </c>
      <c r="D44" t="s">
        <v>2681</v>
      </c>
      <c r="E44" t="s">
        <v>134</v>
      </c>
      <c r="F44" t="s">
        <v>221</v>
      </c>
      <c r="G44" t="s">
        <v>2028</v>
      </c>
      <c r="H44" t="s">
        <v>1668</v>
      </c>
      <c r="I44" t="s">
        <v>17</v>
      </c>
      <c r="J44" t="s">
        <v>874</v>
      </c>
      <c r="K44" t="s">
        <v>3179</v>
      </c>
      <c r="L44" t="s">
        <v>983</v>
      </c>
      <c r="M44" t="s">
        <v>2185</v>
      </c>
      <c r="N44" t="s">
        <v>5365</v>
      </c>
      <c r="O44" t="s">
        <v>5366</v>
      </c>
      <c r="P44" t="s">
        <v>19</v>
      </c>
      <c r="Q44" t="s">
        <v>2062</v>
      </c>
      <c r="R44" t="s">
        <v>52</v>
      </c>
      <c r="S44" t="s">
        <v>2184</v>
      </c>
      <c r="T44" t="s">
        <v>4032</v>
      </c>
      <c r="U44" t="s">
        <v>1549</v>
      </c>
    </row>
    <row r="45" spans="1:22" x14ac:dyDescent="0.25">
      <c r="A45" t="s">
        <v>562</v>
      </c>
      <c r="B45" t="s">
        <v>563</v>
      </c>
      <c r="C45" t="s">
        <v>33</v>
      </c>
      <c r="D45" t="s">
        <v>2916</v>
      </c>
      <c r="E45" t="s">
        <v>2649</v>
      </c>
      <c r="F45" t="s">
        <v>221</v>
      </c>
      <c r="G45" t="s">
        <v>2028</v>
      </c>
      <c r="H45" t="s">
        <v>1709</v>
      </c>
      <c r="I45" t="s">
        <v>20</v>
      </c>
      <c r="J45" t="s">
        <v>880</v>
      </c>
      <c r="K45" t="s">
        <v>2896</v>
      </c>
      <c r="L45" t="s">
        <v>984</v>
      </c>
      <c r="M45" t="s">
        <v>2181</v>
      </c>
      <c r="N45" t="s">
        <v>5367</v>
      </c>
      <c r="O45" t="s">
        <v>4964</v>
      </c>
      <c r="P45" t="s">
        <v>19</v>
      </c>
      <c r="Q45" t="s">
        <v>2026</v>
      </c>
      <c r="R45" t="s">
        <v>34</v>
      </c>
      <c r="S45" t="s">
        <v>2182</v>
      </c>
      <c r="T45" t="s">
        <v>2436</v>
      </c>
      <c r="U45" t="s">
        <v>564</v>
      </c>
      <c r="V45" t="s">
        <v>1405</v>
      </c>
    </row>
    <row r="46" spans="1:22" x14ac:dyDescent="0.25">
      <c r="A46" t="s">
        <v>1345</v>
      </c>
      <c r="B46" t="s">
        <v>1346</v>
      </c>
      <c r="C46" t="s">
        <v>1347</v>
      </c>
      <c r="D46" t="s">
        <v>1379</v>
      </c>
      <c r="E46" t="s">
        <v>134</v>
      </c>
      <c r="F46" t="s">
        <v>2713</v>
      </c>
      <c r="G46" t="s">
        <v>2028</v>
      </c>
      <c r="H46" t="s">
        <v>1655</v>
      </c>
      <c r="I46" t="s">
        <v>17</v>
      </c>
      <c r="J46" t="s">
        <v>513</v>
      </c>
      <c r="K46" t="s">
        <v>1704</v>
      </c>
      <c r="L46" t="s">
        <v>1351</v>
      </c>
      <c r="M46" t="s">
        <v>2185</v>
      </c>
      <c r="N46" t="s">
        <v>5368</v>
      </c>
      <c r="O46" t="s">
        <v>5369</v>
      </c>
      <c r="Q46" t="s">
        <v>2062</v>
      </c>
      <c r="R46" t="s">
        <v>40</v>
      </c>
      <c r="S46" t="s">
        <v>2184</v>
      </c>
      <c r="T46" t="s">
        <v>5370</v>
      </c>
      <c r="U46" t="s">
        <v>1348</v>
      </c>
    </row>
    <row r="47" spans="1:22" x14ac:dyDescent="0.25">
      <c r="A47" t="s">
        <v>1924</v>
      </c>
      <c r="B47" t="s">
        <v>1925</v>
      </c>
      <c r="C47" t="s">
        <v>102</v>
      </c>
      <c r="D47" t="s">
        <v>2287</v>
      </c>
      <c r="E47" t="s">
        <v>2758</v>
      </c>
      <c r="F47" t="s">
        <v>221</v>
      </c>
      <c r="G47" t="s">
        <v>703</v>
      </c>
      <c r="H47" t="s">
        <v>1668</v>
      </c>
      <c r="I47" t="s">
        <v>17</v>
      </c>
      <c r="J47" t="s">
        <v>43</v>
      </c>
      <c r="K47" t="s">
        <v>2650</v>
      </c>
      <c r="L47" t="s">
        <v>2290</v>
      </c>
      <c r="M47" t="s">
        <v>2185</v>
      </c>
      <c r="N47" t="s">
        <v>5371</v>
      </c>
      <c r="O47" t="s">
        <v>5372</v>
      </c>
      <c r="P47" t="s">
        <v>19</v>
      </c>
      <c r="Q47" t="s">
        <v>2026</v>
      </c>
      <c r="R47" t="s">
        <v>49</v>
      </c>
      <c r="S47" t="s">
        <v>2184</v>
      </c>
      <c r="T47" t="s">
        <v>4602</v>
      </c>
      <c r="U47" t="s">
        <v>1926</v>
      </c>
    </row>
    <row r="48" spans="1:22" x14ac:dyDescent="0.25">
      <c r="A48" t="s">
        <v>115</v>
      </c>
      <c r="B48" t="s">
        <v>116</v>
      </c>
      <c r="C48" t="s">
        <v>102</v>
      </c>
      <c r="D48" t="s">
        <v>2018</v>
      </c>
      <c r="E48" t="s">
        <v>134</v>
      </c>
      <c r="F48" t="s">
        <v>221</v>
      </c>
      <c r="G48" t="s">
        <v>28</v>
      </c>
      <c r="H48" t="s">
        <v>2288</v>
      </c>
      <c r="I48" t="s">
        <v>17</v>
      </c>
      <c r="J48" t="s">
        <v>873</v>
      </c>
      <c r="K48" t="s">
        <v>991</v>
      </c>
      <c r="M48" t="s">
        <v>2185</v>
      </c>
      <c r="N48" t="s">
        <v>4601</v>
      </c>
      <c r="O48" t="s">
        <v>3405</v>
      </c>
      <c r="P48" t="s">
        <v>25</v>
      </c>
      <c r="Q48" t="s">
        <v>1710</v>
      </c>
      <c r="R48" t="s">
        <v>24</v>
      </c>
      <c r="S48" t="s">
        <v>2184</v>
      </c>
      <c r="T48" t="s">
        <v>4031</v>
      </c>
      <c r="U48" t="s">
        <v>117</v>
      </c>
    </row>
    <row r="49" spans="1:23" x14ac:dyDescent="0.25">
      <c r="A49" t="s">
        <v>2543</v>
      </c>
      <c r="B49" t="s">
        <v>2544</v>
      </c>
      <c r="D49" t="s">
        <v>6702</v>
      </c>
      <c r="E49" t="s">
        <v>1667</v>
      </c>
      <c r="F49" t="s">
        <v>221</v>
      </c>
      <c r="G49" t="s">
        <v>1714</v>
      </c>
      <c r="H49" t="s">
        <v>1668</v>
      </c>
      <c r="I49" t="s">
        <v>28</v>
      </c>
      <c r="J49" t="s">
        <v>43</v>
      </c>
      <c r="K49" t="s">
        <v>2311</v>
      </c>
      <c r="L49" t="s">
        <v>985</v>
      </c>
      <c r="M49" t="s">
        <v>2181</v>
      </c>
      <c r="N49" t="s">
        <v>6703</v>
      </c>
      <c r="O49" t="s">
        <v>4298</v>
      </c>
      <c r="P49" t="s">
        <v>25</v>
      </c>
      <c r="Q49" t="s">
        <v>1358</v>
      </c>
      <c r="R49" t="s">
        <v>24</v>
      </c>
      <c r="S49" t="s">
        <v>2182</v>
      </c>
      <c r="T49" t="s">
        <v>6704</v>
      </c>
      <c r="U49" t="s">
        <v>2545</v>
      </c>
    </row>
    <row r="50" spans="1:23" x14ac:dyDescent="0.25">
      <c r="A50" t="s">
        <v>1421</v>
      </c>
      <c r="B50">
        <v>1101</v>
      </c>
      <c r="C50" t="s">
        <v>1685</v>
      </c>
      <c r="D50" t="s">
        <v>1381</v>
      </c>
      <c r="E50" t="s">
        <v>134</v>
      </c>
      <c r="F50" t="s">
        <v>284</v>
      </c>
      <c r="G50" t="s">
        <v>28</v>
      </c>
      <c r="H50" t="s">
        <v>1654</v>
      </c>
      <c r="I50" t="s">
        <v>17</v>
      </c>
      <c r="J50" t="s">
        <v>3950</v>
      </c>
      <c r="K50" t="s">
        <v>3251</v>
      </c>
      <c r="L50" t="s">
        <v>1343</v>
      </c>
      <c r="M50" t="s">
        <v>2183</v>
      </c>
      <c r="N50" t="s">
        <v>5373</v>
      </c>
      <c r="O50" t="s">
        <v>5374</v>
      </c>
      <c r="P50" t="s">
        <v>25</v>
      </c>
      <c r="Q50" t="s">
        <v>1358</v>
      </c>
      <c r="R50" t="s">
        <v>54</v>
      </c>
      <c r="S50" t="s">
        <v>2186</v>
      </c>
      <c r="T50" t="s">
        <v>4284</v>
      </c>
      <c r="U50" t="s">
        <v>1422</v>
      </c>
    </row>
    <row r="51" spans="1:23" x14ac:dyDescent="0.25">
      <c r="A51" t="s">
        <v>556</v>
      </c>
      <c r="B51" t="s">
        <v>557</v>
      </c>
      <c r="C51" t="s">
        <v>1269</v>
      </c>
      <c r="D51" t="s">
        <v>3776</v>
      </c>
      <c r="E51" t="s">
        <v>3945</v>
      </c>
      <c r="F51" t="s">
        <v>2713</v>
      </c>
      <c r="G51" t="s">
        <v>1714</v>
      </c>
      <c r="H51" t="s">
        <v>1709</v>
      </c>
      <c r="I51" t="s">
        <v>28</v>
      </c>
      <c r="J51" t="s">
        <v>879</v>
      </c>
      <c r="K51" t="s">
        <v>3261</v>
      </c>
      <c r="L51" t="s">
        <v>1351</v>
      </c>
      <c r="M51" t="s">
        <v>2185</v>
      </c>
      <c r="N51" t="s">
        <v>5375</v>
      </c>
      <c r="O51" t="s">
        <v>5376</v>
      </c>
      <c r="P51" t="s">
        <v>19</v>
      </c>
      <c r="Q51" t="s">
        <v>2026</v>
      </c>
      <c r="R51" t="s">
        <v>69</v>
      </c>
      <c r="S51" t="s">
        <v>2184</v>
      </c>
      <c r="T51" t="s">
        <v>5377</v>
      </c>
      <c r="U51" t="s">
        <v>558</v>
      </c>
    </row>
    <row r="52" spans="1:23" x14ac:dyDescent="0.25">
      <c r="A52" t="s">
        <v>1101</v>
      </c>
      <c r="B52" t="s">
        <v>1102</v>
      </c>
      <c r="C52" t="s">
        <v>1347</v>
      </c>
      <c r="D52" t="s">
        <v>2017</v>
      </c>
      <c r="E52" t="s">
        <v>1667</v>
      </c>
      <c r="F52" t="s">
        <v>221</v>
      </c>
      <c r="G52" t="s">
        <v>2028</v>
      </c>
      <c r="H52" t="s">
        <v>1655</v>
      </c>
      <c r="I52" t="s">
        <v>28</v>
      </c>
      <c r="J52" t="s">
        <v>43</v>
      </c>
      <c r="K52" t="s">
        <v>2126</v>
      </c>
      <c r="L52" t="s">
        <v>2290</v>
      </c>
      <c r="M52" t="s">
        <v>2185</v>
      </c>
      <c r="N52" t="s">
        <v>5378</v>
      </c>
      <c r="O52" t="s">
        <v>5379</v>
      </c>
      <c r="Q52" t="s">
        <v>2026</v>
      </c>
      <c r="R52" t="s">
        <v>40</v>
      </c>
      <c r="S52" t="s">
        <v>2184</v>
      </c>
      <c r="T52" t="s">
        <v>4831</v>
      </c>
      <c r="U52" t="s">
        <v>1103</v>
      </c>
      <c r="W52" s="5">
        <v>0.05</v>
      </c>
    </row>
    <row r="53" spans="1:23" x14ac:dyDescent="0.25">
      <c r="A53" t="s">
        <v>1633</v>
      </c>
      <c r="B53" t="s">
        <v>1634</v>
      </c>
      <c r="C53" t="s">
        <v>1337</v>
      </c>
      <c r="D53" t="s">
        <v>2287</v>
      </c>
      <c r="E53" t="s">
        <v>134</v>
      </c>
      <c r="F53" t="s">
        <v>2713</v>
      </c>
      <c r="G53" t="s">
        <v>2028</v>
      </c>
      <c r="H53" t="s">
        <v>1668</v>
      </c>
      <c r="I53" t="s">
        <v>17</v>
      </c>
      <c r="J53" t="s">
        <v>875</v>
      </c>
      <c r="K53" t="s">
        <v>2683</v>
      </c>
      <c r="L53" t="s">
        <v>2837</v>
      </c>
      <c r="M53" t="s">
        <v>2185</v>
      </c>
      <c r="N53" t="s">
        <v>5380</v>
      </c>
      <c r="O53" t="s">
        <v>6705</v>
      </c>
      <c r="P53" t="s">
        <v>19</v>
      </c>
      <c r="Q53" t="s">
        <v>1358</v>
      </c>
      <c r="R53" t="s">
        <v>18</v>
      </c>
      <c r="S53" t="s">
        <v>2184</v>
      </c>
      <c r="T53" t="s">
        <v>2647</v>
      </c>
      <c r="U53" t="s">
        <v>1635</v>
      </c>
    </row>
    <row r="54" spans="1:23" x14ac:dyDescent="0.25">
      <c r="A54" t="s">
        <v>1182</v>
      </c>
      <c r="B54" t="s">
        <v>1183</v>
      </c>
      <c r="D54" t="s">
        <v>1381</v>
      </c>
      <c r="E54" t="s">
        <v>134</v>
      </c>
      <c r="F54" t="s">
        <v>221</v>
      </c>
      <c r="G54" t="s">
        <v>2028</v>
      </c>
      <c r="H54" t="s">
        <v>1654</v>
      </c>
      <c r="I54" t="s">
        <v>20</v>
      </c>
      <c r="J54" t="s">
        <v>6706</v>
      </c>
      <c r="K54" t="s">
        <v>1660</v>
      </c>
      <c r="L54" t="s">
        <v>1343</v>
      </c>
      <c r="M54" t="s">
        <v>2181</v>
      </c>
      <c r="N54" t="s">
        <v>5381</v>
      </c>
      <c r="O54" t="s">
        <v>5382</v>
      </c>
      <c r="P54" t="s">
        <v>19</v>
      </c>
      <c r="Q54" t="s">
        <v>1358</v>
      </c>
      <c r="R54" t="s">
        <v>77</v>
      </c>
      <c r="S54" t="s">
        <v>2182</v>
      </c>
      <c r="T54" t="s">
        <v>4040</v>
      </c>
      <c r="U54" t="s">
        <v>1184</v>
      </c>
    </row>
    <row r="55" spans="1:23" x14ac:dyDescent="0.25">
      <c r="A55" t="s">
        <v>103</v>
      </c>
      <c r="B55" t="s">
        <v>104</v>
      </c>
      <c r="C55" t="s">
        <v>1269</v>
      </c>
      <c r="D55" t="s">
        <v>2188</v>
      </c>
      <c r="E55" t="s">
        <v>134</v>
      </c>
      <c r="F55" t="s">
        <v>221</v>
      </c>
      <c r="G55" t="s">
        <v>2028</v>
      </c>
      <c r="H55" t="s">
        <v>1655</v>
      </c>
      <c r="I55" t="s">
        <v>28</v>
      </c>
      <c r="J55" t="s">
        <v>138</v>
      </c>
      <c r="K55" t="s">
        <v>2063</v>
      </c>
      <c r="L55" t="s">
        <v>1406</v>
      </c>
      <c r="M55" t="s">
        <v>2185</v>
      </c>
      <c r="N55" t="s">
        <v>5383</v>
      </c>
      <c r="O55" t="s">
        <v>5384</v>
      </c>
      <c r="P55" t="s">
        <v>1388</v>
      </c>
      <c r="Q55" t="s">
        <v>1679</v>
      </c>
      <c r="R55" t="s">
        <v>49</v>
      </c>
      <c r="S55" t="s">
        <v>2184</v>
      </c>
      <c r="T55" t="s">
        <v>3570</v>
      </c>
      <c r="U55" t="s">
        <v>105</v>
      </c>
    </row>
    <row r="56" spans="1:23" x14ac:dyDescent="0.25">
      <c r="A56" t="s">
        <v>444</v>
      </c>
      <c r="B56" t="s">
        <v>445</v>
      </c>
      <c r="C56" t="s">
        <v>3220</v>
      </c>
      <c r="D56" t="s">
        <v>2596</v>
      </c>
      <c r="E56" t="s">
        <v>134</v>
      </c>
      <c r="F56" t="s">
        <v>221</v>
      </c>
      <c r="G56" t="s">
        <v>28</v>
      </c>
      <c r="H56" t="s">
        <v>1655</v>
      </c>
      <c r="I56" t="s">
        <v>28</v>
      </c>
      <c r="J56" t="s">
        <v>43</v>
      </c>
      <c r="K56" t="s">
        <v>2123</v>
      </c>
      <c r="L56" t="s">
        <v>1678</v>
      </c>
      <c r="M56" t="s">
        <v>2185</v>
      </c>
      <c r="N56" t="s">
        <v>5385</v>
      </c>
      <c r="O56" t="s">
        <v>5386</v>
      </c>
      <c r="P56" t="s">
        <v>25</v>
      </c>
      <c r="Q56" t="s">
        <v>2062</v>
      </c>
      <c r="R56" t="s">
        <v>68</v>
      </c>
      <c r="S56" t="s">
        <v>2184</v>
      </c>
      <c r="T56" t="s">
        <v>5173</v>
      </c>
      <c r="U56" t="s">
        <v>446</v>
      </c>
    </row>
    <row r="57" spans="1:23" x14ac:dyDescent="0.25">
      <c r="A57" t="s">
        <v>1746</v>
      </c>
      <c r="B57" t="s">
        <v>1747</v>
      </c>
      <c r="C57" t="s">
        <v>3220</v>
      </c>
      <c r="D57" t="s">
        <v>2129</v>
      </c>
      <c r="E57" t="s">
        <v>134</v>
      </c>
      <c r="F57" t="s">
        <v>221</v>
      </c>
      <c r="G57" t="s">
        <v>2028</v>
      </c>
      <c r="H57" t="s">
        <v>1655</v>
      </c>
      <c r="I57" t="s">
        <v>28</v>
      </c>
      <c r="J57" t="s">
        <v>872</v>
      </c>
      <c r="K57" t="s">
        <v>3585</v>
      </c>
      <c r="L57" t="s">
        <v>1406</v>
      </c>
      <c r="M57" t="s">
        <v>2185</v>
      </c>
      <c r="N57" t="s">
        <v>5387</v>
      </c>
      <c r="O57" t="s">
        <v>5388</v>
      </c>
      <c r="P57" t="s">
        <v>19</v>
      </c>
      <c r="Q57" t="s">
        <v>2062</v>
      </c>
      <c r="R57" t="s">
        <v>69</v>
      </c>
      <c r="S57" t="s">
        <v>2184</v>
      </c>
      <c r="T57" t="s">
        <v>3020</v>
      </c>
      <c r="U57" t="s">
        <v>1748</v>
      </c>
    </row>
    <row r="58" spans="1:23" x14ac:dyDescent="0.25">
      <c r="A58" t="s">
        <v>41</v>
      </c>
      <c r="B58" t="s">
        <v>42</v>
      </c>
      <c r="C58" t="s">
        <v>3220</v>
      </c>
      <c r="D58" t="s">
        <v>2016</v>
      </c>
      <c r="E58" t="s">
        <v>134</v>
      </c>
      <c r="F58" t="s">
        <v>221</v>
      </c>
      <c r="G58" t="s">
        <v>2028</v>
      </c>
      <c r="H58" t="s">
        <v>1655</v>
      </c>
      <c r="I58" t="s">
        <v>17</v>
      </c>
      <c r="J58" t="s">
        <v>877</v>
      </c>
      <c r="K58" t="s">
        <v>1704</v>
      </c>
      <c r="L58" t="s">
        <v>984</v>
      </c>
      <c r="M58" t="s">
        <v>2181</v>
      </c>
      <c r="N58" t="s">
        <v>5389</v>
      </c>
      <c r="O58" t="s">
        <v>5390</v>
      </c>
      <c r="P58" t="s">
        <v>19</v>
      </c>
      <c r="Q58" t="s">
        <v>1358</v>
      </c>
      <c r="R58" t="s">
        <v>44</v>
      </c>
      <c r="S58" t="s">
        <v>2182</v>
      </c>
      <c r="T58" t="s">
        <v>1739</v>
      </c>
      <c r="U58" t="s">
        <v>45</v>
      </c>
    </row>
    <row r="59" spans="1:23" x14ac:dyDescent="0.25">
      <c r="A59" t="s">
        <v>397</v>
      </c>
      <c r="B59" t="s">
        <v>398</v>
      </c>
      <c r="C59" t="s">
        <v>3220</v>
      </c>
      <c r="D59" t="s">
        <v>1368</v>
      </c>
      <c r="E59" t="s">
        <v>134</v>
      </c>
      <c r="F59" t="s">
        <v>221</v>
      </c>
      <c r="G59" t="s">
        <v>2028</v>
      </c>
      <c r="H59" t="s">
        <v>1655</v>
      </c>
      <c r="I59" t="s">
        <v>28</v>
      </c>
      <c r="J59" t="s">
        <v>3729</v>
      </c>
      <c r="K59" t="s">
        <v>1997</v>
      </c>
      <c r="L59" t="s">
        <v>985</v>
      </c>
      <c r="M59" t="s">
        <v>2183</v>
      </c>
      <c r="N59" t="s">
        <v>4830</v>
      </c>
      <c r="O59" t="s">
        <v>5391</v>
      </c>
      <c r="P59" t="s">
        <v>19</v>
      </c>
      <c r="Q59" t="s">
        <v>1358</v>
      </c>
      <c r="R59" t="s">
        <v>44</v>
      </c>
      <c r="S59" t="s">
        <v>2182</v>
      </c>
      <c r="T59" t="s">
        <v>5392</v>
      </c>
      <c r="U59" t="s">
        <v>399</v>
      </c>
    </row>
    <row r="60" spans="1:23" x14ac:dyDescent="0.25">
      <c r="A60" t="s">
        <v>932</v>
      </c>
      <c r="B60" t="s">
        <v>932</v>
      </c>
      <c r="C60" t="s">
        <v>3220</v>
      </c>
      <c r="D60" t="s">
        <v>1401</v>
      </c>
      <c r="E60" t="s">
        <v>2758</v>
      </c>
      <c r="F60" t="s">
        <v>221</v>
      </c>
      <c r="G60" t="s">
        <v>1714</v>
      </c>
      <c r="H60" t="s">
        <v>1655</v>
      </c>
      <c r="I60" t="s">
        <v>17</v>
      </c>
      <c r="J60" t="s">
        <v>874</v>
      </c>
      <c r="K60" t="s">
        <v>1660</v>
      </c>
      <c r="L60" t="s">
        <v>1659</v>
      </c>
      <c r="M60" t="s">
        <v>2183</v>
      </c>
      <c r="N60" t="s">
        <v>5393</v>
      </c>
      <c r="O60" t="s">
        <v>5394</v>
      </c>
      <c r="P60" t="s">
        <v>25</v>
      </c>
      <c r="Q60" t="s">
        <v>1358</v>
      </c>
      <c r="R60" t="s">
        <v>24</v>
      </c>
      <c r="S60" t="s">
        <v>2184</v>
      </c>
      <c r="T60" t="s">
        <v>5395</v>
      </c>
      <c r="U60" t="s">
        <v>933</v>
      </c>
    </row>
    <row r="61" spans="1:23" x14ac:dyDescent="0.25">
      <c r="A61" t="s">
        <v>1283</v>
      </c>
      <c r="B61" t="s">
        <v>1284</v>
      </c>
      <c r="C61" t="s">
        <v>1269</v>
      </c>
      <c r="D61" t="s">
        <v>2535</v>
      </c>
      <c r="E61" t="s">
        <v>1667</v>
      </c>
      <c r="F61" t="s">
        <v>221</v>
      </c>
      <c r="G61" t="s">
        <v>1657</v>
      </c>
      <c r="H61" t="s">
        <v>1655</v>
      </c>
      <c r="I61" t="s">
        <v>1383</v>
      </c>
      <c r="J61" t="s">
        <v>875</v>
      </c>
      <c r="K61" t="s">
        <v>2311</v>
      </c>
      <c r="L61" t="s">
        <v>990</v>
      </c>
      <c r="M61" t="s">
        <v>2183</v>
      </c>
      <c r="N61" t="s">
        <v>6707</v>
      </c>
      <c r="O61" t="s">
        <v>5524</v>
      </c>
      <c r="P61" t="s">
        <v>19</v>
      </c>
      <c r="Q61" t="s">
        <v>2062</v>
      </c>
      <c r="R61" t="s">
        <v>54</v>
      </c>
      <c r="S61" t="s">
        <v>2184</v>
      </c>
      <c r="T61" t="s">
        <v>6708</v>
      </c>
      <c r="U61" t="s">
        <v>1285</v>
      </c>
    </row>
    <row r="62" spans="1:23" x14ac:dyDescent="0.25">
      <c r="A62" t="s">
        <v>311</v>
      </c>
      <c r="B62" t="s">
        <v>312</v>
      </c>
      <c r="C62" t="s">
        <v>3220</v>
      </c>
      <c r="D62" t="s">
        <v>2839</v>
      </c>
      <c r="E62" t="s">
        <v>2565</v>
      </c>
      <c r="F62" t="s">
        <v>221</v>
      </c>
      <c r="G62" t="s">
        <v>2028</v>
      </c>
      <c r="H62" t="s">
        <v>1655</v>
      </c>
      <c r="I62" t="s">
        <v>28</v>
      </c>
      <c r="J62" t="s">
        <v>875</v>
      </c>
      <c r="K62" t="s">
        <v>2265</v>
      </c>
      <c r="L62" t="s">
        <v>1351</v>
      </c>
      <c r="M62" t="s">
        <v>2185</v>
      </c>
      <c r="N62" t="s">
        <v>5396</v>
      </c>
      <c r="O62" t="s">
        <v>5397</v>
      </c>
      <c r="P62" t="s">
        <v>19</v>
      </c>
      <c r="Q62" t="s">
        <v>1710</v>
      </c>
      <c r="R62" t="s">
        <v>66</v>
      </c>
      <c r="S62" t="s">
        <v>2184</v>
      </c>
      <c r="T62" t="s">
        <v>4519</v>
      </c>
      <c r="U62" t="s">
        <v>313</v>
      </c>
      <c r="V62" t="s">
        <v>1405</v>
      </c>
    </row>
    <row r="63" spans="1:23" x14ac:dyDescent="0.25">
      <c r="A63" t="s">
        <v>83</v>
      </c>
      <c r="B63" t="s">
        <v>84</v>
      </c>
      <c r="C63" t="s">
        <v>1269</v>
      </c>
      <c r="D63" t="s">
        <v>2287</v>
      </c>
      <c r="E63" t="s">
        <v>2758</v>
      </c>
      <c r="F63" t="s">
        <v>2713</v>
      </c>
      <c r="G63" t="s">
        <v>1714</v>
      </c>
      <c r="H63" t="s">
        <v>1668</v>
      </c>
      <c r="I63" t="s">
        <v>17</v>
      </c>
      <c r="J63" t="s">
        <v>873</v>
      </c>
      <c r="K63" t="s">
        <v>3943</v>
      </c>
      <c r="L63" t="s">
        <v>1406</v>
      </c>
      <c r="M63" t="s">
        <v>2185</v>
      </c>
      <c r="N63" t="s">
        <v>5398</v>
      </c>
      <c r="O63" t="s">
        <v>6709</v>
      </c>
      <c r="P63" t="s">
        <v>19</v>
      </c>
      <c r="Q63" t="s">
        <v>2026</v>
      </c>
      <c r="R63" t="s">
        <v>77</v>
      </c>
      <c r="S63" t="s">
        <v>2184</v>
      </c>
      <c r="T63" t="s">
        <v>4515</v>
      </c>
      <c r="U63" t="s">
        <v>86</v>
      </c>
    </row>
    <row r="64" spans="1:23" x14ac:dyDescent="0.25">
      <c r="A64" t="s">
        <v>1371</v>
      </c>
      <c r="B64" t="s">
        <v>1372</v>
      </c>
      <c r="C64" t="s">
        <v>1347</v>
      </c>
      <c r="D64" t="s">
        <v>3241</v>
      </c>
      <c r="E64" t="s">
        <v>2649</v>
      </c>
      <c r="F64" t="s">
        <v>221</v>
      </c>
      <c r="G64" t="s">
        <v>2028</v>
      </c>
      <c r="H64" t="s">
        <v>1655</v>
      </c>
      <c r="I64" t="s">
        <v>1383</v>
      </c>
      <c r="J64" t="s">
        <v>881</v>
      </c>
      <c r="K64" t="s">
        <v>2123</v>
      </c>
      <c r="L64" t="s">
        <v>2064</v>
      </c>
      <c r="M64" t="s">
        <v>2185</v>
      </c>
      <c r="N64" t="s">
        <v>4833</v>
      </c>
      <c r="O64" t="s">
        <v>5399</v>
      </c>
      <c r="P64" t="s">
        <v>25</v>
      </c>
      <c r="Q64" t="s">
        <v>2026</v>
      </c>
      <c r="R64" t="s">
        <v>18</v>
      </c>
      <c r="S64" t="s">
        <v>2184</v>
      </c>
      <c r="T64" t="s">
        <v>2992</v>
      </c>
      <c r="U64" t="s">
        <v>1373</v>
      </c>
    </row>
    <row r="65" spans="1:21" x14ac:dyDescent="0.25">
      <c r="A65" t="s">
        <v>128</v>
      </c>
      <c r="B65" t="s">
        <v>129</v>
      </c>
      <c r="C65" t="s">
        <v>1347</v>
      </c>
      <c r="D65" t="s">
        <v>2125</v>
      </c>
      <c r="E65" t="s">
        <v>2795</v>
      </c>
      <c r="F65" t="s">
        <v>2713</v>
      </c>
      <c r="G65" t="s">
        <v>2028</v>
      </c>
      <c r="H65" t="s">
        <v>1655</v>
      </c>
      <c r="I65" t="s">
        <v>17</v>
      </c>
      <c r="J65" t="s">
        <v>918</v>
      </c>
      <c r="K65" t="s">
        <v>2650</v>
      </c>
      <c r="L65" t="s">
        <v>3409</v>
      </c>
      <c r="M65" t="s">
        <v>2183</v>
      </c>
      <c r="N65" t="s">
        <v>5400</v>
      </c>
      <c r="O65" t="s">
        <v>5401</v>
      </c>
      <c r="P65" t="s">
        <v>19</v>
      </c>
      <c r="Q65" t="s">
        <v>1358</v>
      </c>
      <c r="R65" t="s">
        <v>18</v>
      </c>
      <c r="S65" t="s">
        <v>2182</v>
      </c>
      <c r="T65" t="s">
        <v>3510</v>
      </c>
      <c r="U65" t="s">
        <v>130</v>
      </c>
    </row>
    <row r="66" spans="1:21" x14ac:dyDescent="0.25">
      <c r="A66" t="s">
        <v>99</v>
      </c>
      <c r="B66" t="s">
        <v>100</v>
      </c>
      <c r="C66" t="s">
        <v>102</v>
      </c>
      <c r="D66" t="s">
        <v>2018</v>
      </c>
      <c r="E66" t="s">
        <v>1667</v>
      </c>
      <c r="F66" t="s">
        <v>2713</v>
      </c>
      <c r="G66" t="s">
        <v>2028</v>
      </c>
      <c r="H66" t="s">
        <v>1655</v>
      </c>
      <c r="I66" t="s">
        <v>20</v>
      </c>
      <c r="J66" t="s">
        <v>875</v>
      </c>
      <c r="K66" t="s">
        <v>1396</v>
      </c>
      <c r="L66" t="s">
        <v>1343</v>
      </c>
      <c r="M66" t="s">
        <v>2183</v>
      </c>
      <c r="N66" t="s">
        <v>5402</v>
      </c>
      <c r="O66" t="s">
        <v>5403</v>
      </c>
      <c r="P66" t="s">
        <v>19</v>
      </c>
      <c r="Q66" t="s">
        <v>1679</v>
      </c>
      <c r="R66" t="s">
        <v>30</v>
      </c>
      <c r="S66" t="s">
        <v>2182</v>
      </c>
      <c r="T66" t="s">
        <v>2127</v>
      </c>
      <c r="U66" t="s">
        <v>101</v>
      </c>
    </row>
    <row r="67" spans="1:21" x14ac:dyDescent="0.25">
      <c r="A67" t="s">
        <v>1053</v>
      </c>
      <c r="B67" t="s">
        <v>1054</v>
      </c>
      <c r="C67" t="s">
        <v>1269</v>
      </c>
      <c r="D67" t="s">
        <v>2015</v>
      </c>
      <c r="E67" t="s">
        <v>1667</v>
      </c>
      <c r="F67" t="s">
        <v>221</v>
      </c>
      <c r="G67" t="s">
        <v>2028</v>
      </c>
      <c r="H67" t="s">
        <v>1668</v>
      </c>
      <c r="I67" t="s">
        <v>20</v>
      </c>
      <c r="J67" t="s">
        <v>875</v>
      </c>
      <c r="K67" t="s">
        <v>2123</v>
      </c>
      <c r="M67" t="s">
        <v>2181</v>
      </c>
      <c r="N67" t="s">
        <v>5404</v>
      </c>
      <c r="O67" t="s">
        <v>1665</v>
      </c>
      <c r="P67" t="s">
        <v>19</v>
      </c>
      <c r="Q67" t="s">
        <v>2026</v>
      </c>
      <c r="R67" t="s">
        <v>21</v>
      </c>
      <c r="S67" t="s">
        <v>2182</v>
      </c>
      <c r="T67" t="s">
        <v>1663</v>
      </c>
      <c r="U67" t="s">
        <v>1055</v>
      </c>
    </row>
    <row r="68" spans="1:21" x14ac:dyDescent="0.25">
      <c r="A68" t="s">
        <v>465</v>
      </c>
      <c r="B68" t="s">
        <v>466</v>
      </c>
      <c r="C68" t="s">
        <v>1337</v>
      </c>
      <c r="D68" t="s">
        <v>3118</v>
      </c>
      <c r="E68" t="s">
        <v>2912</v>
      </c>
      <c r="F68" t="s">
        <v>221</v>
      </c>
      <c r="G68" t="s">
        <v>2028</v>
      </c>
      <c r="H68" t="s">
        <v>1709</v>
      </c>
      <c r="I68" t="s">
        <v>28</v>
      </c>
      <c r="J68" t="s">
        <v>877</v>
      </c>
      <c r="K68" t="s">
        <v>2122</v>
      </c>
      <c r="L68" t="s">
        <v>3410</v>
      </c>
      <c r="M68" t="s">
        <v>2185</v>
      </c>
      <c r="N68" t="s">
        <v>5405</v>
      </c>
      <c r="O68" t="s">
        <v>5406</v>
      </c>
      <c r="P68" t="s">
        <v>19</v>
      </c>
      <c r="Q68" t="s">
        <v>1710</v>
      </c>
      <c r="R68" t="s">
        <v>30</v>
      </c>
      <c r="S68" t="s">
        <v>2184</v>
      </c>
      <c r="T68" t="s">
        <v>3781</v>
      </c>
      <c r="U68" t="s">
        <v>467</v>
      </c>
    </row>
    <row r="69" spans="1:21" x14ac:dyDescent="0.25">
      <c r="A69" t="s">
        <v>453</v>
      </c>
      <c r="B69" t="s">
        <v>454</v>
      </c>
      <c r="C69" t="s">
        <v>243</v>
      </c>
      <c r="D69" t="s">
        <v>1379</v>
      </c>
      <c r="E69" t="s">
        <v>134</v>
      </c>
      <c r="F69" t="s">
        <v>221</v>
      </c>
      <c r="G69" t="s">
        <v>2028</v>
      </c>
      <c r="H69" t="s">
        <v>135</v>
      </c>
      <c r="I69" t="s">
        <v>28</v>
      </c>
      <c r="J69" t="s">
        <v>3137</v>
      </c>
      <c r="K69" t="s">
        <v>988</v>
      </c>
      <c r="L69" t="s">
        <v>984</v>
      </c>
      <c r="M69" t="s">
        <v>2185</v>
      </c>
      <c r="N69" t="s">
        <v>5405</v>
      </c>
      <c r="O69" t="s">
        <v>5407</v>
      </c>
      <c r="P69" t="s">
        <v>19</v>
      </c>
      <c r="Q69" t="s">
        <v>2026</v>
      </c>
      <c r="R69" t="s">
        <v>21</v>
      </c>
      <c r="S69" t="s">
        <v>2184</v>
      </c>
      <c r="T69" t="s">
        <v>5408</v>
      </c>
      <c r="U69" t="s">
        <v>455</v>
      </c>
    </row>
    <row r="70" spans="1:21" x14ac:dyDescent="0.25">
      <c r="A70" t="s">
        <v>656</v>
      </c>
      <c r="B70" t="s">
        <v>657</v>
      </c>
      <c r="C70" t="s">
        <v>1390</v>
      </c>
      <c r="D70" t="s">
        <v>1389</v>
      </c>
      <c r="E70" t="s">
        <v>134</v>
      </c>
      <c r="F70" t="s">
        <v>221</v>
      </c>
      <c r="G70" t="s">
        <v>2028</v>
      </c>
      <c r="H70" t="s">
        <v>1655</v>
      </c>
      <c r="I70" t="s">
        <v>28</v>
      </c>
      <c r="J70" t="s">
        <v>875</v>
      </c>
      <c r="K70" t="s">
        <v>1338</v>
      </c>
      <c r="L70" t="s">
        <v>1351</v>
      </c>
      <c r="M70" t="s">
        <v>2181</v>
      </c>
      <c r="N70" t="s">
        <v>4834</v>
      </c>
      <c r="O70" t="s">
        <v>5409</v>
      </c>
      <c r="Q70" t="s">
        <v>1679</v>
      </c>
      <c r="R70" t="s">
        <v>18</v>
      </c>
      <c r="S70" t="s">
        <v>2182</v>
      </c>
      <c r="T70" t="s">
        <v>4292</v>
      </c>
      <c r="U70" t="s">
        <v>658</v>
      </c>
    </row>
    <row r="71" spans="1:21" x14ac:dyDescent="0.25">
      <c r="A71" t="s">
        <v>87</v>
      </c>
      <c r="B71" t="s">
        <v>88</v>
      </c>
      <c r="C71" t="s">
        <v>1337</v>
      </c>
      <c r="D71" t="s">
        <v>2615</v>
      </c>
      <c r="E71" t="s">
        <v>2565</v>
      </c>
      <c r="F71" t="s">
        <v>221</v>
      </c>
      <c r="G71" t="s">
        <v>2028</v>
      </c>
      <c r="H71" t="s">
        <v>1655</v>
      </c>
      <c r="I71" t="s">
        <v>28</v>
      </c>
      <c r="J71" t="s">
        <v>880</v>
      </c>
      <c r="K71" t="s">
        <v>1997</v>
      </c>
      <c r="L71" t="s">
        <v>990</v>
      </c>
      <c r="M71" t="s">
        <v>2185</v>
      </c>
      <c r="N71" t="s">
        <v>5410</v>
      </c>
      <c r="O71" t="s">
        <v>5411</v>
      </c>
      <c r="P71" t="s">
        <v>19</v>
      </c>
      <c r="Q71" t="s">
        <v>1710</v>
      </c>
      <c r="R71" t="s">
        <v>54</v>
      </c>
      <c r="S71" t="s">
        <v>2184</v>
      </c>
      <c r="T71" t="s">
        <v>5412</v>
      </c>
      <c r="U71" t="s">
        <v>89</v>
      </c>
    </row>
    <row r="72" spans="1:21" x14ac:dyDescent="0.25">
      <c r="A72" t="s">
        <v>392</v>
      </c>
      <c r="B72" t="s">
        <v>392</v>
      </c>
      <c r="C72" t="s">
        <v>3220</v>
      </c>
      <c r="D72" t="s">
        <v>1692</v>
      </c>
      <c r="E72" t="s">
        <v>1667</v>
      </c>
      <c r="F72" t="s">
        <v>221</v>
      </c>
      <c r="G72" t="s">
        <v>1714</v>
      </c>
      <c r="H72" t="s">
        <v>1668</v>
      </c>
      <c r="I72" t="s">
        <v>28</v>
      </c>
      <c r="J72" t="s">
        <v>873</v>
      </c>
      <c r="K72" t="s">
        <v>2650</v>
      </c>
      <c r="L72" t="s">
        <v>1659</v>
      </c>
      <c r="M72" t="s">
        <v>2185</v>
      </c>
      <c r="N72" t="s">
        <v>5410</v>
      </c>
      <c r="O72" t="s">
        <v>5413</v>
      </c>
      <c r="P72" t="s">
        <v>19</v>
      </c>
      <c r="Q72" t="s">
        <v>1679</v>
      </c>
      <c r="R72" t="s">
        <v>44</v>
      </c>
      <c r="S72" t="s">
        <v>2184</v>
      </c>
      <c r="T72" t="s">
        <v>5414</v>
      </c>
      <c r="U72" t="s">
        <v>393</v>
      </c>
    </row>
    <row r="73" spans="1:21" x14ac:dyDescent="0.25">
      <c r="A73" t="s">
        <v>1445</v>
      </c>
      <c r="B73" t="s">
        <v>1446</v>
      </c>
      <c r="C73" t="s">
        <v>1347</v>
      </c>
      <c r="D73" t="s">
        <v>1497</v>
      </c>
      <c r="E73" t="s">
        <v>134</v>
      </c>
      <c r="F73" t="s">
        <v>221</v>
      </c>
      <c r="G73" t="s">
        <v>2028</v>
      </c>
      <c r="H73" t="s">
        <v>1655</v>
      </c>
      <c r="I73" t="s">
        <v>28</v>
      </c>
      <c r="J73" t="s">
        <v>880</v>
      </c>
      <c r="K73" t="s">
        <v>2311</v>
      </c>
      <c r="L73" t="s">
        <v>1678</v>
      </c>
      <c r="M73" t="s">
        <v>2185</v>
      </c>
      <c r="N73" t="s">
        <v>5415</v>
      </c>
      <c r="O73" t="s">
        <v>5416</v>
      </c>
      <c r="P73" t="s">
        <v>1388</v>
      </c>
      <c r="Q73" t="s">
        <v>1334</v>
      </c>
      <c r="R73" t="s">
        <v>30</v>
      </c>
      <c r="S73" t="s">
        <v>2184</v>
      </c>
      <c r="T73" t="s">
        <v>4289</v>
      </c>
      <c r="U73" t="s">
        <v>1448</v>
      </c>
    </row>
    <row r="74" spans="1:21" x14ac:dyDescent="0.25">
      <c r="A74" t="s">
        <v>363</v>
      </c>
      <c r="B74" t="s">
        <v>364</v>
      </c>
      <c r="C74" t="s">
        <v>1340</v>
      </c>
      <c r="D74" t="s">
        <v>400</v>
      </c>
      <c r="E74" t="s">
        <v>134</v>
      </c>
      <c r="F74" t="s">
        <v>221</v>
      </c>
      <c r="G74" t="s">
        <v>703</v>
      </c>
      <c r="H74" t="s">
        <v>1654</v>
      </c>
      <c r="I74" t="s">
        <v>17</v>
      </c>
      <c r="J74" t="s">
        <v>872</v>
      </c>
      <c r="K74" t="s">
        <v>987</v>
      </c>
      <c r="L74" t="s">
        <v>984</v>
      </c>
      <c r="M74" t="s">
        <v>2185</v>
      </c>
      <c r="N74" t="s">
        <v>5417</v>
      </c>
      <c r="O74" t="s">
        <v>5418</v>
      </c>
      <c r="Q74" t="s">
        <v>2062</v>
      </c>
      <c r="R74" t="s">
        <v>49</v>
      </c>
      <c r="S74" t="s">
        <v>2184</v>
      </c>
      <c r="T74" t="s">
        <v>4604</v>
      </c>
      <c r="U74" t="s">
        <v>365</v>
      </c>
    </row>
    <row r="75" spans="1:21" x14ac:dyDescent="0.25">
      <c r="A75" t="s">
        <v>711</v>
      </c>
      <c r="B75" t="s">
        <v>712</v>
      </c>
      <c r="C75" t="s">
        <v>1347</v>
      </c>
      <c r="D75" t="s">
        <v>1350</v>
      </c>
      <c r="E75" t="s">
        <v>134</v>
      </c>
      <c r="F75" t="s">
        <v>284</v>
      </c>
      <c r="G75" t="s">
        <v>704</v>
      </c>
      <c r="H75" t="s">
        <v>1654</v>
      </c>
      <c r="I75" t="s">
        <v>17</v>
      </c>
      <c r="J75" t="s">
        <v>911</v>
      </c>
      <c r="K75" t="s">
        <v>1339</v>
      </c>
      <c r="L75" t="s">
        <v>1683</v>
      </c>
      <c r="M75" t="s">
        <v>2183</v>
      </c>
      <c r="N75" t="s">
        <v>5419</v>
      </c>
      <c r="O75" t="s">
        <v>5420</v>
      </c>
      <c r="P75" t="s">
        <v>19</v>
      </c>
      <c r="Q75" t="s">
        <v>1334</v>
      </c>
      <c r="R75" t="s">
        <v>74</v>
      </c>
      <c r="S75" t="s">
        <v>2184</v>
      </c>
      <c r="T75" t="s">
        <v>3779</v>
      </c>
      <c r="U75" t="s">
        <v>713</v>
      </c>
    </row>
    <row r="76" spans="1:21" x14ac:dyDescent="0.25">
      <c r="A76" t="s">
        <v>1104</v>
      </c>
      <c r="B76" t="s">
        <v>1105</v>
      </c>
      <c r="C76" t="s">
        <v>1337</v>
      </c>
      <c r="D76" t="s">
        <v>2124</v>
      </c>
      <c r="E76" t="s">
        <v>134</v>
      </c>
      <c r="F76" t="s">
        <v>221</v>
      </c>
      <c r="G76" t="s">
        <v>2028</v>
      </c>
      <c r="H76" t="s">
        <v>1654</v>
      </c>
      <c r="I76" t="s">
        <v>17</v>
      </c>
      <c r="J76" t="s">
        <v>875</v>
      </c>
      <c r="K76" t="s">
        <v>1722</v>
      </c>
      <c r="L76" t="s">
        <v>983</v>
      </c>
      <c r="M76" t="s">
        <v>2185</v>
      </c>
      <c r="N76" t="s">
        <v>5421</v>
      </c>
      <c r="O76" t="s">
        <v>3577</v>
      </c>
      <c r="P76" t="s">
        <v>25</v>
      </c>
      <c r="Q76" t="s">
        <v>2026</v>
      </c>
      <c r="R76" t="s">
        <v>38</v>
      </c>
      <c r="S76" t="s">
        <v>2184</v>
      </c>
      <c r="T76" t="s">
        <v>6710</v>
      </c>
      <c r="U76" t="s">
        <v>1106</v>
      </c>
    </row>
    <row r="77" spans="1:21" x14ac:dyDescent="0.25">
      <c r="A77" t="s">
        <v>1286</v>
      </c>
      <c r="B77" t="s">
        <v>1287</v>
      </c>
      <c r="C77" t="s">
        <v>1269</v>
      </c>
      <c r="D77" t="s">
        <v>2188</v>
      </c>
      <c r="E77" t="s">
        <v>2912</v>
      </c>
      <c r="F77" t="s">
        <v>2713</v>
      </c>
      <c r="G77" t="s">
        <v>2028</v>
      </c>
      <c r="H77" t="s">
        <v>1655</v>
      </c>
      <c r="I77" t="s">
        <v>28</v>
      </c>
      <c r="J77" t="s">
        <v>873</v>
      </c>
      <c r="K77" t="s">
        <v>5422</v>
      </c>
      <c r="L77" t="s">
        <v>983</v>
      </c>
      <c r="M77" t="s">
        <v>2185</v>
      </c>
      <c r="N77" t="s">
        <v>5423</v>
      </c>
      <c r="O77" t="s">
        <v>5424</v>
      </c>
      <c r="P77" t="s">
        <v>19</v>
      </c>
      <c r="Q77" t="s">
        <v>1710</v>
      </c>
      <c r="R77" t="s">
        <v>29</v>
      </c>
      <c r="S77" t="s">
        <v>2184</v>
      </c>
      <c r="T77" t="s">
        <v>5174</v>
      </c>
      <c r="U77" t="s">
        <v>1288</v>
      </c>
    </row>
    <row r="78" spans="1:21" x14ac:dyDescent="0.25">
      <c r="A78" t="s">
        <v>1071</v>
      </c>
      <c r="B78" t="s">
        <v>1072</v>
      </c>
      <c r="C78" t="s">
        <v>1364</v>
      </c>
      <c r="D78" t="s">
        <v>4393</v>
      </c>
      <c r="E78" t="s">
        <v>2565</v>
      </c>
      <c r="F78" t="s">
        <v>221</v>
      </c>
      <c r="G78" t="s">
        <v>703</v>
      </c>
      <c r="H78" t="s">
        <v>1668</v>
      </c>
      <c r="I78" t="s">
        <v>28</v>
      </c>
      <c r="J78" t="s">
        <v>874</v>
      </c>
      <c r="K78" t="s">
        <v>1666</v>
      </c>
      <c r="L78" t="s">
        <v>1683</v>
      </c>
      <c r="M78" t="s">
        <v>2185</v>
      </c>
      <c r="N78" t="s">
        <v>5423</v>
      </c>
      <c r="O78" t="s">
        <v>5425</v>
      </c>
      <c r="P78" t="s">
        <v>19</v>
      </c>
      <c r="Q78" t="s">
        <v>2026</v>
      </c>
      <c r="R78" t="s">
        <v>24</v>
      </c>
      <c r="S78" t="s">
        <v>2184</v>
      </c>
      <c r="T78" t="s">
        <v>5426</v>
      </c>
      <c r="U78" t="s">
        <v>1073</v>
      </c>
    </row>
    <row r="79" spans="1:21" x14ac:dyDescent="0.25">
      <c r="A79" t="s">
        <v>772</v>
      </c>
      <c r="B79" t="s">
        <v>773</v>
      </c>
      <c r="C79" t="s">
        <v>3220</v>
      </c>
      <c r="D79" t="s">
        <v>1380</v>
      </c>
      <c r="E79" t="s">
        <v>134</v>
      </c>
      <c r="F79" t="s">
        <v>284</v>
      </c>
      <c r="G79" t="s">
        <v>2028</v>
      </c>
      <c r="H79" t="s">
        <v>1655</v>
      </c>
      <c r="I79" t="s">
        <v>17</v>
      </c>
      <c r="J79" t="s">
        <v>43</v>
      </c>
      <c r="K79" t="s">
        <v>2265</v>
      </c>
      <c r="L79" t="s">
        <v>1351</v>
      </c>
      <c r="M79" t="s">
        <v>2185</v>
      </c>
      <c r="N79" t="s">
        <v>5427</v>
      </c>
      <c r="O79" t="s">
        <v>5428</v>
      </c>
      <c r="P79" t="s">
        <v>25</v>
      </c>
      <c r="Q79" t="s">
        <v>1358</v>
      </c>
      <c r="R79" t="s">
        <v>66</v>
      </c>
      <c r="S79" t="s">
        <v>2186</v>
      </c>
      <c r="T79" t="s">
        <v>5429</v>
      </c>
      <c r="U79" t="s">
        <v>774</v>
      </c>
    </row>
    <row r="80" spans="1:21" x14ac:dyDescent="0.25">
      <c r="A80" t="s">
        <v>710</v>
      </c>
      <c r="B80" t="s">
        <v>2812</v>
      </c>
      <c r="C80" t="s">
        <v>1269</v>
      </c>
      <c r="D80" t="s">
        <v>1342</v>
      </c>
      <c r="E80" t="s">
        <v>134</v>
      </c>
      <c r="F80" t="s">
        <v>221</v>
      </c>
      <c r="G80" t="s">
        <v>2028</v>
      </c>
      <c r="H80" t="s">
        <v>1654</v>
      </c>
      <c r="I80" t="s">
        <v>17</v>
      </c>
      <c r="J80" t="s">
        <v>877</v>
      </c>
      <c r="K80" t="s">
        <v>988</v>
      </c>
      <c r="L80" t="s">
        <v>983</v>
      </c>
      <c r="M80" t="s">
        <v>2185</v>
      </c>
      <c r="N80" t="s">
        <v>5430</v>
      </c>
      <c r="O80" t="s">
        <v>5431</v>
      </c>
      <c r="Q80" t="s">
        <v>2026</v>
      </c>
      <c r="R80" t="s">
        <v>29</v>
      </c>
      <c r="S80" t="s">
        <v>2184</v>
      </c>
      <c r="T80" t="s">
        <v>3402</v>
      </c>
      <c r="U80" t="s">
        <v>2813</v>
      </c>
    </row>
    <row r="81" spans="1:21" x14ac:dyDescent="0.25">
      <c r="A81" t="s">
        <v>1732</v>
      </c>
      <c r="B81" t="s">
        <v>1733</v>
      </c>
      <c r="C81" t="s">
        <v>102</v>
      </c>
      <c r="D81" t="s">
        <v>2682</v>
      </c>
      <c r="E81" t="s">
        <v>134</v>
      </c>
      <c r="F81" t="s">
        <v>284</v>
      </c>
      <c r="G81" t="s">
        <v>2028</v>
      </c>
      <c r="H81" t="s">
        <v>1655</v>
      </c>
      <c r="I81" t="s">
        <v>20</v>
      </c>
      <c r="J81" t="s">
        <v>879</v>
      </c>
      <c r="K81" t="s">
        <v>1997</v>
      </c>
      <c r="L81" t="s">
        <v>1659</v>
      </c>
      <c r="M81" t="s">
        <v>2185</v>
      </c>
      <c r="N81" t="s">
        <v>5432</v>
      </c>
      <c r="O81" t="s">
        <v>5433</v>
      </c>
      <c r="Q81" t="s">
        <v>1334</v>
      </c>
      <c r="R81" t="s">
        <v>74</v>
      </c>
      <c r="S81" t="s">
        <v>2184</v>
      </c>
      <c r="T81" t="s">
        <v>5434</v>
      </c>
      <c r="U81" t="s">
        <v>1734</v>
      </c>
    </row>
    <row r="82" spans="1:21" x14ac:dyDescent="0.25">
      <c r="A82" t="s">
        <v>1077</v>
      </c>
      <c r="B82" t="s">
        <v>1078</v>
      </c>
      <c r="C82" t="s">
        <v>3220</v>
      </c>
      <c r="D82" t="s">
        <v>2535</v>
      </c>
      <c r="E82" t="s">
        <v>1667</v>
      </c>
      <c r="F82" t="s">
        <v>221</v>
      </c>
      <c r="G82" t="s">
        <v>2028</v>
      </c>
      <c r="H82" t="s">
        <v>1668</v>
      </c>
      <c r="I82" t="s">
        <v>17</v>
      </c>
      <c r="J82" t="s">
        <v>43</v>
      </c>
      <c r="K82" t="s">
        <v>2650</v>
      </c>
      <c r="L82" t="s">
        <v>1351</v>
      </c>
      <c r="M82" t="s">
        <v>2185</v>
      </c>
      <c r="N82" t="s">
        <v>5435</v>
      </c>
      <c r="O82" t="s">
        <v>5436</v>
      </c>
      <c r="P82" t="s">
        <v>19</v>
      </c>
      <c r="Q82" t="s">
        <v>1679</v>
      </c>
      <c r="R82" t="s">
        <v>38</v>
      </c>
      <c r="S82" t="s">
        <v>2184</v>
      </c>
      <c r="T82" t="s">
        <v>5437</v>
      </c>
      <c r="U82" t="s">
        <v>1079</v>
      </c>
    </row>
    <row r="83" spans="1:21" x14ac:dyDescent="0.25">
      <c r="A83" t="s">
        <v>1156</v>
      </c>
      <c r="B83" t="s">
        <v>1157</v>
      </c>
      <c r="C83" t="s">
        <v>1337</v>
      </c>
      <c r="D83" t="s">
        <v>234</v>
      </c>
      <c r="E83" t="s">
        <v>134</v>
      </c>
      <c r="F83" t="s">
        <v>221</v>
      </c>
      <c r="G83" t="s">
        <v>2028</v>
      </c>
      <c r="H83" t="s">
        <v>1654</v>
      </c>
      <c r="I83" t="s">
        <v>28</v>
      </c>
      <c r="J83" t="s">
        <v>6134</v>
      </c>
      <c r="K83" t="s">
        <v>1660</v>
      </c>
      <c r="L83" t="s">
        <v>990</v>
      </c>
      <c r="M83" t="s">
        <v>2183</v>
      </c>
      <c r="N83" t="s">
        <v>5438</v>
      </c>
      <c r="O83" t="s">
        <v>5439</v>
      </c>
      <c r="P83" t="s">
        <v>19</v>
      </c>
      <c r="Q83" t="s">
        <v>1334</v>
      </c>
      <c r="R83" t="s">
        <v>24</v>
      </c>
      <c r="S83" t="s">
        <v>2182</v>
      </c>
      <c r="T83" t="s">
        <v>4294</v>
      </c>
      <c r="U83" t="s">
        <v>1158</v>
      </c>
    </row>
    <row r="84" spans="1:21" x14ac:dyDescent="0.25">
      <c r="A84" t="s">
        <v>418</v>
      </c>
      <c r="B84" t="s">
        <v>419</v>
      </c>
      <c r="C84" t="s">
        <v>2914</v>
      </c>
      <c r="D84" t="s">
        <v>304</v>
      </c>
      <c r="E84" t="s">
        <v>134</v>
      </c>
      <c r="F84" t="s">
        <v>284</v>
      </c>
      <c r="G84" t="s">
        <v>2028</v>
      </c>
      <c r="H84" t="s">
        <v>1655</v>
      </c>
      <c r="I84" t="s">
        <v>28</v>
      </c>
      <c r="J84" t="s">
        <v>877</v>
      </c>
      <c r="K84" t="s">
        <v>2063</v>
      </c>
      <c r="L84" t="s">
        <v>2064</v>
      </c>
      <c r="M84" t="s">
        <v>2183</v>
      </c>
      <c r="N84" t="s">
        <v>5440</v>
      </c>
      <c r="O84" t="s">
        <v>4954</v>
      </c>
      <c r="P84" t="s">
        <v>2268</v>
      </c>
      <c r="Q84" t="s">
        <v>2026</v>
      </c>
      <c r="R84" t="s">
        <v>24</v>
      </c>
      <c r="S84" t="s">
        <v>2182</v>
      </c>
      <c r="T84" t="s">
        <v>5441</v>
      </c>
      <c r="U84" t="s">
        <v>1983</v>
      </c>
    </row>
    <row r="85" spans="1:21" x14ac:dyDescent="0.25">
      <c r="A85" t="s">
        <v>333</v>
      </c>
      <c r="B85" t="s">
        <v>334</v>
      </c>
      <c r="C85" t="s">
        <v>3220</v>
      </c>
      <c r="D85" t="s">
        <v>265</v>
      </c>
      <c r="E85" t="s">
        <v>2565</v>
      </c>
      <c r="F85" t="s">
        <v>221</v>
      </c>
      <c r="G85" t="s">
        <v>2028</v>
      </c>
      <c r="H85" t="s">
        <v>1655</v>
      </c>
      <c r="I85" t="s">
        <v>17</v>
      </c>
      <c r="J85" t="s">
        <v>879</v>
      </c>
      <c r="K85" t="s">
        <v>1338</v>
      </c>
      <c r="L85" t="s">
        <v>990</v>
      </c>
      <c r="M85" t="s">
        <v>2181</v>
      </c>
      <c r="N85" t="s">
        <v>5442</v>
      </c>
      <c r="O85" t="s">
        <v>5443</v>
      </c>
      <c r="P85" t="s">
        <v>19</v>
      </c>
      <c r="Q85" t="s">
        <v>2026</v>
      </c>
      <c r="R85" t="s">
        <v>38</v>
      </c>
      <c r="S85" t="s">
        <v>2182</v>
      </c>
      <c r="T85" t="s">
        <v>2796</v>
      </c>
      <c r="U85" t="s">
        <v>335</v>
      </c>
    </row>
    <row r="86" spans="1:21" x14ac:dyDescent="0.25">
      <c r="A86" t="s">
        <v>1504</v>
      </c>
      <c r="B86" t="s">
        <v>1505</v>
      </c>
      <c r="C86" t="s">
        <v>1269</v>
      </c>
      <c r="D86" t="s">
        <v>1692</v>
      </c>
      <c r="E86" t="s">
        <v>2649</v>
      </c>
      <c r="F86" t="s">
        <v>221</v>
      </c>
      <c r="G86" t="s">
        <v>1657</v>
      </c>
      <c r="H86" t="s">
        <v>1668</v>
      </c>
      <c r="I86" t="s">
        <v>17</v>
      </c>
      <c r="J86" t="s">
        <v>880</v>
      </c>
      <c r="K86" t="s">
        <v>2289</v>
      </c>
      <c r="L86" t="s">
        <v>985</v>
      </c>
      <c r="M86" t="s">
        <v>2185</v>
      </c>
      <c r="N86" t="s">
        <v>5444</v>
      </c>
      <c r="O86" t="s">
        <v>5445</v>
      </c>
      <c r="P86" t="s">
        <v>19</v>
      </c>
      <c r="Q86" t="s">
        <v>1710</v>
      </c>
      <c r="R86" t="s">
        <v>52</v>
      </c>
      <c r="S86" t="s">
        <v>2184</v>
      </c>
      <c r="T86" t="s">
        <v>4287</v>
      </c>
      <c r="U86" t="s">
        <v>1506</v>
      </c>
    </row>
    <row r="87" spans="1:21" x14ac:dyDescent="0.25">
      <c r="A87" t="s">
        <v>798</v>
      </c>
      <c r="B87" t="s">
        <v>799</v>
      </c>
      <c r="C87" t="s">
        <v>1390</v>
      </c>
      <c r="D87" t="s">
        <v>2620</v>
      </c>
      <c r="E87" t="s">
        <v>2795</v>
      </c>
      <c r="F87" t="s">
        <v>221</v>
      </c>
      <c r="G87" t="s">
        <v>2028</v>
      </c>
      <c r="H87" t="s">
        <v>2288</v>
      </c>
      <c r="I87" t="s">
        <v>17</v>
      </c>
      <c r="J87" t="s">
        <v>881</v>
      </c>
      <c r="K87" t="s">
        <v>2122</v>
      </c>
      <c r="L87" t="s">
        <v>2290</v>
      </c>
      <c r="M87" t="s">
        <v>2183</v>
      </c>
      <c r="N87" t="s">
        <v>5446</v>
      </c>
      <c r="O87" t="s">
        <v>5006</v>
      </c>
      <c r="P87" t="s">
        <v>19</v>
      </c>
      <c r="Q87" t="s">
        <v>1710</v>
      </c>
      <c r="R87" t="s">
        <v>66</v>
      </c>
      <c r="S87" t="s">
        <v>2184</v>
      </c>
      <c r="T87" t="s">
        <v>3256</v>
      </c>
      <c r="U87" t="s">
        <v>800</v>
      </c>
    </row>
    <row r="88" spans="1:21" x14ac:dyDescent="0.25">
      <c r="A88" t="s">
        <v>106</v>
      </c>
      <c r="B88" t="s">
        <v>107</v>
      </c>
      <c r="C88" t="s">
        <v>1269</v>
      </c>
      <c r="D88" t="s">
        <v>2015</v>
      </c>
      <c r="E88" t="s">
        <v>2565</v>
      </c>
      <c r="F88" t="s">
        <v>221</v>
      </c>
      <c r="G88" t="s">
        <v>2028</v>
      </c>
      <c r="H88" t="s">
        <v>2288</v>
      </c>
      <c r="I88" t="s">
        <v>17</v>
      </c>
      <c r="J88" t="s">
        <v>880</v>
      </c>
      <c r="K88" t="s">
        <v>3943</v>
      </c>
      <c r="L88" t="s">
        <v>985</v>
      </c>
      <c r="M88" t="s">
        <v>2185</v>
      </c>
      <c r="N88" t="s">
        <v>5447</v>
      </c>
      <c r="O88" t="s">
        <v>5448</v>
      </c>
      <c r="P88" t="s">
        <v>19</v>
      </c>
      <c r="Q88" t="s">
        <v>1710</v>
      </c>
      <c r="R88" t="s">
        <v>52</v>
      </c>
      <c r="S88" t="s">
        <v>2184</v>
      </c>
      <c r="T88" t="s">
        <v>3778</v>
      </c>
      <c r="U88" t="s">
        <v>108</v>
      </c>
    </row>
    <row r="89" spans="1:21" x14ac:dyDescent="0.25">
      <c r="A89" t="s">
        <v>2049</v>
      </c>
      <c r="B89" t="s">
        <v>2050</v>
      </c>
      <c r="C89" t="s">
        <v>1269</v>
      </c>
      <c r="D89" t="s">
        <v>2129</v>
      </c>
      <c r="E89" t="s">
        <v>1667</v>
      </c>
      <c r="F89" t="s">
        <v>2713</v>
      </c>
      <c r="G89" t="s">
        <v>2028</v>
      </c>
      <c r="H89" t="s">
        <v>1668</v>
      </c>
      <c r="I89" t="s">
        <v>28</v>
      </c>
      <c r="J89" t="s">
        <v>43</v>
      </c>
      <c r="K89" t="s">
        <v>2126</v>
      </c>
      <c r="L89" t="s">
        <v>1669</v>
      </c>
      <c r="M89" t="s">
        <v>2181</v>
      </c>
      <c r="N89" t="s">
        <v>5449</v>
      </c>
      <c r="O89" t="s">
        <v>5450</v>
      </c>
      <c r="Q89" t="s">
        <v>1679</v>
      </c>
      <c r="R89" t="s">
        <v>74</v>
      </c>
      <c r="S89" t="s">
        <v>2182</v>
      </c>
      <c r="T89" t="s">
        <v>4838</v>
      </c>
      <c r="U89" t="s">
        <v>2051</v>
      </c>
    </row>
    <row r="90" spans="1:21" x14ac:dyDescent="0.25">
      <c r="A90" t="s">
        <v>1190</v>
      </c>
      <c r="B90" t="s">
        <v>1191</v>
      </c>
      <c r="C90" t="s">
        <v>102</v>
      </c>
      <c r="D90" t="s">
        <v>265</v>
      </c>
      <c r="E90" t="s">
        <v>2649</v>
      </c>
      <c r="F90" t="s">
        <v>221</v>
      </c>
      <c r="G90" t="s">
        <v>2028</v>
      </c>
      <c r="H90" t="s">
        <v>1655</v>
      </c>
      <c r="I90" t="s">
        <v>17</v>
      </c>
      <c r="J90" t="s">
        <v>875</v>
      </c>
      <c r="K90" t="s">
        <v>1660</v>
      </c>
      <c r="L90" t="s">
        <v>1659</v>
      </c>
      <c r="M90" t="s">
        <v>2185</v>
      </c>
      <c r="N90" t="s">
        <v>5451</v>
      </c>
      <c r="O90" t="s">
        <v>5452</v>
      </c>
      <c r="P90" t="s">
        <v>19</v>
      </c>
      <c r="Q90" t="s">
        <v>2026</v>
      </c>
      <c r="R90" t="s">
        <v>74</v>
      </c>
      <c r="S90" t="s">
        <v>2184</v>
      </c>
      <c r="T90" t="s">
        <v>1715</v>
      </c>
      <c r="U90" t="s">
        <v>1192</v>
      </c>
    </row>
    <row r="91" spans="1:21" x14ac:dyDescent="0.25">
      <c r="A91" t="s">
        <v>317</v>
      </c>
      <c r="B91" t="s">
        <v>318</v>
      </c>
      <c r="C91" t="s">
        <v>1347</v>
      </c>
      <c r="D91" t="s">
        <v>209</v>
      </c>
      <c r="E91" t="s">
        <v>134</v>
      </c>
      <c r="F91" t="s">
        <v>2713</v>
      </c>
      <c r="G91" t="s">
        <v>2028</v>
      </c>
      <c r="H91" t="s">
        <v>135</v>
      </c>
      <c r="I91" t="s">
        <v>20</v>
      </c>
      <c r="J91" t="s">
        <v>43</v>
      </c>
      <c r="K91" t="s">
        <v>989</v>
      </c>
      <c r="L91" t="s">
        <v>1659</v>
      </c>
      <c r="M91" t="s">
        <v>2185</v>
      </c>
      <c r="N91" t="s">
        <v>4603</v>
      </c>
      <c r="O91" t="s">
        <v>5453</v>
      </c>
      <c r="P91" t="s">
        <v>19</v>
      </c>
      <c r="Q91" t="s">
        <v>2026</v>
      </c>
      <c r="R91" t="s">
        <v>18</v>
      </c>
      <c r="S91" t="s">
        <v>2184</v>
      </c>
      <c r="T91" t="s">
        <v>3823</v>
      </c>
      <c r="U91" t="s">
        <v>319</v>
      </c>
    </row>
    <row r="92" spans="1:21" x14ac:dyDescent="0.25">
      <c r="A92" t="s">
        <v>1188</v>
      </c>
      <c r="B92" t="s">
        <v>1188</v>
      </c>
      <c r="C92" t="s">
        <v>3220</v>
      </c>
      <c r="D92" t="s">
        <v>3022</v>
      </c>
      <c r="E92" t="s">
        <v>134</v>
      </c>
      <c r="F92" t="s">
        <v>221</v>
      </c>
      <c r="G92" t="s">
        <v>2028</v>
      </c>
      <c r="H92" t="s">
        <v>2288</v>
      </c>
      <c r="I92" t="s">
        <v>20</v>
      </c>
      <c r="J92" t="s">
        <v>880</v>
      </c>
      <c r="K92" t="s">
        <v>2289</v>
      </c>
      <c r="L92" t="s">
        <v>1406</v>
      </c>
      <c r="M92" t="s">
        <v>2185</v>
      </c>
      <c r="N92" t="s">
        <v>5454</v>
      </c>
      <c r="O92" t="s">
        <v>4880</v>
      </c>
      <c r="P92" t="s">
        <v>1388</v>
      </c>
      <c r="Q92" t="s">
        <v>2026</v>
      </c>
      <c r="R92" t="s">
        <v>66</v>
      </c>
      <c r="S92" t="s">
        <v>2184</v>
      </c>
      <c r="T92" t="s">
        <v>3221</v>
      </c>
      <c r="U92" t="s">
        <v>1189</v>
      </c>
    </row>
    <row r="93" spans="1:21" x14ac:dyDescent="0.25">
      <c r="A93" t="s">
        <v>1211</v>
      </c>
      <c r="B93" t="s">
        <v>1212</v>
      </c>
      <c r="C93" t="s">
        <v>1269</v>
      </c>
      <c r="D93" t="s">
        <v>1350</v>
      </c>
      <c r="E93" t="s">
        <v>134</v>
      </c>
      <c r="F93" t="s">
        <v>221</v>
      </c>
      <c r="G93" t="s">
        <v>2028</v>
      </c>
      <c r="H93" t="s">
        <v>1654</v>
      </c>
      <c r="I93" t="s">
        <v>17</v>
      </c>
      <c r="J93" t="s">
        <v>874</v>
      </c>
      <c r="K93" t="s">
        <v>1660</v>
      </c>
      <c r="L93" t="s">
        <v>983</v>
      </c>
      <c r="M93" t="s">
        <v>2185</v>
      </c>
      <c r="N93" t="s">
        <v>4835</v>
      </c>
      <c r="O93" t="s">
        <v>5455</v>
      </c>
      <c r="P93" t="s">
        <v>19</v>
      </c>
      <c r="Q93" t="s">
        <v>2062</v>
      </c>
      <c r="R93" t="s">
        <v>66</v>
      </c>
      <c r="S93" t="s">
        <v>2184</v>
      </c>
      <c r="T93" t="s">
        <v>3413</v>
      </c>
      <c r="U93" t="s">
        <v>1213</v>
      </c>
    </row>
    <row r="94" spans="1:21" x14ac:dyDescent="0.25">
      <c r="A94" t="s">
        <v>980</v>
      </c>
      <c r="B94" t="s">
        <v>981</v>
      </c>
      <c r="D94" t="s">
        <v>1402</v>
      </c>
      <c r="E94" t="s">
        <v>134</v>
      </c>
      <c r="F94" t="s">
        <v>284</v>
      </c>
      <c r="G94" t="s">
        <v>703</v>
      </c>
      <c r="H94" t="s">
        <v>135</v>
      </c>
      <c r="I94" t="s">
        <v>1383</v>
      </c>
      <c r="J94" t="s">
        <v>917</v>
      </c>
      <c r="K94" t="s">
        <v>1708</v>
      </c>
      <c r="L94" t="s">
        <v>986</v>
      </c>
      <c r="M94" t="s">
        <v>2183</v>
      </c>
      <c r="N94" t="s">
        <v>4837</v>
      </c>
      <c r="O94" t="s">
        <v>5456</v>
      </c>
      <c r="P94" t="s">
        <v>19</v>
      </c>
      <c r="Q94" t="s">
        <v>2026</v>
      </c>
      <c r="R94" t="s">
        <v>74</v>
      </c>
      <c r="S94" t="s">
        <v>2186</v>
      </c>
      <c r="T94" t="s">
        <v>5175</v>
      </c>
      <c r="U94" t="s">
        <v>982</v>
      </c>
    </row>
    <row r="95" spans="1:21" x14ac:dyDescent="0.25">
      <c r="A95" t="s">
        <v>1359</v>
      </c>
      <c r="B95" t="s">
        <v>1360</v>
      </c>
      <c r="C95" t="s">
        <v>1364</v>
      </c>
      <c r="D95" t="s">
        <v>2711</v>
      </c>
      <c r="E95" t="s">
        <v>134</v>
      </c>
      <c r="F95" t="s">
        <v>221</v>
      </c>
      <c r="G95" t="s">
        <v>2028</v>
      </c>
      <c r="H95" t="s">
        <v>1655</v>
      </c>
      <c r="I95" t="s">
        <v>28</v>
      </c>
      <c r="J95" t="s">
        <v>882</v>
      </c>
      <c r="K95" t="s">
        <v>1704</v>
      </c>
      <c r="L95" t="s">
        <v>984</v>
      </c>
      <c r="M95" t="s">
        <v>2183</v>
      </c>
      <c r="N95" t="s">
        <v>5457</v>
      </c>
      <c r="P95" t="s">
        <v>19</v>
      </c>
      <c r="Q95" t="s">
        <v>1334</v>
      </c>
      <c r="R95" t="s">
        <v>34</v>
      </c>
      <c r="S95" t="s">
        <v>2182</v>
      </c>
      <c r="T95" t="s">
        <v>3777</v>
      </c>
      <c r="U95" t="s">
        <v>1361</v>
      </c>
    </row>
    <row r="96" spans="1:21" x14ac:dyDescent="0.25">
      <c r="A96" t="s">
        <v>1293</v>
      </c>
      <c r="B96" t="s">
        <v>1294</v>
      </c>
      <c r="C96" t="s">
        <v>1269</v>
      </c>
      <c r="D96" t="s">
        <v>3516</v>
      </c>
      <c r="E96" t="s">
        <v>134</v>
      </c>
      <c r="F96" t="s">
        <v>221</v>
      </c>
      <c r="G96" t="s">
        <v>2028</v>
      </c>
      <c r="H96" t="s">
        <v>1668</v>
      </c>
      <c r="I96" t="s">
        <v>20</v>
      </c>
      <c r="J96" t="s">
        <v>929</v>
      </c>
      <c r="K96" t="s">
        <v>1704</v>
      </c>
      <c r="L96" t="s">
        <v>1335</v>
      </c>
      <c r="M96" t="s">
        <v>2181</v>
      </c>
      <c r="N96" t="s">
        <v>5458</v>
      </c>
      <c r="O96" t="s">
        <v>5459</v>
      </c>
      <c r="P96" t="s">
        <v>19</v>
      </c>
      <c r="Q96" t="s">
        <v>1358</v>
      </c>
      <c r="R96" t="s">
        <v>18</v>
      </c>
      <c r="S96" t="s">
        <v>2182</v>
      </c>
      <c r="T96" t="s">
        <v>3511</v>
      </c>
      <c r="U96" t="s">
        <v>1295</v>
      </c>
    </row>
    <row r="97" spans="1:22" x14ac:dyDescent="0.25">
      <c r="A97" t="s">
        <v>624</v>
      </c>
      <c r="B97" t="s">
        <v>625</v>
      </c>
      <c r="C97" t="s">
        <v>1390</v>
      </c>
      <c r="D97" t="s">
        <v>4606</v>
      </c>
      <c r="E97" t="s">
        <v>3945</v>
      </c>
      <c r="F97" t="s">
        <v>221</v>
      </c>
      <c r="G97" t="s">
        <v>1657</v>
      </c>
      <c r="H97" t="s">
        <v>2288</v>
      </c>
      <c r="I97" t="s">
        <v>28</v>
      </c>
      <c r="J97" t="s">
        <v>877</v>
      </c>
      <c r="K97" t="s">
        <v>1722</v>
      </c>
      <c r="L97" t="s">
        <v>983</v>
      </c>
      <c r="M97" t="s">
        <v>2185</v>
      </c>
      <c r="N97" t="s">
        <v>5458</v>
      </c>
      <c r="O97" t="s">
        <v>5460</v>
      </c>
      <c r="P97" t="s">
        <v>19</v>
      </c>
      <c r="Q97" t="s">
        <v>1710</v>
      </c>
      <c r="R97" t="s">
        <v>66</v>
      </c>
      <c r="S97" t="s">
        <v>2184</v>
      </c>
      <c r="T97" t="s">
        <v>4842</v>
      </c>
      <c r="U97" t="s">
        <v>626</v>
      </c>
    </row>
    <row r="98" spans="1:22" x14ac:dyDescent="0.25">
      <c r="A98" t="s">
        <v>112</v>
      </c>
      <c r="B98" t="s">
        <v>113</v>
      </c>
      <c r="C98" t="s">
        <v>1337</v>
      </c>
      <c r="D98" t="s">
        <v>2060</v>
      </c>
      <c r="E98" t="s">
        <v>134</v>
      </c>
      <c r="F98" t="s">
        <v>2713</v>
      </c>
      <c r="G98" t="s">
        <v>2028</v>
      </c>
      <c r="H98" t="s">
        <v>1654</v>
      </c>
      <c r="I98" t="s">
        <v>17</v>
      </c>
      <c r="J98" t="s">
        <v>880</v>
      </c>
      <c r="K98" t="s">
        <v>1411</v>
      </c>
      <c r="L98" t="s">
        <v>984</v>
      </c>
      <c r="M98" t="s">
        <v>2185</v>
      </c>
      <c r="N98" t="s">
        <v>5461</v>
      </c>
      <c r="O98" t="s">
        <v>4939</v>
      </c>
      <c r="P98" t="s">
        <v>19</v>
      </c>
      <c r="Q98" t="s">
        <v>1336</v>
      </c>
      <c r="R98" t="s">
        <v>38</v>
      </c>
      <c r="S98" t="s">
        <v>2184</v>
      </c>
      <c r="T98" t="s">
        <v>1727</v>
      </c>
      <c r="U98" t="s">
        <v>114</v>
      </c>
      <c r="V98" t="s">
        <v>1405</v>
      </c>
    </row>
    <row r="99" spans="1:22" x14ac:dyDescent="0.25">
      <c r="A99" t="s">
        <v>926</v>
      </c>
      <c r="B99" t="s">
        <v>927</v>
      </c>
      <c r="C99" t="s">
        <v>1685</v>
      </c>
      <c r="D99" t="s">
        <v>2024</v>
      </c>
      <c r="E99" t="s">
        <v>134</v>
      </c>
      <c r="F99" t="s">
        <v>2713</v>
      </c>
      <c r="G99" t="s">
        <v>1714</v>
      </c>
      <c r="H99" t="s">
        <v>1654</v>
      </c>
      <c r="I99" t="s">
        <v>20</v>
      </c>
      <c r="J99" t="s">
        <v>872</v>
      </c>
      <c r="K99" t="s">
        <v>1396</v>
      </c>
      <c r="L99" t="s">
        <v>1335</v>
      </c>
      <c r="M99" t="s">
        <v>2185</v>
      </c>
      <c r="N99" t="s">
        <v>5462</v>
      </c>
      <c r="O99" t="s">
        <v>5463</v>
      </c>
      <c r="Q99" t="s">
        <v>1710</v>
      </c>
      <c r="R99" t="s">
        <v>30</v>
      </c>
      <c r="S99" t="s">
        <v>2184</v>
      </c>
      <c r="T99" t="s">
        <v>3944</v>
      </c>
      <c r="U99" t="s">
        <v>928</v>
      </c>
    </row>
    <row r="100" spans="1:22" x14ac:dyDescent="0.25">
      <c r="A100" t="s">
        <v>1536</v>
      </c>
      <c r="B100" t="s">
        <v>1537</v>
      </c>
      <c r="C100" t="s">
        <v>3220</v>
      </c>
      <c r="D100" t="s">
        <v>5176</v>
      </c>
      <c r="E100" t="s">
        <v>2831</v>
      </c>
      <c r="F100" t="s">
        <v>2713</v>
      </c>
      <c r="G100" t="s">
        <v>28</v>
      </c>
      <c r="H100" t="s">
        <v>1668</v>
      </c>
      <c r="I100" t="s">
        <v>17</v>
      </c>
      <c r="J100" t="s">
        <v>880</v>
      </c>
      <c r="K100" t="s">
        <v>2230</v>
      </c>
      <c r="L100" t="s">
        <v>1343</v>
      </c>
      <c r="M100" t="s">
        <v>2185</v>
      </c>
      <c r="N100" t="s">
        <v>5462</v>
      </c>
      <c r="O100" t="s">
        <v>5464</v>
      </c>
      <c r="P100" t="s">
        <v>19</v>
      </c>
      <c r="Q100" t="s">
        <v>1710</v>
      </c>
      <c r="R100" t="s">
        <v>52</v>
      </c>
      <c r="S100" t="s">
        <v>2184</v>
      </c>
      <c r="T100" t="s">
        <v>5465</v>
      </c>
      <c r="U100" t="s">
        <v>1538</v>
      </c>
    </row>
    <row r="101" spans="1:22" x14ac:dyDescent="0.25">
      <c r="A101" t="s">
        <v>769</v>
      </c>
      <c r="B101" t="s">
        <v>770</v>
      </c>
      <c r="C101" t="s">
        <v>1390</v>
      </c>
      <c r="D101" t="s">
        <v>2017</v>
      </c>
      <c r="E101" t="s">
        <v>2649</v>
      </c>
      <c r="F101" t="s">
        <v>221</v>
      </c>
      <c r="G101" t="s">
        <v>28</v>
      </c>
      <c r="H101" t="s">
        <v>1655</v>
      </c>
      <c r="I101" t="s">
        <v>28</v>
      </c>
      <c r="J101" t="s">
        <v>873</v>
      </c>
      <c r="K101" t="s">
        <v>1362</v>
      </c>
      <c r="L101" t="s">
        <v>1343</v>
      </c>
      <c r="M101" t="s">
        <v>2185</v>
      </c>
      <c r="N101" t="s">
        <v>4840</v>
      </c>
      <c r="O101" t="s">
        <v>4566</v>
      </c>
      <c r="P101" t="s">
        <v>19</v>
      </c>
      <c r="Q101" t="s">
        <v>1358</v>
      </c>
      <c r="R101" t="s">
        <v>66</v>
      </c>
      <c r="S101" t="s">
        <v>2182</v>
      </c>
      <c r="T101" t="s">
        <v>1727</v>
      </c>
      <c r="U101" t="s">
        <v>771</v>
      </c>
    </row>
    <row r="102" spans="1:22" x14ac:dyDescent="0.25">
      <c r="A102" t="s">
        <v>1083</v>
      </c>
      <c r="B102" t="s">
        <v>1084</v>
      </c>
      <c r="C102" t="s">
        <v>3220</v>
      </c>
      <c r="D102" t="s">
        <v>2711</v>
      </c>
      <c r="E102" t="s">
        <v>2795</v>
      </c>
      <c r="F102" t="s">
        <v>221</v>
      </c>
      <c r="G102" t="s">
        <v>2028</v>
      </c>
      <c r="H102" t="s">
        <v>1655</v>
      </c>
      <c r="I102" t="s">
        <v>17</v>
      </c>
      <c r="J102" t="s">
        <v>43</v>
      </c>
      <c r="K102" t="s">
        <v>988</v>
      </c>
      <c r="L102" t="s">
        <v>1351</v>
      </c>
      <c r="M102" t="s">
        <v>2181</v>
      </c>
      <c r="N102" t="s">
        <v>4517</v>
      </c>
      <c r="O102" t="s">
        <v>5466</v>
      </c>
      <c r="P102" t="s">
        <v>19</v>
      </c>
      <c r="Q102" t="s">
        <v>1710</v>
      </c>
      <c r="R102" t="s">
        <v>54</v>
      </c>
      <c r="S102" t="s">
        <v>2182</v>
      </c>
      <c r="T102" t="s">
        <v>3404</v>
      </c>
      <c r="U102" t="s">
        <v>1085</v>
      </c>
      <c r="V102" t="s">
        <v>1405</v>
      </c>
    </row>
    <row r="103" spans="1:22" x14ac:dyDescent="0.25">
      <c r="A103" t="s">
        <v>1113</v>
      </c>
      <c r="B103" t="s">
        <v>1114</v>
      </c>
      <c r="C103" t="s">
        <v>33</v>
      </c>
      <c r="D103" t="s">
        <v>3414</v>
      </c>
      <c r="E103" t="s">
        <v>2795</v>
      </c>
      <c r="F103" t="s">
        <v>221</v>
      </c>
      <c r="G103" t="s">
        <v>2028</v>
      </c>
      <c r="H103" t="s">
        <v>1668</v>
      </c>
      <c r="I103" t="s">
        <v>20</v>
      </c>
      <c r="J103" t="s">
        <v>879</v>
      </c>
      <c r="K103" t="s">
        <v>2311</v>
      </c>
      <c r="L103" t="s">
        <v>1678</v>
      </c>
      <c r="M103" t="s">
        <v>2185</v>
      </c>
      <c r="N103" t="s">
        <v>5467</v>
      </c>
      <c r="O103" t="s">
        <v>5468</v>
      </c>
      <c r="Q103" t="s">
        <v>2026</v>
      </c>
      <c r="R103" t="s">
        <v>77</v>
      </c>
      <c r="S103" t="s">
        <v>2184</v>
      </c>
      <c r="T103" t="s">
        <v>3780</v>
      </c>
      <c r="U103" t="s">
        <v>1115</v>
      </c>
    </row>
    <row r="104" spans="1:22" x14ac:dyDescent="0.25">
      <c r="A104" t="s">
        <v>588</v>
      </c>
      <c r="B104" t="s">
        <v>589</v>
      </c>
      <c r="C104" t="s">
        <v>102</v>
      </c>
      <c r="D104" t="s">
        <v>1692</v>
      </c>
      <c r="E104" t="s">
        <v>1667</v>
      </c>
      <c r="F104" t="s">
        <v>2713</v>
      </c>
      <c r="G104" t="s">
        <v>2028</v>
      </c>
      <c r="H104" t="s">
        <v>1655</v>
      </c>
      <c r="I104" t="s">
        <v>28</v>
      </c>
      <c r="J104" t="s">
        <v>916</v>
      </c>
      <c r="K104" t="s">
        <v>1660</v>
      </c>
      <c r="L104" t="s">
        <v>2064</v>
      </c>
      <c r="M104" t="s">
        <v>2185</v>
      </c>
      <c r="N104" t="s">
        <v>4841</v>
      </c>
      <c r="O104" t="s">
        <v>5469</v>
      </c>
      <c r="P104" t="s">
        <v>19</v>
      </c>
      <c r="Q104" t="s">
        <v>1710</v>
      </c>
      <c r="R104" t="s">
        <v>40</v>
      </c>
      <c r="S104" t="s">
        <v>2184</v>
      </c>
      <c r="T104" t="s">
        <v>2829</v>
      </c>
      <c r="U104" t="s">
        <v>590</v>
      </c>
    </row>
    <row r="105" spans="1:22" x14ac:dyDescent="0.25">
      <c r="A105" t="s">
        <v>2505</v>
      </c>
      <c r="B105" t="s">
        <v>2506</v>
      </c>
      <c r="D105" t="s">
        <v>5176</v>
      </c>
      <c r="E105" t="s">
        <v>2831</v>
      </c>
      <c r="F105" t="s">
        <v>221</v>
      </c>
      <c r="G105" t="s">
        <v>1657</v>
      </c>
      <c r="H105" t="s">
        <v>4839</v>
      </c>
      <c r="I105" t="s">
        <v>17</v>
      </c>
      <c r="J105" t="s">
        <v>875</v>
      </c>
      <c r="K105" t="s">
        <v>3224</v>
      </c>
      <c r="L105" t="s">
        <v>6711</v>
      </c>
      <c r="M105" t="s">
        <v>2181</v>
      </c>
      <c r="N105" t="s">
        <v>4843</v>
      </c>
      <c r="O105" t="s">
        <v>6712</v>
      </c>
      <c r="P105" t="s">
        <v>1388</v>
      </c>
      <c r="Q105" t="s">
        <v>1710</v>
      </c>
      <c r="R105" t="s">
        <v>49</v>
      </c>
      <c r="S105" t="s">
        <v>2182</v>
      </c>
      <c r="T105" t="s">
        <v>6713</v>
      </c>
      <c r="U105" t="s">
        <v>2507</v>
      </c>
    </row>
    <row r="106" spans="1:22" x14ac:dyDescent="0.25">
      <c r="A106" t="s">
        <v>1927</v>
      </c>
      <c r="B106" t="s">
        <v>1928</v>
      </c>
      <c r="C106" t="s">
        <v>1269</v>
      </c>
      <c r="D106" t="s">
        <v>1596</v>
      </c>
      <c r="E106" t="s">
        <v>134</v>
      </c>
      <c r="F106" t="s">
        <v>221</v>
      </c>
      <c r="G106" t="s">
        <v>2028</v>
      </c>
      <c r="H106" t="s">
        <v>1654</v>
      </c>
      <c r="I106" t="s">
        <v>28</v>
      </c>
      <c r="J106" t="s">
        <v>680</v>
      </c>
      <c r="K106" t="s">
        <v>988</v>
      </c>
      <c r="L106" t="s">
        <v>985</v>
      </c>
      <c r="M106" t="s">
        <v>2181</v>
      </c>
      <c r="N106" t="s">
        <v>5470</v>
      </c>
      <c r="O106" t="s">
        <v>5471</v>
      </c>
      <c r="Q106" t="s">
        <v>2026</v>
      </c>
      <c r="R106" t="s">
        <v>40</v>
      </c>
      <c r="S106" t="s">
        <v>2182</v>
      </c>
      <c r="T106" t="s">
        <v>4293</v>
      </c>
      <c r="U106" t="s">
        <v>1929</v>
      </c>
    </row>
    <row r="107" spans="1:22" x14ac:dyDescent="0.25">
      <c r="A107" t="s">
        <v>1352</v>
      </c>
      <c r="B107" t="s">
        <v>1353</v>
      </c>
      <c r="C107" t="s">
        <v>1337</v>
      </c>
      <c r="D107" t="s">
        <v>2615</v>
      </c>
      <c r="E107" t="s">
        <v>2565</v>
      </c>
      <c r="F107" t="s">
        <v>2713</v>
      </c>
      <c r="G107" t="s">
        <v>2028</v>
      </c>
      <c r="H107" t="s">
        <v>1668</v>
      </c>
      <c r="I107" t="s">
        <v>17</v>
      </c>
      <c r="J107" t="s">
        <v>881</v>
      </c>
      <c r="K107" t="s">
        <v>3585</v>
      </c>
      <c r="L107" t="s">
        <v>3180</v>
      </c>
      <c r="M107" t="s">
        <v>2185</v>
      </c>
      <c r="N107" t="s">
        <v>4844</v>
      </c>
      <c r="O107" t="s">
        <v>5472</v>
      </c>
      <c r="P107" t="s">
        <v>19</v>
      </c>
      <c r="Q107" t="s">
        <v>1710</v>
      </c>
      <c r="R107" t="s">
        <v>30</v>
      </c>
      <c r="S107" t="s">
        <v>2184</v>
      </c>
      <c r="T107" t="s">
        <v>3785</v>
      </c>
      <c r="U107" t="s">
        <v>1354</v>
      </c>
    </row>
    <row r="108" spans="1:22" x14ac:dyDescent="0.25">
      <c r="A108" t="s">
        <v>262</v>
      </c>
      <c r="B108" t="s">
        <v>263</v>
      </c>
      <c r="C108" t="s">
        <v>3220</v>
      </c>
      <c r="D108" t="s">
        <v>1496</v>
      </c>
      <c r="E108" t="s">
        <v>1667</v>
      </c>
      <c r="F108" t="s">
        <v>2713</v>
      </c>
      <c r="G108" t="s">
        <v>2028</v>
      </c>
      <c r="H108" t="s">
        <v>1655</v>
      </c>
      <c r="I108" t="s">
        <v>28</v>
      </c>
      <c r="J108" t="s">
        <v>878</v>
      </c>
      <c r="K108" t="s">
        <v>2265</v>
      </c>
      <c r="L108" t="s">
        <v>1343</v>
      </c>
      <c r="M108" t="s">
        <v>2185</v>
      </c>
      <c r="N108" t="s">
        <v>4845</v>
      </c>
      <c r="O108" t="s">
        <v>5473</v>
      </c>
      <c r="P108" t="s">
        <v>19</v>
      </c>
      <c r="Q108" t="s">
        <v>2062</v>
      </c>
      <c r="R108" t="s">
        <v>54</v>
      </c>
      <c r="S108" t="s">
        <v>2184</v>
      </c>
      <c r="T108" t="s">
        <v>2187</v>
      </c>
      <c r="U108" t="s">
        <v>264</v>
      </c>
    </row>
    <row r="109" spans="1:22" x14ac:dyDescent="0.25">
      <c r="A109" t="s">
        <v>1587</v>
      </c>
      <c r="B109" t="s">
        <v>1588</v>
      </c>
      <c r="C109" t="s">
        <v>4060</v>
      </c>
      <c r="D109" t="s">
        <v>1400</v>
      </c>
      <c r="E109" t="s">
        <v>2649</v>
      </c>
      <c r="F109" t="s">
        <v>221</v>
      </c>
      <c r="G109" t="s">
        <v>1714</v>
      </c>
      <c r="H109" t="s">
        <v>1655</v>
      </c>
      <c r="I109" t="s">
        <v>17</v>
      </c>
      <c r="J109" t="s">
        <v>43</v>
      </c>
      <c r="K109" t="s">
        <v>1722</v>
      </c>
      <c r="L109" t="s">
        <v>1406</v>
      </c>
      <c r="M109" t="s">
        <v>2185</v>
      </c>
      <c r="N109" t="s">
        <v>4518</v>
      </c>
      <c r="O109" t="s">
        <v>5474</v>
      </c>
      <c r="P109" t="s">
        <v>19</v>
      </c>
      <c r="Q109" t="s">
        <v>1679</v>
      </c>
      <c r="R109" t="s">
        <v>18</v>
      </c>
      <c r="S109" t="s">
        <v>2184</v>
      </c>
      <c r="T109" t="s">
        <v>5475</v>
      </c>
      <c r="U109" t="s">
        <v>1589</v>
      </c>
    </row>
    <row r="110" spans="1:22" x14ac:dyDescent="0.25">
      <c r="A110" t="s">
        <v>792</v>
      </c>
      <c r="B110" t="s">
        <v>793</v>
      </c>
      <c r="C110" t="s">
        <v>33</v>
      </c>
      <c r="D110" t="s">
        <v>1496</v>
      </c>
      <c r="E110" t="s">
        <v>134</v>
      </c>
      <c r="F110" t="s">
        <v>221</v>
      </c>
      <c r="G110" t="s">
        <v>2028</v>
      </c>
      <c r="H110" t="s">
        <v>1655</v>
      </c>
      <c r="I110" t="s">
        <v>28</v>
      </c>
      <c r="J110" t="s">
        <v>882</v>
      </c>
      <c r="K110" t="s">
        <v>2311</v>
      </c>
      <c r="L110" t="s">
        <v>1678</v>
      </c>
      <c r="M110" t="s">
        <v>2181</v>
      </c>
      <c r="N110" t="s">
        <v>4518</v>
      </c>
      <c r="O110" t="s">
        <v>4836</v>
      </c>
      <c r="P110" t="s">
        <v>19</v>
      </c>
      <c r="Q110" t="s">
        <v>1710</v>
      </c>
      <c r="R110" t="s">
        <v>34</v>
      </c>
      <c r="S110" t="s">
        <v>2182</v>
      </c>
      <c r="T110" t="s">
        <v>1691</v>
      </c>
      <c r="U110" t="s">
        <v>794</v>
      </c>
    </row>
    <row r="111" spans="1:22" x14ac:dyDescent="0.25">
      <c r="A111" t="s">
        <v>1711</v>
      </c>
      <c r="B111" t="s">
        <v>1712</v>
      </c>
      <c r="C111" t="s">
        <v>1269</v>
      </c>
      <c r="D111" t="s">
        <v>2486</v>
      </c>
      <c r="E111" t="s">
        <v>2912</v>
      </c>
      <c r="F111" t="s">
        <v>221</v>
      </c>
      <c r="G111" t="s">
        <v>2028</v>
      </c>
      <c r="H111" t="s">
        <v>1668</v>
      </c>
      <c r="I111" t="s">
        <v>17</v>
      </c>
      <c r="J111" t="s">
        <v>881</v>
      </c>
      <c r="K111" t="s">
        <v>2265</v>
      </c>
      <c r="L111" t="s">
        <v>2714</v>
      </c>
      <c r="M111" t="s">
        <v>2185</v>
      </c>
      <c r="N111" t="s">
        <v>4518</v>
      </c>
      <c r="O111" t="s">
        <v>5476</v>
      </c>
      <c r="P111" t="s">
        <v>19</v>
      </c>
      <c r="Q111" t="s">
        <v>2026</v>
      </c>
      <c r="R111" t="s">
        <v>49</v>
      </c>
      <c r="S111" t="s">
        <v>2184</v>
      </c>
      <c r="T111" t="s">
        <v>4286</v>
      </c>
      <c r="U111" t="s">
        <v>1713</v>
      </c>
    </row>
    <row r="112" spans="1:22" x14ac:dyDescent="0.25">
      <c r="A112" t="s">
        <v>2444</v>
      </c>
      <c r="B112" t="s">
        <v>2445</v>
      </c>
      <c r="C112" t="s">
        <v>102</v>
      </c>
      <c r="D112" t="s">
        <v>2901</v>
      </c>
      <c r="E112" t="s">
        <v>2912</v>
      </c>
      <c r="F112" t="s">
        <v>284</v>
      </c>
      <c r="G112" t="s">
        <v>28</v>
      </c>
      <c r="H112" t="s">
        <v>1668</v>
      </c>
      <c r="I112" t="s">
        <v>20</v>
      </c>
      <c r="J112" t="s">
        <v>875</v>
      </c>
      <c r="K112" t="s">
        <v>1749</v>
      </c>
      <c r="L112" t="s">
        <v>1343</v>
      </c>
      <c r="M112" t="s">
        <v>2185</v>
      </c>
      <c r="N112" t="s">
        <v>5477</v>
      </c>
      <c r="O112" t="s">
        <v>6714</v>
      </c>
      <c r="P112" t="s">
        <v>25</v>
      </c>
      <c r="Q112" t="s">
        <v>2026</v>
      </c>
      <c r="R112" t="s">
        <v>73</v>
      </c>
      <c r="S112" t="s">
        <v>2184</v>
      </c>
      <c r="T112" t="s">
        <v>3572</v>
      </c>
      <c r="U112" t="s">
        <v>2446</v>
      </c>
    </row>
    <row r="113" spans="1:22" x14ac:dyDescent="0.25">
      <c r="A113" t="s">
        <v>1316</v>
      </c>
      <c r="B113" t="s">
        <v>1317</v>
      </c>
      <c r="C113" t="s">
        <v>1390</v>
      </c>
      <c r="D113" t="s">
        <v>2877</v>
      </c>
      <c r="E113" t="s">
        <v>2649</v>
      </c>
      <c r="F113" t="s">
        <v>221</v>
      </c>
      <c r="G113" t="s">
        <v>2028</v>
      </c>
      <c r="H113" t="s">
        <v>1655</v>
      </c>
      <c r="I113" t="s">
        <v>28</v>
      </c>
      <c r="J113" t="s">
        <v>877</v>
      </c>
      <c r="K113" t="s">
        <v>1722</v>
      </c>
      <c r="L113" t="s">
        <v>1351</v>
      </c>
      <c r="M113" t="s">
        <v>2181</v>
      </c>
      <c r="N113" t="s">
        <v>4846</v>
      </c>
      <c r="O113" t="s">
        <v>4880</v>
      </c>
      <c r="P113" t="s">
        <v>19</v>
      </c>
      <c r="Q113" t="s">
        <v>2026</v>
      </c>
      <c r="R113" t="s">
        <v>66</v>
      </c>
      <c r="S113" t="s">
        <v>2182</v>
      </c>
      <c r="T113" t="s">
        <v>1780</v>
      </c>
      <c r="U113" t="s">
        <v>1318</v>
      </c>
      <c r="V113" t="s">
        <v>1405</v>
      </c>
    </row>
    <row r="114" spans="1:22" x14ac:dyDescent="0.25">
      <c r="A114" t="s">
        <v>340</v>
      </c>
      <c r="B114" t="s">
        <v>341</v>
      </c>
      <c r="C114" t="s">
        <v>3220</v>
      </c>
      <c r="D114" t="s">
        <v>2287</v>
      </c>
      <c r="E114" t="s">
        <v>2912</v>
      </c>
      <c r="F114" t="s">
        <v>221</v>
      </c>
      <c r="G114" t="s">
        <v>1714</v>
      </c>
      <c r="H114" t="s">
        <v>1655</v>
      </c>
      <c r="I114" t="s">
        <v>28</v>
      </c>
      <c r="J114" t="s">
        <v>43</v>
      </c>
      <c r="K114" t="s">
        <v>2497</v>
      </c>
      <c r="L114" t="s">
        <v>1351</v>
      </c>
      <c r="M114" t="s">
        <v>2185</v>
      </c>
      <c r="N114" t="s">
        <v>5478</v>
      </c>
      <c r="O114" t="s">
        <v>5479</v>
      </c>
      <c r="P114" t="s">
        <v>19</v>
      </c>
      <c r="Q114" t="s">
        <v>1679</v>
      </c>
      <c r="R114" t="s">
        <v>54</v>
      </c>
      <c r="S114" t="s">
        <v>2184</v>
      </c>
      <c r="T114" t="s">
        <v>4288</v>
      </c>
      <c r="U114" t="s">
        <v>342</v>
      </c>
    </row>
    <row r="115" spans="1:22" x14ac:dyDescent="0.25">
      <c r="A115" t="s">
        <v>2108</v>
      </c>
      <c r="B115" t="s">
        <v>2109</v>
      </c>
      <c r="C115" t="s">
        <v>2492</v>
      </c>
      <c r="D115" t="s">
        <v>1395</v>
      </c>
      <c r="E115" t="s">
        <v>134</v>
      </c>
      <c r="F115" t="s">
        <v>221</v>
      </c>
      <c r="G115" t="s">
        <v>2028</v>
      </c>
      <c r="H115" t="s">
        <v>1654</v>
      </c>
      <c r="I115" t="s">
        <v>17</v>
      </c>
      <c r="J115" t="s">
        <v>930</v>
      </c>
      <c r="K115" t="s">
        <v>1674</v>
      </c>
      <c r="L115" t="s">
        <v>1351</v>
      </c>
      <c r="M115" t="s">
        <v>2185</v>
      </c>
      <c r="N115" t="s">
        <v>5480</v>
      </c>
      <c r="O115" t="s">
        <v>5388</v>
      </c>
      <c r="P115" t="s">
        <v>25</v>
      </c>
      <c r="Q115" t="s">
        <v>1358</v>
      </c>
      <c r="R115" t="s">
        <v>54</v>
      </c>
      <c r="S115" t="s">
        <v>2184</v>
      </c>
      <c r="T115" t="s">
        <v>5481</v>
      </c>
      <c r="U115" t="s">
        <v>2110</v>
      </c>
    </row>
    <row r="116" spans="1:22" x14ac:dyDescent="0.25">
      <c r="A116" t="s">
        <v>58</v>
      </c>
      <c r="B116" t="s">
        <v>58</v>
      </c>
      <c r="C116" t="s">
        <v>1269</v>
      </c>
      <c r="D116" t="s">
        <v>2877</v>
      </c>
      <c r="E116" t="s">
        <v>134</v>
      </c>
      <c r="F116" t="s">
        <v>2713</v>
      </c>
      <c r="G116" t="s">
        <v>2028</v>
      </c>
      <c r="H116" t="s">
        <v>1668</v>
      </c>
      <c r="I116" t="s">
        <v>140</v>
      </c>
      <c r="J116" t="s">
        <v>874</v>
      </c>
      <c r="K116" t="s">
        <v>3251</v>
      </c>
      <c r="L116" t="s">
        <v>983</v>
      </c>
      <c r="M116" t="s">
        <v>2185</v>
      </c>
      <c r="N116" t="s">
        <v>5482</v>
      </c>
      <c r="O116" t="s">
        <v>5483</v>
      </c>
      <c r="P116" t="s">
        <v>19</v>
      </c>
      <c r="Q116" t="s">
        <v>1710</v>
      </c>
      <c r="R116" t="s">
        <v>24</v>
      </c>
      <c r="S116" t="s">
        <v>2184</v>
      </c>
      <c r="T116" t="s">
        <v>3112</v>
      </c>
      <c r="U116" t="s">
        <v>59</v>
      </c>
    </row>
    <row r="117" spans="1:22" x14ac:dyDescent="0.25">
      <c r="A117" t="s">
        <v>567</v>
      </c>
      <c r="B117" t="s">
        <v>568</v>
      </c>
      <c r="C117" t="s">
        <v>102</v>
      </c>
      <c r="D117" t="s">
        <v>3940</v>
      </c>
      <c r="E117" t="s">
        <v>3526</v>
      </c>
      <c r="F117" t="s">
        <v>2713</v>
      </c>
      <c r="G117" t="s">
        <v>1714</v>
      </c>
      <c r="H117" t="s">
        <v>2288</v>
      </c>
      <c r="I117" t="s">
        <v>20</v>
      </c>
      <c r="J117" t="s">
        <v>872</v>
      </c>
      <c r="K117" t="s">
        <v>2230</v>
      </c>
      <c r="L117" t="s">
        <v>2264</v>
      </c>
      <c r="M117" t="s">
        <v>2181</v>
      </c>
      <c r="N117" t="s">
        <v>5484</v>
      </c>
      <c r="Q117" t="s">
        <v>2026</v>
      </c>
      <c r="R117" t="s">
        <v>34</v>
      </c>
      <c r="S117" t="s">
        <v>2182</v>
      </c>
      <c r="T117" t="s">
        <v>3258</v>
      </c>
      <c r="U117" t="s">
        <v>569</v>
      </c>
      <c r="V117" t="s">
        <v>1405</v>
      </c>
    </row>
    <row r="118" spans="1:22" x14ac:dyDescent="0.25">
      <c r="A118" t="s">
        <v>1762</v>
      </c>
      <c r="B118" t="s">
        <v>1763</v>
      </c>
      <c r="C118" t="s">
        <v>1269</v>
      </c>
      <c r="D118" t="s">
        <v>2124</v>
      </c>
      <c r="E118" t="s">
        <v>134</v>
      </c>
      <c r="F118" t="s">
        <v>2713</v>
      </c>
      <c r="G118" t="s">
        <v>1657</v>
      </c>
      <c r="H118" t="s">
        <v>1655</v>
      </c>
      <c r="I118" t="s">
        <v>17</v>
      </c>
      <c r="J118" t="s">
        <v>875</v>
      </c>
      <c r="K118" t="s">
        <v>2126</v>
      </c>
      <c r="L118" t="s">
        <v>1351</v>
      </c>
      <c r="M118" t="s">
        <v>2185</v>
      </c>
      <c r="N118" t="s">
        <v>5485</v>
      </c>
      <c r="O118" t="s">
        <v>4748</v>
      </c>
      <c r="P118" t="s">
        <v>19</v>
      </c>
      <c r="Q118" t="s">
        <v>1679</v>
      </c>
      <c r="R118" t="s">
        <v>21</v>
      </c>
      <c r="S118" t="s">
        <v>2184</v>
      </c>
      <c r="T118" t="s">
        <v>1715</v>
      </c>
      <c r="U118" t="s">
        <v>1764</v>
      </c>
    </row>
    <row r="119" spans="1:22" x14ac:dyDescent="0.25">
      <c r="A119" t="s">
        <v>471</v>
      </c>
      <c r="B119" t="s">
        <v>472</v>
      </c>
      <c r="C119" t="s">
        <v>1269</v>
      </c>
      <c r="D119" t="s">
        <v>3154</v>
      </c>
      <c r="E119" t="s">
        <v>2758</v>
      </c>
      <c r="F119" t="s">
        <v>221</v>
      </c>
      <c r="G119" t="s">
        <v>2028</v>
      </c>
      <c r="H119" t="s">
        <v>2288</v>
      </c>
      <c r="I119" t="s">
        <v>20</v>
      </c>
      <c r="J119" t="s">
        <v>930</v>
      </c>
      <c r="K119" t="s">
        <v>2534</v>
      </c>
      <c r="L119" t="s">
        <v>2064</v>
      </c>
      <c r="M119" t="s">
        <v>2185</v>
      </c>
      <c r="N119" t="s">
        <v>5486</v>
      </c>
      <c r="O119" t="s">
        <v>5487</v>
      </c>
      <c r="P119" t="s">
        <v>19</v>
      </c>
      <c r="Q119" t="s">
        <v>2026</v>
      </c>
      <c r="R119" t="s">
        <v>49</v>
      </c>
      <c r="S119" t="s">
        <v>2184</v>
      </c>
      <c r="T119" t="s">
        <v>2481</v>
      </c>
      <c r="U119" t="s">
        <v>473</v>
      </c>
      <c r="V119" t="s">
        <v>1405</v>
      </c>
    </row>
    <row r="120" spans="1:22" x14ac:dyDescent="0.25">
      <c r="A120" t="s">
        <v>1990</v>
      </c>
      <c r="B120" t="s">
        <v>1991</v>
      </c>
      <c r="D120" t="s">
        <v>304</v>
      </c>
      <c r="E120" t="s">
        <v>134</v>
      </c>
      <c r="F120" t="s">
        <v>221</v>
      </c>
      <c r="G120" t="s">
        <v>2028</v>
      </c>
      <c r="H120" t="s">
        <v>1654</v>
      </c>
      <c r="I120" t="s">
        <v>17</v>
      </c>
      <c r="J120" t="s">
        <v>921</v>
      </c>
      <c r="K120" t="s">
        <v>2311</v>
      </c>
      <c r="L120" t="s">
        <v>983</v>
      </c>
      <c r="M120" t="s">
        <v>2185</v>
      </c>
      <c r="N120" t="s">
        <v>5488</v>
      </c>
      <c r="O120" t="s">
        <v>5489</v>
      </c>
      <c r="P120" t="s">
        <v>1388</v>
      </c>
      <c r="Q120" t="s">
        <v>1358</v>
      </c>
      <c r="R120" t="s">
        <v>44</v>
      </c>
      <c r="S120" t="s">
        <v>2184</v>
      </c>
      <c r="T120" t="s">
        <v>4296</v>
      </c>
      <c r="U120" t="s">
        <v>1992</v>
      </c>
    </row>
    <row r="121" spans="1:22" x14ac:dyDescent="0.25">
      <c r="A121" t="s">
        <v>1489</v>
      </c>
      <c r="B121" t="s">
        <v>1490</v>
      </c>
      <c r="C121" t="s">
        <v>1269</v>
      </c>
      <c r="D121" t="s">
        <v>2711</v>
      </c>
      <c r="E121" t="s">
        <v>2649</v>
      </c>
      <c r="F121" t="s">
        <v>2713</v>
      </c>
      <c r="G121" t="s">
        <v>2028</v>
      </c>
      <c r="H121" t="s">
        <v>1668</v>
      </c>
      <c r="I121" t="s">
        <v>17</v>
      </c>
      <c r="J121" t="s">
        <v>874</v>
      </c>
      <c r="K121" t="s">
        <v>1704</v>
      </c>
      <c r="L121" t="s">
        <v>1683</v>
      </c>
      <c r="M121" t="s">
        <v>2185</v>
      </c>
      <c r="N121" t="s">
        <v>5490</v>
      </c>
      <c r="O121" t="s">
        <v>5491</v>
      </c>
      <c r="P121" t="s">
        <v>19</v>
      </c>
      <c r="Q121" t="s">
        <v>1358</v>
      </c>
      <c r="R121" t="s">
        <v>74</v>
      </c>
      <c r="S121" t="s">
        <v>2184</v>
      </c>
      <c r="T121" t="s">
        <v>2483</v>
      </c>
      <c r="U121" t="s">
        <v>1491</v>
      </c>
    </row>
    <row r="122" spans="1:22" x14ac:dyDescent="0.25">
      <c r="A122" t="s">
        <v>843</v>
      </c>
      <c r="B122" t="s">
        <v>844</v>
      </c>
      <c r="C122" t="s">
        <v>102</v>
      </c>
      <c r="D122" t="s">
        <v>2189</v>
      </c>
      <c r="E122" t="s">
        <v>134</v>
      </c>
      <c r="F122" t="s">
        <v>221</v>
      </c>
      <c r="G122" t="s">
        <v>2028</v>
      </c>
      <c r="H122" t="s">
        <v>1668</v>
      </c>
      <c r="I122" t="s">
        <v>20</v>
      </c>
      <c r="J122" t="s">
        <v>5907</v>
      </c>
      <c r="K122" t="s">
        <v>1997</v>
      </c>
      <c r="L122" t="s">
        <v>1335</v>
      </c>
      <c r="M122" t="s">
        <v>2183</v>
      </c>
      <c r="N122" t="s">
        <v>4847</v>
      </c>
      <c r="O122" t="s">
        <v>3774</v>
      </c>
      <c r="P122" t="s">
        <v>19</v>
      </c>
      <c r="Q122" t="s">
        <v>2026</v>
      </c>
      <c r="R122" t="s">
        <v>34</v>
      </c>
      <c r="S122" t="s">
        <v>2182</v>
      </c>
      <c r="T122" t="s">
        <v>2130</v>
      </c>
      <c r="U122" t="s">
        <v>845</v>
      </c>
    </row>
    <row r="123" spans="1:22" x14ac:dyDescent="0.25">
      <c r="A123" t="s">
        <v>1470</v>
      </c>
      <c r="B123" t="s">
        <v>1471</v>
      </c>
      <c r="C123" t="s">
        <v>102</v>
      </c>
      <c r="D123" t="s">
        <v>2016</v>
      </c>
      <c r="E123" t="s">
        <v>134</v>
      </c>
      <c r="F123" t="s">
        <v>221</v>
      </c>
      <c r="G123" t="s">
        <v>2028</v>
      </c>
      <c r="H123" t="s">
        <v>1654</v>
      </c>
      <c r="I123" t="s">
        <v>28</v>
      </c>
      <c r="J123" t="s">
        <v>6696</v>
      </c>
      <c r="K123" t="s">
        <v>1722</v>
      </c>
      <c r="L123" t="s">
        <v>985</v>
      </c>
      <c r="M123" t="s">
        <v>2185</v>
      </c>
      <c r="N123" t="s">
        <v>5492</v>
      </c>
      <c r="O123" t="s">
        <v>5493</v>
      </c>
      <c r="P123" t="s">
        <v>19</v>
      </c>
      <c r="Q123" t="s">
        <v>2026</v>
      </c>
      <c r="R123" t="s">
        <v>69</v>
      </c>
      <c r="S123" t="s">
        <v>2184</v>
      </c>
      <c r="T123" t="s">
        <v>2014</v>
      </c>
      <c r="U123" t="s">
        <v>1472</v>
      </c>
    </row>
    <row r="124" spans="1:22" x14ac:dyDescent="0.25">
      <c r="A124" t="s">
        <v>1526</v>
      </c>
      <c r="B124" t="s">
        <v>1527</v>
      </c>
      <c r="C124" t="s">
        <v>102</v>
      </c>
      <c r="D124" t="s">
        <v>2566</v>
      </c>
      <c r="E124" t="s">
        <v>2565</v>
      </c>
      <c r="F124" t="s">
        <v>221</v>
      </c>
      <c r="G124" t="s">
        <v>1714</v>
      </c>
      <c r="H124" t="s">
        <v>2288</v>
      </c>
      <c r="I124" t="s">
        <v>17</v>
      </c>
      <c r="J124" t="s">
        <v>43</v>
      </c>
      <c r="K124" t="s">
        <v>2231</v>
      </c>
      <c r="L124" t="s">
        <v>1343</v>
      </c>
      <c r="M124" t="s">
        <v>2181</v>
      </c>
      <c r="N124" t="s">
        <v>5494</v>
      </c>
      <c r="O124" t="s">
        <v>5495</v>
      </c>
      <c r="P124" t="s">
        <v>19</v>
      </c>
      <c r="Q124" t="s">
        <v>2026</v>
      </c>
      <c r="R124" t="s">
        <v>38</v>
      </c>
      <c r="S124" t="s">
        <v>2182</v>
      </c>
      <c r="T124" t="s">
        <v>5496</v>
      </c>
      <c r="U124" t="s">
        <v>1528</v>
      </c>
    </row>
    <row r="125" spans="1:22" x14ac:dyDescent="0.25">
      <c r="A125" t="s">
        <v>2105</v>
      </c>
      <c r="B125" t="s">
        <v>2106</v>
      </c>
      <c r="C125" t="s">
        <v>1269</v>
      </c>
      <c r="D125" t="s">
        <v>4396</v>
      </c>
      <c r="E125" t="s">
        <v>2565</v>
      </c>
      <c r="F125" t="s">
        <v>221</v>
      </c>
      <c r="G125" t="s">
        <v>2028</v>
      </c>
      <c r="H125" t="s">
        <v>1655</v>
      </c>
      <c r="I125" t="s">
        <v>17</v>
      </c>
      <c r="J125" t="s">
        <v>880</v>
      </c>
      <c r="K125" t="s">
        <v>2289</v>
      </c>
      <c r="L125" t="s">
        <v>990</v>
      </c>
      <c r="M125" t="s">
        <v>2185</v>
      </c>
      <c r="N125" t="s">
        <v>5497</v>
      </c>
      <c r="O125" t="s">
        <v>5498</v>
      </c>
      <c r="P125" t="s">
        <v>19</v>
      </c>
      <c r="Q125" t="s">
        <v>2062</v>
      </c>
      <c r="R125" t="s">
        <v>52</v>
      </c>
      <c r="S125" t="s">
        <v>2184</v>
      </c>
      <c r="T125" t="s">
        <v>3411</v>
      </c>
      <c r="U125" t="s">
        <v>2107</v>
      </c>
    </row>
    <row r="126" spans="1:22" x14ac:dyDescent="0.25">
      <c r="A126" t="s">
        <v>1819</v>
      </c>
      <c r="B126" t="s">
        <v>1820</v>
      </c>
      <c r="C126" t="s">
        <v>2914</v>
      </c>
      <c r="D126" t="s">
        <v>3940</v>
      </c>
      <c r="E126" t="s">
        <v>1667</v>
      </c>
      <c r="F126" t="s">
        <v>221</v>
      </c>
      <c r="G126" t="s">
        <v>2028</v>
      </c>
      <c r="H126" t="s">
        <v>1655</v>
      </c>
      <c r="I126" t="s">
        <v>17</v>
      </c>
      <c r="J126" t="s">
        <v>4758</v>
      </c>
      <c r="K126" t="s">
        <v>1666</v>
      </c>
      <c r="L126" t="s">
        <v>1351</v>
      </c>
      <c r="M126" t="s">
        <v>2185</v>
      </c>
      <c r="N126" t="s">
        <v>5499</v>
      </c>
      <c r="O126" t="s">
        <v>3600</v>
      </c>
      <c r="P126" t="s">
        <v>19</v>
      </c>
      <c r="Q126" t="s">
        <v>1679</v>
      </c>
      <c r="R126" t="s">
        <v>68</v>
      </c>
      <c r="S126" t="s">
        <v>2184</v>
      </c>
      <c r="T126" t="s">
        <v>2928</v>
      </c>
      <c r="U126" t="s">
        <v>1821</v>
      </c>
    </row>
    <row r="127" spans="1:22" x14ac:dyDescent="0.25">
      <c r="A127" t="s">
        <v>180</v>
      </c>
      <c r="B127" t="s">
        <v>181</v>
      </c>
      <c r="C127" t="s">
        <v>1269</v>
      </c>
      <c r="D127" t="s">
        <v>2027</v>
      </c>
      <c r="E127" t="s">
        <v>134</v>
      </c>
      <c r="F127" t="s">
        <v>221</v>
      </c>
      <c r="G127" t="s">
        <v>703</v>
      </c>
      <c r="H127" t="s">
        <v>1655</v>
      </c>
      <c r="I127" t="s">
        <v>28</v>
      </c>
      <c r="J127" t="s">
        <v>881</v>
      </c>
      <c r="K127" t="s">
        <v>2063</v>
      </c>
      <c r="L127" t="s">
        <v>990</v>
      </c>
      <c r="M127" t="s">
        <v>2185</v>
      </c>
      <c r="N127" t="s">
        <v>5500</v>
      </c>
      <c r="O127" t="s">
        <v>5501</v>
      </c>
      <c r="P127" t="s">
        <v>19</v>
      </c>
      <c r="Q127" t="s">
        <v>1336</v>
      </c>
      <c r="R127" t="s">
        <v>68</v>
      </c>
      <c r="S127" t="s">
        <v>2184</v>
      </c>
      <c r="T127" t="s">
        <v>1736</v>
      </c>
      <c r="U127" t="s">
        <v>182</v>
      </c>
    </row>
    <row r="128" spans="1:22" x14ac:dyDescent="0.25">
      <c r="A128" t="s">
        <v>1837</v>
      </c>
      <c r="B128" t="s">
        <v>1838</v>
      </c>
      <c r="C128" t="s">
        <v>1725</v>
      </c>
      <c r="D128" t="s">
        <v>2027</v>
      </c>
      <c r="E128" t="s">
        <v>1667</v>
      </c>
      <c r="F128" t="s">
        <v>284</v>
      </c>
      <c r="G128" t="s">
        <v>2028</v>
      </c>
      <c r="H128" t="s">
        <v>1655</v>
      </c>
      <c r="I128" t="s">
        <v>17</v>
      </c>
      <c r="J128" t="s">
        <v>872</v>
      </c>
      <c r="K128" t="s">
        <v>2497</v>
      </c>
      <c r="L128" t="s">
        <v>1678</v>
      </c>
      <c r="M128" t="s">
        <v>2185</v>
      </c>
      <c r="N128" t="s">
        <v>5502</v>
      </c>
      <c r="O128" t="s">
        <v>5503</v>
      </c>
      <c r="P128" t="s">
        <v>2268</v>
      </c>
      <c r="Q128" t="s">
        <v>1358</v>
      </c>
      <c r="R128" t="s">
        <v>74</v>
      </c>
      <c r="S128" t="s">
        <v>2184</v>
      </c>
      <c r="T128" t="s">
        <v>5504</v>
      </c>
      <c r="U128" t="s">
        <v>1839</v>
      </c>
    </row>
    <row r="129" spans="1:22" x14ac:dyDescent="0.25">
      <c r="A129" t="s">
        <v>1896</v>
      </c>
      <c r="B129" t="s">
        <v>1897</v>
      </c>
      <c r="C129" t="s">
        <v>1269</v>
      </c>
      <c r="D129" t="s">
        <v>2287</v>
      </c>
      <c r="E129" t="s">
        <v>2758</v>
      </c>
      <c r="F129" t="s">
        <v>221</v>
      </c>
      <c r="G129" t="s">
        <v>2028</v>
      </c>
      <c r="H129" t="s">
        <v>1655</v>
      </c>
      <c r="I129" t="s">
        <v>28</v>
      </c>
      <c r="J129" t="s">
        <v>919</v>
      </c>
      <c r="K129" t="s">
        <v>1722</v>
      </c>
      <c r="L129" t="s">
        <v>1406</v>
      </c>
      <c r="M129" t="s">
        <v>2181</v>
      </c>
      <c r="N129" t="s">
        <v>5505</v>
      </c>
      <c r="O129" t="s">
        <v>5506</v>
      </c>
      <c r="P129" t="s">
        <v>19</v>
      </c>
      <c r="Q129" t="s">
        <v>2026</v>
      </c>
      <c r="R129" t="s">
        <v>30</v>
      </c>
      <c r="S129" t="s">
        <v>2186</v>
      </c>
      <c r="T129" t="s">
        <v>4852</v>
      </c>
      <c r="U129" t="s">
        <v>1898</v>
      </c>
    </row>
    <row r="130" spans="1:22" x14ac:dyDescent="0.25">
      <c r="A130" t="s">
        <v>1612</v>
      </c>
      <c r="B130" t="s">
        <v>1613</v>
      </c>
      <c r="C130" t="s">
        <v>3220</v>
      </c>
      <c r="D130" t="s">
        <v>3022</v>
      </c>
      <c r="E130" t="s">
        <v>2758</v>
      </c>
      <c r="F130" t="s">
        <v>221</v>
      </c>
      <c r="G130" t="s">
        <v>2028</v>
      </c>
      <c r="H130" t="s">
        <v>1668</v>
      </c>
      <c r="I130" t="s">
        <v>17</v>
      </c>
      <c r="J130" t="s">
        <v>876</v>
      </c>
      <c r="K130" t="s">
        <v>2126</v>
      </c>
      <c r="L130" t="s">
        <v>1659</v>
      </c>
      <c r="M130" t="s">
        <v>2185</v>
      </c>
      <c r="N130" t="s">
        <v>5507</v>
      </c>
      <c r="O130" t="s">
        <v>5508</v>
      </c>
      <c r="P130" t="s">
        <v>19</v>
      </c>
      <c r="Q130" t="s">
        <v>2026</v>
      </c>
      <c r="R130" t="s">
        <v>54</v>
      </c>
      <c r="S130" t="s">
        <v>2184</v>
      </c>
      <c r="T130" t="s">
        <v>5178</v>
      </c>
      <c r="U130" t="s">
        <v>1614</v>
      </c>
    </row>
    <row r="131" spans="1:22" x14ac:dyDescent="0.25">
      <c r="A131" t="s">
        <v>1918</v>
      </c>
      <c r="B131" t="s">
        <v>1919</v>
      </c>
      <c r="C131" t="s">
        <v>2914</v>
      </c>
      <c r="D131" t="s">
        <v>2017</v>
      </c>
      <c r="E131" t="s">
        <v>2758</v>
      </c>
      <c r="F131" t="s">
        <v>221</v>
      </c>
      <c r="G131" t="s">
        <v>2028</v>
      </c>
      <c r="H131" t="s">
        <v>1655</v>
      </c>
      <c r="I131" t="s">
        <v>17</v>
      </c>
      <c r="J131" t="s">
        <v>880</v>
      </c>
      <c r="K131" t="s">
        <v>1722</v>
      </c>
      <c r="L131" t="s">
        <v>985</v>
      </c>
      <c r="M131" t="s">
        <v>2185</v>
      </c>
      <c r="N131" t="s">
        <v>5507</v>
      </c>
      <c r="O131" t="s">
        <v>5509</v>
      </c>
      <c r="P131" t="s">
        <v>19</v>
      </c>
      <c r="Q131" t="s">
        <v>1710</v>
      </c>
      <c r="R131" t="s">
        <v>68</v>
      </c>
      <c r="S131" t="s">
        <v>2184</v>
      </c>
      <c r="T131" t="s">
        <v>2493</v>
      </c>
      <c r="U131" t="s">
        <v>1920</v>
      </c>
    </row>
    <row r="132" spans="1:22" x14ac:dyDescent="0.25">
      <c r="A132" t="s">
        <v>1609</v>
      </c>
      <c r="B132" t="s">
        <v>1610</v>
      </c>
      <c r="C132" t="s">
        <v>102</v>
      </c>
      <c r="D132" t="s">
        <v>2839</v>
      </c>
      <c r="E132" t="s">
        <v>2565</v>
      </c>
      <c r="F132" t="s">
        <v>221</v>
      </c>
      <c r="G132" t="s">
        <v>2028</v>
      </c>
      <c r="H132" t="s">
        <v>2288</v>
      </c>
      <c r="I132" t="s">
        <v>28</v>
      </c>
      <c r="J132" t="s">
        <v>881</v>
      </c>
      <c r="K132" t="s">
        <v>1749</v>
      </c>
      <c r="L132" t="s">
        <v>2937</v>
      </c>
      <c r="M132" t="s">
        <v>2185</v>
      </c>
      <c r="N132" t="s">
        <v>4849</v>
      </c>
      <c r="O132" t="s">
        <v>5510</v>
      </c>
      <c r="P132" t="s">
        <v>19</v>
      </c>
      <c r="Q132" t="s">
        <v>1710</v>
      </c>
      <c r="R132" t="s">
        <v>18</v>
      </c>
      <c r="S132" t="s">
        <v>2184</v>
      </c>
      <c r="T132" t="s">
        <v>4848</v>
      </c>
      <c r="U132" t="s">
        <v>1611</v>
      </c>
    </row>
    <row r="133" spans="1:22" x14ac:dyDescent="0.25">
      <c r="A133" t="s">
        <v>717</v>
      </c>
      <c r="B133" t="s">
        <v>718</v>
      </c>
      <c r="C133" t="s">
        <v>709</v>
      </c>
      <c r="D133" t="s">
        <v>1403</v>
      </c>
      <c r="E133" t="s">
        <v>134</v>
      </c>
      <c r="F133" t="s">
        <v>284</v>
      </c>
      <c r="G133" t="s">
        <v>2028</v>
      </c>
      <c r="H133" t="s">
        <v>1654</v>
      </c>
      <c r="I133" t="s">
        <v>17</v>
      </c>
      <c r="J133" t="s">
        <v>5942</v>
      </c>
      <c r="K133" t="s">
        <v>1411</v>
      </c>
      <c r="L133" t="s">
        <v>1343</v>
      </c>
      <c r="M133" t="s">
        <v>2185</v>
      </c>
      <c r="N133" t="s">
        <v>5511</v>
      </c>
      <c r="O133" t="s">
        <v>2994</v>
      </c>
      <c r="P133" t="s">
        <v>19</v>
      </c>
      <c r="Q133" t="s">
        <v>1679</v>
      </c>
      <c r="R133" t="s">
        <v>52</v>
      </c>
      <c r="S133" t="s">
        <v>2184</v>
      </c>
      <c r="T133" t="s">
        <v>4613</v>
      </c>
      <c r="U133" t="s">
        <v>719</v>
      </c>
    </row>
    <row r="134" spans="1:22" x14ac:dyDescent="0.25">
      <c r="A134" t="s">
        <v>1365</v>
      </c>
      <c r="B134" t="s">
        <v>1366</v>
      </c>
      <c r="C134" t="s">
        <v>2914</v>
      </c>
      <c r="D134" t="s">
        <v>1658</v>
      </c>
      <c r="E134" t="s">
        <v>134</v>
      </c>
      <c r="F134" t="s">
        <v>221</v>
      </c>
      <c r="G134" t="s">
        <v>2028</v>
      </c>
      <c r="H134" t="s">
        <v>1654</v>
      </c>
      <c r="I134" t="s">
        <v>1383</v>
      </c>
      <c r="J134" t="s">
        <v>872</v>
      </c>
      <c r="K134" t="s">
        <v>2123</v>
      </c>
      <c r="L134" t="s">
        <v>983</v>
      </c>
      <c r="M134" t="s">
        <v>2185</v>
      </c>
      <c r="N134" t="s">
        <v>5512</v>
      </c>
      <c r="O134" t="s">
        <v>5513</v>
      </c>
      <c r="P134" t="s">
        <v>19</v>
      </c>
      <c r="Q134" t="s">
        <v>1336</v>
      </c>
      <c r="R134" t="s">
        <v>68</v>
      </c>
      <c r="S134" t="s">
        <v>2184</v>
      </c>
      <c r="T134" t="s">
        <v>3270</v>
      </c>
      <c r="U134" t="s">
        <v>1367</v>
      </c>
    </row>
    <row r="135" spans="1:22" x14ac:dyDescent="0.25">
      <c r="A135" t="s">
        <v>1449</v>
      </c>
      <c r="B135" t="s">
        <v>1450</v>
      </c>
      <c r="C135" t="s">
        <v>2914</v>
      </c>
      <c r="D135" t="s">
        <v>2023</v>
      </c>
      <c r="E135" t="s">
        <v>134</v>
      </c>
      <c r="F135" t="s">
        <v>221</v>
      </c>
      <c r="G135" t="s">
        <v>703</v>
      </c>
      <c r="H135" t="s">
        <v>1654</v>
      </c>
      <c r="I135" t="s">
        <v>17</v>
      </c>
      <c r="J135" t="s">
        <v>881</v>
      </c>
      <c r="K135" t="s">
        <v>1722</v>
      </c>
      <c r="L135" t="s">
        <v>1683</v>
      </c>
      <c r="M135" t="s">
        <v>2185</v>
      </c>
      <c r="N135" t="s">
        <v>5514</v>
      </c>
      <c r="O135" t="s">
        <v>5515</v>
      </c>
      <c r="P135" t="s">
        <v>2268</v>
      </c>
      <c r="Q135" t="s">
        <v>2026</v>
      </c>
      <c r="R135" t="s">
        <v>34</v>
      </c>
      <c r="S135" t="s">
        <v>2184</v>
      </c>
      <c r="T135" t="s">
        <v>5516</v>
      </c>
      <c r="U135" t="s">
        <v>1451</v>
      </c>
    </row>
    <row r="136" spans="1:22" x14ac:dyDescent="0.25">
      <c r="A136" t="s">
        <v>96</v>
      </c>
      <c r="B136" t="s">
        <v>97</v>
      </c>
      <c r="C136" t="s">
        <v>33</v>
      </c>
      <c r="D136" t="s">
        <v>2437</v>
      </c>
      <c r="E136" t="s">
        <v>2565</v>
      </c>
      <c r="F136" t="s">
        <v>221</v>
      </c>
      <c r="G136" t="s">
        <v>2028</v>
      </c>
      <c r="H136" t="s">
        <v>1668</v>
      </c>
      <c r="I136" t="s">
        <v>17</v>
      </c>
      <c r="J136" t="s">
        <v>43</v>
      </c>
      <c r="K136" t="s">
        <v>1997</v>
      </c>
      <c r="L136" t="s">
        <v>1335</v>
      </c>
      <c r="M136" t="s">
        <v>2185</v>
      </c>
      <c r="N136" t="s">
        <v>4850</v>
      </c>
      <c r="O136" t="s">
        <v>5517</v>
      </c>
      <c r="P136" t="s">
        <v>19</v>
      </c>
      <c r="Q136" t="s">
        <v>1710</v>
      </c>
      <c r="R136" t="s">
        <v>74</v>
      </c>
      <c r="S136" t="s">
        <v>2184</v>
      </c>
      <c r="T136" t="s">
        <v>3155</v>
      </c>
      <c r="U136" t="s">
        <v>98</v>
      </c>
      <c r="V136" t="s">
        <v>2624</v>
      </c>
    </row>
    <row r="137" spans="1:22" x14ac:dyDescent="0.25">
      <c r="A137" t="s">
        <v>1442</v>
      </c>
      <c r="B137" t="s">
        <v>1443</v>
      </c>
      <c r="C137" t="s">
        <v>2991</v>
      </c>
      <c r="D137" t="s">
        <v>1497</v>
      </c>
      <c r="E137" t="s">
        <v>134</v>
      </c>
      <c r="F137" t="s">
        <v>284</v>
      </c>
      <c r="G137" t="s">
        <v>2028</v>
      </c>
      <c r="H137" t="s">
        <v>2288</v>
      </c>
      <c r="I137" t="s">
        <v>1383</v>
      </c>
      <c r="J137" t="s">
        <v>875</v>
      </c>
      <c r="K137" t="s">
        <v>2683</v>
      </c>
      <c r="L137" t="s">
        <v>1335</v>
      </c>
      <c r="M137" t="s">
        <v>2185</v>
      </c>
      <c r="N137" t="s">
        <v>5518</v>
      </c>
      <c r="O137" t="s">
        <v>3433</v>
      </c>
      <c r="P137" t="s">
        <v>25</v>
      </c>
      <c r="Q137" t="s">
        <v>1334</v>
      </c>
      <c r="R137" t="s">
        <v>29</v>
      </c>
      <c r="S137" t="s">
        <v>2184</v>
      </c>
      <c r="T137" t="s">
        <v>5179</v>
      </c>
      <c r="U137" t="s">
        <v>1444</v>
      </c>
    </row>
    <row r="138" spans="1:22" x14ac:dyDescent="0.25">
      <c r="A138" t="s">
        <v>1476</v>
      </c>
      <c r="B138" t="s">
        <v>1477</v>
      </c>
      <c r="C138" t="s">
        <v>1269</v>
      </c>
      <c r="D138" t="s">
        <v>2682</v>
      </c>
      <c r="E138" t="s">
        <v>2565</v>
      </c>
      <c r="F138" t="s">
        <v>221</v>
      </c>
      <c r="G138" t="s">
        <v>2028</v>
      </c>
      <c r="H138" t="s">
        <v>1668</v>
      </c>
      <c r="I138" t="s">
        <v>17</v>
      </c>
      <c r="J138" t="s">
        <v>875</v>
      </c>
      <c r="K138" t="s">
        <v>1362</v>
      </c>
      <c r="L138" t="s">
        <v>1343</v>
      </c>
      <c r="M138" t="s">
        <v>2183</v>
      </c>
      <c r="N138" t="s">
        <v>5519</v>
      </c>
      <c r="O138" t="s">
        <v>5520</v>
      </c>
      <c r="P138" t="s">
        <v>19</v>
      </c>
      <c r="Q138" t="s">
        <v>1679</v>
      </c>
      <c r="R138" t="s">
        <v>40</v>
      </c>
      <c r="S138" t="s">
        <v>2186</v>
      </c>
      <c r="T138" t="s">
        <v>3514</v>
      </c>
      <c r="U138" t="s">
        <v>1478</v>
      </c>
    </row>
    <row r="139" spans="1:22" x14ac:dyDescent="0.25">
      <c r="A139" t="s">
        <v>1939</v>
      </c>
      <c r="B139" t="s">
        <v>1940</v>
      </c>
      <c r="C139" t="s">
        <v>3220</v>
      </c>
      <c r="D139" t="s">
        <v>1513</v>
      </c>
      <c r="E139" t="s">
        <v>134</v>
      </c>
      <c r="F139" t="s">
        <v>221</v>
      </c>
      <c r="G139" t="s">
        <v>2028</v>
      </c>
      <c r="H139" t="s">
        <v>1654</v>
      </c>
      <c r="I139" t="s">
        <v>20</v>
      </c>
      <c r="J139" t="s">
        <v>872</v>
      </c>
      <c r="K139" t="s">
        <v>1660</v>
      </c>
      <c r="L139" t="s">
        <v>990</v>
      </c>
      <c r="M139" t="s">
        <v>2185</v>
      </c>
      <c r="N139" t="s">
        <v>5521</v>
      </c>
      <c r="O139" t="s">
        <v>5522</v>
      </c>
      <c r="P139" t="s">
        <v>19</v>
      </c>
      <c r="Q139" t="s">
        <v>1358</v>
      </c>
      <c r="R139" t="s">
        <v>24</v>
      </c>
      <c r="S139" t="s">
        <v>2182</v>
      </c>
      <c r="T139" t="s">
        <v>2074</v>
      </c>
      <c r="U139" t="s">
        <v>1941</v>
      </c>
    </row>
    <row r="140" spans="1:22" x14ac:dyDescent="0.25">
      <c r="A140" t="s">
        <v>423</v>
      </c>
      <c r="B140" t="s">
        <v>424</v>
      </c>
      <c r="C140" t="s">
        <v>1364</v>
      </c>
      <c r="D140" t="s">
        <v>1400</v>
      </c>
      <c r="E140" t="s">
        <v>134</v>
      </c>
      <c r="F140" t="s">
        <v>2713</v>
      </c>
      <c r="G140" t="s">
        <v>2028</v>
      </c>
      <c r="H140" t="s">
        <v>1654</v>
      </c>
      <c r="I140" t="s">
        <v>28</v>
      </c>
      <c r="J140" t="s">
        <v>911</v>
      </c>
      <c r="K140" t="s">
        <v>1339</v>
      </c>
      <c r="L140" t="s">
        <v>990</v>
      </c>
      <c r="M140" t="s">
        <v>2185</v>
      </c>
      <c r="N140" t="s">
        <v>4851</v>
      </c>
      <c r="O140" t="s">
        <v>5359</v>
      </c>
      <c r="P140" t="s">
        <v>19</v>
      </c>
      <c r="Q140" t="s">
        <v>1336</v>
      </c>
      <c r="R140" t="s">
        <v>69</v>
      </c>
      <c r="S140" t="s">
        <v>2184</v>
      </c>
      <c r="T140" t="s">
        <v>5523</v>
      </c>
      <c r="U140" t="s">
        <v>425</v>
      </c>
      <c r="V140" t="s">
        <v>1405</v>
      </c>
    </row>
    <row r="141" spans="1:22" x14ac:dyDescent="0.25">
      <c r="A141" t="s">
        <v>1328</v>
      </c>
      <c r="B141" t="s">
        <v>1329</v>
      </c>
      <c r="C141" t="s">
        <v>1269</v>
      </c>
      <c r="D141" t="s">
        <v>2437</v>
      </c>
      <c r="E141" t="s">
        <v>1667</v>
      </c>
      <c r="F141" t="s">
        <v>221</v>
      </c>
      <c r="G141" t="s">
        <v>2028</v>
      </c>
      <c r="H141" t="s">
        <v>1668</v>
      </c>
      <c r="I141" t="s">
        <v>20</v>
      </c>
      <c r="J141" t="s">
        <v>879</v>
      </c>
      <c r="K141" t="s">
        <v>2497</v>
      </c>
      <c r="L141" t="s">
        <v>2064</v>
      </c>
      <c r="M141" t="s">
        <v>2185</v>
      </c>
      <c r="N141" t="s">
        <v>5525</v>
      </c>
      <c r="O141" t="s">
        <v>5526</v>
      </c>
      <c r="P141" t="s">
        <v>19</v>
      </c>
      <c r="Q141" t="s">
        <v>1710</v>
      </c>
      <c r="R141" t="s">
        <v>30</v>
      </c>
      <c r="S141" t="s">
        <v>2184</v>
      </c>
      <c r="T141" t="s">
        <v>5527</v>
      </c>
      <c r="U141" t="s">
        <v>1330</v>
      </c>
    </row>
    <row r="142" spans="1:22" x14ac:dyDescent="0.25">
      <c r="A142" t="s">
        <v>1520</v>
      </c>
      <c r="B142" t="s">
        <v>1521</v>
      </c>
      <c r="C142" t="s">
        <v>2914</v>
      </c>
      <c r="D142" t="s">
        <v>2125</v>
      </c>
      <c r="E142" t="s">
        <v>1667</v>
      </c>
      <c r="F142" t="s">
        <v>221</v>
      </c>
      <c r="G142" t="s">
        <v>1657</v>
      </c>
      <c r="H142" t="s">
        <v>1655</v>
      </c>
      <c r="I142" t="s">
        <v>28</v>
      </c>
      <c r="J142" t="s">
        <v>43</v>
      </c>
      <c r="K142" t="s">
        <v>2230</v>
      </c>
      <c r="L142" t="s">
        <v>1351</v>
      </c>
      <c r="M142" t="s">
        <v>2185</v>
      </c>
      <c r="N142" t="s">
        <v>5528</v>
      </c>
      <c r="O142" t="s">
        <v>5529</v>
      </c>
      <c r="P142" t="s">
        <v>25</v>
      </c>
      <c r="Q142" t="s">
        <v>2026</v>
      </c>
      <c r="R142" t="s">
        <v>44</v>
      </c>
      <c r="S142" t="s">
        <v>2184</v>
      </c>
      <c r="T142" t="s">
        <v>4043</v>
      </c>
      <c r="U142" t="s">
        <v>1522</v>
      </c>
    </row>
    <row r="143" spans="1:22" x14ac:dyDescent="0.25">
      <c r="A143" t="s">
        <v>647</v>
      </c>
      <c r="B143" t="s">
        <v>648</v>
      </c>
      <c r="C143" t="s">
        <v>1269</v>
      </c>
      <c r="D143" t="s">
        <v>2017</v>
      </c>
      <c r="E143" t="s">
        <v>134</v>
      </c>
      <c r="F143" t="s">
        <v>221</v>
      </c>
      <c r="G143" t="s">
        <v>2028</v>
      </c>
      <c r="H143" t="s">
        <v>1655</v>
      </c>
      <c r="I143" t="s">
        <v>28</v>
      </c>
      <c r="J143" t="s">
        <v>43</v>
      </c>
      <c r="K143" t="s">
        <v>1396</v>
      </c>
      <c r="L143" t="s">
        <v>1351</v>
      </c>
      <c r="M143" t="s">
        <v>2183</v>
      </c>
      <c r="N143" t="s">
        <v>5530</v>
      </c>
      <c r="O143" t="s">
        <v>4889</v>
      </c>
      <c r="P143" t="s">
        <v>19</v>
      </c>
      <c r="Q143" t="s">
        <v>1358</v>
      </c>
      <c r="R143" t="s">
        <v>66</v>
      </c>
      <c r="S143" t="s">
        <v>2184</v>
      </c>
      <c r="T143" t="s">
        <v>3513</v>
      </c>
      <c r="U143" t="s">
        <v>649</v>
      </c>
    </row>
    <row r="144" spans="1:22" x14ac:dyDescent="0.25">
      <c r="A144" t="s">
        <v>540</v>
      </c>
      <c r="B144" t="s">
        <v>541</v>
      </c>
      <c r="C144" t="s">
        <v>3220</v>
      </c>
      <c r="D144" t="s">
        <v>260</v>
      </c>
      <c r="E144" t="s">
        <v>134</v>
      </c>
      <c r="F144" t="s">
        <v>221</v>
      </c>
      <c r="G144" t="s">
        <v>2028</v>
      </c>
      <c r="H144" t="s">
        <v>1654</v>
      </c>
      <c r="I144" t="s">
        <v>17</v>
      </c>
      <c r="J144" t="s">
        <v>881</v>
      </c>
      <c r="K144" t="s">
        <v>1338</v>
      </c>
      <c r="L144" t="s">
        <v>983</v>
      </c>
      <c r="M144" t="s">
        <v>2185</v>
      </c>
      <c r="N144" t="s">
        <v>5530</v>
      </c>
      <c r="O144" t="s">
        <v>5308</v>
      </c>
      <c r="Q144" t="s">
        <v>1358</v>
      </c>
      <c r="R144" t="s">
        <v>66</v>
      </c>
      <c r="S144" t="s">
        <v>2186</v>
      </c>
      <c r="T144" t="s">
        <v>6715</v>
      </c>
      <c r="U144" t="s">
        <v>542</v>
      </c>
    </row>
    <row r="145" spans="1:23" x14ac:dyDescent="0.25">
      <c r="A145" t="s">
        <v>1220</v>
      </c>
      <c r="B145" t="s">
        <v>1221</v>
      </c>
      <c r="C145" t="s">
        <v>2914</v>
      </c>
      <c r="D145" t="s">
        <v>5531</v>
      </c>
      <c r="E145" t="s">
        <v>134</v>
      </c>
      <c r="F145" t="s">
        <v>2713</v>
      </c>
      <c r="G145" t="s">
        <v>2028</v>
      </c>
      <c r="H145" t="s">
        <v>2288</v>
      </c>
      <c r="I145" t="s">
        <v>20</v>
      </c>
      <c r="J145" t="s">
        <v>873</v>
      </c>
      <c r="K145" t="s">
        <v>1338</v>
      </c>
      <c r="L145" t="s">
        <v>983</v>
      </c>
      <c r="M145" t="s">
        <v>2185</v>
      </c>
      <c r="N145" t="s">
        <v>5532</v>
      </c>
      <c r="O145" t="s">
        <v>4917</v>
      </c>
      <c r="P145" t="s">
        <v>19</v>
      </c>
      <c r="Q145" t="s">
        <v>1679</v>
      </c>
      <c r="R145" t="s">
        <v>77</v>
      </c>
      <c r="S145" t="s">
        <v>2184</v>
      </c>
      <c r="T145" t="s">
        <v>4042</v>
      </c>
      <c r="U145" t="s">
        <v>1222</v>
      </c>
      <c r="W145" s="5">
        <v>0.05</v>
      </c>
    </row>
    <row r="146" spans="1:23" x14ac:dyDescent="0.25">
      <c r="A146" t="s">
        <v>2760</v>
      </c>
      <c r="B146" t="s">
        <v>2761</v>
      </c>
      <c r="C146" t="s">
        <v>3220</v>
      </c>
      <c r="D146" t="s">
        <v>2682</v>
      </c>
      <c r="E146" t="s">
        <v>2565</v>
      </c>
      <c r="F146" t="s">
        <v>221</v>
      </c>
      <c r="G146" t="s">
        <v>2028</v>
      </c>
      <c r="H146" t="s">
        <v>1668</v>
      </c>
      <c r="I146" t="s">
        <v>17</v>
      </c>
      <c r="J146" t="s">
        <v>43</v>
      </c>
      <c r="K146" t="s">
        <v>2126</v>
      </c>
      <c r="L146" t="s">
        <v>1351</v>
      </c>
      <c r="M146" t="s">
        <v>2185</v>
      </c>
      <c r="N146" t="s">
        <v>4853</v>
      </c>
      <c r="O146" t="s">
        <v>5533</v>
      </c>
      <c r="P146" t="s">
        <v>19</v>
      </c>
      <c r="Q146" t="s">
        <v>2062</v>
      </c>
      <c r="R146" t="s">
        <v>38</v>
      </c>
      <c r="S146" t="s">
        <v>2184</v>
      </c>
      <c r="T146" t="s">
        <v>4290</v>
      </c>
      <c r="U146" t="s">
        <v>2762</v>
      </c>
    </row>
    <row r="147" spans="1:23" x14ac:dyDescent="0.25">
      <c r="A147" t="s">
        <v>1089</v>
      </c>
      <c r="B147" t="s">
        <v>1090</v>
      </c>
      <c r="C147" t="s">
        <v>102</v>
      </c>
      <c r="D147" t="s">
        <v>1692</v>
      </c>
      <c r="E147" t="s">
        <v>134</v>
      </c>
      <c r="F147" t="s">
        <v>284</v>
      </c>
      <c r="G147" t="s">
        <v>1714</v>
      </c>
      <c r="H147" t="s">
        <v>1654</v>
      </c>
      <c r="I147" t="s">
        <v>17</v>
      </c>
      <c r="J147" t="s">
        <v>43</v>
      </c>
      <c r="K147" t="s">
        <v>987</v>
      </c>
      <c r="L147" t="s">
        <v>990</v>
      </c>
      <c r="M147" t="s">
        <v>2181</v>
      </c>
      <c r="N147" t="s">
        <v>5534</v>
      </c>
      <c r="O147" t="s">
        <v>5535</v>
      </c>
      <c r="P147" t="s">
        <v>1388</v>
      </c>
      <c r="Q147" t="s">
        <v>2026</v>
      </c>
      <c r="R147" t="s">
        <v>66</v>
      </c>
      <c r="S147" t="s">
        <v>2182</v>
      </c>
      <c r="T147" t="s">
        <v>6716</v>
      </c>
      <c r="U147" t="s">
        <v>1091</v>
      </c>
    </row>
    <row r="148" spans="1:23" x14ac:dyDescent="0.25">
      <c r="A148" t="s">
        <v>846</v>
      </c>
      <c r="B148" t="s">
        <v>847</v>
      </c>
      <c r="C148" t="s">
        <v>1269</v>
      </c>
      <c r="D148" t="s">
        <v>3830</v>
      </c>
      <c r="E148" t="s">
        <v>2565</v>
      </c>
      <c r="F148" t="s">
        <v>221</v>
      </c>
      <c r="G148" t="s">
        <v>2028</v>
      </c>
      <c r="H148" t="s">
        <v>1668</v>
      </c>
      <c r="I148" t="s">
        <v>20</v>
      </c>
      <c r="J148" t="s">
        <v>917</v>
      </c>
      <c r="K148" t="s">
        <v>1749</v>
      </c>
      <c r="L148" t="s">
        <v>1659</v>
      </c>
      <c r="M148" t="s">
        <v>2185</v>
      </c>
      <c r="N148" t="s">
        <v>5536</v>
      </c>
      <c r="O148" t="s">
        <v>5537</v>
      </c>
      <c r="P148" t="s">
        <v>19</v>
      </c>
      <c r="Q148" t="s">
        <v>2026</v>
      </c>
      <c r="R148" t="s">
        <v>54</v>
      </c>
      <c r="S148" t="s">
        <v>2184</v>
      </c>
      <c r="T148" t="s">
        <v>4610</v>
      </c>
      <c r="U148" t="s">
        <v>848</v>
      </c>
      <c r="V148" t="s">
        <v>1405</v>
      </c>
    </row>
    <row r="149" spans="1:23" x14ac:dyDescent="0.25">
      <c r="A149" t="s">
        <v>1125</v>
      </c>
      <c r="B149" t="s">
        <v>1126</v>
      </c>
      <c r="C149" t="s">
        <v>1725</v>
      </c>
      <c r="D149" t="s">
        <v>234</v>
      </c>
      <c r="E149" t="s">
        <v>134</v>
      </c>
      <c r="F149" t="s">
        <v>284</v>
      </c>
      <c r="G149" t="s">
        <v>2028</v>
      </c>
      <c r="H149" t="s">
        <v>1655</v>
      </c>
      <c r="I149" t="s">
        <v>17</v>
      </c>
      <c r="J149" t="s">
        <v>919</v>
      </c>
      <c r="K149" t="s">
        <v>1411</v>
      </c>
      <c r="L149" t="s">
        <v>983</v>
      </c>
      <c r="M149" t="s">
        <v>2185</v>
      </c>
      <c r="N149" t="s">
        <v>6717</v>
      </c>
      <c r="O149" t="s">
        <v>6718</v>
      </c>
      <c r="Q149" t="s">
        <v>1679</v>
      </c>
      <c r="R149" t="s">
        <v>54</v>
      </c>
      <c r="S149" t="s">
        <v>2186</v>
      </c>
      <c r="T149" t="s">
        <v>6719</v>
      </c>
      <c r="U149" t="s">
        <v>1127</v>
      </c>
    </row>
    <row r="150" spans="1:23" x14ac:dyDescent="0.25">
      <c r="A150" t="s">
        <v>1415</v>
      </c>
      <c r="B150" t="s">
        <v>1416</v>
      </c>
      <c r="C150" t="s">
        <v>2914</v>
      </c>
      <c r="D150" t="s">
        <v>2188</v>
      </c>
      <c r="E150" t="s">
        <v>134</v>
      </c>
      <c r="F150" t="s">
        <v>221</v>
      </c>
      <c r="G150" t="s">
        <v>1657</v>
      </c>
      <c r="H150" t="s">
        <v>1655</v>
      </c>
      <c r="I150" t="s">
        <v>17</v>
      </c>
      <c r="J150" t="s">
        <v>882</v>
      </c>
      <c r="K150" t="s">
        <v>1704</v>
      </c>
      <c r="L150" t="s">
        <v>983</v>
      </c>
      <c r="M150" t="s">
        <v>2185</v>
      </c>
      <c r="N150" t="s">
        <v>5538</v>
      </c>
      <c r="O150" t="s">
        <v>5539</v>
      </c>
      <c r="P150" t="s">
        <v>19</v>
      </c>
      <c r="Q150" t="s">
        <v>1358</v>
      </c>
      <c r="R150" t="s">
        <v>68</v>
      </c>
      <c r="S150" t="s">
        <v>2184</v>
      </c>
      <c r="T150" t="s">
        <v>5540</v>
      </c>
      <c r="U150" t="s">
        <v>1417</v>
      </c>
    </row>
    <row r="151" spans="1:23" x14ac:dyDescent="0.25">
      <c r="A151" t="s">
        <v>1001</v>
      </c>
      <c r="B151" t="s">
        <v>1002</v>
      </c>
      <c r="C151" t="s">
        <v>1390</v>
      </c>
      <c r="D151" t="s">
        <v>1496</v>
      </c>
      <c r="E151" t="s">
        <v>2565</v>
      </c>
      <c r="F151" t="s">
        <v>284</v>
      </c>
      <c r="G151" t="s">
        <v>702</v>
      </c>
      <c r="H151" t="s">
        <v>1655</v>
      </c>
      <c r="I151" t="s">
        <v>28</v>
      </c>
      <c r="J151" t="s">
        <v>43</v>
      </c>
      <c r="K151" t="s">
        <v>1411</v>
      </c>
      <c r="L151" t="s">
        <v>1351</v>
      </c>
      <c r="M151" t="s">
        <v>2185</v>
      </c>
      <c r="N151" t="s">
        <v>5541</v>
      </c>
      <c r="O151" t="s">
        <v>5542</v>
      </c>
      <c r="P151" t="s">
        <v>19</v>
      </c>
      <c r="Q151" t="s">
        <v>1358</v>
      </c>
      <c r="R151" t="s">
        <v>54</v>
      </c>
      <c r="S151" t="s">
        <v>2184</v>
      </c>
      <c r="T151" t="s">
        <v>4521</v>
      </c>
      <c r="U151" t="s">
        <v>1003</v>
      </c>
    </row>
    <row r="152" spans="1:23" x14ac:dyDescent="0.25">
      <c r="A152" t="s">
        <v>2019</v>
      </c>
      <c r="B152" t="s">
        <v>2020</v>
      </c>
      <c r="C152" t="s">
        <v>2914</v>
      </c>
      <c r="D152" t="s">
        <v>4608</v>
      </c>
      <c r="E152" t="s">
        <v>3526</v>
      </c>
      <c r="F152" t="s">
        <v>221</v>
      </c>
      <c r="G152" t="s">
        <v>2028</v>
      </c>
      <c r="H152" t="s">
        <v>1655</v>
      </c>
      <c r="I152" t="s">
        <v>28</v>
      </c>
      <c r="J152" t="s">
        <v>880</v>
      </c>
      <c r="K152" t="s">
        <v>2265</v>
      </c>
      <c r="L152" t="s">
        <v>1678</v>
      </c>
      <c r="M152" t="s">
        <v>2185</v>
      </c>
      <c r="N152" t="s">
        <v>5543</v>
      </c>
      <c r="O152" t="s">
        <v>5544</v>
      </c>
      <c r="Q152" t="s">
        <v>2026</v>
      </c>
      <c r="R152" t="s">
        <v>18</v>
      </c>
      <c r="S152" t="s">
        <v>2184</v>
      </c>
      <c r="T152" t="s">
        <v>4037</v>
      </c>
      <c r="U152" t="s">
        <v>2021</v>
      </c>
    </row>
    <row r="153" spans="1:23" x14ac:dyDescent="0.25">
      <c r="A153" t="s">
        <v>565</v>
      </c>
      <c r="B153" t="s">
        <v>565</v>
      </c>
      <c r="C153" t="s">
        <v>102</v>
      </c>
      <c r="D153" t="s">
        <v>3118</v>
      </c>
      <c r="E153" t="s">
        <v>2758</v>
      </c>
      <c r="F153" t="s">
        <v>2713</v>
      </c>
      <c r="G153" t="s">
        <v>2028</v>
      </c>
      <c r="H153" t="s">
        <v>1668</v>
      </c>
      <c r="I153" t="s">
        <v>20</v>
      </c>
      <c r="J153" t="s">
        <v>43</v>
      </c>
      <c r="K153" t="s">
        <v>2123</v>
      </c>
      <c r="L153" t="s">
        <v>2484</v>
      </c>
      <c r="M153" t="s">
        <v>2185</v>
      </c>
      <c r="N153" t="s">
        <v>3941</v>
      </c>
      <c r="O153" t="s">
        <v>5545</v>
      </c>
      <c r="P153" t="s">
        <v>19</v>
      </c>
      <c r="Q153" t="s">
        <v>2026</v>
      </c>
      <c r="R153" t="s">
        <v>30</v>
      </c>
      <c r="S153" t="s">
        <v>2184</v>
      </c>
      <c r="T153" t="s">
        <v>3573</v>
      </c>
      <c r="U153" t="s">
        <v>566</v>
      </c>
      <c r="V153" t="s">
        <v>2624</v>
      </c>
    </row>
    <row r="154" spans="1:23" x14ac:dyDescent="0.25">
      <c r="A154" t="s">
        <v>2151</v>
      </c>
      <c r="B154" t="s">
        <v>2152</v>
      </c>
      <c r="C154" t="s">
        <v>1347</v>
      </c>
      <c r="D154" t="s">
        <v>1513</v>
      </c>
      <c r="E154" t="s">
        <v>134</v>
      </c>
      <c r="F154" t="s">
        <v>284</v>
      </c>
      <c r="G154" t="s">
        <v>2028</v>
      </c>
      <c r="H154" t="s">
        <v>1654</v>
      </c>
      <c r="I154" t="s">
        <v>28</v>
      </c>
      <c r="J154" t="s">
        <v>881</v>
      </c>
      <c r="K154" t="s">
        <v>1396</v>
      </c>
      <c r="L154" t="s">
        <v>983</v>
      </c>
      <c r="M154" t="s">
        <v>2185</v>
      </c>
      <c r="N154" t="s">
        <v>4855</v>
      </c>
      <c r="O154" t="s">
        <v>3577</v>
      </c>
      <c r="P154" t="s">
        <v>2268</v>
      </c>
      <c r="Q154" t="s">
        <v>1334</v>
      </c>
      <c r="R154" t="s">
        <v>54</v>
      </c>
      <c r="S154" t="s">
        <v>2184</v>
      </c>
      <c r="T154" t="s">
        <v>2014</v>
      </c>
      <c r="U154" t="s">
        <v>2153</v>
      </c>
    </row>
    <row r="155" spans="1:23" x14ac:dyDescent="0.25">
      <c r="A155" t="s">
        <v>2111</v>
      </c>
      <c r="B155" t="s">
        <v>2112</v>
      </c>
      <c r="C155" t="s">
        <v>1269</v>
      </c>
      <c r="D155" t="s">
        <v>3412</v>
      </c>
      <c r="E155" t="s">
        <v>2565</v>
      </c>
      <c r="F155" t="s">
        <v>221</v>
      </c>
      <c r="G155" t="s">
        <v>1714</v>
      </c>
      <c r="H155" t="s">
        <v>1668</v>
      </c>
      <c r="I155" t="s">
        <v>28</v>
      </c>
      <c r="J155" t="s">
        <v>879</v>
      </c>
      <c r="K155" t="s">
        <v>2231</v>
      </c>
      <c r="L155" t="s">
        <v>1659</v>
      </c>
      <c r="M155" t="s">
        <v>2181</v>
      </c>
      <c r="N155" t="s">
        <v>5546</v>
      </c>
      <c r="O155" t="s">
        <v>5547</v>
      </c>
      <c r="P155" t="s">
        <v>19</v>
      </c>
      <c r="Q155" t="s">
        <v>1679</v>
      </c>
      <c r="R155" t="s">
        <v>40</v>
      </c>
      <c r="S155" t="s">
        <v>2182</v>
      </c>
      <c r="T155" t="s">
        <v>5548</v>
      </c>
      <c r="U155" t="s">
        <v>2113</v>
      </c>
    </row>
    <row r="156" spans="1:23" x14ac:dyDescent="0.25">
      <c r="A156" t="s">
        <v>1750</v>
      </c>
      <c r="B156" t="s">
        <v>1751</v>
      </c>
      <c r="C156" t="s">
        <v>1269</v>
      </c>
      <c r="D156" t="s">
        <v>4527</v>
      </c>
      <c r="E156" t="s">
        <v>2565</v>
      </c>
      <c r="F156" t="s">
        <v>221</v>
      </c>
      <c r="G156" t="s">
        <v>2028</v>
      </c>
      <c r="H156" t="s">
        <v>2288</v>
      </c>
      <c r="I156" t="s">
        <v>17</v>
      </c>
      <c r="J156" t="s">
        <v>875</v>
      </c>
      <c r="K156" t="s">
        <v>4856</v>
      </c>
      <c r="L156" t="s">
        <v>1659</v>
      </c>
      <c r="M156" t="s">
        <v>2185</v>
      </c>
      <c r="N156" t="s">
        <v>5549</v>
      </c>
      <c r="O156" t="s">
        <v>5550</v>
      </c>
      <c r="P156" t="s">
        <v>19</v>
      </c>
      <c r="Q156" t="s">
        <v>1679</v>
      </c>
      <c r="R156" t="s">
        <v>54</v>
      </c>
      <c r="S156" t="s">
        <v>2184</v>
      </c>
      <c r="T156" t="s">
        <v>4857</v>
      </c>
      <c r="U156" t="s">
        <v>1752</v>
      </c>
    </row>
    <row r="157" spans="1:23" x14ac:dyDescent="0.25">
      <c r="A157" t="s">
        <v>272</v>
      </c>
      <c r="B157" t="s">
        <v>273</v>
      </c>
      <c r="C157" t="s">
        <v>243</v>
      </c>
      <c r="D157" t="s">
        <v>234</v>
      </c>
      <c r="E157" t="s">
        <v>134</v>
      </c>
      <c r="F157" t="s">
        <v>221</v>
      </c>
      <c r="G157" t="s">
        <v>2028</v>
      </c>
      <c r="H157" t="s">
        <v>1654</v>
      </c>
      <c r="I157" t="s">
        <v>17</v>
      </c>
      <c r="J157" t="s">
        <v>6667</v>
      </c>
      <c r="K157" t="s">
        <v>1362</v>
      </c>
      <c r="M157" t="s">
        <v>2185</v>
      </c>
      <c r="N157" t="s">
        <v>5551</v>
      </c>
      <c r="P157" t="s">
        <v>19</v>
      </c>
      <c r="Q157" t="s">
        <v>135</v>
      </c>
      <c r="R157" t="s">
        <v>44</v>
      </c>
      <c r="S157" t="s">
        <v>2184</v>
      </c>
      <c r="T157" t="s">
        <v>2121</v>
      </c>
      <c r="U157" t="s">
        <v>274</v>
      </c>
    </row>
    <row r="158" spans="1:23" x14ac:dyDescent="0.25">
      <c r="A158" t="s">
        <v>1408</v>
      </c>
      <c r="B158" t="s">
        <v>1409</v>
      </c>
      <c r="C158" t="s">
        <v>3220</v>
      </c>
      <c r="D158" t="s">
        <v>2682</v>
      </c>
      <c r="E158" t="s">
        <v>2758</v>
      </c>
      <c r="F158" t="s">
        <v>221</v>
      </c>
      <c r="G158" t="s">
        <v>2028</v>
      </c>
      <c r="H158" t="s">
        <v>1655</v>
      </c>
      <c r="I158" t="s">
        <v>17</v>
      </c>
      <c r="J158" t="s">
        <v>879</v>
      </c>
      <c r="K158" t="s">
        <v>1660</v>
      </c>
      <c r="L158" t="s">
        <v>984</v>
      </c>
      <c r="M158" t="s">
        <v>2185</v>
      </c>
      <c r="N158" t="s">
        <v>5552</v>
      </c>
      <c r="O158" t="s">
        <v>5553</v>
      </c>
      <c r="P158" t="s">
        <v>19</v>
      </c>
      <c r="Q158" t="s">
        <v>2062</v>
      </c>
      <c r="R158" t="s">
        <v>24</v>
      </c>
      <c r="S158" t="s">
        <v>2184</v>
      </c>
      <c r="T158" t="s">
        <v>3114</v>
      </c>
      <c r="U158" t="s">
        <v>1410</v>
      </c>
    </row>
    <row r="159" spans="1:23" x14ac:dyDescent="0.25">
      <c r="A159" t="s">
        <v>3119</v>
      </c>
      <c r="B159" t="s">
        <v>3120</v>
      </c>
      <c r="C159" t="s">
        <v>102</v>
      </c>
      <c r="D159" t="s">
        <v>1394</v>
      </c>
      <c r="E159" t="s">
        <v>134</v>
      </c>
      <c r="F159" t="s">
        <v>284</v>
      </c>
      <c r="G159" t="s">
        <v>2028</v>
      </c>
      <c r="H159" t="s">
        <v>1654</v>
      </c>
      <c r="I159" t="s">
        <v>1383</v>
      </c>
      <c r="J159" t="s">
        <v>5631</v>
      </c>
      <c r="K159" t="s">
        <v>1396</v>
      </c>
      <c r="L159" t="s">
        <v>985</v>
      </c>
      <c r="M159" t="s">
        <v>2181</v>
      </c>
      <c r="N159" t="s">
        <v>5555</v>
      </c>
      <c r="O159" t="s">
        <v>5556</v>
      </c>
      <c r="P159" t="s">
        <v>19</v>
      </c>
      <c r="Q159" t="s">
        <v>1358</v>
      </c>
      <c r="R159" t="s">
        <v>30</v>
      </c>
      <c r="S159" t="s">
        <v>2186</v>
      </c>
      <c r="T159" t="s">
        <v>1996</v>
      </c>
      <c r="U159" t="s">
        <v>3121</v>
      </c>
    </row>
    <row r="160" spans="1:23" x14ac:dyDescent="0.25">
      <c r="A160" t="s">
        <v>1232</v>
      </c>
      <c r="B160" t="s">
        <v>1233</v>
      </c>
      <c r="C160" t="s">
        <v>3220</v>
      </c>
      <c r="D160" t="s">
        <v>2188</v>
      </c>
      <c r="E160" t="s">
        <v>1667</v>
      </c>
      <c r="F160" t="s">
        <v>2713</v>
      </c>
      <c r="G160" t="s">
        <v>2028</v>
      </c>
      <c r="H160" t="s">
        <v>1668</v>
      </c>
      <c r="I160" t="s">
        <v>140</v>
      </c>
      <c r="J160" t="s">
        <v>875</v>
      </c>
      <c r="K160" t="s">
        <v>2900</v>
      </c>
      <c r="L160" t="s">
        <v>2264</v>
      </c>
      <c r="M160" t="s">
        <v>2185</v>
      </c>
      <c r="N160" t="s">
        <v>5557</v>
      </c>
      <c r="O160" t="s">
        <v>5558</v>
      </c>
      <c r="P160" t="s">
        <v>25</v>
      </c>
      <c r="Q160" t="s">
        <v>1710</v>
      </c>
      <c r="R160" t="s">
        <v>49</v>
      </c>
      <c r="S160" t="s">
        <v>2184</v>
      </c>
      <c r="T160" t="s">
        <v>3252</v>
      </c>
      <c r="U160" t="s">
        <v>1234</v>
      </c>
    </row>
    <row r="161" spans="1:21" x14ac:dyDescent="0.25">
      <c r="A161" t="s">
        <v>1308</v>
      </c>
      <c r="B161" t="s">
        <v>1308</v>
      </c>
      <c r="C161" t="s">
        <v>1347</v>
      </c>
      <c r="D161" t="s">
        <v>1363</v>
      </c>
      <c r="E161" t="s">
        <v>134</v>
      </c>
      <c r="F161" t="s">
        <v>221</v>
      </c>
      <c r="G161" t="s">
        <v>703</v>
      </c>
      <c r="H161" t="s">
        <v>1654</v>
      </c>
      <c r="I161" t="s">
        <v>20</v>
      </c>
      <c r="J161" t="s">
        <v>3138</v>
      </c>
      <c r="K161" t="s">
        <v>1362</v>
      </c>
      <c r="L161" t="s">
        <v>1343</v>
      </c>
      <c r="M161" t="s">
        <v>2183</v>
      </c>
      <c r="N161" t="s">
        <v>5559</v>
      </c>
      <c r="O161" t="s">
        <v>5560</v>
      </c>
      <c r="P161" t="s">
        <v>19</v>
      </c>
      <c r="Q161" t="s">
        <v>1679</v>
      </c>
      <c r="R161" t="s">
        <v>74</v>
      </c>
      <c r="S161" t="s">
        <v>2186</v>
      </c>
      <c r="T161" t="s">
        <v>3025</v>
      </c>
      <c r="U161" t="s">
        <v>1309</v>
      </c>
    </row>
    <row r="162" spans="1:21" x14ac:dyDescent="0.25">
      <c r="A162" t="s">
        <v>2808</v>
      </c>
      <c r="B162" t="s">
        <v>2809</v>
      </c>
      <c r="D162" t="s">
        <v>1402</v>
      </c>
      <c r="E162" t="s">
        <v>134</v>
      </c>
      <c r="F162" t="s">
        <v>284</v>
      </c>
      <c r="G162" t="s">
        <v>28</v>
      </c>
      <c r="H162" t="s">
        <v>1654</v>
      </c>
      <c r="I162" t="s">
        <v>1383</v>
      </c>
      <c r="J162" t="s">
        <v>881</v>
      </c>
      <c r="K162" t="s">
        <v>1411</v>
      </c>
      <c r="L162" t="s">
        <v>985</v>
      </c>
      <c r="M162" t="s">
        <v>2185</v>
      </c>
      <c r="N162" t="s">
        <v>5561</v>
      </c>
      <c r="O162" t="s">
        <v>5562</v>
      </c>
      <c r="P162" t="s">
        <v>25</v>
      </c>
      <c r="Q162" t="s">
        <v>1336</v>
      </c>
      <c r="R162" t="s">
        <v>54</v>
      </c>
      <c r="S162" t="s">
        <v>2184</v>
      </c>
      <c r="T162" t="s">
        <v>5563</v>
      </c>
      <c r="U162" t="s">
        <v>2810</v>
      </c>
    </row>
    <row r="163" spans="1:21" x14ac:dyDescent="0.25">
      <c r="A163" t="s">
        <v>840</v>
      </c>
      <c r="B163" t="s">
        <v>841</v>
      </c>
      <c r="C163" t="s">
        <v>1269</v>
      </c>
      <c r="D163" t="s">
        <v>3571</v>
      </c>
      <c r="E163" t="s">
        <v>1667</v>
      </c>
      <c r="F163" t="s">
        <v>221</v>
      </c>
      <c r="G163" t="s">
        <v>2028</v>
      </c>
      <c r="H163" t="s">
        <v>1668</v>
      </c>
      <c r="I163" t="s">
        <v>28</v>
      </c>
      <c r="J163" t="s">
        <v>873</v>
      </c>
      <c r="K163" t="s">
        <v>2265</v>
      </c>
      <c r="L163" t="s">
        <v>1659</v>
      </c>
      <c r="M163" t="s">
        <v>2185</v>
      </c>
      <c r="N163" t="s">
        <v>4858</v>
      </c>
      <c r="O163" t="s">
        <v>5564</v>
      </c>
      <c r="P163" t="s">
        <v>19</v>
      </c>
      <c r="Q163" t="s">
        <v>2062</v>
      </c>
      <c r="R163" t="s">
        <v>29</v>
      </c>
      <c r="S163" t="s">
        <v>2184</v>
      </c>
      <c r="T163" t="s">
        <v>4295</v>
      </c>
      <c r="U163" t="s">
        <v>842</v>
      </c>
    </row>
    <row r="164" spans="1:21" x14ac:dyDescent="0.25">
      <c r="A164" t="s">
        <v>2804</v>
      </c>
      <c r="B164" t="s">
        <v>2805</v>
      </c>
      <c r="C164" t="s">
        <v>1269</v>
      </c>
      <c r="D164" t="s">
        <v>3516</v>
      </c>
      <c r="E164" t="s">
        <v>2565</v>
      </c>
      <c r="F164" t="s">
        <v>221</v>
      </c>
      <c r="G164" t="s">
        <v>2028</v>
      </c>
      <c r="H164" t="s">
        <v>1655</v>
      </c>
      <c r="I164" t="s">
        <v>28</v>
      </c>
      <c r="J164" t="s">
        <v>873</v>
      </c>
      <c r="K164" t="s">
        <v>2230</v>
      </c>
      <c r="L164" t="s">
        <v>1406</v>
      </c>
      <c r="M164" t="s">
        <v>2181</v>
      </c>
      <c r="N164" t="s">
        <v>5565</v>
      </c>
      <c r="O164" t="s">
        <v>5566</v>
      </c>
      <c r="P164" t="s">
        <v>19</v>
      </c>
      <c r="Q164" t="s">
        <v>2026</v>
      </c>
      <c r="R164" t="s">
        <v>29</v>
      </c>
      <c r="S164" t="s">
        <v>2184</v>
      </c>
      <c r="T164" t="s">
        <v>2806</v>
      </c>
      <c r="U164" t="s">
        <v>2807</v>
      </c>
    </row>
    <row r="165" spans="1:21" x14ac:dyDescent="0.25">
      <c r="A165" t="s">
        <v>415</v>
      </c>
      <c r="B165" t="s">
        <v>416</v>
      </c>
      <c r="C165" t="s">
        <v>3220</v>
      </c>
      <c r="D165" t="s">
        <v>2681</v>
      </c>
      <c r="E165" t="s">
        <v>134</v>
      </c>
      <c r="F165" t="s">
        <v>284</v>
      </c>
      <c r="G165" t="s">
        <v>2028</v>
      </c>
      <c r="H165" t="s">
        <v>1655</v>
      </c>
      <c r="I165" t="s">
        <v>28</v>
      </c>
      <c r="J165" t="s">
        <v>872</v>
      </c>
      <c r="K165" t="s">
        <v>988</v>
      </c>
      <c r="L165" t="s">
        <v>983</v>
      </c>
      <c r="M165" t="s">
        <v>2183</v>
      </c>
      <c r="N165" t="s">
        <v>5567</v>
      </c>
      <c r="O165" t="s">
        <v>5568</v>
      </c>
      <c r="P165" t="s">
        <v>19</v>
      </c>
      <c r="Q165" t="s">
        <v>1358</v>
      </c>
      <c r="R165" t="s">
        <v>54</v>
      </c>
      <c r="S165" t="s">
        <v>2182</v>
      </c>
      <c r="T165" t="s">
        <v>2030</v>
      </c>
      <c r="U165" t="s">
        <v>417</v>
      </c>
    </row>
    <row r="166" spans="1:21" x14ac:dyDescent="0.25">
      <c r="A166" t="s">
        <v>1972</v>
      </c>
      <c r="B166" t="s">
        <v>1973</v>
      </c>
      <c r="C166" t="s">
        <v>102</v>
      </c>
      <c r="D166" t="s">
        <v>2015</v>
      </c>
      <c r="E166" t="s">
        <v>1667</v>
      </c>
      <c r="F166" t="s">
        <v>221</v>
      </c>
      <c r="G166" t="s">
        <v>2028</v>
      </c>
      <c r="H166" t="s">
        <v>1655</v>
      </c>
      <c r="I166" t="s">
        <v>28</v>
      </c>
      <c r="J166" t="s">
        <v>5907</v>
      </c>
      <c r="K166" t="s">
        <v>1704</v>
      </c>
      <c r="L166" t="s">
        <v>1683</v>
      </c>
      <c r="M166" t="s">
        <v>2185</v>
      </c>
      <c r="N166" t="s">
        <v>5569</v>
      </c>
      <c r="O166" t="s">
        <v>5570</v>
      </c>
      <c r="P166" t="s">
        <v>19</v>
      </c>
      <c r="Q166" t="s">
        <v>2026</v>
      </c>
      <c r="R166" t="s">
        <v>74</v>
      </c>
      <c r="S166" t="s">
        <v>2186</v>
      </c>
      <c r="T166" t="s">
        <v>2931</v>
      </c>
      <c r="U166" t="s">
        <v>1974</v>
      </c>
    </row>
    <row r="167" spans="1:21" x14ac:dyDescent="0.25">
      <c r="A167" t="s">
        <v>787</v>
      </c>
      <c r="B167" t="s">
        <v>788</v>
      </c>
      <c r="C167" t="s">
        <v>1390</v>
      </c>
      <c r="D167" t="s">
        <v>4609</v>
      </c>
      <c r="E167" t="s">
        <v>2795</v>
      </c>
      <c r="F167" t="s">
        <v>2713</v>
      </c>
      <c r="G167" t="s">
        <v>2028</v>
      </c>
      <c r="H167" t="s">
        <v>1668</v>
      </c>
      <c r="I167" t="s">
        <v>17</v>
      </c>
      <c r="J167" t="s">
        <v>877</v>
      </c>
      <c r="K167" t="s">
        <v>2650</v>
      </c>
      <c r="L167" t="s">
        <v>1406</v>
      </c>
      <c r="M167" t="s">
        <v>2185</v>
      </c>
      <c r="N167" t="s">
        <v>5571</v>
      </c>
      <c r="O167" t="s">
        <v>5572</v>
      </c>
      <c r="P167" t="s">
        <v>19</v>
      </c>
      <c r="Q167" t="s">
        <v>1710</v>
      </c>
      <c r="R167" t="s">
        <v>69</v>
      </c>
      <c r="S167" t="s">
        <v>2184</v>
      </c>
      <c r="T167" t="s">
        <v>4291</v>
      </c>
      <c r="U167" t="s">
        <v>789</v>
      </c>
    </row>
    <row r="168" spans="1:21" x14ac:dyDescent="0.25">
      <c r="A168" t="s">
        <v>641</v>
      </c>
      <c r="B168" t="s">
        <v>642</v>
      </c>
      <c r="C168" t="s">
        <v>1390</v>
      </c>
      <c r="D168" t="s">
        <v>4606</v>
      </c>
      <c r="E168" t="s">
        <v>4611</v>
      </c>
      <c r="F168" t="s">
        <v>221</v>
      </c>
      <c r="G168" t="s">
        <v>2028</v>
      </c>
      <c r="H168" t="s">
        <v>1668</v>
      </c>
      <c r="I168" t="s">
        <v>28</v>
      </c>
      <c r="J168" t="s">
        <v>917</v>
      </c>
      <c r="K168" t="s">
        <v>1749</v>
      </c>
      <c r="L168" t="s">
        <v>2064</v>
      </c>
      <c r="M168" t="s">
        <v>2181</v>
      </c>
      <c r="N168" t="s">
        <v>5573</v>
      </c>
      <c r="O168" t="s">
        <v>3515</v>
      </c>
      <c r="P168" t="s">
        <v>19</v>
      </c>
      <c r="Q168" t="s">
        <v>1679</v>
      </c>
      <c r="R168" t="s">
        <v>66</v>
      </c>
      <c r="S168" t="s">
        <v>2182</v>
      </c>
      <c r="T168" t="s">
        <v>4614</v>
      </c>
      <c r="U168" t="s">
        <v>643</v>
      </c>
    </row>
    <row r="169" spans="1:21" x14ac:dyDescent="0.25">
      <c r="A169" t="s">
        <v>1196</v>
      </c>
      <c r="B169" t="s">
        <v>1197</v>
      </c>
      <c r="C169" t="s">
        <v>1390</v>
      </c>
      <c r="D169" t="s">
        <v>1596</v>
      </c>
      <c r="E169" t="s">
        <v>134</v>
      </c>
      <c r="F169" t="s">
        <v>221</v>
      </c>
      <c r="G169" t="s">
        <v>2028</v>
      </c>
      <c r="H169" t="s">
        <v>1654</v>
      </c>
      <c r="I169" t="s">
        <v>20</v>
      </c>
      <c r="J169" t="s">
        <v>877</v>
      </c>
      <c r="K169" t="s">
        <v>1749</v>
      </c>
      <c r="L169" t="s">
        <v>985</v>
      </c>
      <c r="M169" t="s">
        <v>2185</v>
      </c>
      <c r="N169" t="s">
        <v>5574</v>
      </c>
      <c r="O169" t="s">
        <v>5575</v>
      </c>
      <c r="Q169" t="s">
        <v>1679</v>
      </c>
      <c r="R169" t="s">
        <v>34</v>
      </c>
      <c r="S169" t="s">
        <v>2184</v>
      </c>
      <c r="T169" t="s">
        <v>2878</v>
      </c>
      <c r="U169" t="s">
        <v>1198</v>
      </c>
    </row>
    <row r="170" spans="1:21" x14ac:dyDescent="0.25">
      <c r="A170" t="s">
        <v>2202</v>
      </c>
      <c r="B170" t="s">
        <v>2203</v>
      </c>
      <c r="C170" t="s">
        <v>2914</v>
      </c>
      <c r="D170" t="s">
        <v>970</v>
      </c>
      <c r="E170" t="s">
        <v>134</v>
      </c>
      <c r="F170" t="s">
        <v>284</v>
      </c>
      <c r="G170" t="s">
        <v>1657</v>
      </c>
      <c r="H170" t="s">
        <v>1655</v>
      </c>
      <c r="I170" t="s">
        <v>1383</v>
      </c>
      <c r="J170" t="s">
        <v>912</v>
      </c>
      <c r="K170" t="s">
        <v>1722</v>
      </c>
      <c r="L170" t="s">
        <v>1335</v>
      </c>
      <c r="M170" t="s">
        <v>2181</v>
      </c>
      <c r="N170" t="s">
        <v>5576</v>
      </c>
      <c r="O170" t="s">
        <v>5577</v>
      </c>
      <c r="P170" t="s">
        <v>2268</v>
      </c>
      <c r="Q170" t="s">
        <v>1358</v>
      </c>
      <c r="R170" t="s">
        <v>40</v>
      </c>
      <c r="S170" t="s">
        <v>2182</v>
      </c>
      <c r="T170" t="s">
        <v>5578</v>
      </c>
      <c r="U170" t="s">
        <v>2204</v>
      </c>
    </row>
    <row r="171" spans="1:21" x14ac:dyDescent="0.25">
      <c r="A171" t="s">
        <v>1705</v>
      </c>
      <c r="B171" t="s">
        <v>1706</v>
      </c>
      <c r="C171" t="s">
        <v>1269</v>
      </c>
      <c r="D171" t="s">
        <v>4393</v>
      </c>
      <c r="E171" t="s">
        <v>134</v>
      </c>
      <c r="F171" t="s">
        <v>221</v>
      </c>
      <c r="G171" t="s">
        <v>2028</v>
      </c>
      <c r="H171" t="s">
        <v>1655</v>
      </c>
      <c r="I171" t="s">
        <v>17</v>
      </c>
      <c r="J171" t="s">
        <v>879</v>
      </c>
      <c r="K171" t="s">
        <v>1666</v>
      </c>
      <c r="L171" t="s">
        <v>1683</v>
      </c>
      <c r="M171" t="s">
        <v>2181</v>
      </c>
      <c r="N171" t="s">
        <v>5579</v>
      </c>
      <c r="O171" t="s">
        <v>5580</v>
      </c>
      <c r="P171" t="s">
        <v>19</v>
      </c>
      <c r="Q171" t="s">
        <v>1679</v>
      </c>
      <c r="R171" t="s">
        <v>74</v>
      </c>
      <c r="S171" t="s">
        <v>2182</v>
      </c>
      <c r="T171" t="s">
        <v>2811</v>
      </c>
      <c r="U171" t="s">
        <v>1707</v>
      </c>
    </row>
    <row r="172" spans="1:21" x14ac:dyDescent="0.25">
      <c r="A172" t="s">
        <v>1142</v>
      </c>
      <c r="B172" t="s">
        <v>1143</v>
      </c>
      <c r="C172" t="s">
        <v>1347</v>
      </c>
      <c r="D172" t="s">
        <v>1363</v>
      </c>
      <c r="E172" t="s">
        <v>134</v>
      </c>
      <c r="F172" t="s">
        <v>284</v>
      </c>
      <c r="G172" t="s">
        <v>2028</v>
      </c>
      <c r="H172" t="s">
        <v>135</v>
      </c>
      <c r="I172" t="s">
        <v>17</v>
      </c>
      <c r="J172" t="s">
        <v>911</v>
      </c>
      <c r="K172" t="s">
        <v>1338</v>
      </c>
      <c r="L172" t="s">
        <v>985</v>
      </c>
      <c r="M172" t="s">
        <v>2185</v>
      </c>
      <c r="N172" t="s">
        <v>5581</v>
      </c>
      <c r="O172" t="s">
        <v>5582</v>
      </c>
      <c r="P172" t="s">
        <v>19</v>
      </c>
      <c r="Q172" t="s">
        <v>1358</v>
      </c>
      <c r="R172" t="s">
        <v>54</v>
      </c>
      <c r="S172" t="s">
        <v>2184</v>
      </c>
      <c r="T172" t="s">
        <v>3117</v>
      </c>
      <c r="U172" t="s">
        <v>1144</v>
      </c>
    </row>
    <row r="173" spans="1:21" x14ac:dyDescent="0.25">
      <c r="A173" t="s">
        <v>1047</v>
      </c>
      <c r="B173" t="s">
        <v>1048</v>
      </c>
      <c r="C173" t="s">
        <v>2914</v>
      </c>
      <c r="D173" t="s">
        <v>1344</v>
      </c>
      <c r="E173" t="s">
        <v>134</v>
      </c>
      <c r="F173" t="s">
        <v>221</v>
      </c>
      <c r="G173" t="s">
        <v>2028</v>
      </c>
      <c r="H173" t="s">
        <v>1654</v>
      </c>
      <c r="I173" t="s">
        <v>17</v>
      </c>
      <c r="J173" t="s">
        <v>875</v>
      </c>
      <c r="K173" t="s">
        <v>1660</v>
      </c>
      <c r="L173" t="s">
        <v>983</v>
      </c>
      <c r="M173" t="s">
        <v>2181</v>
      </c>
      <c r="N173" t="s">
        <v>5583</v>
      </c>
      <c r="O173" t="s">
        <v>5295</v>
      </c>
      <c r="P173" t="s">
        <v>19</v>
      </c>
      <c r="Q173" t="s">
        <v>1679</v>
      </c>
      <c r="R173" t="s">
        <v>77</v>
      </c>
      <c r="S173" t="s">
        <v>2182</v>
      </c>
      <c r="T173" t="s">
        <v>2055</v>
      </c>
      <c r="U173" t="s">
        <v>1049</v>
      </c>
    </row>
    <row r="174" spans="1:21" x14ac:dyDescent="0.25">
      <c r="A174" t="s">
        <v>1385</v>
      </c>
      <c r="B174" t="s">
        <v>1386</v>
      </c>
      <c r="C174" t="s">
        <v>3220</v>
      </c>
      <c r="D174" t="s">
        <v>2129</v>
      </c>
      <c r="E174" t="s">
        <v>1667</v>
      </c>
      <c r="F174" t="s">
        <v>221</v>
      </c>
      <c r="G174" t="s">
        <v>2028</v>
      </c>
      <c r="H174" t="s">
        <v>1655</v>
      </c>
      <c r="I174" t="s">
        <v>28</v>
      </c>
      <c r="J174" t="s">
        <v>873</v>
      </c>
      <c r="K174" t="s">
        <v>1674</v>
      </c>
      <c r="L174" t="s">
        <v>983</v>
      </c>
      <c r="M174" t="s">
        <v>2181</v>
      </c>
      <c r="N174" t="s">
        <v>5584</v>
      </c>
      <c r="O174" t="s">
        <v>5585</v>
      </c>
      <c r="P174" t="s">
        <v>19</v>
      </c>
      <c r="Q174" t="s">
        <v>1710</v>
      </c>
      <c r="R174" t="s">
        <v>54</v>
      </c>
      <c r="S174" t="s">
        <v>2182</v>
      </c>
      <c r="T174" t="s">
        <v>3254</v>
      </c>
      <c r="U174" t="s">
        <v>1387</v>
      </c>
    </row>
    <row r="175" spans="1:21" x14ac:dyDescent="0.25">
      <c r="A175" t="s">
        <v>192</v>
      </c>
      <c r="B175" t="s">
        <v>193</v>
      </c>
      <c r="C175" t="s">
        <v>1269</v>
      </c>
      <c r="D175" t="s">
        <v>2648</v>
      </c>
      <c r="E175" t="s">
        <v>134</v>
      </c>
      <c r="F175" t="s">
        <v>221</v>
      </c>
      <c r="G175" t="s">
        <v>2028</v>
      </c>
      <c r="H175" t="s">
        <v>1655</v>
      </c>
      <c r="I175" t="s">
        <v>17</v>
      </c>
      <c r="J175" t="s">
        <v>877</v>
      </c>
      <c r="K175" t="s">
        <v>2122</v>
      </c>
      <c r="L175" t="s">
        <v>990</v>
      </c>
      <c r="M175" t="s">
        <v>2181</v>
      </c>
      <c r="N175" t="s">
        <v>4860</v>
      </c>
      <c r="O175" t="s">
        <v>4980</v>
      </c>
      <c r="P175" t="s">
        <v>19</v>
      </c>
      <c r="Q175" t="s">
        <v>1710</v>
      </c>
      <c r="R175" t="s">
        <v>52</v>
      </c>
      <c r="S175" t="s">
        <v>2182</v>
      </c>
      <c r="T175" t="s">
        <v>2532</v>
      </c>
      <c r="U175" t="s">
        <v>194</v>
      </c>
    </row>
    <row r="176" spans="1:21" x14ac:dyDescent="0.25">
      <c r="A176" t="s">
        <v>2741</v>
      </c>
      <c r="B176" t="s">
        <v>2742</v>
      </c>
      <c r="C176" t="s">
        <v>1269</v>
      </c>
      <c r="D176" t="s">
        <v>1658</v>
      </c>
      <c r="E176" t="s">
        <v>134</v>
      </c>
      <c r="F176" t="s">
        <v>284</v>
      </c>
      <c r="G176" t="s">
        <v>1657</v>
      </c>
      <c r="H176" t="s">
        <v>1655</v>
      </c>
      <c r="I176" t="s">
        <v>17</v>
      </c>
      <c r="J176" t="s">
        <v>43</v>
      </c>
      <c r="K176" t="s">
        <v>1396</v>
      </c>
      <c r="L176" t="s">
        <v>983</v>
      </c>
      <c r="M176" t="s">
        <v>2185</v>
      </c>
      <c r="N176" t="s">
        <v>4860</v>
      </c>
      <c r="O176" t="s">
        <v>5586</v>
      </c>
      <c r="P176" t="s">
        <v>19</v>
      </c>
      <c r="Q176" t="s">
        <v>1358</v>
      </c>
      <c r="R176" t="s">
        <v>66</v>
      </c>
      <c r="S176" t="s">
        <v>2184</v>
      </c>
      <c r="T176" t="s">
        <v>5587</v>
      </c>
      <c r="U176" t="s">
        <v>2743</v>
      </c>
    </row>
    <row r="177" spans="1:23" x14ac:dyDescent="0.25">
      <c r="A177" t="s">
        <v>1376</v>
      </c>
      <c r="B177" t="s">
        <v>1377</v>
      </c>
      <c r="C177" t="s">
        <v>102</v>
      </c>
      <c r="D177" t="s">
        <v>2535</v>
      </c>
      <c r="E177" t="s">
        <v>134</v>
      </c>
      <c r="F177" t="s">
        <v>221</v>
      </c>
      <c r="G177" t="s">
        <v>2028</v>
      </c>
      <c r="H177" t="s">
        <v>1655</v>
      </c>
      <c r="I177" t="s">
        <v>17</v>
      </c>
      <c r="J177" t="s">
        <v>5793</v>
      </c>
      <c r="K177" t="s">
        <v>1749</v>
      </c>
      <c r="L177" t="s">
        <v>1335</v>
      </c>
      <c r="M177" t="s">
        <v>2181</v>
      </c>
      <c r="N177" t="s">
        <v>5589</v>
      </c>
      <c r="O177" t="s">
        <v>5590</v>
      </c>
      <c r="P177" t="s">
        <v>19</v>
      </c>
      <c r="Q177" t="s">
        <v>2026</v>
      </c>
      <c r="R177" t="s">
        <v>30</v>
      </c>
      <c r="S177" t="s">
        <v>2182</v>
      </c>
      <c r="T177" t="s">
        <v>1691</v>
      </c>
      <c r="U177" t="s">
        <v>1378</v>
      </c>
    </row>
    <row r="178" spans="1:23" x14ac:dyDescent="0.25">
      <c r="A178" t="s">
        <v>1009</v>
      </c>
      <c r="B178" t="s">
        <v>1010</v>
      </c>
      <c r="C178" t="s">
        <v>1390</v>
      </c>
      <c r="D178" t="s">
        <v>2615</v>
      </c>
      <c r="E178" t="s">
        <v>1667</v>
      </c>
      <c r="F178" t="s">
        <v>221</v>
      </c>
      <c r="G178" t="s">
        <v>2028</v>
      </c>
      <c r="H178" t="s">
        <v>1655</v>
      </c>
      <c r="I178" t="s">
        <v>17</v>
      </c>
      <c r="J178" t="s">
        <v>43</v>
      </c>
      <c r="K178" t="s">
        <v>2126</v>
      </c>
      <c r="L178" t="s">
        <v>1678</v>
      </c>
      <c r="M178" t="s">
        <v>2181</v>
      </c>
      <c r="N178" t="s">
        <v>5591</v>
      </c>
      <c r="O178" t="s">
        <v>5592</v>
      </c>
      <c r="P178" t="s">
        <v>1388</v>
      </c>
      <c r="Q178" t="s">
        <v>2026</v>
      </c>
      <c r="R178" t="s">
        <v>40</v>
      </c>
      <c r="S178" t="s">
        <v>2186</v>
      </c>
      <c r="T178" t="s">
        <v>4859</v>
      </c>
      <c r="U178" t="s">
        <v>1011</v>
      </c>
    </row>
    <row r="179" spans="1:23" x14ac:dyDescent="0.25">
      <c r="A179" t="s">
        <v>121</v>
      </c>
      <c r="B179" t="s">
        <v>122</v>
      </c>
      <c r="C179" t="s">
        <v>3220</v>
      </c>
      <c r="D179" t="s">
        <v>4393</v>
      </c>
      <c r="E179" t="s">
        <v>1667</v>
      </c>
      <c r="F179" t="s">
        <v>2713</v>
      </c>
      <c r="G179" t="s">
        <v>2028</v>
      </c>
      <c r="H179" t="s">
        <v>1668</v>
      </c>
      <c r="I179" t="s">
        <v>28</v>
      </c>
      <c r="J179" t="s">
        <v>43</v>
      </c>
      <c r="K179" t="s">
        <v>1362</v>
      </c>
      <c r="L179" t="s">
        <v>2064</v>
      </c>
      <c r="M179" t="s">
        <v>2185</v>
      </c>
      <c r="N179" t="s">
        <v>5593</v>
      </c>
      <c r="O179" t="s">
        <v>5594</v>
      </c>
      <c r="P179" t="s">
        <v>25</v>
      </c>
      <c r="Q179" t="s">
        <v>2062</v>
      </c>
      <c r="R179" t="s">
        <v>40</v>
      </c>
      <c r="S179" t="s">
        <v>2184</v>
      </c>
      <c r="T179" t="s">
        <v>6720</v>
      </c>
      <c r="U179" t="s">
        <v>123</v>
      </c>
      <c r="V179" t="s">
        <v>1405</v>
      </c>
    </row>
    <row r="180" spans="1:23" x14ac:dyDescent="0.25">
      <c r="A180" t="s">
        <v>60</v>
      </c>
      <c r="B180" t="s">
        <v>61</v>
      </c>
      <c r="C180" t="s">
        <v>1269</v>
      </c>
      <c r="D180" t="s">
        <v>3946</v>
      </c>
      <c r="E180" t="s">
        <v>1667</v>
      </c>
      <c r="F180" t="s">
        <v>221</v>
      </c>
      <c r="G180" t="s">
        <v>2028</v>
      </c>
      <c r="H180" t="s">
        <v>2288</v>
      </c>
      <c r="I180" t="s">
        <v>28</v>
      </c>
      <c r="J180" t="s">
        <v>877</v>
      </c>
      <c r="K180" t="s">
        <v>3224</v>
      </c>
      <c r="L180" t="s">
        <v>1406</v>
      </c>
      <c r="M180" t="s">
        <v>2181</v>
      </c>
      <c r="N180" t="s">
        <v>5595</v>
      </c>
      <c r="O180" t="s">
        <v>5596</v>
      </c>
      <c r="P180" t="s">
        <v>19</v>
      </c>
      <c r="Q180" t="s">
        <v>2062</v>
      </c>
      <c r="R180" t="s">
        <v>69</v>
      </c>
      <c r="S180" t="s">
        <v>2182</v>
      </c>
      <c r="T180" t="s">
        <v>4297</v>
      </c>
      <c r="U180" t="s">
        <v>62</v>
      </c>
    </row>
    <row r="181" spans="1:23" x14ac:dyDescent="0.25">
      <c r="A181" t="s">
        <v>1768</v>
      </c>
      <c r="B181" t="s">
        <v>1769</v>
      </c>
      <c r="C181" t="s">
        <v>2914</v>
      </c>
      <c r="D181" t="s">
        <v>1403</v>
      </c>
      <c r="E181" t="s">
        <v>134</v>
      </c>
      <c r="F181" t="s">
        <v>221</v>
      </c>
      <c r="G181" t="s">
        <v>2028</v>
      </c>
      <c r="H181" t="s">
        <v>1654</v>
      </c>
      <c r="I181" t="s">
        <v>140</v>
      </c>
      <c r="J181" t="s">
        <v>930</v>
      </c>
      <c r="K181" t="s">
        <v>988</v>
      </c>
      <c r="L181" t="s">
        <v>984</v>
      </c>
      <c r="M181" t="s">
        <v>2181</v>
      </c>
      <c r="N181" t="s">
        <v>4041</v>
      </c>
      <c r="O181" t="s">
        <v>5597</v>
      </c>
      <c r="P181" t="s">
        <v>19</v>
      </c>
      <c r="Q181" t="s">
        <v>1358</v>
      </c>
      <c r="R181" t="s">
        <v>30</v>
      </c>
      <c r="S181" t="s">
        <v>2182</v>
      </c>
      <c r="T181" t="s">
        <v>4616</v>
      </c>
      <c r="U181" t="s">
        <v>1770</v>
      </c>
    </row>
    <row r="182" spans="1:23" x14ac:dyDescent="0.25">
      <c r="A182" t="s">
        <v>168</v>
      </c>
      <c r="B182" t="s">
        <v>169</v>
      </c>
      <c r="C182" t="s">
        <v>3220</v>
      </c>
      <c r="D182" t="s">
        <v>2836</v>
      </c>
      <c r="E182" t="s">
        <v>4611</v>
      </c>
      <c r="F182" t="s">
        <v>2713</v>
      </c>
      <c r="G182" t="s">
        <v>2028</v>
      </c>
      <c r="H182" t="s">
        <v>1668</v>
      </c>
      <c r="I182" t="s">
        <v>17</v>
      </c>
      <c r="J182" t="s">
        <v>877</v>
      </c>
      <c r="K182" t="s">
        <v>2680</v>
      </c>
      <c r="L182" t="s">
        <v>2714</v>
      </c>
      <c r="M182" t="s">
        <v>2185</v>
      </c>
      <c r="N182" t="s">
        <v>4861</v>
      </c>
      <c r="O182" t="s">
        <v>5598</v>
      </c>
      <c r="P182" t="s">
        <v>25</v>
      </c>
      <c r="Q182" t="s">
        <v>1710</v>
      </c>
      <c r="R182" t="s">
        <v>18</v>
      </c>
      <c r="S182" t="s">
        <v>2184</v>
      </c>
      <c r="T182" t="s">
        <v>5599</v>
      </c>
      <c r="U182" t="s">
        <v>170</v>
      </c>
      <c r="V182" t="s">
        <v>3415</v>
      </c>
      <c r="W182" s="5">
        <v>0.05</v>
      </c>
    </row>
    <row r="183" spans="1:23" x14ac:dyDescent="0.25">
      <c r="A183" t="s">
        <v>1467</v>
      </c>
      <c r="B183" t="s">
        <v>1468</v>
      </c>
      <c r="C183" t="s">
        <v>1347</v>
      </c>
      <c r="D183" t="s">
        <v>1395</v>
      </c>
      <c r="E183" t="s">
        <v>134</v>
      </c>
      <c r="F183" t="s">
        <v>221</v>
      </c>
      <c r="G183" t="s">
        <v>2028</v>
      </c>
      <c r="H183" t="s">
        <v>1655</v>
      </c>
      <c r="I183" t="s">
        <v>28</v>
      </c>
      <c r="J183" t="s">
        <v>4757</v>
      </c>
      <c r="K183" t="s">
        <v>1722</v>
      </c>
      <c r="L183" t="s">
        <v>1351</v>
      </c>
      <c r="M183" t="s">
        <v>2181</v>
      </c>
      <c r="N183" t="s">
        <v>5600</v>
      </c>
      <c r="O183" t="s">
        <v>5601</v>
      </c>
      <c r="P183" t="s">
        <v>19</v>
      </c>
      <c r="Q183" t="s">
        <v>1336</v>
      </c>
      <c r="R183" t="s">
        <v>30</v>
      </c>
      <c r="S183" t="s">
        <v>2182</v>
      </c>
      <c r="T183" t="s">
        <v>5602</v>
      </c>
      <c r="U183" t="s">
        <v>1469</v>
      </c>
    </row>
    <row r="184" spans="1:23" x14ac:dyDescent="0.25">
      <c r="A184" t="s">
        <v>1044</v>
      </c>
      <c r="B184" t="s">
        <v>1045</v>
      </c>
      <c r="D184" t="s">
        <v>1400</v>
      </c>
      <c r="E184" t="s">
        <v>134</v>
      </c>
      <c r="F184" t="s">
        <v>283</v>
      </c>
      <c r="G184" t="s">
        <v>2028</v>
      </c>
      <c r="H184" t="s">
        <v>1654</v>
      </c>
      <c r="I184" t="s">
        <v>20</v>
      </c>
      <c r="J184" t="s">
        <v>6285</v>
      </c>
      <c r="K184" t="s">
        <v>987</v>
      </c>
      <c r="L184" t="s">
        <v>1683</v>
      </c>
      <c r="M184" t="s">
        <v>2181</v>
      </c>
      <c r="N184" t="s">
        <v>4612</v>
      </c>
      <c r="O184" t="s">
        <v>4681</v>
      </c>
      <c r="P184" t="s">
        <v>19</v>
      </c>
      <c r="Q184" t="s">
        <v>135</v>
      </c>
      <c r="R184" t="s">
        <v>29</v>
      </c>
      <c r="S184" t="s">
        <v>2182</v>
      </c>
      <c r="T184" t="s">
        <v>3519</v>
      </c>
      <c r="U184" t="s">
        <v>1046</v>
      </c>
    </row>
    <row r="185" spans="1:23" x14ac:dyDescent="0.25">
      <c r="A185" t="s">
        <v>1256</v>
      </c>
      <c r="B185" t="s">
        <v>1257</v>
      </c>
      <c r="D185" t="s">
        <v>234</v>
      </c>
      <c r="E185" t="s">
        <v>134</v>
      </c>
      <c r="F185" t="s">
        <v>284</v>
      </c>
      <c r="G185" t="s">
        <v>2028</v>
      </c>
      <c r="H185" t="s">
        <v>135</v>
      </c>
      <c r="I185" t="s">
        <v>17</v>
      </c>
      <c r="J185" t="s">
        <v>930</v>
      </c>
      <c r="K185" t="s">
        <v>987</v>
      </c>
      <c r="L185" t="s">
        <v>983</v>
      </c>
      <c r="M185" t="s">
        <v>2185</v>
      </c>
      <c r="N185" t="s">
        <v>5603</v>
      </c>
      <c r="O185" t="s">
        <v>5604</v>
      </c>
      <c r="P185" t="s">
        <v>25</v>
      </c>
      <c r="Q185" t="s">
        <v>1336</v>
      </c>
      <c r="R185" t="s">
        <v>18</v>
      </c>
      <c r="S185" t="s">
        <v>2186</v>
      </c>
      <c r="T185" t="s">
        <v>4617</v>
      </c>
      <c r="U185" t="s">
        <v>1258</v>
      </c>
    </row>
    <row r="186" spans="1:23" x14ac:dyDescent="0.25">
      <c r="A186" t="s">
        <v>630</v>
      </c>
      <c r="B186" t="s">
        <v>631</v>
      </c>
      <c r="C186" t="s">
        <v>1685</v>
      </c>
      <c r="D186" t="s">
        <v>2188</v>
      </c>
      <c r="E186" t="s">
        <v>134</v>
      </c>
      <c r="F186" t="s">
        <v>221</v>
      </c>
      <c r="G186" t="s">
        <v>2028</v>
      </c>
      <c r="H186" t="s">
        <v>1654</v>
      </c>
      <c r="I186" t="s">
        <v>28</v>
      </c>
      <c r="J186" t="s">
        <v>873</v>
      </c>
      <c r="K186" t="s">
        <v>1339</v>
      </c>
      <c r="L186" t="s">
        <v>984</v>
      </c>
      <c r="M186" t="s">
        <v>2185</v>
      </c>
      <c r="N186" t="s">
        <v>5605</v>
      </c>
      <c r="O186" t="s">
        <v>5606</v>
      </c>
      <c r="P186" t="s">
        <v>19</v>
      </c>
      <c r="Q186" t="s">
        <v>1334</v>
      </c>
      <c r="R186" t="s">
        <v>29</v>
      </c>
      <c r="S186" t="s">
        <v>2184</v>
      </c>
      <c r="T186" t="s">
        <v>4300</v>
      </c>
      <c r="U186" t="s">
        <v>632</v>
      </c>
    </row>
    <row r="187" spans="1:23" x14ac:dyDescent="0.25">
      <c r="A187" t="s">
        <v>1214</v>
      </c>
      <c r="B187" t="s">
        <v>1215</v>
      </c>
      <c r="C187" t="s">
        <v>1269</v>
      </c>
      <c r="D187" t="s">
        <v>2017</v>
      </c>
      <c r="E187" t="s">
        <v>2649</v>
      </c>
      <c r="F187" t="s">
        <v>221</v>
      </c>
      <c r="G187" t="s">
        <v>2028</v>
      </c>
      <c r="H187" t="s">
        <v>1655</v>
      </c>
      <c r="I187" t="s">
        <v>17</v>
      </c>
      <c r="J187" t="s">
        <v>918</v>
      </c>
      <c r="K187" t="s">
        <v>987</v>
      </c>
      <c r="L187" t="s">
        <v>983</v>
      </c>
      <c r="M187" t="s">
        <v>2185</v>
      </c>
      <c r="N187" t="s">
        <v>5605</v>
      </c>
      <c r="O187" t="s">
        <v>5607</v>
      </c>
      <c r="P187" t="s">
        <v>19</v>
      </c>
      <c r="Q187" t="s">
        <v>1358</v>
      </c>
      <c r="R187" t="s">
        <v>54</v>
      </c>
      <c r="S187" t="s">
        <v>2186</v>
      </c>
      <c r="T187" t="s">
        <v>3007</v>
      </c>
      <c r="U187" t="s">
        <v>1216</v>
      </c>
    </row>
    <row r="188" spans="1:23" x14ac:dyDescent="0.25">
      <c r="A188" t="s">
        <v>1765</v>
      </c>
      <c r="B188" t="s">
        <v>1766</v>
      </c>
      <c r="C188" t="s">
        <v>1269</v>
      </c>
      <c r="D188" t="s">
        <v>1402</v>
      </c>
      <c r="E188" t="s">
        <v>134</v>
      </c>
      <c r="F188" t="s">
        <v>221</v>
      </c>
      <c r="G188" t="s">
        <v>2028</v>
      </c>
      <c r="H188" t="s">
        <v>1654</v>
      </c>
      <c r="I188" t="s">
        <v>140</v>
      </c>
      <c r="J188" t="s">
        <v>876</v>
      </c>
      <c r="K188" t="s">
        <v>1396</v>
      </c>
      <c r="L188" t="s">
        <v>983</v>
      </c>
      <c r="M188" t="s">
        <v>2183</v>
      </c>
      <c r="N188" t="s">
        <v>5608</v>
      </c>
      <c r="O188" t="s">
        <v>3577</v>
      </c>
      <c r="Q188" t="s">
        <v>1334</v>
      </c>
      <c r="R188" t="s">
        <v>68</v>
      </c>
      <c r="S188" t="s">
        <v>2186</v>
      </c>
      <c r="T188" t="s">
        <v>5058</v>
      </c>
      <c r="U188" t="s">
        <v>1767</v>
      </c>
    </row>
    <row r="189" spans="1:23" x14ac:dyDescent="0.25">
      <c r="A189" t="s">
        <v>435</v>
      </c>
      <c r="B189" t="s">
        <v>436</v>
      </c>
      <c r="C189" t="s">
        <v>1337</v>
      </c>
      <c r="D189" t="s">
        <v>3532</v>
      </c>
      <c r="E189" t="s">
        <v>3526</v>
      </c>
      <c r="F189" t="s">
        <v>2713</v>
      </c>
      <c r="G189" t="s">
        <v>2028</v>
      </c>
      <c r="H189" t="s">
        <v>1668</v>
      </c>
      <c r="I189" t="s">
        <v>20</v>
      </c>
      <c r="J189" t="s">
        <v>879</v>
      </c>
      <c r="K189" t="s">
        <v>2534</v>
      </c>
      <c r="L189" t="s">
        <v>3180</v>
      </c>
      <c r="M189" t="s">
        <v>2185</v>
      </c>
      <c r="N189" t="s">
        <v>4862</v>
      </c>
      <c r="O189" t="s">
        <v>5609</v>
      </c>
      <c r="P189" t="s">
        <v>19</v>
      </c>
      <c r="Q189" t="s">
        <v>2026</v>
      </c>
      <c r="R189" t="s">
        <v>49</v>
      </c>
      <c r="S189" t="s">
        <v>2184</v>
      </c>
      <c r="T189" t="s">
        <v>3181</v>
      </c>
      <c r="U189" t="s">
        <v>437</v>
      </c>
    </row>
    <row r="190" spans="1:23" x14ac:dyDescent="0.25">
      <c r="A190" t="s">
        <v>118</v>
      </c>
      <c r="B190" t="s">
        <v>119</v>
      </c>
      <c r="C190" t="s">
        <v>1347</v>
      </c>
      <c r="D190" t="s">
        <v>2564</v>
      </c>
      <c r="E190" t="s">
        <v>134</v>
      </c>
      <c r="F190" t="s">
        <v>221</v>
      </c>
      <c r="G190" t="s">
        <v>2028</v>
      </c>
      <c r="H190" t="s">
        <v>1655</v>
      </c>
      <c r="I190" t="s">
        <v>28</v>
      </c>
      <c r="J190" t="s">
        <v>875</v>
      </c>
      <c r="K190" t="s">
        <v>1997</v>
      </c>
      <c r="L190" t="s">
        <v>985</v>
      </c>
      <c r="M190" t="s">
        <v>2181</v>
      </c>
      <c r="N190" t="s">
        <v>5610</v>
      </c>
      <c r="O190" t="s">
        <v>4904</v>
      </c>
      <c r="P190" t="s">
        <v>25</v>
      </c>
      <c r="Q190" t="s">
        <v>2026</v>
      </c>
      <c r="R190" t="s">
        <v>34</v>
      </c>
      <c r="S190" t="s">
        <v>2182</v>
      </c>
      <c r="T190" t="s">
        <v>3403</v>
      </c>
      <c r="U190" t="s">
        <v>120</v>
      </c>
    </row>
    <row r="191" spans="1:23" x14ac:dyDescent="0.25">
      <c r="A191" t="s">
        <v>2933</v>
      </c>
      <c r="B191" t="s">
        <v>2934</v>
      </c>
      <c r="C191" t="s">
        <v>3220</v>
      </c>
      <c r="D191" t="s">
        <v>1497</v>
      </c>
      <c r="E191" t="s">
        <v>2649</v>
      </c>
      <c r="F191" t="s">
        <v>221</v>
      </c>
      <c r="G191" t="s">
        <v>1714</v>
      </c>
      <c r="H191" t="s">
        <v>1655</v>
      </c>
      <c r="I191" t="s">
        <v>28</v>
      </c>
      <c r="J191" t="s">
        <v>43</v>
      </c>
      <c r="K191" t="s">
        <v>1722</v>
      </c>
      <c r="L191" t="s">
        <v>1659</v>
      </c>
      <c r="M191" t="s">
        <v>2181</v>
      </c>
      <c r="N191" t="s">
        <v>5610</v>
      </c>
      <c r="O191" t="s">
        <v>4513</v>
      </c>
      <c r="P191" t="s">
        <v>19</v>
      </c>
      <c r="Q191" t="s">
        <v>2026</v>
      </c>
      <c r="R191" t="s">
        <v>38</v>
      </c>
      <c r="S191" t="s">
        <v>2182</v>
      </c>
      <c r="T191" t="s">
        <v>4044</v>
      </c>
      <c r="U191" t="s">
        <v>2935</v>
      </c>
    </row>
    <row r="192" spans="1:23" x14ac:dyDescent="0.25">
      <c r="A192" t="s">
        <v>1627</v>
      </c>
      <c r="B192" t="s">
        <v>1628</v>
      </c>
      <c r="C192" t="s">
        <v>1269</v>
      </c>
      <c r="D192" t="s">
        <v>2839</v>
      </c>
      <c r="E192" t="s">
        <v>2649</v>
      </c>
      <c r="F192" t="s">
        <v>221</v>
      </c>
      <c r="G192" t="s">
        <v>2028</v>
      </c>
      <c r="H192" t="s">
        <v>1655</v>
      </c>
      <c r="I192" t="s">
        <v>28</v>
      </c>
      <c r="J192" t="s">
        <v>879</v>
      </c>
      <c r="K192" t="s">
        <v>1660</v>
      </c>
      <c r="L192" t="s">
        <v>1335</v>
      </c>
      <c r="M192" t="s">
        <v>2185</v>
      </c>
      <c r="N192" t="s">
        <v>5611</v>
      </c>
      <c r="O192" t="s">
        <v>5612</v>
      </c>
      <c r="P192" t="s">
        <v>19</v>
      </c>
      <c r="Q192" t="s">
        <v>2062</v>
      </c>
      <c r="R192" t="s">
        <v>30</v>
      </c>
      <c r="S192" t="s">
        <v>2184</v>
      </c>
      <c r="T192" t="s">
        <v>2710</v>
      </c>
      <c r="U192" t="s">
        <v>1629</v>
      </c>
    </row>
    <row r="193" spans="1:21" x14ac:dyDescent="0.25">
      <c r="A193" t="s">
        <v>177</v>
      </c>
      <c r="B193" t="s">
        <v>178</v>
      </c>
      <c r="C193" t="s">
        <v>1337</v>
      </c>
      <c r="D193" t="s">
        <v>2486</v>
      </c>
      <c r="E193" t="s">
        <v>134</v>
      </c>
      <c r="F193" t="s">
        <v>2713</v>
      </c>
      <c r="G193" t="s">
        <v>2028</v>
      </c>
      <c r="H193" t="s">
        <v>1654</v>
      </c>
      <c r="I193" t="s">
        <v>20</v>
      </c>
      <c r="J193" t="s">
        <v>880</v>
      </c>
      <c r="K193" t="s">
        <v>1396</v>
      </c>
      <c r="L193" t="s">
        <v>985</v>
      </c>
      <c r="M193" t="s">
        <v>2181</v>
      </c>
      <c r="N193" t="s">
        <v>5613</v>
      </c>
      <c r="O193" t="s">
        <v>5614</v>
      </c>
      <c r="P193" t="s">
        <v>25</v>
      </c>
      <c r="Q193" t="s">
        <v>1710</v>
      </c>
      <c r="R193" t="s">
        <v>44</v>
      </c>
      <c r="S193" t="s">
        <v>2182</v>
      </c>
      <c r="T193" t="s">
        <v>2022</v>
      </c>
      <c r="U193" t="s">
        <v>179</v>
      </c>
    </row>
    <row r="194" spans="1:21" x14ac:dyDescent="0.25">
      <c r="A194" t="s">
        <v>326</v>
      </c>
      <c r="B194" t="s">
        <v>327</v>
      </c>
      <c r="C194" t="s">
        <v>102</v>
      </c>
      <c r="D194" t="s">
        <v>1394</v>
      </c>
      <c r="E194" t="s">
        <v>134</v>
      </c>
      <c r="F194" t="s">
        <v>284</v>
      </c>
      <c r="G194" t="s">
        <v>2028</v>
      </c>
      <c r="H194" t="s">
        <v>1654</v>
      </c>
      <c r="I194" t="s">
        <v>17</v>
      </c>
      <c r="J194" t="s">
        <v>6706</v>
      </c>
      <c r="K194" t="s">
        <v>1396</v>
      </c>
      <c r="L194" t="s">
        <v>1335</v>
      </c>
      <c r="M194" t="s">
        <v>2183</v>
      </c>
      <c r="N194" t="s">
        <v>5615</v>
      </c>
      <c r="O194" t="s">
        <v>5616</v>
      </c>
      <c r="P194" t="s">
        <v>25</v>
      </c>
      <c r="Q194" t="s">
        <v>2026</v>
      </c>
      <c r="R194" t="s">
        <v>30</v>
      </c>
      <c r="S194" t="s">
        <v>2186</v>
      </c>
      <c r="T194" t="s">
        <v>4867</v>
      </c>
      <c r="U194" t="s">
        <v>328</v>
      </c>
    </row>
    <row r="195" spans="1:21" x14ac:dyDescent="0.25">
      <c r="A195" t="s">
        <v>763</v>
      </c>
      <c r="B195" t="s">
        <v>764</v>
      </c>
      <c r="C195" t="s">
        <v>1269</v>
      </c>
      <c r="D195" t="s">
        <v>1394</v>
      </c>
      <c r="E195" t="s">
        <v>134</v>
      </c>
      <c r="F195" t="s">
        <v>221</v>
      </c>
      <c r="G195" t="s">
        <v>2028</v>
      </c>
      <c r="H195" t="s">
        <v>135</v>
      </c>
      <c r="I195" t="s">
        <v>28</v>
      </c>
      <c r="J195" t="s">
        <v>43</v>
      </c>
      <c r="K195" t="s">
        <v>989</v>
      </c>
      <c r="L195" t="s">
        <v>983</v>
      </c>
      <c r="M195" t="s">
        <v>2185</v>
      </c>
      <c r="N195" t="s">
        <v>4863</v>
      </c>
      <c r="O195" t="s">
        <v>5617</v>
      </c>
      <c r="P195" t="s">
        <v>19</v>
      </c>
      <c r="Q195" t="s">
        <v>1358</v>
      </c>
      <c r="R195" t="s">
        <v>74</v>
      </c>
      <c r="S195" t="s">
        <v>2186</v>
      </c>
      <c r="T195" t="s">
        <v>5618</v>
      </c>
      <c r="U195" t="s">
        <v>765</v>
      </c>
    </row>
    <row r="196" spans="1:21" x14ac:dyDescent="0.25">
      <c r="A196" t="s">
        <v>1015</v>
      </c>
      <c r="B196" t="s">
        <v>1016</v>
      </c>
      <c r="C196" t="s">
        <v>3220</v>
      </c>
      <c r="D196" t="s">
        <v>2711</v>
      </c>
      <c r="E196" t="s">
        <v>2912</v>
      </c>
      <c r="F196" t="s">
        <v>221</v>
      </c>
      <c r="G196" t="s">
        <v>2028</v>
      </c>
      <c r="H196" t="s">
        <v>2288</v>
      </c>
      <c r="I196" t="s">
        <v>20</v>
      </c>
      <c r="J196" t="s">
        <v>874</v>
      </c>
      <c r="K196" t="s">
        <v>1749</v>
      </c>
      <c r="L196" t="s">
        <v>1335</v>
      </c>
      <c r="M196" t="s">
        <v>2185</v>
      </c>
      <c r="N196" t="s">
        <v>4864</v>
      </c>
      <c r="O196" t="s">
        <v>5619</v>
      </c>
      <c r="P196" t="s">
        <v>19</v>
      </c>
      <c r="Q196" t="s">
        <v>1710</v>
      </c>
      <c r="R196" t="s">
        <v>18</v>
      </c>
      <c r="S196" t="s">
        <v>2184</v>
      </c>
      <c r="T196" t="s">
        <v>3257</v>
      </c>
      <c r="U196" t="s">
        <v>1017</v>
      </c>
    </row>
    <row r="197" spans="1:21" x14ac:dyDescent="0.25">
      <c r="A197" t="s">
        <v>534</v>
      </c>
      <c r="B197" t="s">
        <v>535</v>
      </c>
      <c r="C197" t="s">
        <v>3220</v>
      </c>
      <c r="D197" t="s">
        <v>1673</v>
      </c>
      <c r="E197" t="s">
        <v>1667</v>
      </c>
      <c r="F197" t="s">
        <v>221</v>
      </c>
      <c r="G197" t="s">
        <v>1657</v>
      </c>
      <c r="H197" t="s">
        <v>1655</v>
      </c>
      <c r="I197" t="s">
        <v>140</v>
      </c>
      <c r="J197" t="s">
        <v>877</v>
      </c>
      <c r="K197" t="s">
        <v>1362</v>
      </c>
      <c r="L197" t="s">
        <v>983</v>
      </c>
      <c r="M197" t="s">
        <v>2183</v>
      </c>
      <c r="N197" t="s">
        <v>5620</v>
      </c>
      <c r="O197" t="s">
        <v>2938</v>
      </c>
      <c r="P197" t="s">
        <v>2268</v>
      </c>
      <c r="Q197" t="s">
        <v>1334</v>
      </c>
      <c r="R197" t="s">
        <v>24</v>
      </c>
      <c r="S197" t="s">
        <v>2182</v>
      </c>
      <c r="T197" t="s">
        <v>4311</v>
      </c>
      <c r="U197" t="s">
        <v>536</v>
      </c>
    </row>
    <row r="198" spans="1:21" x14ac:dyDescent="0.25">
      <c r="A198" t="s">
        <v>1439</v>
      </c>
      <c r="B198" t="s">
        <v>1440</v>
      </c>
      <c r="C198" t="s">
        <v>1347</v>
      </c>
      <c r="D198" t="s">
        <v>3571</v>
      </c>
      <c r="E198" t="s">
        <v>134</v>
      </c>
      <c r="F198" t="s">
        <v>221</v>
      </c>
      <c r="G198" t="s">
        <v>2028</v>
      </c>
      <c r="H198" t="s">
        <v>1655</v>
      </c>
      <c r="I198" t="s">
        <v>28</v>
      </c>
      <c r="J198" t="s">
        <v>43</v>
      </c>
      <c r="K198" t="s">
        <v>1749</v>
      </c>
      <c r="L198" t="s">
        <v>1406</v>
      </c>
      <c r="M198" t="s">
        <v>2185</v>
      </c>
      <c r="N198" t="s">
        <v>5621</v>
      </c>
      <c r="O198" t="s">
        <v>5622</v>
      </c>
      <c r="P198" t="s">
        <v>25</v>
      </c>
      <c r="Q198" t="s">
        <v>1358</v>
      </c>
      <c r="R198" t="s">
        <v>40</v>
      </c>
      <c r="S198" t="s">
        <v>2184</v>
      </c>
      <c r="T198" t="s">
        <v>5623</v>
      </c>
      <c r="U198" t="s">
        <v>1441</v>
      </c>
    </row>
    <row r="199" spans="1:21" x14ac:dyDescent="0.25">
      <c r="A199" t="s">
        <v>754</v>
      </c>
      <c r="B199" t="s">
        <v>755</v>
      </c>
      <c r="C199" t="s">
        <v>33</v>
      </c>
      <c r="D199" t="s">
        <v>1368</v>
      </c>
      <c r="E199" t="s">
        <v>1667</v>
      </c>
      <c r="F199" t="s">
        <v>221</v>
      </c>
      <c r="G199" t="s">
        <v>2028</v>
      </c>
      <c r="H199" t="s">
        <v>1668</v>
      </c>
      <c r="I199" t="s">
        <v>20</v>
      </c>
      <c r="J199" t="s">
        <v>875</v>
      </c>
      <c r="K199" t="s">
        <v>1749</v>
      </c>
      <c r="L199" t="s">
        <v>2064</v>
      </c>
      <c r="M199" t="s">
        <v>2185</v>
      </c>
      <c r="N199" t="s">
        <v>5624</v>
      </c>
      <c r="O199" t="s">
        <v>3515</v>
      </c>
      <c r="P199" t="s">
        <v>1388</v>
      </c>
      <c r="Q199" t="s">
        <v>1358</v>
      </c>
      <c r="R199" t="s">
        <v>66</v>
      </c>
      <c r="S199" t="s">
        <v>2186</v>
      </c>
      <c r="T199" t="s">
        <v>5625</v>
      </c>
      <c r="U199" t="s">
        <v>756</v>
      </c>
    </row>
    <row r="200" spans="1:21" x14ac:dyDescent="0.25">
      <c r="A200" t="s">
        <v>70</v>
      </c>
      <c r="B200" t="s">
        <v>71</v>
      </c>
      <c r="C200" t="s">
        <v>1390</v>
      </c>
      <c r="D200" t="s">
        <v>1403</v>
      </c>
      <c r="E200" t="s">
        <v>134</v>
      </c>
      <c r="F200" t="s">
        <v>284</v>
      </c>
      <c r="G200" t="s">
        <v>2028</v>
      </c>
      <c r="H200" t="s">
        <v>1655</v>
      </c>
      <c r="I200" t="s">
        <v>1383</v>
      </c>
      <c r="J200" t="s">
        <v>359</v>
      </c>
      <c r="K200" t="s">
        <v>2063</v>
      </c>
      <c r="M200" t="s">
        <v>2185</v>
      </c>
      <c r="N200" t="s">
        <v>5626</v>
      </c>
      <c r="O200" t="s">
        <v>5184</v>
      </c>
      <c r="P200" t="s">
        <v>19</v>
      </c>
      <c r="Q200" t="s">
        <v>1336</v>
      </c>
      <c r="R200" t="s">
        <v>34</v>
      </c>
      <c r="S200" t="s">
        <v>2182</v>
      </c>
      <c r="T200" t="s">
        <v>3402</v>
      </c>
      <c r="U200" t="s">
        <v>72</v>
      </c>
    </row>
    <row r="201" spans="1:21" x14ac:dyDescent="0.25">
      <c r="A201" t="s">
        <v>124</v>
      </c>
      <c r="B201" t="s">
        <v>125</v>
      </c>
      <c r="C201" t="s">
        <v>102</v>
      </c>
      <c r="D201" t="s">
        <v>2566</v>
      </c>
      <c r="E201" t="s">
        <v>134</v>
      </c>
      <c r="F201" t="s">
        <v>221</v>
      </c>
      <c r="G201" t="s">
        <v>1714</v>
      </c>
      <c r="H201" t="s">
        <v>1668</v>
      </c>
      <c r="I201" t="s">
        <v>17</v>
      </c>
      <c r="J201" t="s">
        <v>872</v>
      </c>
      <c r="K201" t="s">
        <v>3224</v>
      </c>
      <c r="L201" t="s">
        <v>2232</v>
      </c>
      <c r="M201" t="s">
        <v>2181</v>
      </c>
      <c r="N201" t="s">
        <v>5627</v>
      </c>
      <c r="O201" t="s">
        <v>5628</v>
      </c>
      <c r="P201" t="s">
        <v>19</v>
      </c>
      <c r="Q201" t="s">
        <v>1358</v>
      </c>
      <c r="R201" t="s">
        <v>40</v>
      </c>
      <c r="S201" t="s">
        <v>2182</v>
      </c>
      <c r="T201" t="s">
        <v>5629</v>
      </c>
      <c r="U201" t="s">
        <v>127</v>
      </c>
    </row>
    <row r="202" spans="1:21" x14ac:dyDescent="0.25">
      <c r="A202" t="s">
        <v>2046</v>
      </c>
      <c r="B202" t="s">
        <v>2047</v>
      </c>
      <c r="C202" t="s">
        <v>2487</v>
      </c>
      <c r="D202" t="s">
        <v>234</v>
      </c>
      <c r="E202" t="s">
        <v>134</v>
      </c>
      <c r="F202" t="s">
        <v>284</v>
      </c>
      <c r="G202" t="s">
        <v>2028</v>
      </c>
      <c r="H202" t="s">
        <v>135</v>
      </c>
      <c r="I202" t="s">
        <v>1383</v>
      </c>
      <c r="J202" t="s">
        <v>6134</v>
      </c>
      <c r="K202" t="s">
        <v>1338</v>
      </c>
      <c r="L202" t="s">
        <v>984</v>
      </c>
      <c r="M202" t="s">
        <v>2185</v>
      </c>
      <c r="N202" t="s">
        <v>5627</v>
      </c>
      <c r="O202" t="s">
        <v>5630</v>
      </c>
      <c r="P202" t="s">
        <v>19</v>
      </c>
      <c r="Q202" t="s">
        <v>1336</v>
      </c>
      <c r="R202" t="s">
        <v>18</v>
      </c>
      <c r="S202" t="s">
        <v>2184</v>
      </c>
      <c r="T202" t="s">
        <v>3263</v>
      </c>
      <c r="U202" t="s">
        <v>2048</v>
      </c>
    </row>
    <row r="203" spans="1:21" x14ac:dyDescent="0.25">
      <c r="A203" t="s">
        <v>2031</v>
      </c>
      <c r="B203" t="s">
        <v>2032</v>
      </c>
      <c r="D203" t="s">
        <v>1395</v>
      </c>
      <c r="E203" t="s">
        <v>1667</v>
      </c>
      <c r="F203" t="s">
        <v>221</v>
      </c>
      <c r="G203" t="s">
        <v>2028</v>
      </c>
      <c r="H203" t="s">
        <v>1655</v>
      </c>
      <c r="I203" t="s">
        <v>28</v>
      </c>
      <c r="J203" t="s">
        <v>6721</v>
      </c>
      <c r="K203" t="s">
        <v>2571</v>
      </c>
      <c r="L203" t="s">
        <v>1661</v>
      </c>
      <c r="M203" t="s">
        <v>2185</v>
      </c>
      <c r="N203" t="s">
        <v>5632</v>
      </c>
      <c r="O203" t="s">
        <v>5633</v>
      </c>
      <c r="P203" t="s">
        <v>19</v>
      </c>
      <c r="Q203" t="s">
        <v>1334</v>
      </c>
      <c r="R203" t="s">
        <v>18</v>
      </c>
      <c r="S203" t="s">
        <v>2184</v>
      </c>
      <c r="T203" t="s">
        <v>5634</v>
      </c>
      <c r="U203" t="s">
        <v>2033</v>
      </c>
    </row>
    <row r="204" spans="1:21" x14ac:dyDescent="0.25">
      <c r="A204" t="s">
        <v>1781</v>
      </c>
      <c r="B204" t="s">
        <v>1782</v>
      </c>
      <c r="C204" t="s">
        <v>1269</v>
      </c>
      <c r="D204" t="s">
        <v>3412</v>
      </c>
      <c r="E204" t="s">
        <v>2565</v>
      </c>
      <c r="F204" t="s">
        <v>221</v>
      </c>
      <c r="G204" t="s">
        <v>1714</v>
      </c>
      <c r="H204" t="s">
        <v>2288</v>
      </c>
      <c r="I204" t="s">
        <v>20</v>
      </c>
      <c r="J204" t="s">
        <v>879</v>
      </c>
      <c r="K204" t="s">
        <v>2650</v>
      </c>
      <c r="L204" t="s">
        <v>1659</v>
      </c>
      <c r="M204" t="s">
        <v>2185</v>
      </c>
      <c r="N204" t="s">
        <v>5635</v>
      </c>
      <c r="O204" t="s">
        <v>5636</v>
      </c>
      <c r="P204" t="s">
        <v>19</v>
      </c>
      <c r="Q204" t="s">
        <v>2062</v>
      </c>
      <c r="R204" t="s">
        <v>24</v>
      </c>
      <c r="S204" t="s">
        <v>2184</v>
      </c>
      <c r="T204" t="s">
        <v>4866</v>
      </c>
      <c r="U204" t="s">
        <v>1783</v>
      </c>
    </row>
    <row r="205" spans="1:21" x14ac:dyDescent="0.25">
      <c r="A205" t="s">
        <v>582</v>
      </c>
      <c r="B205" t="s">
        <v>583</v>
      </c>
      <c r="C205" t="s">
        <v>3220</v>
      </c>
      <c r="D205" t="s">
        <v>2125</v>
      </c>
      <c r="E205" t="s">
        <v>134</v>
      </c>
      <c r="F205" t="s">
        <v>221</v>
      </c>
      <c r="G205" t="s">
        <v>2028</v>
      </c>
      <c r="H205" t="s">
        <v>1655</v>
      </c>
      <c r="I205" t="s">
        <v>17</v>
      </c>
      <c r="J205" t="s">
        <v>875</v>
      </c>
      <c r="K205" t="s">
        <v>1396</v>
      </c>
      <c r="L205" t="s">
        <v>1335</v>
      </c>
      <c r="M205" t="s">
        <v>2185</v>
      </c>
      <c r="N205" t="s">
        <v>5637</v>
      </c>
      <c r="O205" t="s">
        <v>5638</v>
      </c>
      <c r="P205" t="s">
        <v>19</v>
      </c>
      <c r="Q205" t="s">
        <v>1358</v>
      </c>
      <c r="R205" t="s">
        <v>40</v>
      </c>
      <c r="S205" t="s">
        <v>2184</v>
      </c>
      <c r="T205" t="s">
        <v>3517</v>
      </c>
      <c r="U205" t="s">
        <v>584</v>
      </c>
    </row>
    <row r="206" spans="1:21" x14ac:dyDescent="0.25">
      <c r="A206" t="s">
        <v>1680</v>
      </c>
      <c r="B206" t="s">
        <v>1681</v>
      </c>
      <c r="C206" t="s">
        <v>1269</v>
      </c>
      <c r="D206" t="s">
        <v>3022</v>
      </c>
      <c r="E206" t="s">
        <v>1667</v>
      </c>
      <c r="F206" t="s">
        <v>221</v>
      </c>
      <c r="G206" t="s">
        <v>28</v>
      </c>
      <c r="H206" t="s">
        <v>1668</v>
      </c>
      <c r="I206" t="s">
        <v>28</v>
      </c>
      <c r="J206" t="s">
        <v>875</v>
      </c>
      <c r="K206" t="s">
        <v>3251</v>
      </c>
      <c r="L206" t="s">
        <v>983</v>
      </c>
      <c r="M206" t="s">
        <v>2185</v>
      </c>
      <c r="N206" t="s">
        <v>5639</v>
      </c>
      <c r="O206" t="s">
        <v>5640</v>
      </c>
      <c r="P206" t="s">
        <v>19</v>
      </c>
      <c r="Q206" t="s">
        <v>1710</v>
      </c>
      <c r="R206" t="s">
        <v>68</v>
      </c>
      <c r="S206" t="s">
        <v>2184</v>
      </c>
      <c r="T206" t="s">
        <v>4525</v>
      </c>
      <c r="U206" t="s">
        <v>1682</v>
      </c>
    </row>
    <row r="207" spans="1:21" x14ac:dyDescent="0.25">
      <c r="A207" t="s">
        <v>159</v>
      </c>
      <c r="B207" t="s">
        <v>160</v>
      </c>
      <c r="C207" t="s">
        <v>102</v>
      </c>
      <c r="D207" t="s">
        <v>2129</v>
      </c>
      <c r="E207" t="s">
        <v>134</v>
      </c>
      <c r="F207" t="s">
        <v>221</v>
      </c>
      <c r="G207" t="s">
        <v>2028</v>
      </c>
      <c r="H207" t="s">
        <v>1655</v>
      </c>
      <c r="I207" t="s">
        <v>28</v>
      </c>
      <c r="J207" t="s">
        <v>873</v>
      </c>
      <c r="K207" t="s">
        <v>1660</v>
      </c>
      <c r="L207" t="s">
        <v>1343</v>
      </c>
      <c r="M207" t="s">
        <v>2185</v>
      </c>
      <c r="N207" t="s">
        <v>5641</v>
      </c>
      <c r="O207" t="s">
        <v>5642</v>
      </c>
      <c r="P207" t="s">
        <v>25</v>
      </c>
      <c r="Q207" t="s">
        <v>2062</v>
      </c>
      <c r="R207" t="s">
        <v>74</v>
      </c>
      <c r="S207" t="s">
        <v>2184</v>
      </c>
      <c r="T207" t="s">
        <v>2025</v>
      </c>
      <c r="U207" t="s">
        <v>161</v>
      </c>
    </row>
    <row r="208" spans="1:21" x14ac:dyDescent="0.25">
      <c r="A208" t="s">
        <v>1461</v>
      </c>
      <c r="B208" t="s">
        <v>1462</v>
      </c>
      <c r="C208" t="s">
        <v>1269</v>
      </c>
      <c r="D208" t="s">
        <v>2927</v>
      </c>
      <c r="E208" t="s">
        <v>4615</v>
      </c>
      <c r="F208" t="s">
        <v>2713</v>
      </c>
      <c r="G208" t="s">
        <v>4823</v>
      </c>
      <c r="H208" t="s">
        <v>2685</v>
      </c>
      <c r="I208" t="s">
        <v>17</v>
      </c>
      <c r="J208" t="s">
        <v>875</v>
      </c>
      <c r="K208" t="s">
        <v>2230</v>
      </c>
      <c r="L208" t="s">
        <v>2484</v>
      </c>
      <c r="M208" t="s">
        <v>2183</v>
      </c>
      <c r="N208" t="s">
        <v>5641</v>
      </c>
      <c r="O208" t="s">
        <v>5643</v>
      </c>
      <c r="P208" t="s">
        <v>25</v>
      </c>
      <c r="Q208" t="s">
        <v>1710</v>
      </c>
      <c r="R208" t="s">
        <v>40</v>
      </c>
      <c r="S208" t="s">
        <v>2184</v>
      </c>
      <c r="T208" t="s">
        <v>5644</v>
      </c>
      <c r="U208" t="s">
        <v>1463</v>
      </c>
    </row>
    <row r="209" spans="1:22" x14ac:dyDescent="0.25">
      <c r="A209" t="s">
        <v>837</v>
      </c>
      <c r="B209" t="s">
        <v>838</v>
      </c>
      <c r="C209" t="s">
        <v>1390</v>
      </c>
      <c r="D209" t="s">
        <v>2927</v>
      </c>
      <c r="E209" t="s">
        <v>2536</v>
      </c>
      <c r="F209" t="s">
        <v>2713</v>
      </c>
      <c r="G209" t="s">
        <v>2028</v>
      </c>
      <c r="H209" t="s">
        <v>1668</v>
      </c>
      <c r="I209" t="s">
        <v>17</v>
      </c>
      <c r="J209" t="s">
        <v>882</v>
      </c>
      <c r="K209" t="s">
        <v>1749</v>
      </c>
      <c r="L209" t="s">
        <v>1406</v>
      </c>
      <c r="M209" t="s">
        <v>2185</v>
      </c>
      <c r="N209" t="s">
        <v>5183</v>
      </c>
      <c r="O209" t="s">
        <v>5645</v>
      </c>
      <c r="P209" t="s">
        <v>19</v>
      </c>
      <c r="Q209" t="s">
        <v>1710</v>
      </c>
      <c r="R209" t="s">
        <v>66</v>
      </c>
      <c r="S209" t="s">
        <v>2184</v>
      </c>
      <c r="T209" t="s">
        <v>3023</v>
      </c>
      <c r="U209" t="s">
        <v>839</v>
      </c>
    </row>
    <row r="210" spans="1:22" x14ac:dyDescent="0.25">
      <c r="A210" t="s">
        <v>1492</v>
      </c>
      <c r="B210" t="s">
        <v>1493</v>
      </c>
      <c r="C210" t="s">
        <v>1269</v>
      </c>
      <c r="D210" t="s">
        <v>1379</v>
      </c>
      <c r="E210" t="s">
        <v>1667</v>
      </c>
      <c r="F210" t="s">
        <v>284</v>
      </c>
      <c r="G210" t="s">
        <v>2028</v>
      </c>
      <c r="H210" t="s">
        <v>1655</v>
      </c>
      <c r="I210" t="s">
        <v>20</v>
      </c>
      <c r="J210" t="s">
        <v>6137</v>
      </c>
      <c r="K210" t="s">
        <v>1411</v>
      </c>
      <c r="L210" t="s">
        <v>983</v>
      </c>
      <c r="M210" t="s">
        <v>2185</v>
      </c>
      <c r="N210" t="s">
        <v>5646</v>
      </c>
      <c r="O210" t="s">
        <v>5647</v>
      </c>
      <c r="P210" t="s">
        <v>19</v>
      </c>
      <c r="Q210" t="s">
        <v>1679</v>
      </c>
      <c r="R210" t="s">
        <v>38</v>
      </c>
      <c r="S210" t="s">
        <v>2184</v>
      </c>
      <c r="T210" t="s">
        <v>6722</v>
      </c>
      <c r="U210" t="s">
        <v>1494</v>
      </c>
    </row>
    <row r="211" spans="1:22" x14ac:dyDescent="0.25">
      <c r="A211" t="s">
        <v>1062</v>
      </c>
      <c r="B211" t="s">
        <v>1063</v>
      </c>
      <c r="C211" t="s">
        <v>102</v>
      </c>
      <c r="D211" t="s">
        <v>2901</v>
      </c>
      <c r="E211" t="s">
        <v>134</v>
      </c>
      <c r="F211" t="s">
        <v>221</v>
      </c>
      <c r="G211" t="s">
        <v>2028</v>
      </c>
      <c r="H211" t="s">
        <v>1654</v>
      </c>
      <c r="I211" t="s">
        <v>28</v>
      </c>
      <c r="J211" t="s">
        <v>879</v>
      </c>
      <c r="K211" t="s">
        <v>1411</v>
      </c>
      <c r="L211" t="s">
        <v>1659</v>
      </c>
      <c r="M211" t="s">
        <v>2183</v>
      </c>
      <c r="N211" t="s">
        <v>4869</v>
      </c>
      <c r="O211" t="s">
        <v>5648</v>
      </c>
      <c r="P211" t="s">
        <v>19</v>
      </c>
      <c r="Q211" t="s">
        <v>2026</v>
      </c>
      <c r="R211" t="s">
        <v>74</v>
      </c>
      <c r="S211" t="s">
        <v>2182</v>
      </c>
      <c r="T211" t="s">
        <v>4305</v>
      </c>
      <c r="U211" t="s">
        <v>1064</v>
      </c>
    </row>
    <row r="212" spans="1:22" x14ac:dyDescent="0.25">
      <c r="A212" t="s">
        <v>2205</v>
      </c>
      <c r="B212" t="s">
        <v>2206</v>
      </c>
      <c r="C212" t="s">
        <v>33</v>
      </c>
      <c r="D212" t="s">
        <v>234</v>
      </c>
      <c r="E212" t="s">
        <v>134</v>
      </c>
      <c r="F212" t="s">
        <v>284</v>
      </c>
      <c r="G212" t="s">
        <v>2028</v>
      </c>
      <c r="H212" t="s">
        <v>1654</v>
      </c>
      <c r="I212" t="s">
        <v>140</v>
      </c>
      <c r="J212" t="s">
        <v>6723</v>
      </c>
      <c r="K212" t="s">
        <v>1411</v>
      </c>
      <c r="L212" t="s">
        <v>984</v>
      </c>
      <c r="M212" t="s">
        <v>2185</v>
      </c>
      <c r="N212" t="s">
        <v>5650</v>
      </c>
      <c r="O212" t="s">
        <v>5651</v>
      </c>
      <c r="P212" t="s">
        <v>19</v>
      </c>
      <c r="Q212" t="s">
        <v>135</v>
      </c>
      <c r="R212" t="s">
        <v>66</v>
      </c>
      <c r="S212" t="s">
        <v>2184</v>
      </c>
      <c r="T212" t="s">
        <v>1731</v>
      </c>
      <c r="U212" t="s">
        <v>2207</v>
      </c>
    </row>
    <row r="213" spans="1:22" x14ac:dyDescent="0.25">
      <c r="A213" t="s">
        <v>323</v>
      </c>
      <c r="B213" t="s">
        <v>324</v>
      </c>
      <c r="C213" t="s">
        <v>1337</v>
      </c>
      <c r="D213" t="s">
        <v>4523</v>
      </c>
      <c r="E213" t="s">
        <v>2565</v>
      </c>
      <c r="F213" t="s">
        <v>2713</v>
      </c>
      <c r="G213" t="s">
        <v>2028</v>
      </c>
      <c r="H213" t="s">
        <v>2685</v>
      </c>
      <c r="I213" t="s">
        <v>28</v>
      </c>
      <c r="J213" t="s">
        <v>43</v>
      </c>
      <c r="K213" t="s">
        <v>3113</v>
      </c>
      <c r="L213" t="s">
        <v>984</v>
      </c>
      <c r="M213" t="s">
        <v>2181</v>
      </c>
      <c r="N213" t="s">
        <v>5652</v>
      </c>
      <c r="O213" t="s">
        <v>5653</v>
      </c>
      <c r="P213" t="s">
        <v>19</v>
      </c>
      <c r="Q213" t="s">
        <v>2026</v>
      </c>
      <c r="R213" t="s">
        <v>54</v>
      </c>
      <c r="S213" t="s">
        <v>2186</v>
      </c>
      <c r="T213" t="s">
        <v>4524</v>
      </c>
      <c r="U213" t="s">
        <v>325</v>
      </c>
    </row>
    <row r="214" spans="1:22" x14ac:dyDescent="0.25">
      <c r="A214" t="s">
        <v>884</v>
      </c>
      <c r="B214" t="s">
        <v>885</v>
      </c>
      <c r="C214" t="s">
        <v>1269</v>
      </c>
      <c r="D214" t="s">
        <v>1381</v>
      </c>
      <c r="E214" t="s">
        <v>134</v>
      </c>
      <c r="F214" t="s">
        <v>284</v>
      </c>
      <c r="G214" t="s">
        <v>2028</v>
      </c>
      <c r="H214" t="s">
        <v>1668</v>
      </c>
      <c r="I214" t="s">
        <v>28</v>
      </c>
      <c r="J214" t="s">
        <v>919</v>
      </c>
      <c r="K214" t="s">
        <v>988</v>
      </c>
      <c r="L214" t="s">
        <v>1351</v>
      </c>
      <c r="M214" t="s">
        <v>2185</v>
      </c>
      <c r="N214" t="s">
        <v>5654</v>
      </c>
      <c r="O214" t="s">
        <v>5655</v>
      </c>
      <c r="Q214" t="s">
        <v>1679</v>
      </c>
      <c r="R214" t="s">
        <v>18</v>
      </c>
      <c r="S214" t="s">
        <v>2186</v>
      </c>
      <c r="T214" t="s">
        <v>1780</v>
      </c>
      <c r="U214" t="s">
        <v>886</v>
      </c>
    </row>
    <row r="215" spans="1:22" x14ac:dyDescent="0.25">
      <c r="A215" t="s">
        <v>1501</v>
      </c>
      <c r="B215" t="s">
        <v>1502</v>
      </c>
      <c r="C215" t="s">
        <v>1269</v>
      </c>
      <c r="D215" t="s">
        <v>3383</v>
      </c>
      <c r="E215" t="s">
        <v>134</v>
      </c>
      <c r="F215" t="s">
        <v>221</v>
      </c>
      <c r="G215" t="s">
        <v>2028</v>
      </c>
      <c r="H215" t="s">
        <v>1655</v>
      </c>
      <c r="I215" t="s">
        <v>17</v>
      </c>
      <c r="J215" t="s">
        <v>877</v>
      </c>
      <c r="K215" t="s">
        <v>1997</v>
      </c>
      <c r="L215" t="s">
        <v>985</v>
      </c>
      <c r="M215" t="s">
        <v>2185</v>
      </c>
      <c r="N215" t="s">
        <v>4870</v>
      </c>
      <c r="O215" t="s">
        <v>5656</v>
      </c>
      <c r="P215" t="s">
        <v>19</v>
      </c>
      <c r="Q215" t="s">
        <v>2026</v>
      </c>
      <c r="R215" t="s">
        <v>69</v>
      </c>
      <c r="S215" t="s">
        <v>2184</v>
      </c>
      <c r="T215" t="s">
        <v>4871</v>
      </c>
      <c r="U215" t="s">
        <v>1503</v>
      </c>
    </row>
    <row r="216" spans="1:22" x14ac:dyDescent="0.25">
      <c r="A216" t="s">
        <v>1168</v>
      </c>
      <c r="B216" t="s">
        <v>1169</v>
      </c>
      <c r="C216" t="s">
        <v>102</v>
      </c>
      <c r="D216" t="s">
        <v>1400</v>
      </c>
      <c r="E216" t="s">
        <v>1667</v>
      </c>
      <c r="F216" t="s">
        <v>2713</v>
      </c>
      <c r="G216" t="s">
        <v>2028</v>
      </c>
      <c r="H216" t="s">
        <v>1655</v>
      </c>
      <c r="I216" t="s">
        <v>17</v>
      </c>
      <c r="J216" t="s">
        <v>3950</v>
      </c>
      <c r="K216" t="s">
        <v>1704</v>
      </c>
      <c r="L216" t="s">
        <v>1683</v>
      </c>
      <c r="M216" t="s">
        <v>2185</v>
      </c>
      <c r="N216" t="s">
        <v>5657</v>
      </c>
      <c r="O216" t="s">
        <v>5658</v>
      </c>
      <c r="P216" t="s">
        <v>19</v>
      </c>
      <c r="Q216" t="s">
        <v>1710</v>
      </c>
      <c r="R216" t="s">
        <v>18</v>
      </c>
      <c r="S216" t="s">
        <v>2184</v>
      </c>
      <c r="T216" t="s">
        <v>4875</v>
      </c>
      <c r="U216" t="s">
        <v>1170</v>
      </c>
    </row>
    <row r="217" spans="1:22" x14ac:dyDescent="0.25">
      <c r="A217" t="s">
        <v>1151</v>
      </c>
      <c r="B217" t="s">
        <v>1151</v>
      </c>
      <c r="C217" t="s">
        <v>1269</v>
      </c>
      <c r="D217" t="s">
        <v>4299</v>
      </c>
      <c r="E217" t="s">
        <v>3526</v>
      </c>
      <c r="F217" t="s">
        <v>2713</v>
      </c>
      <c r="G217" t="s">
        <v>2028</v>
      </c>
      <c r="H217" t="s">
        <v>1668</v>
      </c>
      <c r="I217" t="s">
        <v>20</v>
      </c>
      <c r="J217" t="s">
        <v>875</v>
      </c>
      <c r="K217" t="s">
        <v>3224</v>
      </c>
      <c r="L217" t="s">
        <v>1351</v>
      </c>
      <c r="M217" t="s">
        <v>2181</v>
      </c>
      <c r="N217" t="s">
        <v>5659</v>
      </c>
      <c r="O217" t="s">
        <v>5661</v>
      </c>
      <c r="P217" t="s">
        <v>19</v>
      </c>
      <c r="Q217" t="s">
        <v>1710</v>
      </c>
      <c r="R217" t="s">
        <v>34</v>
      </c>
      <c r="S217" t="s">
        <v>2182</v>
      </c>
      <c r="T217" t="s">
        <v>3407</v>
      </c>
      <c r="U217" t="s">
        <v>1152</v>
      </c>
    </row>
    <row r="218" spans="1:22" x14ac:dyDescent="0.25">
      <c r="A218" t="s">
        <v>1507</v>
      </c>
      <c r="B218" t="s">
        <v>1508</v>
      </c>
      <c r="C218" t="s">
        <v>1390</v>
      </c>
      <c r="D218" t="s">
        <v>1394</v>
      </c>
      <c r="E218" t="s">
        <v>2758</v>
      </c>
      <c r="F218" t="s">
        <v>221</v>
      </c>
      <c r="G218" t="s">
        <v>1657</v>
      </c>
      <c r="H218" t="s">
        <v>1668</v>
      </c>
      <c r="I218" t="s">
        <v>17</v>
      </c>
      <c r="J218" t="s">
        <v>3788</v>
      </c>
      <c r="K218" t="s">
        <v>1396</v>
      </c>
      <c r="L218" t="s">
        <v>1683</v>
      </c>
      <c r="M218" t="s">
        <v>2183</v>
      </c>
      <c r="N218" t="s">
        <v>5662</v>
      </c>
      <c r="O218" t="s">
        <v>4520</v>
      </c>
      <c r="Q218" t="s">
        <v>135</v>
      </c>
      <c r="R218" t="s">
        <v>66</v>
      </c>
      <c r="S218" t="s">
        <v>2186</v>
      </c>
      <c r="T218" t="s">
        <v>4619</v>
      </c>
      <c r="U218" t="s">
        <v>1509</v>
      </c>
    </row>
    <row r="219" spans="1:22" x14ac:dyDescent="0.25">
      <c r="A219" t="s">
        <v>1831</v>
      </c>
      <c r="B219" t="s">
        <v>1832</v>
      </c>
      <c r="C219" t="s">
        <v>1269</v>
      </c>
      <c r="D219" t="s">
        <v>2836</v>
      </c>
      <c r="E219" t="s">
        <v>2912</v>
      </c>
      <c r="F219" t="s">
        <v>221</v>
      </c>
      <c r="G219" t="s">
        <v>2028</v>
      </c>
      <c r="H219" t="s">
        <v>1655</v>
      </c>
      <c r="I219" t="s">
        <v>28</v>
      </c>
      <c r="J219" t="s">
        <v>880</v>
      </c>
      <c r="K219" t="s">
        <v>2683</v>
      </c>
      <c r="L219" t="s">
        <v>1351</v>
      </c>
      <c r="M219" t="s">
        <v>2185</v>
      </c>
      <c r="N219" t="s">
        <v>5663</v>
      </c>
      <c r="O219" t="s">
        <v>4865</v>
      </c>
      <c r="P219" t="s">
        <v>19</v>
      </c>
      <c r="Q219" t="s">
        <v>2026</v>
      </c>
      <c r="R219" t="s">
        <v>34</v>
      </c>
      <c r="S219" t="s">
        <v>2184</v>
      </c>
      <c r="T219" t="s">
        <v>4872</v>
      </c>
      <c r="U219" t="s">
        <v>1833</v>
      </c>
    </row>
    <row r="220" spans="1:22" x14ac:dyDescent="0.25">
      <c r="A220" t="s">
        <v>822</v>
      </c>
      <c r="B220" t="s">
        <v>823</v>
      </c>
      <c r="C220" t="s">
        <v>1685</v>
      </c>
      <c r="D220" t="s">
        <v>3118</v>
      </c>
      <c r="E220" t="s">
        <v>2565</v>
      </c>
      <c r="F220" t="s">
        <v>2713</v>
      </c>
      <c r="G220" t="s">
        <v>2028</v>
      </c>
      <c r="H220" t="s">
        <v>1655</v>
      </c>
      <c r="I220" t="s">
        <v>20</v>
      </c>
      <c r="J220" t="s">
        <v>872</v>
      </c>
      <c r="K220" t="s">
        <v>1722</v>
      </c>
      <c r="L220" t="s">
        <v>1335</v>
      </c>
      <c r="M220" t="s">
        <v>2185</v>
      </c>
      <c r="N220" t="s">
        <v>4301</v>
      </c>
      <c r="O220" t="s">
        <v>5664</v>
      </c>
      <c r="P220" t="s">
        <v>19</v>
      </c>
      <c r="Q220" t="s">
        <v>2026</v>
      </c>
      <c r="R220" t="s">
        <v>74</v>
      </c>
      <c r="S220" t="s">
        <v>2184</v>
      </c>
      <c r="T220" t="s">
        <v>4302</v>
      </c>
      <c r="U220" t="s">
        <v>824</v>
      </c>
    </row>
    <row r="221" spans="1:22" x14ac:dyDescent="0.25">
      <c r="A221" t="s">
        <v>684</v>
      </c>
      <c r="B221" t="s">
        <v>685</v>
      </c>
      <c r="C221" t="s">
        <v>1390</v>
      </c>
      <c r="D221" t="s">
        <v>1402</v>
      </c>
      <c r="E221" t="s">
        <v>2758</v>
      </c>
      <c r="F221" t="s">
        <v>221</v>
      </c>
      <c r="G221" t="s">
        <v>2028</v>
      </c>
      <c r="H221" t="s">
        <v>1668</v>
      </c>
      <c r="I221" t="s">
        <v>1383</v>
      </c>
      <c r="J221" t="s">
        <v>917</v>
      </c>
      <c r="K221" t="s">
        <v>2231</v>
      </c>
      <c r="L221" t="s">
        <v>990</v>
      </c>
      <c r="M221" t="s">
        <v>2181</v>
      </c>
      <c r="N221" t="s">
        <v>5665</v>
      </c>
      <c r="O221" t="s">
        <v>5666</v>
      </c>
      <c r="P221" t="s">
        <v>2268</v>
      </c>
      <c r="Q221" t="s">
        <v>1358</v>
      </c>
      <c r="R221" t="s">
        <v>52</v>
      </c>
      <c r="S221" t="s">
        <v>2182</v>
      </c>
      <c r="T221" t="s">
        <v>5667</v>
      </c>
      <c r="U221" t="s">
        <v>686</v>
      </c>
    </row>
    <row r="222" spans="1:22" x14ac:dyDescent="0.25">
      <c r="A222" t="s">
        <v>447</v>
      </c>
      <c r="B222" t="s">
        <v>448</v>
      </c>
      <c r="C222" t="s">
        <v>1347</v>
      </c>
      <c r="D222" t="s">
        <v>1673</v>
      </c>
      <c r="E222" t="s">
        <v>2565</v>
      </c>
      <c r="F222" t="s">
        <v>221</v>
      </c>
      <c r="G222" t="s">
        <v>2028</v>
      </c>
      <c r="H222" t="s">
        <v>1655</v>
      </c>
      <c r="I222" t="s">
        <v>20</v>
      </c>
      <c r="J222" t="s">
        <v>43</v>
      </c>
      <c r="K222" t="s">
        <v>2122</v>
      </c>
      <c r="L222" t="s">
        <v>1659</v>
      </c>
      <c r="M222" t="s">
        <v>2183</v>
      </c>
      <c r="N222" t="s">
        <v>6724</v>
      </c>
      <c r="O222" t="s">
        <v>5660</v>
      </c>
      <c r="P222" t="s">
        <v>19</v>
      </c>
      <c r="Q222" t="s">
        <v>2062</v>
      </c>
      <c r="R222" t="s">
        <v>69</v>
      </c>
      <c r="S222" t="s">
        <v>2184</v>
      </c>
      <c r="T222" t="s">
        <v>6725</v>
      </c>
      <c r="U222" t="s">
        <v>449</v>
      </c>
      <c r="V222" t="s">
        <v>1405</v>
      </c>
    </row>
    <row r="223" spans="1:22" x14ac:dyDescent="0.25">
      <c r="A223" t="s">
        <v>2599</v>
      </c>
      <c r="B223" t="s">
        <v>2600</v>
      </c>
      <c r="C223" t="s">
        <v>1269</v>
      </c>
      <c r="D223" t="s">
        <v>1381</v>
      </c>
      <c r="E223" t="s">
        <v>134</v>
      </c>
      <c r="F223" t="s">
        <v>284</v>
      </c>
      <c r="G223" t="s">
        <v>2028</v>
      </c>
      <c r="H223" t="s">
        <v>135</v>
      </c>
      <c r="I223" t="s">
        <v>1383</v>
      </c>
      <c r="J223" t="s">
        <v>6137</v>
      </c>
      <c r="K223" t="s">
        <v>1666</v>
      </c>
      <c r="L223" t="s">
        <v>983</v>
      </c>
      <c r="M223" t="s">
        <v>2185</v>
      </c>
      <c r="N223" t="s">
        <v>5669</v>
      </c>
      <c r="O223" t="s">
        <v>3574</v>
      </c>
      <c r="P223" t="s">
        <v>19</v>
      </c>
      <c r="Q223" t="s">
        <v>135</v>
      </c>
      <c r="R223" t="s">
        <v>73</v>
      </c>
      <c r="S223" t="s">
        <v>2184</v>
      </c>
      <c r="T223" t="s">
        <v>2533</v>
      </c>
      <c r="U223" t="s">
        <v>2601</v>
      </c>
    </row>
    <row r="224" spans="1:22" x14ac:dyDescent="0.25">
      <c r="A224" t="s">
        <v>528</v>
      </c>
      <c r="B224" t="s">
        <v>529</v>
      </c>
      <c r="C224" t="s">
        <v>1269</v>
      </c>
      <c r="D224" t="s">
        <v>1400</v>
      </c>
      <c r="E224" t="s">
        <v>134</v>
      </c>
      <c r="F224" t="s">
        <v>221</v>
      </c>
      <c r="G224" t="s">
        <v>2028</v>
      </c>
      <c r="H224" t="s">
        <v>1654</v>
      </c>
      <c r="I224" t="s">
        <v>17</v>
      </c>
      <c r="J224" t="s">
        <v>882</v>
      </c>
      <c r="K224" t="s">
        <v>988</v>
      </c>
      <c r="L224" t="s">
        <v>985</v>
      </c>
      <c r="M224" t="s">
        <v>2183</v>
      </c>
      <c r="N224" t="s">
        <v>5670</v>
      </c>
      <c r="O224" t="s">
        <v>5671</v>
      </c>
      <c r="Q224" t="s">
        <v>1358</v>
      </c>
      <c r="R224" t="s">
        <v>66</v>
      </c>
      <c r="S224" t="s">
        <v>2186</v>
      </c>
      <c r="T224" t="s">
        <v>4646</v>
      </c>
      <c r="U224" t="s">
        <v>530</v>
      </c>
    </row>
    <row r="225" spans="1:22" x14ac:dyDescent="0.25">
      <c r="A225" t="s">
        <v>156</v>
      </c>
      <c r="B225" t="s">
        <v>157</v>
      </c>
      <c r="C225" t="s">
        <v>102</v>
      </c>
      <c r="D225" t="s">
        <v>2485</v>
      </c>
      <c r="E225" t="s">
        <v>134</v>
      </c>
      <c r="F225" t="s">
        <v>2713</v>
      </c>
      <c r="G225" t="s">
        <v>2028</v>
      </c>
      <c r="H225" t="s">
        <v>1668</v>
      </c>
      <c r="I225" t="s">
        <v>20</v>
      </c>
      <c r="J225" t="s">
        <v>876</v>
      </c>
      <c r="K225" t="s">
        <v>1666</v>
      </c>
      <c r="L225" t="s">
        <v>985</v>
      </c>
      <c r="M225" t="s">
        <v>2181</v>
      </c>
      <c r="N225" t="s">
        <v>5672</v>
      </c>
      <c r="O225" t="s">
        <v>4513</v>
      </c>
      <c r="P225" t="s">
        <v>19</v>
      </c>
      <c r="Q225" t="s">
        <v>2062</v>
      </c>
      <c r="R225" t="s">
        <v>38</v>
      </c>
      <c r="S225" t="s">
        <v>2182</v>
      </c>
      <c r="T225" t="s">
        <v>4051</v>
      </c>
      <c r="U225" t="s">
        <v>158</v>
      </c>
    </row>
    <row r="226" spans="1:22" x14ac:dyDescent="0.25">
      <c r="A226" t="s">
        <v>2881</v>
      </c>
      <c r="B226" t="s">
        <v>2882</v>
      </c>
      <c r="C226" t="s">
        <v>2914</v>
      </c>
      <c r="D226" t="s">
        <v>1401</v>
      </c>
      <c r="E226" t="s">
        <v>134</v>
      </c>
      <c r="F226" t="s">
        <v>284</v>
      </c>
      <c r="G226" t="s">
        <v>1657</v>
      </c>
      <c r="H226" t="s">
        <v>135</v>
      </c>
      <c r="I226" t="s">
        <v>17</v>
      </c>
      <c r="J226" t="s">
        <v>882</v>
      </c>
      <c r="K226" t="s">
        <v>1396</v>
      </c>
      <c r="L226" t="s">
        <v>990</v>
      </c>
      <c r="M226" t="s">
        <v>2183</v>
      </c>
      <c r="N226" t="s">
        <v>5673</v>
      </c>
      <c r="O226" t="s">
        <v>5674</v>
      </c>
      <c r="P226" t="s">
        <v>19</v>
      </c>
      <c r="Q226" t="s">
        <v>1358</v>
      </c>
      <c r="R226" t="s">
        <v>21</v>
      </c>
      <c r="S226" t="s">
        <v>2186</v>
      </c>
      <c r="T226" t="s">
        <v>1996</v>
      </c>
      <c r="U226" t="s">
        <v>2883</v>
      </c>
    </row>
    <row r="227" spans="1:22" x14ac:dyDescent="0.25">
      <c r="A227" t="s">
        <v>1482</v>
      </c>
      <c r="B227" t="s">
        <v>1483</v>
      </c>
      <c r="C227" t="s">
        <v>1347</v>
      </c>
      <c r="D227" t="s">
        <v>3118</v>
      </c>
      <c r="E227" t="s">
        <v>2912</v>
      </c>
      <c r="F227" t="s">
        <v>221</v>
      </c>
      <c r="G227" t="s">
        <v>2028</v>
      </c>
      <c r="H227" t="s">
        <v>2288</v>
      </c>
      <c r="I227" t="s">
        <v>28</v>
      </c>
      <c r="J227" t="s">
        <v>875</v>
      </c>
      <c r="K227" t="s">
        <v>2684</v>
      </c>
      <c r="L227" t="s">
        <v>985</v>
      </c>
      <c r="M227" t="s">
        <v>2181</v>
      </c>
      <c r="N227" t="s">
        <v>5675</v>
      </c>
      <c r="O227" t="s">
        <v>4964</v>
      </c>
      <c r="P227" t="s">
        <v>19</v>
      </c>
      <c r="Q227" t="s">
        <v>2026</v>
      </c>
      <c r="R227" t="s">
        <v>66</v>
      </c>
      <c r="S227" t="s">
        <v>2182</v>
      </c>
      <c r="T227" t="s">
        <v>4878</v>
      </c>
      <c r="U227" t="s">
        <v>1484</v>
      </c>
    </row>
    <row r="228" spans="1:22" x14ac:dyDescent="0.25">
      <c r="A228" t="s">
        <v>280</v>
      </c>
      <c r="B228" t="s">
        <v>281</v>
      </c>
      <c r="C228" t="s">
        <v>1269</v>
      </c>
      <c r="D228" t="s">
        <v>2836</v>
      </c>
      <c r="E228" t="s">
        <v>134</v>
      </c>
      <c r="F228" t="s">
        <v>221</v>
      </c>
      <c r="G228" t="s">
        <v>2028</v>
      </c>
      <c r="H228" t="s">
        <v>1655</v>
      </c>
      <c r="I228" t="s">
        <v>17</v>
      </c>
      <c r="J228" t="s">
        <v>877</v>
      </c>
      <c r="K228" t="s">
        <v>1396</v>
      </c>
      <c r="L228" t="s">
        <v>1343</v>
      </c>
      <c r="M228" t="s">
        <v>2183</v>
      </c>
      <c r="N228" t="s">
        <v>5676</v>
      </c>
      <c r="O228" t="s">
        <v>5677</v>
      </c>
      <c r="P228" t="s">
        <v>19</v>
      </c>
      <c r="Q228" t="s">
        <v>2026</v>
      </c>
      <c r="R228" t="s">
        <v>30</v>
      </c>
      <c r="S228" t="s">
        <v>2182</v>
      </c>
      <c r="T228" t="s">
        <v>2292</v>
      </c>
      <c r="U228" t="s">
        <v>282</v>
      </c>
    </row>
    <row r="229" spans="1:22" x14ac:dyDescent="0.25">
      <c r="A229" t="s">
        <v>1855</v>
      </c>
      <c r="B229" t="s">
        <v>1856</v>
      </c>
      <c r="C229" t="s">
        <v>1269</v>
      </c>
      <c r="D229" t="s">
        <v>4396</v>
      </c>
      <c r="E229" t="s">
        <v>1667</v>
      </c>
      <c r="F229" t="s">
        <v>221</v>
      </c>
      <c r="G229" t="s">
        <v>2028</v>
      </c>
      <c r="H229" t="s">
        <v>2288</v>
      </c>
      <c r="I229" t="s">
        <v>20</v>
      </c>
      <c r="J229" t="s">
        <v>43</v>
      </c>
      <c r="K229" t="s">
        <v>4303</v>
      </c>
      <c r="L229" t="s">
        <v>1343</v>
      </c>
      <c r="M229" t="s">
        <v>2183</v>
      </c>
      <c r="N229" t="s">
        <v>5678</v>
      </c>
      <c r="O229" t="s">
        <v>5679</v>
      </c>
      <c r="P229" t="s">
        <v>25</v>
      </c>
      <c r="Q229" t="s">
        <v>2026</v>
      </c>
      <c r="R229" t="s">
        <v>54</v>
      </c>
      <c r="S229" t="s">
        <v>2182</v>
      </c>
      <c r="T229" t="s">
        <v>6726</v>
      </c>
      <c r="U229" t="s">
        <v>1857</v>
      </c>
    </row>
    <row r="230" spans="1:22" x14ac:dyDescent="0.25">
      <c r="A230" t="s">
        <v>699</v>
      </c>
      <c r="B230" t="s">
        <v>700</v>
      </c>
      <c r="C230" t="s">
        <v>709</v>
      </c>
      <c r="D230" t="s">
        <v>2061</v>
      </c>
      <c r="E230" t="s">
        <v>134</v>
      </c>
      <c r="F230" t="s">
        <v>221</v>
      </c>
      <c r="G230" t="s">
        <v>1714</v>
      </c>
      <c r="H230" t="s">
        <v>1654</v>
      </c>
      <c r="I230" t="s">
        <v>17</v>
      </c>
      <c r="J230" t="s">
        <v>872</v>
      </c>
      <c r="K230" t="s">
        <v>1997</v>
      </c>
      <c r="L230" t="s">
        <v>1683</v>
      </c>
      <c r="M230" t="s">
        <v>2183</v>
      </c>
      <c r="N230" t="s">
        <v>5680</v>
      </c>
      <c r="O230" t="s">
        <v>5681</v>
      </c>
      <c r="Q230" t="s">
        <v>1358</v>
      </c>
      <c r="R230" t="s">
        <v>52</v>
      </c>
      <c r="S230" t="s">
        <v>2184</v>
      </c>
      <c r="T230" t="s">
        <v>3796</v>
      </c>
      <c r="U230" t="s">
        <v>701</v>
      </c>
    </row>
    <row r="231" spans="1:22" x14ac:dyDescent="0.25">
      <c r="A231" t="s">
        <v>2072</v>
      </c>
      <c r="B231" t="s">
        <v>2072</v>
      </c>
      <c r="C231" t="s">
        <v>1269</v>
      </c>
      <c r="D231" t="s">
        <v>3383</v>
      </c>
      <c r="E231" t="s">
        <v>1667</v>
      </c>
      <c r="F231" t="s">
        <v>2713</v>
      </c>
      <c r="G231" t="s">
        <v>28</v>
      </c>
      <c r="H231" t="s">
        <v>1668</v>
      </c>
      <c r="I231" t="s">
        <v>20</v>
      </c>
      <c r="J231" t="s">
        <v>873</v>
      </c>
      <c r="K231" t="s">
        <v>3113</v>
      </c>
      <c r="L231" t="s">
        <v>1661</v>
      </c>
      <c r="M231" t="s">
        <v>2181</v>
      </c>
      <c r="N231" t="s">
        <v>5682</v>
      </c>
      <c r="O231" t="s">
        <v>5683</v>
      </c>
      <c r="P231" t="s">
        <v>25</v>
      </c>
      <c r="Q231" t="s">
        <v>1679</v>
      </c>
      <c r="R231" t="s">
        <v>30</v>
      </c>
      <c r="S231" t="s">
        <v>2182</v>
      </c>
      <c r="T231" t="s">
        <v>4873</v>
      </c>
      <c r="U231" t="s">
        <v>2073</v>
      </c>
    </row>
    <row r="232" spans="1:22" x14ac:dyDescent="0.25">
      <c r="A232" t="s">
        <v>510</v>
      </c>
      <c r="B232" t="s">
        <v>511</v>
      </c>
      <c r="C232" t="s">
        <v>1390</v>
      </c>
      <c r="D232" t="s">
        <v>265</v>
      </c>
      <c r="E232" t="s">
        <v>134</v>
      </c>
      <c r="F232" t="s">
        <v>284</v>
      </c>
      <c r="G232" t="s">
        <v>2028</v>
      </c>
      <c r="H232" t="s">
        <v>1654</v>
      </c>
      <c r="I232" t="s">
        <v>17</v>
      </c>
      <c r="J232" t="s">
        <v>874</v>
      </c>
      <c r="K232" t="s">
        <v>1338</v>
      </c>
      <c r="L232" t="s">
        <v>983</v>
      </c>
      <c r="M232" t="s">
        <v>2183</v>
      </c>
      <c r="N232" t="s">
        <v>5684</v>
      </c>
      <c r="O232" t="s">
        <v>5685</v>
      </c>
      <c r="Q232" t="s">
        <v>1679</v>
      </c>
      <c r="R232" t="s">
        <v>38</v>
      </c>
      <c r="S232" t="s">
        <v>2182</v>
      </c>
      <c r="T232" t="s">
        <v>4315</v>
      </c>
      <c r="U232" t="s">
        <v>512</v>
      </c>
    </row>
    <row r="233" spans="1:22" x14ac:dyDescent="0.25">
      <c r="A233" t="s">
        <v>301</v>
      </c>
      <c r="B233" t="s">
        <v>302</v>
      </c>
      <c r="C233" t="s">
        <v>3220</v>
      </c>
      <c r="D233" t="s">
        <v>1344</v>
      </c>
      <c r="E233" t="s">
        <v>2758</v>
      </c>
      <c r="F233" t="s">
        <v>221</v>
      </c>
      <c r="G233" t="s">
        <v>2028</v>
      </c>
      <c r="H233" t="s">
        <v>1668</v>
      </c>
      <c r="I233" t="s">
        <v>17</v>
      </c>
      <c r="J233" t="s">
        <v>43</v>
      </c>
      <c r="K233" t="s">
        <v>1339</v>
      </c>
      <c r="L233" t="s">
        <v>985</v>
      </c>
      <c r="M233" t="s">
        <v>2181</v>
      </c>
      <c r="N233" t="s">
        <v>5686</v>
      </c>
      <c r="O233" t="s">
        <v>5687</v>
      </c>
      <c r="P233" t="s">
        <v>19</v>
      </c>
      <c r="Q233" t="s">
        <v>1710</v>
      </c>
      <c r="R233" t="s">
        <v>74</v>
      </c>
      <c r="S233" t="s">
        <v>2182</v>
      </c>
      <c r="T233" t="s">
        <v>3525</v>
      </c>
      <c r="U233" t="s">
        <v>303</v>
      </c>
    </row>
    <row r="234" spans="1:22" x14ac:dyDescent="0.25">
      <c r="A234" t="s">
        <v>1911</v>
      </c>
      <c r="B234" t="s">
        <v>1912</v>
      </c>
      <c r="C234" t="s">
        <v>1269</v>
      </c>
      <c r="D234" t="s">
        <v>3241</v>
      </c>
      <c r="E234" t="s">
        <v>2565</v>
      </c>
      <c r="F234" t="s">
        <v>221</v>
      </c>
      <c r="G234" t="s">
        <v>2028</v>
      </c>
      <c r="H234" t="s">
        <v>1655</v>
      </c>
      <c r="I234" t="s">
        <v>1383</v>
      </c>
      <c r="J234" t="s">
        <v>916</v>
      </c>
      <c r="K234" t="s">
        <v>1749</v>
      </c>
      <c r="L234" t="s">
        <v>1351</v>
      </c>
      <c r="M234" t="s">
        <v>2183</v>
      </c>
      <c r="N234" t="s">
        <v>5688</v>
      </c>
      <c r="O234" t="s">
        <v>5689</v>
      </c>
      <c r="P234" t="s">
        <v>25</v>
      </c>
      <c r="Q234" t="s">
        <v>1679</v>
      </c>
      <c r="R234" t="s">
        <v>18</v>
      </c>
      <c r="S234" t="s">
        <v>2184</v>
      </c>
      <c r="T234" t="s">
        <v>4052</v>
      </c>
      <c r="U234" t="s">
        <v>1913</v>
      </c>
    </row>
    <row r="235" spans="1:22" x14ac:dyDescent="0.25">
      <c r="A235" t="s">
        <v>612</v>
      </c>
      <c r="B235" t="s">
        <v>613</v>
      </c>
      <c r="C235" t="s">
        <v>4060</v>
      </c>
      <c r="D235" t="s">
        <v>234</v>
      </c>
      <c r="E235" t="s">
        <v>134</v>
      </c>
      <c r="F235" t="s">
        <v>221</v>
      </c>
      <c r="G235" t="s">
        <v>2028</v>
      </c>
      <c r="H235" t="s">
        <v>1654</v>
      </c>
      <c r="I235" t="s">
        <v>20</v>
      </c>
      <c r="J235" t="s">
        <v>874</v>
      </c>
      <c r="K235" t="s">
        <v>989</v>
      </c>
      <c r="L235" t="s">
        <v>1406</v>
      </c>
      <c r="M235" t="s">
        <v>2185</v>
      </c>
      <c r="N235" t="s">
        <v>5688</v>
      </c>
      <c r="O235" t="s">
        <v>5690</v>
      </c>
      <c r="P235" t="s">
        <v>25</v>
      </c>
      <c r="Q235" t="s">
        <v>1336</v>
      </c>
      <c r="R235" t="s">
        <v>40</v>
      </c>
      <c r="S235" t="s">
        <v>2186</v>
      </c>
      <c r="T235" t="s">
        <v>4627</v>
      </c>
      <c r="U235" t="s">
        <v>614</v>
      </c>
    </row>
    <row r="236" spans="1:22" x14ac:dyDescent="0.25">
      <c r="A236" t="s">
        <v>4045</v>
      </c>
      <c r="B236" t="s">
        <v>4046</v>
      </c>
      <c r="C236" t="s">
        <v>102</v>
      </c>
      <c r="D236" t="s">
        <v>1403</v>
      </c>
      <c r="E236" t="s">
        <v>134</v>
      </c>
      <c r="F236" t="s">
        <v>284</v>
      </c>
      <c r="G236" t="s">
        <v>1714</v>
      </c>
      <c r="H236" t="s">
        <v>1654</v>
      </c>
      <c r="I236" t="s">
        <v>1383</v>
      </c>
      <c r="J236" t="s">
        <v>6532</v>
      </c>
      <c r="K236" t="s">
        <v>1339</v>
      </c>
      <c r="L236" t="s">
        <v>986</v>
      </c>
      <c r="M236" t="s">
        <v>2185</v>
      </c>
      <c r="N236" t="s">
        <v>4876</v>
      </c>
      <c r="P236" t="s">
        <v>19</v>
      </c>
      <c r="Q236" t="s">
        <v>1336</v>
      </c>
      <c r="R236" t="s">
        <v>74</v>
      </c>
      <c r="S236" t="s">
        <v>2182</v>
      </c>
      <c r="T236" t="s">
        <v>4622</v>
      </c>
      <c r="U236" t="s">
        <v>4047</v>
      </c>
    </row>
    <row r="237" spans="1:22" x14ac:dyDescent="0.25">
      <c r="A237" t="s">
        <v>480</v>
      </c>
      <c r="B237" t="s">
        <v>481</v>
      </c>
      <c r="C237" t="s">
        <v>1390</v>
      </c>
      <c r="D237" t="s">
        <v>2801</v>
      </c>
      <c r="E237" t="s">
        <v>2912</v>
      </c>
      <c r="F237" t="s">
        <v>221</v>
      </c>
      <c r="G237" t="s">
        <v>2028</v>
      </c>
      <c r="H237" t="s">
        <v>1668</v>
      </c>
      <c r="I237" t="s">
        <v>20</v>
      </c>
      <c r="J237" t="s">
        <v>874</v>
      </c>
      <c r="K237" t="s">
        <v>2123</v>
      </c>
      <c r="L237" t="s">
        <v>1659</v>
      </c>
      <c r="M237" t="s">
        <v>2183</v>
      </c>
      <c r="N237" t="s">
        <v>5692</v>
      </c>
      <c r="O237" t="s">
        <v>4512</v>
      </c>
      <c r="P237" t="s">
        <v>19</v>
      </c>
      <c r="Q237" t="s">
        <v>2026</v>
      </c>
      <c r="R237" t="s">
        <v>54</v>
      </c>
      <c r="S237" t="s">
        <v>2186</v>
      </c>
      <c r="T237" t="s">
        <v>4308</v>
      </c>
      <c r="U237" t="s">
        <v>482</v>
      </c>
    </row>
    <row r="238" spans="1:22" x14ac:dyDescent="0.25">
      <c r="A238" t="s">
        <v>1473</v>
      </c>
      <c r="B238" t="s">
        <v>1474</v>
      </c>
      <c r="C238" t="s">
        <v>102</v>
      </c>
      <c r="D238" t="s">
        <v>234</v>
      </c>
      <c r="E238" t="s">
        <v>134</v>
      </c>
      <c r="F238" t="s">
        <v>221</v>
      </c>
      <c r="G238" t="s">
        <v>2028</v>
      </c>
      <c r="H238" t="s">
        <v>135</v>
      </c>
      <c r="I238" t="s">
        <v>17</v>
      </c>
      <c r="J238" t="s">
        <v>3138</v>
      </c>
      <c r="K238" t="s">
        <v>1362</v>
      </c>
      <c r="L238" t="s">
        <v>990</v>
      </c>
      <c r="M238" t="s">
        <v>2183</v>
      </c>
      <c r="N238" t="s">
        <v>5693</v>
      </c>
      <c r="O238" t="s">
        <v>5694</v>
      </c>
      <c r="P238" t="s">
        <v>19</v>
      </c>
      <c r="Q238" t="s">
        <v>135</v>
      </c>
      <c r="R238" t="s">
        <v>30</v>
      </c>
      <c r="S238" t="s">
        <v>2186</v>
      </c>
      <c r="T238" t="s">
        <v>3139</v>
      </c>
      <c r="U238" t="s">
        <v>1475</v>
      </c>
    </row>
    <row r="239" spans="1:22" x14ac:dyDescent="0.25">
      <c r="A239" t="s">
        <v>1618</v>
      </c>
      <c r="B239" t="s">
        <v>1619</v>
      </c>
      <c r="C239" t="s">
        <v>2914</v>
      </c>
      <c r="D239" t="s">
        <v>6727</v>
      </c>
      <c r="E239" t="s">
        <v>1667</v>
      </c>
      <c r="F239" t="s">
        <v>221</v>
      </c>
      <c r="G239" t="s">
        <v>1714</v>
      </c>
      <c r="H239" t="s">
        <v>1655</v>
      </c>
      <c r="I239" t="s">
        <v>20</v>
      </c>
      <c r="J239" t="s">
        <v>874</v>
      </c>
      <c r="K239" t="s">
        <v>2683</v>
      </c>
      <c r="L239" t="s">
        <v>1659</v>
      </c>
      <c r="M239" t="s">
        <v>2185</v>
      </c>
      <c r="N239" t="s">
        <v>5693</v>
      </c>
      <c r="O239" t="s">
        <v>5695</v>
      </c>
      <c r="P239" t="s">
        <v>19</v>
      </c>
      <c r="Q239" t="s">
        <v>1710</v>
      </c>
      <c r="R239" t="s">
        <v>69</v>
      </c>
      <c r="S239" t="s">
        <v>2186</v>
      </c>
      <c r="T239" t="s">
        <v>5696</v>
      </c>
      <c r="U239" t="s">
        <v>1620</v>
      </c>
      <c r="V239" t="s">
        <v>2624</v>
      </c>
    </row>
    <row r="240" spans="1:22" x14ac:dyDescent="0.25">
      <c r="A240" t="s">
        <v>1563</v>
      </c>
      <c r="B240" t="s">
        <v>1564</v>
      </c>
      <c r="C240" t="s">
        <v>33</v>
      </c>
      <c r="D240" t="s">
        <v>1380</v>
      </c>
      <c r="E240" t="s">
        <v>134</v>
      </c>
      <c r="F240" t="s">
        <v>221</v>
      </c>
      <c r="G240" t="s">
        <v>1657</v>
      </c>
      <c r="H240" t="s">
        <v>1654</v>
      </c>
      <c r="I240" t="s">
        <v>1383</v>
      </c>
      <c r="J240" t="s">
        <v>6728</v>
      </c>
      <c r="K240" t="s">
        <v>991</v>
      </c>
      <c r="L240" t="s">
        <v>984</v>
      </c>
      <c r="M240" t="s">
        <v>2183</v>
      </c>
      <c r="N240" t="s">
        <v>5697</v>
      </c>
      <c r="O240" t="s">
        <v>5698</v>
      </c>
      <c r="P240" t="s">
        <v>19</v>
      </c>
      <c r="Q240" t="s">
        <v>135</v>
      </c>
      <c r="R240" t="s">
        <v>66</v>
      </c>
      <c r="S240" t="s">
        <v>2186</v>
      </c>
      <c r="T240" t="s">
        <v>4063</v>
      </c>
      <c r="U240" t="s">
        <v>1565</v>
      </c>
    </row>
    <row r="241" spans="1:22" x14ac:dyDescent="0.25">
      <c r="A241" t="s">
        <v>1843</v>
      </c>
      <c r="B241" t="s">
        <v>1844</v>
      </c>
      <c r="D241" t="s">
        <v>1403</v>
      </c>
      <c r="E241" t="s">
        <v>134</v>
      </c>
      <c r="F241" t="s">
        <v>284</v>
      </c>
      <c r="G241" t="s">
        <v>2028</v>
      </c>
      <c r="H241" t="s">
        <v>135</v>
      </c>
      <c r="I241" t="s">
        <v>140</v>
      </c>
      <c r="J241" t="s">
        <v>3137</v>
      </c>
      <c r="K241" t="s">
        <v>991</v>
      </c>
      <c r="L241" t="s">
        <v>984</v>
      </c>
      <c r="M241" t="s">
        <v>2185</v>
      </c>
      <c r="N241" t="s">
        <v>5699</v>
      </c>
      <c r="P241" t="s">
        <v>19</v>
      </c>
      <c r="Q241" t="s">
        <v>135</v>
      </c>
      <c r="R241" t="s">
        <v>54</v>
      </c>
      <c r="S241" t="s">
        <v>2186</v>
      </c>
      <c r="T241" t="s">
        <v>4526</v>
      </c>
      <c r="U241" t="s">
        <v>1845</v>
      </c>
    </row>
    <row r="242" spans="1:22" x14ac:dyDescent="0.25">
      <c r="A242" t="s">
        <v>816</v>
      </c>
      <c r="B242" t="s">
        <v>817</v>
      </c>
      <c r="C242" t="s">
        <v>1269</v>
      </c>
      <c r="D242" t="s">
        <v>2535</v>
      </c>
      <c r="E242" t="s">
        <v>2565</v>
      </c>
      <c r="F242" t="s">
        <v>284</v>
      </c>
      <c r="G242" t="s">
        <v>1714</v>
      </c>
      <c r="H242" t="s">
        <v>1668</v>
      </c>
      <c r="I242" t="s">
        <v>28</v>
      </c>
      <c r="J242" t="s">
        <v>43</v>
      </c>
      <c r="K242" t="s">
        <v>5700</v>
      </c>
      <c r="L242" t="s">
        <v>985</v>
      </c>
      <c r="M242" t="s">
        <v>2181</v>
      </c>
      <c r="N242" t="s">
        <v>4879</v>
      </c>
      <c r="O242" t="s">
        <v>5701</v>
      </c>
      <c r="P242" t="s">
        <v>1388</v>
      </c>
      <c r="Q242" t="s">
        <v>1710</v>
      </c>
      <c r="R242" t="s">
        <v>29</v>
      </c>
      <c r="S242" t="s">
        <v>2182</v>
      </c>
      <c r="T242" t="s">
        <v>4057</v>
      </c>
      <c r="U242" t="s">
        <v>818</v>
      </c>
    </row>
    <row r="243" spans="1:22" x14ac:dyDescent="0.25">
      <c r="A243" t="s">
        <v>1436</v>
      </c>
      <c r="B243" t="s">
        <v>1437</v>
      </c>
      <c r="C243" t="s">
        <v>102</v>
      </c>
      <c r="D243" t="s">
        <v>2016</v>
      </c>
      <c r="E243" t="s">
        <v>2565</v>
      </c>
      <c r="F243" t="s">
        <v>2713</v>
      </c>
      <c r="G243" t="s">
        <v>2028</v>
      </c>
      <c r="H243" t="s">
        <v>1655</v>
      </c>
      <c r="I243" t="s">
        <v>17</v>
      </c>
      <c r="J243" t="s">
        <v>913</v>
      </c>
      <c r="K243" t="s">
        <v>1674</v>
      </c>
      <c r="L243" t="s">
        <v>1659</v>
      </c>
      <c r="M243" t="s">
        <v>2185</v>
      </c>
      <c r="N243" t="s">
        <v>5702</v>
      </c>
      <c r="O243" t="s">
        <v>5703</v>
      </c>
      <c r="P243" t="s">
        <v>19</v>
      </c>
      <c r="Q243" t="s">
        <v>2062</v>
      </c>
      <c r="R243" t="s">
        <v>30</v>
      </c>
      <c r="S243" t="s">
        <v>2184</v>
      </c>
      <c r="T243" t="s">
        <v>2929</v>
      </c>
      <c r="U243" t="s">
        <v>1438</v>
      </c>
    </row>
    <row r="244" spans="1:22" x14ac:dyDescent="0.25">
      <c r="A244" t="s">
        <v>1205</v>
      </c>
      <c r="B244" t="s">
        <v>1206</v>
      </c>
      <c r="C244" t="s">
        <v>2914</v>
      </c>
      <c r="D244" t="s">
        <v>1684</v>
      </c>
      <c r="E244" t="s">
        <v>134</v>
      </c>
      <c r="F244" t="s">
        <v>221</v>
      </c>
      <c r="G244" t="s">
        <v>2028</v>
      </c>
      <c r="H244" t="s">
        <v>135</v>
      </c>
      <c r="I244" t="s">
        <v>140</v>
      </c>
      <c r="J244" t="s">
        <v>5187</v>
      </c>
      <c r="K244" t="s">
        <v>989</v>
      </c>
      <c r="L244" t="s">
        <v>985</v>
      </c>
      <c r="M244" t="s">
        <v>2185</v>
      </c>
      <c r="N244" t="s">
        <v>5704</v>
      </c>
      <c r="O244" t="s">
        <v>5705</v>
      </c>
      <c r="P244" t="s">
        <v>25</v>
      </c>
      <c r="Q244" t="s">
        <v>1336</v>
      </c>
      <c r="R244" t="s">
        <v>66</v>
      </c>
      <c r="S244" t="s">
        <v>2182</v>
      </c>
      <c r="T244" t="s">
        <v>6729</v>
      </c>
      <c r="U244" t="s">
        <v>1207</v>
      </c>
    </row>
    <row r="245" spans="1:22" x14ac:dyDescent="0.25">
      <c r="A245" t="s">
        <v>1758</v>
      </c>
      <c r="B245" t="s">
        <v>369</v>
      </c>
      <c r="C245" t="s">
        <v>1347</v>
      </c>
      <c r="D245" t="s">
        <v>4877</v>
      </c>
      <c r="E245" t="s">
        <v>1667</v>
      </c>
      <c r="F245" t="s">
        <v>2713</v>
      </c>
      <c r="G245" t="s">
        <v>2028</v>
      </c>
      <c r="H245" t="s">
        <v>1655</v>
      </c>
      <c r="I245" t="s">
        <v>28</v>
      </c>
      <c r="J245" t="s">
        <v>43</v>
      </c>
      <c r="K245" t="s">
        <v>2289</v>
      </c>
      <c r="L245" t="s">
        <v>2484</v>
      </c>
      <c r="M245" t="s">
        <v>2185</v>
      </c>
      <c r="N245" t="s">
        <v>4881</v>
      </c>
      <c r="O245" t="s">
        <v>5706</v>
      </c>
      <c r="P245" t="s">
        <v>1388</v>
      </c>
      <c r="Q245" t="s">
        <v>2026</v>
      </c>
      <c r="R245" t="s">
        <v>30</v>
      </c>
      <c r="S245" t="s">
        <v>2184</v>
      </c>
      <c r="T245" t="s">
        <v>4048</v>
      </c>
      <c r="U245" t="s">
        <v>370</v>
      </c>
    </row>
    <row r="246" spans="1:22" x14ac:dyDescent="0.25">
      <c r="A246" t="s">
        <v>2148</v>
      </c>
      <c r="B246" t="s">
        <v>2149</v>
      </c>
      <c r="C246" t="s">
        <v>2914</v>
      </c>
      <c r="D246" t="s">
        <v>2061</v>
      </c>
      <c r="E246" t="s">
        <v>134</v>
      </c>
      <c r="F246" t="s">
        <v>284</v>
      </c>
      <c r="G246" t="s">
        <v>1714</v>
      </c>
      <c r="H246" t="s">
        <v>1654</v>
      </c>
      <c r="I246" t="s">
        <v>28</v>
      </c>
      <c r="J246" t="s">
        <v>875</v>
      </c>
      <c r="K246" t="s">
        <v>1362</v>
      </c>
      <c r="L246" t="s">
        <v>984</v>
      </c>
      <c r="M246" t="s">
        <v>2185</v>
      </c>
      <c r="N246" t="s">
        <v>4881</v>
      </c>
      <c r="O246" t="s">
        <v>5707</v>
      </c>
      <c r="P246" t="s">
        <v>25</v>
      </c>
      <c r="Q246" t="s">
        <v>1358</v>
      </c>
      <c r="R246" t="s">
        <v>24</v>
      </c>
      <c r="S246" t="s">
        <v>2186</v>
      </c>
      <c r="T246" t="s">
        <v>3187</v>
      </c>
      <c r="U246" t="s">
        <v>2150</v>
      </c>
    </row>
    <row r="247" spans="1:22" x14ac:dyDescent="0.25">
      <c r="A247" t="s">
        <v>222</v>
      </c>
      <c r="B247" t="s">
        <v>223</v>
      </c>
      <c r="C247" t="s">
        <v>1337</v>
      </c>
      <c r="D247" t="s">
        <v>3241</v>
      </c>
      <c r="E247" t="s">
        <v>1667</v>
      </c>
      <c r="F247" t="s">
        <v>2713</v>
      </c>
      <c r="G247" t="s">
        <v>2028</v>
      </c>
      <c r="H247" t="s">
        <v>1655</v>
      </c>
      <c r="I247" t="s">
        <v>20</v>
      </c>
      <c r="J247" t="s">
        <v>872</v>
      </c>
      <c r="K247" t="s">
        <v>1411</v>
      </c>
      <c r="L247" t="s">
        <v>1343</v>
      </c>
      <c r="M247" t="s">
        <v>2185</v>
      </c>
      <c r="N247" t="s">
        <v>5708</v>
      </c>
      <c r="O247" t="s">
        <v>5709</v>
      </c>
      <c r="Q247" t="s">
        <v>1358</v>
      </c>
      <c r="R247" t="s">
        <v>18</v>
      </c>
      <c r="S247" t="s">
        <v>2184</v>
      </c>
      <c r="T247" t="s">
        <v>3401</v>
      </c>
      <c r="U247" t="s">
        <v>224</v>
      </c>
    </row>
    <row r="248" spans="1:22" x14ac:dyDescent="0.25">
      <c r="A248" t="s">
        <v>573</v>
      </c>
      <c r="B248" t="s">
        <v>574</v>
      </c>
      <c r="C248" t="s">
        <v>1269</v>
      </c>
      <c r="D248" t="s">
        <v>2535</v>
      </c>
      <c r="E248" t="s">
        <v>2649</v>
      </c>
      <c r="F248" t="s">
        <v>221</v>
      </c>
      <c r="G248" t="s">
        <v>2028</v>
      </c>
      <c r="H248" t="s">
        <v>1668</v>
      </c>
      <c r="I248" t="s">
        <v>17</v>
      </c>
      <c r="J248" t="s">
        <v>874</v>
      </c>
      <c r="K248" t="s">
        <v>2126</v>
      </c>
      <c r="L248" t="s">
        <v>1335</v>
      </c>
      <c r="M248" t="s">
        <v>2185</v>
      </c>
      <c r="N248" t="s">
        <v>4883</v>
      </c>
      <c r="O248" t="s">
        <v>5710</v>
      </c>
      <c r="P248" t="s">
        <v>19</v>
      </c>
      <c r="Q248" t="s">
        <v>2062</v>
      </c>
      <c r="R248" t="s">
        <v>24</v>
      </c>
      <c r="S248" t="s">
        <v>2184</v>
      </c>
      <c r="T248" t="s">
        <v>3789</v>
      </c>
      <c r="U248" t="s">
        <v>575</v>
      </c>
    </row>
    <row r="249" spans="1:22" x14ac:dyDescent="0.25">
      <c r="A249" t="s">
        <v>1455</v>
      </c>
      <c r="B249" t="s">
        <v>1456</v>
      </c>
      <c r="C249" t="s">
        <v>3220</v>
      </c>
      <c r="D249" t="s">
        <v>4038</v>
      </c>
      <c r="E249" t="s">
        <v>134</v>
      </c>
      <c r="F249" t="s">
        <v>221</v>
      </c>
      <c r="G249" t="s">
        <v>2028</v>
      </c>
      <c r="H249" t="s">
        <v>1655</v>
      </c>
      <c r="I249" t="s">
        <v>17</v>
      </c>
      <c r="J249" t="s">
        <v>879</v>
      </c>
      <c r="K249" t="s">
        <v>3585</v>
      </c>
      <c r="L249" t="s">
        <v>3409</v>
      </c>
      <c r="M249" t="s">
        <v>2185</v>
      </c>
      <c r="N249" t="s">
        <v>4885</v>
      </c>
      <c r="O249" t="s">
        <v>5711</v>
      </c>
      <c r="P249" t="s">
        <v>19</v>
      </c>
      <c r="Q249" t="s">
        <v>2062</v>
      </c>
      <c r="R249" t="s">
        <v>18</v>
      </c>
      <c r="S249" t="s">
        <v>2184</v>
      </c>
      <c r="T249" t="s">
        <v>4309</v>
      </c>
      <c r="U249" t="s">
        <v>1457</v>
      </c>
    </row>
    <row r="250" spans="1:22" x14ac:dyDescent="0.25">
      <c r="A250" t="s">
        <v>600</v>
      </c>
      <c r="B250" t="s">
        <v>601</v>
      </c>
      <c r="C250" t="s">
        <v>1390</v>
      </c>
      <c r="D250" t="s">
        <v>1381</v>
      </c>
      <c r="E250" t="s">
        <v>134</v>
      </c>
      <c r="F250" t="s">
        <v>221</v>
      </c>
      <c r="G250" t="s">
        <v>2028</v>
      </c>
      <c r="H250" t="s">
        <v>1654</v>
      </c>
      <c r="I250" t="s">
        <v>140</v>
      </c>
      <c r="J250" t="s">
        <v>914</v>
      </c>
      <c r="K250" t="s">
        <v>1749</v>
      </c>
      <c r="L250" t="s">
        <v>2264</v>
      </c>
      <c r="M250" t="s">
        <v>2183</v>
      </c>
      <c r="N250" t="s">
        <v>5712</v>
      </c>
      <c r="O250" t="s">
        <v>4561</v>
      </c>
      <c r="P250" t="s">
        <v>25</v>
      </c>
      <c r="Q250" t="s">
        <v>1358</v>
      </c>
      <c r="R250" t="s">
        <v>66</v>
      </c>
      <c r="S250" t="s">
        <v>2182</v>
      </c>
      <c r="T250" t="s">
        <v>4064</v>
      </c>
      <c r="U250" t="s">
        <v>602</v>
      </c>
    </row>
    <row r="251" spans="1:22" x14ac:dyDescent="0.25">
      <c r="A251" t="s">
        <v>834</v>
      </c>
      <c r="B251" t="s">
        <v>835</v>
      </c>
      <c r="C251" t="s">
        <v>1390</v>
      </c>
      <c r="D251" t="s">
        <v>3118</v>
      </c>
      <c r="E251" t="s">
        <v>2831</v>
      </c>
      <c r="F251" t="s">
        <v>2713</v>
      </c>
      <c r="G251" t="s">
        <v>2028</v>
      </c>
      <c r="H251" t="s">
        <v>2288</v>
      </c>
      <c r="I251" t="s">
        <v>28</v>
      </c>
      <c r="J251" t="s">
        <v>5907</v>
      </c>
      <c r="K251" t="s">
        <v>2683</v>
      </c>
      <c r="L251" t="s">
        <v>2714</v>
      </c>
      <c r="M251" t="s">
        <v>2185</v>
      </c>
      <c r="N251" t="s">
        <v>5713</v>
      </c>
      <c r="O251" t="s">
        <v>5714</v>
      </c>
      <c r="P251" t="s">
        <v>19</v>
      </c>
      <c r="Q251" t="s">
        <v>1710</v>
      </c>
      <c r="R251" t="s">
        <v>34</v>
      </c>
      <c r="S251" t="s">
        <v>2184</v>
      </c>
      <c r="T251" t="s">
        <v>3791</v>
      </c>
      <c r="U251" t="s">
        <v>836</v>
      </c>
      <c r="V251" t="s">
        <v>3415</v>
      </c>
    </row>
    <row r="252" spans="1:22" x14ac:dyDescent="0.25">
      <c r="A252" t="s">
        <v>2917</v>
      </c>
      <c r="B252" t="s">
        <v>2918</v>
      </c>
      <c r="D252" t="s">
        <v>1381</v>
      </c>
      <c r="E252" t="s">
        <v>134</v>
      </c>
      <c r="F252" t="s">
        <v>283</v>
      </c>
      <c r="G252" t="s">
        <v>2028</v>
      </c>
      <c r="H252" t="s">
        <v>135</v>
      </c>
      <c r="I252" t="s">
        <v>1383</v>
      </c>
      <c r="J252" t="s">
        <v>6730</v>
      </c>
      <c r="K252" t="s">
        <v>989</v>
      </c>
      <c r="L252" t="s">
        <v>990</v>
      </c>
      <c r="M252" t="s">
        <v>2185</v>
      </c>
      <c r="N252" t="s">
        <v>5716</v>
      </c>
      <c r="O252" t="s">
        <v>5717</v>
      </c>
      <c r="P252" t="s">
        <v>19</v>
      </c>
      <c r="Q252" t="s">
        <v>135</v>
      </c>
      <c r="R252" t="s">
        <v>68</v>
      </c>
      <c r="S252" t="s">
        <v>2186</v>
      </c>
      <c r="T252" t="s">
        <v>2491</v>
      </c>
      <c r="U252" t="s">
        <v>2919</v>
      </c>
    </row>
    <row r="253" spans="1:22" x14ac:dyDescent="0.25">
      <c r="A253" t="s">
        <v>1517</v>
      </c>
      <c r="B253" t="s">
        <v>1518</v>
      </c>
      <c r="C253" t="s">
        <v>3220</v>
      </c>
      <c r="D253" t="s">
        <v>1403</v>
      </c>
      <c r="E253" t="s">
        <v>134</v>
      </c>
      <c r="F253" t="s">
        <v>284</v>
      </c>
      <c r="G253" t="s">
        <v>1657</v>
      </c>
      <c r="H253" t="s">
        <v>1654</v>
      </c>
      <c r="I253" t="s">
        <v>28</v>
      </c>
      <c r="J253" t="s">
        <v>913</v>
      </c>
      <c r="K253" t="s">
        <v>1666</v>
      </c>
      <c r="L253" t="s">
        <v>1335</v>
      </c>
      <c r="M253" t="s">
        <v>2185</v>
      </c>
      <c r="N253" t="s">
        <v>5716</v>
      </c>
      <c r="O253" t="s">
        <v>5718</v>
      </c>
      <c r="P253" t="s">
        <v>19</v>
      </c>
      <c r="Q253" t="s">
        <v>1358</v>
      </c>
      <c r="R253" t="s">
        <v>30</v>
      </c>
      <c r="S253" t="s">
        <v>2184</v>
      </c>
      <c r="T253" t="s">
        <v>4632</v>
      </c>
      <c r="U253" t="s">
        <v>1519</v>
      </c>
    </row>
    <row r="254" spans="1:22" x14ac:dyDescent="0.25">
      <c r="A254" t="s">
        <v>1933</v>
      </c>
      <c r="B254" t="s">
        <v>1934</v>
      </c>
      <c r="C254" t="s">
        <v>2914</v>
      </c>
      <c r="D254" t="s">
        <v>234</v>
      </c>
      <c r="E254" t="s">
        <v>134</v>
      </c>
      <c r="F254" t="s">
        <v>284</v>
      </c>
      <c r="G254" t="s">
        <v>2028</v>
      </c>
      <c r="H254" t="s">
        <v>1654</v>
      </c>
      <c r="I254" t="s">
        <v>17</v>
      </c>
      <c r="J254" t="s">
        <v>872</v>
      </c>
      <c r="K254" t="s">
        <v>1338</v>
      </c>
      <c r="L254" t="s">
        <v>985</v>
      </c>
      <c r="M254" t="s">
        <v>2183</v>
      </c>
      <c r="N254" t="s">
        <v>5719</v>
      </c>
      <c r="O254" t="s">
        <v>4561</v>
      </c>
      <c r="P254" t="s">
        <v>25</v>
      </c>
      <c r="Q254" t="s">
        <v>1679</v>
      </c>
      <c r="R254" t="s">
        <v>34</v>
      </c>
      <c r="S254" t="s">
        <v>2186</v>
      </c>
      <c r="T254" t="s">
        <v>5720</v>
      </c>
      <c r="U254" t="s">
        <v>1935</v>
      </c>
    </row>
    <row r="255" spans="1:22" x14ac:dyDescent="0.25">
      <c r="A255" t="s">
        <v>1543</v>
      </c>
      <c r="B255" t="s">
        <v>1544</v>
      </c>
      <c r="C255" t="s">
        <v>102</v>
      </c>
      <c r="D255" t="s">
        <v>265</v>
      </c>
      <c r="E255" t="s">
        <v>134</v>
      </c>
      <c r="F255" t="s">
        <v>221</v>
      </c>
      <c r="G255" t="s">
        <v>2028</v>
      </c>
      <c r="H255" t="s">
        <v>1655</v>
      </c>
      <c r="I255" t="s">
        <v>1383</v>
      </c>
      <c r="J255" t="s">
        <v>881</v>
      </c>
      <c r="K255" t="s">
        <v>1660</v>
      </c>
      <c r="L255" t="s">
        <v>1406</v>
      </c>
      <c r="M255" t="s">
        <v>2183</v>
      </c>
      <c r="N255" t="s">
        <v>5721</v>
      </c>
      <c r="O255" t="s">
        <v>5722</v>
      </c>
      <c r="P255" t="s">
        <v>19</v>
      </c>
      <c r="Q255" t="s">
        <v>2026</v>
      </c>
      <c r="R255" t="s">
        <v>40</v>
      </c>
      <c r="S255" t="s">
        <v>2184</v>
      </c>
      <c r="T255" t="s">
        <v>1691</v>
      </c>
      <c r="U255" t="s">
        <v>1545</v>
      </c>
    </row>
    <row r="256" spans="1:22" x14ac:dyDescent="0.25">
      <c r="A256" t="s">
        <v>429</v>
      </c>
      <c r="B256" t="s">
        <v>430</v>
      </c>
      <c r="C256" t="s">
        <v>2914</v>
      </c>
      <c r="D256" t="s">
        <v>4886</v>
      </c>
      <c r="E256" t="s">
        <v>1667</v>
      </c>
      <c r="F256" t="s">
        <v>2713</v>
      </c>
      <c r="G256" t="s">
        <v>2028</v>
      </c>
      <c r="H256" t="s">
        <v>1668</v>
      </c>
      <c r="I256" t="s">
        <v>140</v>
      </c>
      <c r="J256" t="s">
        <v>881</v>
      </c>
      <c r="K256" t="s">
        <v>2650</v>
      </c>
      <c r="L256" t="s">
        <v>984</v>
      </c>
      <c r="M256" t="s">
        <v>2185</v>
      </c>
      <c r="N256" t="s">
        <v>5721</v>
      </c>
      <c r="Q256" t="s">
        <v>1679</v>
      </c>
      <c r="R256" t="s">
        <v>54</v>
      </c>
      <c r="S256" t="s">
        <v>2184</v>
      </c>
      <c r="T256" t="s">
        <v>3399</v>
      </c>
      <c r="U256" t="s">
        <v>431</v>
      </c>
      <c r="V256" t="s">
        <v>1405</v>
      </c>
    </row>
    <row r="257" spans="1:21" x14ac:dyDescent="0.25">
      <c r="A257" t="s">
        <v>1951</v>
      </c>
      <c r="B257" t="s">
        <v>1952</v>
      </c>
      <c r="C257" t="s">
        <v>1269</v>
      </c>
      <c r="D257" t="s">
        <v>4874</v>
      </c>
      <c r="E257" t="s">
        <v>2565</v>
      </c>
      <c r="F257" t="s">
        <v>221</v>
      </c>
      <c r="G257" t="s">
        <v>2028</v>
      </c>
      <c r="H257" t="s">
        <v>1655</v>
      </c>
      <c r="I257" t="s">
        <v>17</v>
      </c>
      <c r="J257" t="s">
        <v>43</v>
      </c>
      <c r="K257" t="s">
        <v>2684</v>
      </c>
      <c r="L257" t="s">
        <v>2064</v>
      </c>
      <c r="M257" t="s">
        <v>2185</v>
      </c>
      <c r="N257" t="s">
        <v>5723</v>
      </c>
      <c r="O257" t="s">
        <v>5724</v>
      </c>
      <c r="P257" t="s">
        <v>19</v>
      </c>
      <c r="Q257" t="s">
        <v>1710</v>
      </c>
      <c r="R257" t="s">
        <v>40</v>
      </c>
      <c r="S257" t="s">
        <v>2184</v>
      </c>
      <c r="T257" t="s">
        <v>5186</v>
      </c>
      <c r="U257" t="s">
        <v>1953</v>
      </c>
    </row>
    <row r="258" spans="1:21" x14ac:dyDescent="0.25">
      <c r="A258" t="s">
        <v>784</v>
      </c>
      <c r="B258" t="s">
        <v>785</v>
      </c>
      <c r="C258" t="s">
        <v>1390</v>
      </c>
      <c r="D258" t="s">
        <v>234</v>
      </c>
      <c r="E258" t="s">
        <v>134</v>
      </c>
      <c r="F258" t="s">
        <v>221</v>
      </c>
      <c r="G258" t="s">
        <v>2028</v>
      </c>
      <c r="H258" t="s">
        <v>135</v>
      </c>
      <c r="I258" t="s">
        <v>28</v>
      </c>
      <c r="J258" t="s">
        <v>6696</v>
      </c>
      <c r="K258" t="s">
        <v>1411</v>
      </c>
      <c r="L258" t="s">
        <v>984</v>
      </c>
      <c r="M258" t="s">
        <v>2185</v>
      </c>
      <c r="N258" t="s">
        <v>5723</v>
      </c>
      <c r="O258" t="s">
        <v>1231</v>
      </c>
      <c r="P258" t="s">
        <v>19</v>
      </c>
      <c r="Q258" t="s">
        <v>1336</v>
      </c>
      <c r="R258" t="s">
        <v>66</v>
      </c>
      <c r="S258" t="s">
        <v>2186</v>
      </c>
      <c r="T258" t="s">
        <v>4914</v>
      </c>
      <c r="U258" t="s">
        <v>786</v>
      </c>
    </row>
    <row r="259" spans="1:21" x14ac:dyDescent="0.25">
      <c r="A259" t="s">
        <v>1098</v>
      </c>
      <c r="B259" t="s">
        <v>1099</v>
      </c>
      <c r="C259" t="s">
        <v>3220</v>
      </c>
      <c r="D259" t="s">
        <v>234</v>
      </c>
      <c r="E259" t="s">
        <v>134</v>
      </c>
      <c r="F259" t="s">
        <v>221</v>
      </c>
      <c r="G259" t="s">
        <v>2028</v>
      </c>
      <c r="H259" t="s">
        <v>135</v>
      </c>
      <c r="I259" t="s">
        <v>17</v>
      </c>
      <c r="J259" t="s">
        <v>359</v>
      </c>
      <c r="K259" t="s">
        <v>1339</v>
      </c>
      <c r="L259" t="s">
        <v>990</v>
      </c>
      <c r="M259" t="s">
        <v>2181</v>
      </c>
      <c r="N259" t="s">
        <v>5725</v>
      </c>
      <c r="O259" t="s">
        <v>5726</v>
      </c>
      <c r="P259" t="s">
        <v>19</v>
      </c>
      <c r="Q259" t="s">
        <v>1358</v>
      </c>
      <c r="R259" t="s">
        <v>18</v>
      </c>
      <c r="S259" t="s">
        <v>2184</v>
      </c>
      <c r="T259" t="s">
        <v>4064</v>
      </c>
      <c r="U259" t="s">
        <v>1100</v>
      </c>
    </row>
    <row r="260" spans="1:21" x14ac:dyDescent="0.25">
      <c r="A260" t="s">
        <v>3798</v>
      </c>
      <c r="B260" t="s">
        <v>3799</v>
      </c>
      <c r="C260" t="s">
        <v>1337</v>
      </c>
      <c r="D260" t="s">
        <v>2711</v>
      </c>
      <c r="E260" t="s">
        <v>134</v>
      </c>
      <c r="F260" t="s">
        <v>221</v>
      </c>
      <c r="G260" t="s">
        <v>1714</v>
      </c>
      <c r="H260" t="s">
        <v>1654</v>
      </c>
      <c r="I260" t="s">
        <v>28</v>
      </c>
      <c r="J260" t="s">
        <v>873</v>
      </c>
      <c r="K260" t="s">
        <v>1362</v>
      </c>
      <c r="M260" t="s">
        <v>2181</v>
      </c>
      <c r="N260" t="s">
        <v>5727</v>
      </c>
      <c r="O260" t="s">
        <v>4049</v>
      </c>
      <c r="P260" t="s">
        <v>19</v>
      </c>
      <c r="Q260" t="s">
        <v>1358</v>
      </c>
      <c r="R260" t="s">
        <v>34</v>
      </c>
      <c r="S260" t="s">
        <v>2182</v>
      </c>
      <c r="T260" t="s">
        <v>4050</v>
      </c>
      <c r="U260" t="s">
        <v>3800</v>
      </c>
    </row>
    <row r="261" spans="1:21" x14ac:dyDescent="0.25">
      <c r="A261" t="s">
        <v>2832</v>
      </c>
      <c r="B261" t="s">
        <v>2833</v>
      </c>
      <c r="C261" t="s">
        <v>1269</v>
      </c>
      <c r="D261" t="s">
        <v>3946</v>
      </c>
      <c r="E261" t="s">
        <v>2758</v>
      </c>
      <c r="F261" t="s">
        <v>221</v>
      </c>
      <c r="G261" t="s">
        <v>2028</v>
      </c>
      <c r="H261" t="s">
        <v>1668</v>
      </c>
      <c r="I261" t="s">
        <v>28</v>
      </c>
      <c r="J261" t="s">
        <v>875</v>
      </c>
      <c r="K261" t="s">
        <v>2289</v>
      </c>
      <c r="L261" t="s">
        <v>1351</v>
      </c>
      <c r="M261" t="s">
        <v>2185</v>
      </c>
      <c r="N261" t="s">
        <v>5728</v>
      </c>
      <c r="O261" t="s">
        <v>5729</v>
      </c>
      <c r="P261" t="s">
        <v>19</v>
      </c>
      <c r="Q261" t="s">
        <v>2026</v>
      </c>
      <c r="R261" t="s">
        <v>29</v>
      </c>
      <c r="S261" t="s">
        <v>2184</v>
      </c>
      <c r="T261" t="s">
        <v>2897</v>
      </c>
      <c r="U261" t="s">
        <v>2834</v>
      </c>
    </row>
    <row r="262" spans="1:21" x14ac:dyDescent="0.25">
      <c r="A262" t="s">
        <v>1341</v>
      </c>
      <c r="B262" t="s">
        <v>248</v>
      </c>
      <c r="C262" t="s">
        <v>1269</v>
      </c>
      <c r="D262" t="s">
        <v>4317</v>
      </c>
      <c r="E262" t="s">
        <v>2831</v>
      </c>
      <c r="F262" t="s">
        <v>3398</v>
      </c>
      <c r="G262" t="s">
        <v>2028</v>
      </c>
      <c r="H262" t="s">
        <v>1709</v>
      </c>
      <c r="I262" t="s">
        <v>17</v>
      </c>
      <c r="J262" t="s">
        <v>873</v>
      </c>
      <c r="K262" t="s">
        <v>5730</v>
      </c>
      <c r="L262" t="s">
        <v>2880</v>
      </c>
      <c r="M262" t="s">
        <v>2185</v>
      </c>
      <c r="N262" t="s">
        <v>5731</v>
      </c>
      <c r="O262" t="s">
        <v>5732</v>
      </c>
      <c r="P262" t="s">
        <v>19</v>
      </c>
      <c r="Q262" t="s">
        <v>1710</v>
      </c>
      <c r="R262" t="s">
        <v>30</v>
      </c>
      <c r="S262" t="s">
        <v>2182</v>
      </c>
      <c r="T262" t="s">
        <v>4884</v>
      </c>
      <c r="U262" t="s">
        <v>249</v>
      </c>
    </row>
    <row r="263" spans="1:21" x14ac:dyDescent="0.25">
      <c r="A263" t="s">
        <v>1296</v>
      </c>
      <c r="B263" t="s">
        <v>1297</v>
      </c>
      <c r="C263" t="s">
        <v>1269</v>
      </c>
      <c r="D263" t="s">
        <v>5733</v>
      </c>
      <c r="E263" t="s">
        <v>2565</v>
      </c>
      <c r="F263" t="s">
        <v>221</v>
      </c>
      <c r="G263" t="s">
        <v>2028</v>
      </c>
      <c r="H263" t="s">
        <v>2288</v>
      </c>
      <c r="I263" t="s">
        <v>17</v>
      </c>
      <c r="J263" t="s">
        <v>877</v>
      </c>
      <c r="K263" t="s">
        <v>3261</v>
      </c>
      <c r="L263" t="s">
        <v>2484</v>
      </c>
      <c r="M263" t="s">
        <v>2185</v>
      </c>
      <c r="N263" t="s">
        <v>5731</v>
      </c>
      <c r="O263" t="s">
        <v>5734</v>
      </c>
      <c r="P263" t="s">
        <v>19</v>
      </c>
      <c r="Q263" t="s">
        <v>1710</v>
      </c>
      <c r="R263" t="s">
        <v>24</v>
      </c>
      <c r="S263" t="s">
        <v>2184</v>
      </c>
      <c r="T263" t="s">
        <v>4620</v>
      </c>
      <c r="U263" t="s">
        <v>1298</v>
      </c>
    </row>
    <row r="264" spans="1:21" x14ac:dyDescent="0.25">
      <c r="A264" t="s">
        <v>3028</v>
      </c>
      <c r="B264" t="s">
        <v>3029</v>
      </c>
      <c r="C264" t="s">
        <v>1364</v>
      </c>
      <c r="D264" t="s">
        <v>1400</v>
      </c>
      <c r="E264" t="s">
        <v>134</v>
      </c>
      <c r="F264" t="s">
        <v>221</v>
      </c>
      <c r="G264" t="s">
        <v>2028</v>
      </c>
      <c r="H264" t="s">
        <v>1654</v>
      </c>
      <c r="I264" t="s">
        <v>20</v>
      </c>
      <c r="J264" t="s">
        <v>920</v>
      </c>
      <c r="K264" t="s">
        <v>1722</v>
      </c>
      <c r="L264" t="s">
        <v>985</v>
      </c>
      <c r="M264" t="s">
        <v>2183</v>
      </c>
      <c r="N264" t="s">
        <v>4887</v>
      </c>
      <c r="O264" t="s">
        <v>5735</v>
      </c>
      <c r="Q264" t="s">
        <v>1336</v>
      </c>
      <c r="R264" t="s">
        <v>38</v>
      </c>
      <c r="S264" t="s">
        <v>2182</v>
      </c>
      <c r="T264" t="s">
        <v>4631</v>
      </c>
      <c r="U264" t="s">
        <v>3030</v>
      </c>
    </row>
    <row r="265" spans="1:21" x14ac:dyDescent="0.25">
      <c r="A265" t="s">
        <v>150</v>
      </c>
      <c r="B265" t="s">
        <v>151</v>
      </c>
      <c r="D265" t="s">
        <v>1400</v>
      </c>
      <c r="E265" t="s">
        <v>1667</v>
      </c>
      <c r="F265" t="s">
        <v>221</v>
      </c>
      <c r="G265" t="s">
        <v>2028</v>
      </c>
      <c r="H265" t="s">
        <v>1655</v>
      </c>
      <c r="I265" t="s">
        <v>1383</v>
      </c>
      <c r="J265" t="s">
        <v>6731</v>
      </c>
      <c r="K265" t="s">
        <v>2311</v>
      </c>
      <c r="L265" t="s">
        <v>990</v>
      </c>
      <c r="M265" t="s">
        <v>2181</v>
      </c>
      <c r="N265" t="s">
        <v>5736</v>
      </c>
      <c r="O265" t="s">
        <v>5737</v>
      </c>
      <c r="P265" t="s">
        <v>19</v>
      </c>
      <c r="Q265" t="s">
        <v>1358</v>
      </c>
      <c r="R265" t="s">
        <v>77</v>
      </c>
      <c r="S265" t="s">
        <v>2182</v>
      </c>
      <c r="T265" t="s">
        <v>4890</v>
      </c>
      <c r="U265" t="s">
        <v>152</v>
      </c>
    </row>
    <row r="266" spans="1:21" x14ac:dyDescent="0.25">
      <c r="A266" t="s">
        <v>257</v>
      </c>
      <c r="B266" t="s">
        <v>258</v>
      </c>
      <c r="C266" t="s">
        <v>1337</v>
      </c>
      <c r="D266" t="s">
        <v>2901</v>
      </c>
      <c r="E266" t="s">
        <v>2565</v>
      </c>
      <c r="F266" t="s">
        <v>221</v>
      </c>
      <c r="G266" t="s">
        <v>2028</v>
      </c>
      <c r="H266" t="s">
        <v>1668</v>
      </c>
      <c r="I266" t="s">
        <v>17</v>
      </c>
      <c r="J266" t="s">
        <v>880</v>
      </c>
      <c r="K266" t="s">
        <v>2683</v>
      </c>
      <c r="L266" t="s">
        <v>1678</v>
      </c>
      <c r="M266" t="s">
        <v>2183</v>
      </c>
      <c r="N266" t="s">
        <v>5736</v>
      </c>
      <c r="O266" t="s">
        <v>5738</v>
      </c>
      <c r="P266" t="s">
        <v>19</v>
      </c>
      <c r="Q266" t="s">
        <v>2026</v>
      </c>
      <c r="R266" t="s">
        <v>49</v>
      </c>
      <c r="S266" t="s">
        <v>2184</v>
      </c>
      <c r="T266" t="s">
        <v>3520</v>
      </c>
      <c r="U266" t="s">
        <v>259</v>
      </c>
    </row>
    <row r="267" spans="1:21" x14ac:dyDescent="0.25">
      <c r="A267" t="s">
        <v>3267</v>
      </c>
      <c r="B267" t="s">
        <v>3267</v>
      </c>
      <c r="C267" t="s">
        <v>1347</v>
      </c>
      <c r="D267" t="s">
        <v>1389</v>
      </c>
      <c r="E267" t="s">
        <v>134</v>
      </c>
      <c r="F267" t="s">
        <v>221</v>
      </c>
      <c r="G267" t="s">
        <v>2028</v>
      </c>
      <c r="H267" t="s">
        <v>1654</v>
      </c>
      <c r="I267" t="s">
        <v>1383</v>
      </c>
      <c r="J267" t="s">
        <v>6732</v>
      </c>
      <c r="K267" t="s">
        <v>1338</v>
      </c>
      <c r="L267" t="s">
        <v>1343</v>
      </c>
      <c r="M267" t="s">
        <v>2185</v>
      </c>
      <c r="N267" t="s">
        <v>5736</v>
      </c>
      <c r="O267" t="s">
        <v>5739</v>
      </c>
      <c r="P267" t="s">
        <v>19</v>
      </c>
      <c r="Q267" t="s">
        <v>2062</v>
      </c>
      <c r="R267" t="s">
        <v>30</v>
      </c>
      <c r="S267" t="s">
        <v>2184</v>
      </c>
      <c r="T267" t="s">
        <v>3268</v>
      </c>
      <c r="U267" t="s">
        <v>3269</v>
      </c>
    </row>
    <row r="268" spans="1:21" x14ac:dyDescent="0.25">
      <c r="A268" t="s">
        <v>75</v>
      </c>
      <c r="B268" t="s">
        <v>76</v>
      </c>
      <c r="C268" t="s">
        <v>33</v>
      </c>
      <c r="D268" t="s">
        <v>339</v>
      </c>
      <c r="E268" t="s">
        <v>134</v>
      </c>
      <c r="F268" t="s">
        <v>221</v>
      </c>
      <c r="G268" t="s">
        <v>2028</v>
      </c>
      <c r="H268" t="s">
        <v>1654</v>
      </c>
      <c r="I268" t="s">
        <v>17</v>
      </c>
      <c r="J268" t="s">
        <v>879</v>
      </c>
      <c r="K268" t="s">
        <v>1660</v>
      </c>
      <c r="L268" t="s">
        <v>984</v>
      </c>
      <c r="M268" t="s">
        <v>2185</v>
      </c>
      <c r="N268" t="s">
        <v>5740</v>
      </c>
      <c r="O268" t="s">
        <v>5741</v>
      </c>
      <c r="P268" t="s">
        <v>19</v>
      </c>
      <c r="Q268" t="s">
        <v>135</v>
      </c>
      <c r="R268" t="s">
        <v>77</v>
      </c>
      <c r="S268" t="s">
        <v>2186</v>
      </c>
      <c r="T268" t="s">
        <v>1691</v>
      </c>
      <c r="U268" t="s">
        <v>78</v>
      </c>
    </row>
    <row r="269" spans="1:21" x14ac:dyDescent="0.25">
      <c r="A269" t="s">
        <v>1834</v>
      </c>
      <c r="B269" t="s">
        <v>1835</v>
      </c>
      <c r="C269" t="s">
        <v>1269</v>
      </c>
      <c r="D269" t="s">
        <v>4522</v>
      </c>
      <c r="E269" t="s">
        <v>3526</v>
      </c>
      <c r="F269" t="s">
        <v>221</v>
      </c>
      <c r="G269" t="s">
        <v>1714</v>
      </c>
      <c r="H269" t="s">
        <v>1655</v>
      </c>
      <c r="I269" t="s">
        <v>28</v>
      </c>
      <c r="J269" t="s">
        <v>875</v>
      </c>
      <c r="K269" t="s">
        <v>2123</v>
      </c>
      <c r="L269" t="s">
        <v>985</v>
      </c>
      <c r="M269" t="s">
        <v>2181</v>
      </c>
      <c r="N269" t="s">
        <v>5740</v>
      </c>
      <c r="O269" t="s">
        <v>5742</v>
      </c>
      <c r="P269" t="s">
        <v>19</v>
      </c>
      <c r="Q269" t="s">
        <v>2026</v>
      </c>
      <c r="R269" t="s">
        <v>77</v>
      </c>
      <c r="S269" t="s">
        <v>2182</v>
      </c>
      <c r="T269" t="s">
        <v>4621</v>
      </c>
      <c r="U269" t="s">
        <v>1836</v>
      </c>
    </row>
    <row r="270" spans="1:21" x14ac:dyDescent="0.25">
      <c r="A270" t="s">
        <v>1253</v>
      </c>
      <c r="B270" t="s">
        <v>1254</v>
      </c>
      <c r="C270" t="s">
        <v>2914</v>
      </c>
      <c r="D270" t="s">
        <v>1368</v>
      </c>
      <c r="E270" t="s">
        <v>134</v>
      </c>
      <c r="F270" t="s">
        <v>221</v>
      </c>
      <c r="G270" t="s">
        <v>2028</v>
      </c>
      <c r="H270" t="s">
        <v>1654</v>
      </c>
      <c r="I270" t="s">
        <v>20</v>
      </c>
      <c r="J270" t="s">
        <v>5907</v>
      </c>
      <c r="K270" t="s">
        <v>1339</v>
      </c>
      <c r="L270" t="s">
        <v>984</v>
      </c>
      <c r="M270" t="s">
        <v>2185</v>
      </c>
      <c r="N270" t="s">
        <v>4053</v>
      </c>
      <c r="O270" t="s">
        <v>5743</v>
      </c>
      <c r="P270" t="s">
        <v>2268</v>
      </c>
      <c r="Q270" t="s">
        <v>1336</v>
      </c>
      <c r="R270" t="s">
        <v>68</v>
      </c>
      <c r="S270" t="s">
        <v>2184</v>
      </c>
      <c r="T270" t="s">
        <v>5744</v>
      </c>
      <c r="U270" t="s">
        <v>1255</v>
      </c>
    </row>
    <row r="271" spans="1:21" x14ac:dyDescent="0.25">
      <c r="A271" t="s">
        <v>964</v>
      </c>
      <c r="B271" t="s">
        <v>965</v>
      </c>
      <c r="C271" t="s">
        <v>1347</v>
      </c>
      <c r="D271" t="s">
        <v>1402</v>
      </c>
      <c r="E271" t="s">
        <v>134</v>
      </c>
      <c r="F271" t="s">
        <v>284</v>
      </c>
      <c r="G271" t="s">
        <v>2028</v>
      </c>
      <c r="H271" t="s">
        <v>135</v>
      </c>
      <c r="I271" t="s">
        <v>17</v>
      </c>
      <c r="J271" t="s">
        <v>880</v>
      </c>
      <c r="K271" t="s">
        <v>1396</v>
      </c>
      <c r="M271" t="s">
        <v>2183</v>
      </c>
      <c r="N271" t="s">
        <v>4528</v>
      </c>
      <c r="P271" t="s">
        <v>19</v>
      </c>
      <c r="Q271" t="s">
        <v>135</v>
      </c>
      <c r="R271" t="s">
        <v>30</v>
      </c>
      <c r="S271" t="s">
        <v>2182</v>
      </c>
      <c r="T271" t="s">
        <v>4533</v>
      </c>
      <c r="U271" t="s">
        <v>966</v>
      </c>
    </row>
    <row r="272" spans="1:21" x14ac:dyDescent="0.25">
      <c r="A272" t="s">
        <v>275</v>
      </c>
      <c r="B272" t="s">
        <v>275</v>
      </c>
      <c r="C272" t="s">
        <v>102</v>
      </c>
      <c r="D272" t="s">
        <v>2024</v>
      </c>
      <c r="E272" t="s">
        <v>134</v>
      </c>
      <c r="F272" t="s">
        <v>221</v>
      </c>
      <c r="G272" t="s">
        <v>2028</v>
      </c>
      <c r="H272" t="s">
        <v>1668</v>
      </c>
      <c r="I272" t="s">
        <v>28</v>
      </c>
      <c r="J272" t="s">
        <v>43</v>
      </c>
      <c r="K272" t="s">
        <v>1722</v>
      </c>
      <c r="L272" t="s">
        <v>1683</v>
      </c>
      <c r="M272" t="s">
        <v>2181</v>
      </c>
      <c r="N272" t="s">
        <v>5745</v>
      </c>
      <c r="O272" t="s">
        <v>5746</v>
      </c>
      <c r="P272" t="s">
        <v>19</v>
      </c>
      <c r="Q272" t="s">
        <v>1358</v>
      </c>
      <c r="R272" t="s">
        <v>40</v>
      </c>
      <c r="S272" t="s">
        <v>2182</v>
      </c>
      <c r="T272" t="s">
        <v>3152</v>
      </c>
      <c r="U272" t="s">
        <v>276</v>
      </c>
    </row>
    <row r="273" spans="1:21" x14ac:dyDescent="0.25">
      <c r="A273" t="s">
        <v>1882</v>
      </c>
      <c r="B273" t="s">
        <v>1883</v>
      </c>
      <c r="D273" t="s">
        <v>1400</v>
      </c>
      <c r="E273" t="s">
        <v>134</v>
      </c>
      <c r="F273" t="s">
        <v>221</v>
      </c>
      <c r="G273" t="s">
        <v>2028</v>
      </c>
      <c r="H273" t="s">
        <v>135</v>
      </c>
      <c r="I273" t="s">
        <v>20</v>
      </c>
      <c r="J273" t="s">
        <v>4667</v>
      </c>
      <c r="K273" t="s">
        <v>1339</v>
      </c>
      <c r="L273" t="s">
        <v>986</v>
      </c>
      <c r="M273" t="s">
        <v>2185</v>
      </c>
      <c r="N273" t="s">
        <v>5747</v>
      </c>
      <c r="O273" t="s">
        <v>5748</v>
      </c>
      <c r="P273" t="s">
        <v>19</v>
      </c>
      <c r="Q273" t="s">
        <v>1358</v>
      </c>
      <c r="R273" t="s">
        <v>52</v>
      </c>
      <c r="S273" t="s">
        <v>2184</v>
      </c>
      <c r="T273" t="s">
        <v>3956</v>
      </c>
      <c r="U273" t="s">
        <v>1884</v>
      </c>
    </row>
    <row r="274" spans="1:21" x14ac:dyDescent="0.25">
      <c r="A274" t="s">
        <v>1606</v>
      </c>
      <c r="B274" t="s">
        <v>1607</v>
      </c>
      <c r="C274" t="s">
        <v>709</v>
      </c>
      <c r="D274" t="s">
        <v>2689</v>
      </c>
      <c r="E274" t="s">
        <v>134</v>
      </c>
      <c r="F274" t="s">
        <v>284</v>
      </c>
      <c r="G274" t="s">
        <v>2028</v>
      </c>
      <c r="H274" t="s">
        <v>1654</v>
      </c>
      <c r="I274" t="s">
        <v>17</v>
      </c>
      <c r="J274" t="s">
        <v>877</v>
      </c>
      <c r="K274" t="s">
        <v>1339</v>
      </c>
      <c r="L274" t="s">
        <v>984</v>
      </c>
      <c r="M274" t="s">
        <v>2183</v>
      </c>
      <c r="N274" t="s">
        <v>5749</v>
      </c>
      <c r="O274" t="s">
        <v>5750</v>
      </c>
      <c r="P274" t="s">
        <v>2268</v>
      </c>
      <c r="Q274" t="s">
        <v>1336</v>
      </c>
      <c r="R274" t="s">
        <v>21</v>
      </c>
      <c r="S274" t="s">
        <v>2182</v>
      </c>
      <c r="T274" t="s">
        <v>5751</v>
      </c>
      <c r="U274" t="s">
        <v>1608</v>
      </c>
    </row>
    <row r="275" spans="1:21" x14ac:dyDescent="0.25">
      <c r="A275" t="s">
        <v>1074</v>
      </c>
      <c r="B275" t="s">
        <v>1075</v>
      </c>
      <c r="C275" t="s">
        <v>3220</v>
      </c>
      <c r="D275" t="s">
        <v>2287</v>
      </c>
      <c r="E275" t="s">
        <v>1667</v>
      </c>
      <c r="F275" t="s">
        <v>221</v>
      </c>
      <c r="G275" t="s">
        <v>2028</v>
      </c>
      <c r="H275" t="s">
        <v>1668</v>
      </c>
      <c r="I275" t="s">
        <v>28</v>
      </c>
      <c r="J275" t="s">
        <v>882</v>
      </c>
      <c r="K275" t="s">
        <v>2126</v>
      </c>
      <c r="L275" t="s">
        <v>1661</v>
      </c>
      <c r="M275" t="s">
        <v>2181</v>
      </c>
      <c r="N275" t="s">
        <v>5752</v>
      </c>
      <c r="O275" t="s">
        <v>5753</v>
      </c>
      <c r="P275" t="s">
        <v>19</v>
      </c>
      <c r="Q275" t="s">
        <v>1679</v>
      </c>
      <c r="R275" t="s">
        <v>66</v>
      </c>
      <c r="S275" t="s">
        <v>2186</v>
      </c>
      <c r="T275" t="s">
        <v>3408</v>
      </c>
      <c r="U275" t="s">
        <v>1076</v>
      </c>
    </row>
    <row r="276" spans="1:21" x14ac:dyDescent="0.25">
      <c r="A276" t="s">
        <v>308</v>
      </c>
      <c r="B276" t="s">
        <v>309</v>
      </c>
      <c r="C276" t="s">
        <v>102</v>
      </c>
      <c r="D276" t="s">
        <v>1381</v>
      </c>
      <c r="E276" t="s">
        <v>134</v>
      </c>
      <c r="F276" t="s">
        <v>284</v>
      </c>
      <c r="G276" t="s">
        <v>2028</v>
      </c>
      <c r="H276" t="s">
        <v>1654</v>
      </c>
      <c r="I276" t="s">
        <v>28</v>
      </c>
      <c r="J276" t="s">
        <v>4943</v>
      </c>
      <c r="K276" t="s">
        <v>1666</v>
      </c>
      <c r="L276" t="s">
        <v>1351</v>
      </c>
      <c r="M276" t="s">
        <v>2185</v>
      </c>
      <c r="N276" t="s">
        <v>4312</v>
      </c>
      <c r="O276" t="s">
        <v>5754</v>
      </c>
      <c r="P276" t="s">
        <v>19</v>
      </c>
      <c r="Q276" t="s">
        <v>1679</v>
      </c>
      <c r="R276" t="s">
        <v>30</v>
      </c>
      <c r="S276" t="s">
        <v>2186</v>
      </c>
      <c r="T276" t="s">
        <v>4894</v>
      </c>
      <c r="U276" t="s">
        <v>310</v>
      </c>
    </row>
    <row r="277" spans="1:21" x14ac:dyDescent="0.25">
      <c r="A277" t="s">
        <v>1452</v>
      </c>
      <c r="B277" t="s">
        <v>1453</v>
      </c>
      <c r="D277" t="s">
        <v>1381</v>
      </c>
      <c r="E277" t="s">
        <v>134</v>
      </c>
      <c r="F277" t="s">
        <v>283</v>
      </c>
      <c r="G277" t="s">
        <v>2028</v>
      </c>
      <c r="H277" t="s">
        <v>135</v>
      </c>
      <c r="I277" t="s">
        <v>1383</v>
      </c>
      <c r="J277" t="s">
        <v>5351</v>
      </c>
      <c r="K277" t="s">
        <v>987</v>
      </c>
      <c r="L277" t="s">
        <v>986</v>
      </c>
      <c r="M277" t="s">
        <v>2185</v>
      </c>
      <c r="N277" t="s">
        <v>5755</v>
      </c>
      <c r="O277" t="s">
        <v>5170</v>
      </c>
      <c r="P277" t="s">
        <v>19</v>
      </c>
      <c r="Q277" t="s">
        <v>1336</v>
      </c>
      <c r="R277" t="s">
        <v>24</v>
      </c>
      <c r="S277" t="s">
        <v>2184</v>
      </c>
      <c r="T277" t="s">
        <v>2533</v>
      </c>
      <c r="U277" t="s">
        <v>1454</v>
      </c>
    </row>
    <row r="278" spans="1:21" x14ac:dyDescent="0.25">
      <c r="A278" t="s">
        <v>1458</v>
      </c>
      <c r="B278" t="s">
        <v>1459</v>
      </c>
      <c r="C278" t="s">
        <v>1269</v>
      </c>
      <c r="D278" t="s">
        <v>4606</v>
      </c>
      <c r="E278" t="s">
        <v>1667</v>
      </c>
      <c r="F278" t="s">
        <v>284</v>
      </c>
      <c r="G278" t="s">
        <v>704</v>
      </c>
      <c r="H278" t="s">
        <v>2288</v>
      </c>
      <c r="I278" t="s">
        <v>17</v>
      </c>
      <c r="J278" t="s">
        <v>43</v>
      </c>
      <c r="K278" t="s">
        <v>2123</v>
      </c>
      <c r="L278" t="s">
        <v>985</v>
      </c>
      <c r="M278" t="s">
        <v>2185</v>
      </c>
      <c r="N278" t="s">
        <v>5755</v>
      </c>
      <c r="O278" t="s">
        <v>5756</v>
      </c>
      <c r="P278" t="s">
        <v>19</v>
      </c>
      <c r="Q278" t="s">
        <v>2026</v>
      </c>
      <c r="R278" t="s">
        <v>66</v>
      </c>
      <c r="S278" t="s">
        <v>2184</v>
      </c>
      <c r="T278" t="s">
        <v>4304</v>
      </c>
      <c r="U278" t="s">
        <v>1460</v>
      </c>
    </row>
    <row r="279" spans="1:21" x14ac:dyDescent="0.25">
      <c r="A279" t="s">
        <v>1630</v>
      </c>
      <c r="B279" t="s">
        <v>1631</v>
      </c>
      <c r="C279" t="s">
        <v>243</v>
      </c>
      <c r="D279" t="s">
        <v>1400</v>
      </c>
      <c r="E279" t="s">
        <v>3775</v>
      </c>
      <c r="F279" t="s">
        <v>221</v>
      </c>
      <c r="G279" t="s">
        <v>1714</v>
      </c>
      <c r="H279" t="s">
        <v>1655</v>
      </c>
      <c r="I279" t="s">
        <v>140</v>
      </c>
      <c r="J279" t="s">
        <v>914</v>
      </c>
      <c r="K279" t="s">
        <v>2497</v>
      </c>
      <c r="L279" t="s">
        <v>983</v>
      </c>
      <c r="M279" t="s">
        <v>2185</v>
      </c>
      <c r="N279" t="s">
        <v>4623</v>
      </c>
      <c r="O279" t="s">
        <v>5513</v>
      </c>
      <c r="Q279" t="s">
        <v>2026</v>
      </c>
      <c r="R279" t="s">
        <v>34</v>
      </c>
      <c r="S279" t="s">
        <v>2184</v>
      </c>
      <c r="T279" t="s">
        <v>4902</v>
      </c>
      <c r="U279" t="s">
        <v>1632</v>
      </c>
    </row>
    <row r="280" spans="1:21" x14ac:dyDescent="0.25">
      <c r="A280" t="s">
        <v>1885</v>
      </c>
      <c r="B280" t="s">
        <v>1886</v>
      </c>
      <c r="C280" t="s">
        <v>1390</v>
      </c>
      <c r="D280" t="s">
        <v>400</v>
      </c>
      <c r="E280" t="s">
        <v>134</v>
      </c>
      <c r="F280" t="s">
        <v>221</v>
      </c>
      <c r="G280" t="s">
        <v>2028</v>
      </c>
      <c r="H280" t="s">
        <v>1655</v>
      </c>
      <c r="I280" t="s">
        <v>28</v>
      </c>
      <c r="J280" t="s">
        <v>913</v>
      </c>
      <c r="K280" t="s">
        <v>1674</v>
      </c>
      <c r="L280" t="s">
        <v>2290</v>
      </c>
      <c r="M280" t="s">
        <v>2185</v>
      </c>
      <c r="N280" t="s">
        <v>5757</v>
      </c>
      <c r="O280" t="s">
        <v>5758</v>
      </c>
      <c r="P280" t="s">
        <v>19</v>
      </c>
      <c r="Q280" t="s">
        <v>1679</v>
      </c>
      <c r="R280" t="s">
        <v>66</v>
      </c>
      <c r="S280" t="s">
        <v>2186</v>
      </c>
      <c r="T280" t="s">
        <v>1691</v>
      </c>
      <c r="U280" t="s">
        <v>1887</v>
      </c>
    </row>
    <row r="281" spans="1:21" x14ac:dyDescent="0.25">
      <c r="A281" t="s">
        <v>858</v>
      </c>
      <c r="B281" t="s">
        <v>859</v>
      </c>
      <c r="C281" t="s">
        <v>1340</v>
      </c>
      <c r="D281" t="s">
        <v>1403</v>
      </c>
      <c r="E281" t="s">
        <v>134</v>
      </c>
      <c r="F281" t="s">
        <v>284</v>
      </c>
      <c r="G281" t="s">
        <v>2028</v>
      </c>
      <c r="H281" t="s">
        <v>135</v>
      </c>
      <c r="I281" t="s">
        <v>1383</v>
      </c>
      <c r="J281" t="s">
        <v>4124</v>
      </c>
      <c r="K281" t="s">
        <v>989</v>
      </c>
      <c r="L281" t="s">
        <v>984</v>
      </c>
      <c r="M281" t="s">
        <v>2185</v>
      </c>
      <c r="N281" t="s">
        <v>5759</v>
      </c>
      <c r="O281" t="s">
        <v>1231</v>
      </c>
      <c r="P281" t="s">
        <v>19</v>
      </c>
      <c r="Q281" t="s">
        <v>135</v>
      </c>
      <c r="R281" t="s">
        <v>24</v>
      </c>
      <c r="S281" t="s">
        <v>2186</v>
      </c>
      <c r="T281" t="s">
        <v>5760</v>
      </c>
      <c r="U281" t="s">
        <v>860</v>
      </c>
    </row>
    <row r="282" spans="1:21" x14ac:dyDescent="0.25">
      <c r="A282" t="s">
        <v>1162</v>
      </c>
      <c r="B282" t="s">
        <v>1163</v>
      </c>
      <c r="C282" t="s">
        <v>1390</v>
      </c>
      <c r="D282" t="s">
        <v>1497</v>
      </c>
      <c r="E282" t="s">
        <v>134</v>
      </c>
      <c r="F282" t="s">
        <v>221</v>
      </c>
      <c r="G282" t="s">
        <v>2028</v>
      </c>
      <c r="H282" t="s">
        <v>135</v>
      </c>
      <c r="I282" t="s">
        <v>17</v>
      </c>
      <c r="J282" t="s">
        <v>920</v>
      </c>
      <c r="K282" t="s">
        <v>988</v>
      </c>
      <c r="L282" t="s">
        <v>985</v>
      </c>
      <c r="M282" t="s">
        <v>2185</v>
      </c>
      <c r="N282" t="s">
        <v>5759</v>
      </c>
      <c r="O282" t="s">
        <v>5761</v>
      </c>
      <c r="P282" t="s">
        <v>19</v>
      </c>
      <c r="Q282" t="s">
        <v>2026</v>
      </c>
      <c r="R282" t="s">
        <v>66</v>
      </c>
      <c r="S282" t="s">
        <v>2184</v>
      </c>
      <c r="T282" t="s">
        <v>2920</v>
      </c>
      <c r="U282" t="s">
        <v>1164</v>
      </c>
    </row>
    <row r="283" spans="1:21" x14ac:dyDescent="0.25">
      <c r="A283" t="s">
        <v>2246</v>
      </c>
      <c r="B283" t="s">
        <v>2247</v>
      </c>
      <c r="D283" t="s">
        <v>1403</v>
      </c>
      <c r="E283" t="s">
        <v>134</v>
      </c>
      <c r="F283" t="s">
        <v>284</v>
      </c>
      <c r="G283" t="s">
        <v>2028</v>
      </c>
      <c r="H283" t="s">
        <v>135</v>
      </c>
      <c r="I283" t="s">
        <v>17</v>
      </c>
      <c r="J283" t="s">
        <v>6733</v>
      </c>
      <c r="K283" t="s">
        <v>1338</v>
      </c>
      <c r="L283" t="s">
        <v>984</v>
      </c>
      <c r="M283" t="s">
        <v>2185</v>
      </c>
      <c r="N283" t="s">
        <v>5762</v>
      </c>
      <c r="O283" t="s">
        <v>5763</v>
      </c>
      <c r="P283" t="s">
        <v>19</v>
      </c>
      <c r="Q283" t="s">
        <v>1336</v>
      </c>
      <c r="R283" t="s">
        <v>49</v>
      </c>
      <c r="S283" t="s">
        <v>2182</v>
      </c>
      <c r="T283" t="s">
        <v>4327</v>
      </c>
      <c r="U283" t="s">
        <v>2248</v>
      </c>
    </row>
    <row r="284" spans="1:21" x14ac:dyDescent="0.25">
      <c r="A284" t="s">
        <v>432</v>
      </c>
      <c r="B284" t="s">
        <v>433</v>
      </c>
      <c r="C284" t="s">
        <v>3220</v>
      </c>
      <c r="D284" t="s">
        <v>2711</v>
      </c>
      <c r="E284" t="s">
        <v>2649</v>
      </c>
      <c r="F284" t="s">
        <v>221</v>
      </c>
      <c r="G284" t="s">
        <v>2028</v>
      </c>
      <c r="H284" t="s">
        <v>1655</v>
      </c>
      <c r="I284" t="s">
        <v>17</v>
      </c>
      <c r="J284" t="s">
        <v>879</v>
      </c>
      <c r="K284" t="s">
        <v>1666</v>
      </c>
      <c r="L284" t="s">
        <v>986</v>
      </c>
      <c r="M284" t="s">
        <v>2181</v>
      </c>
      <c r="N284" t="s">
        <v>5764</v>
      </c>
      <c r="O284" t="s">
        <v>5033</v>
      </c>
      <c r="P284" t="s">
        <v>19</v>
      </c>
      <c r="Q284" t="s">
        <v>2026</v>
      </c>
      <c r="R284" t="s">
        <v>68</v>
      </c>
      <c r="S284" t="s">
        <v>2182</v>
      </c>
      <c r="T284" t="s">
        <v>1867</v>
      </c>
      <c r="U284" t="s">
        <v>434</v>
      </c>
    </row>
    <row r="285" spans="1:21" x14ac:dyDescent="0.25">
      <c r="A285" t="s">
        <v>1846</v>
      </c>
      <c r="B285" t="s">
        <v>1847</v>
      </c>
      <c r="C285" t="s">
        <v>1269</v>
      </c>
      <c r="D285" t="s">
        <v>1423</v>
      </c>
      <c r="E285" t="s">
        <v>134</v>
      </c>
      <c r="F285" t="s">
        <v>221</v>
      </c>
      <c r="G285" t="s">
        <v>2028</v>
      </c>
      <c r="H285" t="s">
        <v>1654</v>
      </c>
      <c r="I285" t="s">
        <v>28</v>
      </c>
      <c r="J285" t="s">
        <v>881</v>
      </c>
      <c r="K285" t="s">
        <v>1660</v>
      </c>
      <c r="L285" t="s">
        <v>990</v>
      </c>
      <c r="M285" t="s">
        <v>2181</v>
      </c>
      <c r="N285" t="s">
        <v>5765</v>
      </c>
      <c r="O285" t="s">
        <v>5766</v>
      </c>
      <c r="P285" t="s">
        <v>19</v>
      </c>
      <c r="Q285" t="s">
        <v>1679</v>
      </c>
      <c r="R285" t="s">
        <v>34</v>
      </c>
      <c r="S285" t="s">
        <v>2186</v>
      </c>
      <c r="T285" t="s">
        <v>1715</v>
      </c>
      <c r="U285" t="s">
        <v>1848</v>
      </c>
    </row>
    <row r="286" spans="1:21" x14ac:dyDescent="0.25">
      <c r="A286" t="s">
        <v>1891</v>
      </c>
      <c r="B286" t="s">
        <v>1556</v>
      </c>
      <c r="C286" t="s">
        <v>1725</v>
      </c>
      <c r="D286" t="s">
        <v>2486</v>
      </c>
      <c r="E286" t="s">
        <v>134</v>
      </c>
      <c r="F286" t="s">
        <v>284</v>
      </c>
      <c r="G286" t="s">
        <v>2028</v>
      </c>
      <c r="H286" t="s">
        <v>1654</v>
      </c>
      <c r="I286" t="s">
        <v>28</v>
      </c>
      <c r="J286" t="s">
        <v>879</v>
      </c>
      <c r="K286" t="s">
        <v>988</v>
      </c>
      <c r="L286" t="s">
        <v>1343</v>
      </c>
      <c r="M286" t="s">
        <v>2183</v>
      </c>
      <c r="N286" t="s">
        <v>5767</v>
      </c>
      <c r="O286" t="s">
        <v>5768</v>
      </c>
      <c r="Q286" t="s">
        <v>2026</v>
      </c>
      <c r="R286" t="s">
        <v>30</v>
      </c>
      <c r="S286" t="s">
        <v>2182</v>
      </c>
      <c r="T286" t="s">
        <v>3576</v>
      </c>
      <c r="U286" t="s">
        <v>1892</v>
      </c>
    </row>
    <row r="287" spans="1:21" x14ac:dyDescent="0.25">
      <c r="A287" t="s">
        <v>3805</v>
      </c>
      <c r="B287" t="s">
        <v>3806</v>
      </c>
      <c r="C287" t="s">
        <v>1364</v>
      </c>
      <c r="D287" t="s">
        <v>1382</v>
      </c>
      <c r="E287" t="s">
        <v>134</v>
      </c>
      <c r="F287" t="s">
        <v>221</v>
      </c>
      <c r="G287" t="s">
        <v>2028</v>
      </c>
      <c r="H287" t="s">
        <v>135</v>
      </c>
      <c r="I287" t="s">
        <v>1383</v>
      </c>
      <c r="J287" t="s">
        <v>874</v>
      </c>
      <c r="K287" t="s">
        <v>1338</v>
      </c>
      <c r="L287" t="s">
        <v>1343</v>
      </c>
      <c r="M287" t="s">
        <v>2185</v>
      </c>
      <c r="N287" t="s">
        <v>4891</v>
      </c>
      <c r="O287" t="s">
        <v>5769</v>
      </c>
      <c r="P287" t="s">
        <v>19</v>
      </c>
      <c r="Q287" t="s">
        <v>1334</v>
      </c>
      <c r="R287" t="s">
        <v>74</v>
      </c>
      <c r="S287" t="s">
        <v>2184</v>
      </c>
      <c r="T287" t="s">
        <v>3807</v>
      </c>
      <c r="U287" t="s">
        <v>3808</v>
      </c>
    </row>
    <row r="288" spans="1:21" x14ac:dyDescent="0.25">
      <c r="A288" t="s">
        <v>1624</v>
      </c>
      <c r="B288" t="s">
        <v>1625</v>
      </c>
      <c r="C288" t="s">
        <v>1390</v>
      </c>
      <c r="D288" t="s">
        <v>1497</v>
      </c>
      <c r="E288" t="s">
        <v>134</v>
      </c>
      <c r="F288" t="s">
        <v>221</v>
      </c>
      <c r="G288" t="s">
        <v>2028</v>
      </c>
      <c r="H288" t="s">
        <v>1655</v>
      </c>
      <c r="I288" t="s">
        <v>28</v>
      </c>
      <c r="J288" t="s">
        <v>873</v>
      </c>
      <c r="K288" t="s">
        <v>988</v>
      </c>
      <c r="L288" t="s">
        <v>990</v>
      </c>
      <c r="M288" t="s">
        <v>2185</v>
      </c>
      <c r="N288" t="s">
        <v>4891</v>
      </c>
      <c r="O288" t="s">
        <v>5770</v>
      </c>
      <c r="P288" t="s">
        <v>19</v>
      </c>
      <c r="Q288" t="s">
        <v>1710</v>
      </c>
      <c r="R288" t="s">
        <v>66</v>
      </c>
      <c r="S288" t="s">
        <v>2184</v>
      </c>
      <c r="T288" t="s">
        <v>3400</v>
      </c>
      <c r="U288" t="s">
        <v>1626</v>
      </c>
    </row>
    <row r="289" spans="1:22" x14ac:dyDescent="0.25">
      <c r="A289" t="s">
        <v>1936</v>
      </c>
      <c r="B289" t="s">
        <v>1937</v>
      </c>
      <c r="D289" t="s">
        <v>1400</v>
      </c>
      <c r="E289" t="s">
        <v>134</v>
      </c>
      <c r="F289" t="s">
        <v>221</v>
      </c>
      <c r="G289" t="s">
        <v>2028</v>
      </c>
      <c r="H289" t="s">
        <v>1654</v>
      </c>
      <c r="I289" t="s">
        <v>17</v>
      </c>
      <c r="J289" t="s">
        <v>359</v>
      </c>
      <c r="K289" t="s">
        <v>987</v>
      </c>
      <c r="L289" t="s">
        <v>990</v>
      </c>
      <c r="M289" t="s">
        <v>2185</v>
      </c>
      <c r="N289" t="s">
        <v>4891</v>
      </c>
      <c r="O289" t="s">
        <v>5771</v>
      </c>
      <c r="P289" t="s">
        <v>19</v>
      </c>
      <c r="Q289" t="s">
        <v>1336</v>
      </c>
      <c r="R289" t="s">
        <v>74</v>
      </c>
      <c r="S289" t="s">
        <v>2184</v>
      </c>
      <c r="T289" t="s">
        <v>4903</v>
      </c>
      <c r="U289" t="s">
        <v>1938</v>
      </c>
    </row>
    <row r="290" spans="1:22" x14ac:dyDescent="0.25">
      <c r="A290" t="s">
        <v>1514</v>
      </c>
      <c r="B290" t="s">
        <v>1515</v>
      </c>
      <c r="C290" t="s">
        <v>1815</v>
      </c>
      <c r="D290" t="s">
        <v>485</v>
      </c>
      <c r="E290" t="s">
        <v>1667</v>
      </c>
      <c r="F290" t="s">
        <v>221</v>
      </c>
      <c r="G290" t="s">
        <v>28</v>
      </c>
      <c r="H290" t="s">
        <v>1655</v>
      </c>
      <c r="I290" t="s">
        <v>1383</v>
      </c>
      <c r="J290" t="s">
        <v>911</v>
      </c>
      <c r="K290" t="s">
        <v>2534</v>
      </c>
      <c r="L290" t="s">
        <v>1659</v>
      </c>
      <c r="M290" t="s">
        <v>2185</v>
      </c>
      <c r="N290" t="s">
        <v>4626</v>
      </c>
      <c r="O290" t="s">
        <v>5772</v>
      </c>
      <c r="P290" t="s">
        <v>19</v>
      </c>
      <c r="Q290" t="s">
        <v>2026</v>
      </c>
      <c r="R290" t="s">
        <v>34</v>
      </c>
      <c r="S290" t="s">
        <v>2184</v>
      </c>
      <c r="T290" t="s">
        <v>4535</v>
      </c>
      <c r="U290" t="s">
        <v>1516</v>
      </c>
    </row>
    <row r="291" spans="1:22" x14ac:dyDescent="0.25">
      <c r="A291" t="s">
        <v>1569</v>
      </c>
      <c r="B291" t="s">
        <v>1570</v>
      </c>
      <c r="C291" t="s">
        <v>2914</v>
      </c>
      <c r="D291" t="s">
        <v>2681</v>
      </c>
      <c r="E291" t="s">
        <v>134</v>
      </c>
      <c r="F291" t="s">
        <v>221</v>
      </c>
      <c r="G291" t="s">
        <v>2028</v>
      </c>
      <c r="H291" t="s">
        <v>1655</v>
      </c>
      <c r="I291" t="s">
        <v>28</v>
      </c>
      <c r="J291" t="s">
        <v>874</v>
      </c>
      <c r="K291" t="s">
        <v>1997</v>
      </c>
      <c r="L291" t="s">
        <v>983</v>
      </c>
      <c r="M291" t="s">
        <v>2181</v>
      </c>
      <c r="N291" t="s">
        <v>5773</v>
      </c>
      <c r="P291" t="s">
        <v>19</v>
      </c>
      <c r="Q291" t="s">
        <v>1679</v>
      </c>
      <c r="R291" t="s">
        <v>73</v>
      </c>
      <c r="S291" t="s">
        <v>2182</v>
      </c>
      <c r="T291" t="s">
        <v>2814</v>
      </c>
      <c r="U291" t="s">
        <v>1571</v>
      </c>
    </row>
    <row r="292" spans="1:22" x14ac:dyDescent="0.25">
      <c r="A292" t="s">
        <v>351</v>
      </c>
      <c r="B292" t="s">
        <v>352</v>
      </c>
      <c r="C292" t="s">
        <v>2914</v>
      </c>
      <c r="D292" t="s">
        <v>304</v>
      </c>
      <c r="E292" t="s">
        <v>134</v>
      </c>
      <c r="F292" t="s">
        <v>284</v>
      </c>
      <c r="G292" t="s">
        <v>2028</v>
      </c>
      <c r="H292" t="s">
        <v>1654</v>
      </c>
      <c r="I292" t="s">
        <v>20</v>
      </c>
      <c r="J292" t="s">
        <v>875</v>
      </c>
      <c r="K292" t="s">
        <v>987</v>
      </c>
      <c r="L292" t="s">
        <v>990</v>
      </c>
      <c r="M292" t="s">
        <v>2183</v>
      </c>
      <c r="N292" t="s">
        <v>5774</v>
      </c>
      <c r="O292" t="s">
        <v>5775</v>
      </c>
      <c r="P292" t="s">
        <v>19</v>
      </c>
      <c r="Q292" t="s">
        <v>2026</v>
      </c>
      <c r="R292" t="s">
        <v>44</v>
      </c>
      <c r="S292" t="s">
        <v>2182</v>
      </c>
      <c r="T292" t="s">
        <v>3259</v>
      </c>
      <c r="U292" t="s">
        <v>353</v>
      </c>
    </row>
    <row r="293" spans="1:22" x14ac:dyDescent="0.25">
      <c r="A293" t="s">
        <v>407</v>
      </c>
      <c r="B293" t="s">
        <v>408</v>
      </c>
      <c r="C293" t="s">
        <v>3220</v>
      </c>
      <c r="D293" t="s">
        <v>3414</v>
      </c>
      <c r="E293" t="s">
        <v>1667</v>
      </c>
      <c r="F293" t="s">
        <v>284</v>
      </c>
      <c r="G293" t="s">
        <v>2028</v>
      </c>
      <c r="H293" t="s">
        <v>1668</v>
      </c>
      <c r="I293" t="s">
        <v>28</v>
      </c>
      <c r="J293" t="s">
        <v>873</v>
      </c>
      <c r="K293" t="s">
        <v>2900</v>
      </c>
      <c r="L293" t="s">
        <v>3409</v>
      </c>
      <c r="M293" t="s">
        <v>2185</v>
      </c>
      <c r="N293" t="s">
        <v>4893</v>
      </c>
      <c r="O293" t="s">
        <v>5776</v>
      </c>
      <c r="P293" t="s">
        <v>25</v>
      </c>
      <c r="Q293" t="s">
        <v>2062</v>
      </c>
      <c r="R293" t="s">
        <v>18</v>
      </c>
      <c r="S293" t="s">
        <v>2184</v>
      </c>
      <c r="T293" t="s">
        <v>3949</v>
      </c>
      <c r="U293" t="s">
        <v>409</v>
      </c>
    </row>
    <row r="294" spans="1:22" x14ac:dyDescent="0.25">
      <c r="A294" t="s">
        <v>153</v>
      </c>
      <c r="B294" t="s">
        <v>154</v>
      </c>
      <c r="C294" t="s">
        <v>102</v>
      </c>
      <c r="D294" t="s">
        <v>2437</v>
      </c>
      <c r="E294" t="s">
        <v>134</v>
      </c>
      <c r="F294" t="s">
        <v>2713</v>
      </c>
      <c r="G294" t="s">
        <v>2028</v>
      </c>
      <c r="H294" t="s">
        <v>1655</v>
      </c>
      <c r="I294" t="s">
        <v>17</v>
      </c>
      <c r="J294" t="s">
        <v>873</v>
      </c>
      <c r="K294" t="s">
        <v>1749</v>
      </c>
      <c r="L294" t="s">
        <v>1335</v>
      </c>
      <c r="M294" t="s">
        <v>2185</v>
      </c>
      <c r="N294" t="s">
        <v>5777</v>
      </c>
      <c r="O294" t="s">
        <v>5778</v>
      </c>
      <c r="P294" t="s">
        <v>19</v>
      </c>
      <c r="Q294" t="s">
        <v>1710</v>
      </c>
      <c r="R294" t="s">
        <v>18</v>
      </c>
      <c r="S294" t="s">
        <v>2184</v>
      </c>
      <c r="T294" t="s">
        <v>1686</v>
      </c>
      <c r="U294" t="s">
        <v>155</v>
      </c>
      <c r="V294" t="s">
        <v>1405</v>
      </c>
    </row>
    <row r="295" spans="1:22" x14ac:dyDescent="0.25">
      <c r="A295" t="s">
        <v>1092</v>
      </c>
      <c r="B295" t="s">
        <v>1093</v>
      </c>
      <c r="C295" t="s">
        <v>1390</v>
      </c>
      <c r="D295" t="s">
        <v>2024</v>
      </c>
      <c r="E295" t="s">
        <v>134</v>
      </c>
      <c r="F295" t="s">
        <v>284</v>
      </c>
      <c r="G295" t="s">
        <v>2028</v>
      </c>
      <c r="H295" t="s">
        <v>1655</v>
      </c>
      <c r="I295" t="s">
        <v>28</v>
      </c>
      <c r="J295" t="s">
        <v>43</v>
      </c>
      <c r="K295" t="s">
        <v>1674</v>
      </c>
      <c r="L295" t="s">
        <v>1335</v>
      </c>
      <c r="M295" t="s">
        <v>2181</v>
      </c>
      <c r="N295" t="s">
        <v>5777</v>
      </c>
      <c r="O295" t="s">
        <v>5779</v>
      </c>
      <c r="P295" t="s">
        <v>1388</v>
      </c>
      <c r="Q295" t="s">
        <v>1358</v>
      </c>
      <c r="R295" t="s">
        <v>38</v>
      </c>
      <c r="S295" t="s">
        <v>2186</v>
      </c>
      <c r="T295" t="s">
        <v>4313</v>
      </c>
      <c r="U295" t="s">
        <v>1094</v>
      </c>
    </row>
    <row r="296" spans="1:22" x14ac:dyDescent="0.25">
      <c r="A296" t="s">
        <v>225</v>
      </c>
      <c r="B296" t="s">
        <v>226</v>
      </c>
      <c r="C296" t="s">
        <v>1269</v>
      </c>
      <c r="D296" t="s">
        <v>2024</v>
      </c>
      <c r="E296" t="s">
        <v>134</v>
      </c>
      <c r="F296" t="s">
        <v>2713</v>
      </c>
      <c r="G296" t="s">
        <v>2028</v>
      </c>
      <c r="H296" t="s">
        <v>1655</v>
      </c>
      <c r="I296" t="s">
        <v>17</v>
      </c>
      <c r="J296" t="s">
        <v>879</v>
      </c>
      <c r="K296" t="s">
        <v>1660</v>
      </c>
      <c r="L296" t="s">
        <v>1683</v>
      </c>
      <c r="M296" t="s">
        <v>2185</v>
      </c>
      <c r="N296" t="s">
        <v>5780</v>
      </c>
      <c r="O296" t="s">
        <v>5781</v>
      </c>
      <c r="P296" t="s">
        <v>19</v>
      </c>
      <c r="Q296" t="s">
        <v>2026</v>
      </c>
      <c r="R296" t="s">
        <v>30</v>
      </c>
      <c r="S296" t="s">
        <v>2184</v>
      </c>
      <c r="T296" t="s">
        <v>3792</v>
      </c>
      <c r="U296" t="s">
        <v>227</v>
      </c>
    </row>
    <row r="297" spans="1:22" x14ac:dyDescent="0.25">
      <c r="A297" t="s">
        <v>1593</v>
      </c>
      <c r="B297" t="s">
        <v>1594</v>
      </c>
      <c r="C297" t="s">
        <v>1390</v>
      </c>
      <c r="D297" t="s">
        <v>1344</v>
      </c>
      <c r="E297" t="s">
        <v>2649</v>
      </c>
      <c r="F297" t="s">
        <v>221</v>
      </c>
      <c r="G297" t="s">
        <v>2028</v>
      </c>
      <c r="H297" t="s">
        <v>1668</v>
      </c>
      <c r="I297" t="s">
        <v>20</v>
      </c>
      <c r="J297" t="s">
        <v>879</v>
      </c>
      <c r="K297" t="s">
        <v>1396</v>
      </c>
      <c r="L297" t="s">
        <v>1659</v>
      </c>
      <c r="M297" t="s">
        <v>2183</v>
      </c>
      <c r="N297" t="s">
        <v>5780</v>
      </c>
      <c r="O297" t="s">
        <v>4639</v>
      </c>
      <c r="P297" t="s">
        <v>19</v>
      </c>
      <c r="Q297" t="s">
        <v>1358</v>
      </c>
      <c r="R297" t="s">
        <v>66</v>
      </c>
      <c r="S297" t="s">
        <v>2186</v>
      </c>
      <c r="T297" t="s">
        <v>2995</v>
      </c>
      <c r="U297" t="s">
        <v>1595</v>
      </c>
    </row>
    <row r="298" spans="1:22" x14ac:dyDescent="0.25">
      <c r="A298" t="s">
        <v>2052</v>
      </c>
      <c r="B298" t="s">
        <v>2053</v>
      </c>
      <c r="D298" t="s">
        <v>1403</v>
      </c>
      <c r="E298" t="s">
        <v>134</v>
      </c>
      <c r="F298" t="s">
        <v>221</v>
      </c>
      <c r="G298" t="s">
        <v>2028</v>
      </c>
      <c r="H298" t="s">
        <v>1654</v>
      </c>
      <c r="I298" t="s">
        <v>1383</v>
      </c>
      <c r="J298" t="s">
        <v>5103</v>
      </c>
      <c r="K298" t="s">
        <v>1338</v>
      </c>
      <c r="L298" t="s">
        <v>984</v>
      </c>
      <c r="M298" t="s">
        <v>2181</v>
      </c>
      <c r="N298" t="s">
        <v>4529</v>
      </c>
      <c r="O298" t="s">
        <v>5782</v>
      </c>
      <c r="P298" t="s">
        <v>19</v>
      </c>
      <c r="Q298" t="s">
        <v>135</v>
      </c>
      <c r="R298" t="s">
        <v>24</v>
      </c>
      <c r="S298" t="s">
        <v>2182</v>
      </c>
      <c r="T298" t="s">
        <v>4327</v>
      </c>
      <c r="U298" t="s">
        <v>2054</v>
      </c>
    </row>
    <row r="299" spans="1:22" x14ac:dyDescent="0.25">
      <c r="A299" t="s">
        <v>1893</v>
      </c>
      <c r="B299" t="s">
        <v>1894</v>
      </c>
      <c r="C299" t="s">
        <v>1269</v>
      </c>
      <c r="D299" t="s">
        <v>3532</v>
      </c>
      <c r="E299" t="s">
        <v>134</v>
      </c>
      <c r="F299" t="s">
        <v>221</v>
      </c>
      <c r="G299" t="s">
        <v>703</v>
      </c>
      <c r="H299" t="s">
        <v>1655</v>
      </c>
      <c r="I299" t="s">
        <v>17</v>
      </c>
      <c r="J299" t="s">
        <v>881</v>
      </c>
      <c r="K299" t="s">
        <v>2683</v>
      </c>
      <c r="L299" t="s">
        <v>2484</v>
      </c>
      <c r="M299" t="s">
        <v>2185</v>
      </c>
      <c r="N299" t="s">
        <v>4896</v>
      </c>
      <c r="O299" t="s">
        <v>5783</v>
      </c>
      <c r="Q299" t="s">
        <v>1710</v>
      </c>
      <c r="R299" t="s">
        <v>49</v>
      </c>
      <c r="S299" t="s">
        <v>2184</v>
      </c>
      <c r="T299" t="s">
        <v>5784</v>
      </c>
      <c r="U299" t="s">
        <v>1895</v>
      </c>
    </row>
    <row r="300" spans="1:22" x14ac:dyDescent="0.25">
      <c r="A300" t="s">
        <v>748</v>
      </c>
      <c r="B300" t="s">
        <v>749</v>
      </c>
      <c r="C300" t="s">
        <v>1269</v>
      </c>
      <c r="D300" t="s">
        <v>2287</v>
      </c>
      <c r="E300" t="s">
        <v>1667</v>
      </c>
      <c r="F300" t="s">
        <v>221</v>
      </c>
      <c r="G300" t="s">
        <v>1714</v>
      </c>
      <c r="H300" t="s">
        <v>1655</v>
      </c>
      <c r="I300" t="s">
        <v>28</v>
      </c>
      <c r="J300" t="s">
        <v>879</v>
      </c>
      <c r="K300" t="s">
        <v>2265</v>
      </c>
      <c r="L300" t="s">
        <v>1406</v>
      </c>
      <c r="M300" t="s">
        <v>2185</v>
      </c>
      <c r="N300" t="s">
        <v>4628</v>
      </c>
      <c r="O300" t="s">
        <v>5785</v>
      </c>
      <c r="P300" t="s">
        <v>19</v>
      </c>
      <c r="Q300" t="s">
        <v>2026</v>
      </c>
      <c r="R300" t="s">
        <v>49</v>
      </c>
      <c r="S300" t="s">
        <v>2184</v>
      </c>
      <c r="T300" t="s">
        <v>4629</v>
      </c>
      <c r="U300" t="s">
        <v>750</v>
      </c>
    </row>
    <row r="301" spans="1:22" x14ac:dyDescent="0.25">
      <c r="A301" t="s">
        <v>1984</v>
      </c>
      <c r="B301" t="s">
        <v>1985</v>
      </c>
      <c r="C301" t="s">
        <v>1269</v>
      </c>
      <c r="D301" t="s">
        <v>2682</v>
      </c>
      <c r="E301" t="s">
        <v>1667</v>
      </c>
      <c r="F301" t="s">
        <v>221</v>
      </c>
      <c r="G301" t="s">
        <v>2028</v>
      </c>
      <c r="H301" t="s">
        <v>1668</v>
      </c>
      <c r="I301" t="s">
        <v>17</v>
      </c>
      <c r="J301" t="s">
        <v>43</v>
      </c>
      <c r="K301" t="s">
        <v>2497</v>
      </c>
      <c r="L301" t="s">
        <v>1343</v>
      </c>
      <c r="M301" t="s">
        <v>2181</v>
      </c>
      <c r="N301" t="s">
        <v>5786</v>
      </c>
      <c r="O301" t="s">
        <v>4832</v>
      </c>
      <c r="P301" t="s">
        <v>25</v>
      </c>
      <c r="Q301" t="s">
        <v>2026</v>
      </c>
      <c r="R301" t="s">
        <v>44</v>
      </c>
      <c r="S301" t="s">
        <v>2182</v>
      </c>
      <c r="T301" t="s">
        <v>5787</v>
      </c>
      <c r="U301" t="s">
        <v>1986</v>
      </c>
    </row>
    <row r="302" spans="1:22" x14ac:dyDescent="0.25">
      <c r="A302" t="s">
        <v>1796</v>
      </c>
      <c r="B302" t="s">
        <v>1797</v>
      </c>
      <c r="D302" t="s">
        <v>1380</v>
      </c>
      <c r="E302" t="s">
        <v>134</v>
      </c>
      <c r="F302" t="s">
        <v>221</v>
      </c>
      <c r="G302" t="s">
        <v>703</v>
      </c>
      <c r="H302" t="s">
        <v>1654</v>
      </c>
      <c r="I302" t="s">
        <v>1383</v>
      </c>
      <c r="J302" t="s">
        <v>6734</v>
      </c>
      <c r="K302" t="s">
        <v>1660</v>
      </c>
      <c r="L302" t="s">
        <v>984</v>
      </c>
      <c r="M302" t="s">
        <v>2183</v>
      </c>
      <c r="N302" t="s">
        <v>3790</v>
      </c>
      <c r="O302" t="s">
        <v>5788</v>
      </c>
      <c r="P302" t="s">
        <v>19</v>
      </c>
      <c r="Q302" t="s">
        <v>1336</v>
      </c>
      <c r="R302" t="s">
        <v>52</v>
      </c>
      <c r="S302" t="s">
        <v>2186</v>
      </c>
      <c r="T302" t="s">
        <v>5789</v>
      </c>
      <c r="U302" t="s">
        <v>1798</v>
      </c>
    </row>
    <row r="303" spans="1:22" x14ac:dyDescent="0.25">
      <c r="A303" t="s">
        <v>751</v>
      </c>
      <c r="B303" t="s">
        <v>752</v>
      </c>
      <c r="C303" t="s">
        <v>1390</v>
      </c>
      <c r="D303" t="s">
        <v>2615</v>
      </c>
      <c r="E303" t="s">
        <v>1667</v>
      </c>
      <c r="F303" t="s">
        <v>221</v>
      </c>
      <c r="G303" t="s">
        <v>2028</v>
      </c>
      <c r="H303" t="s">
        <v>1655</v>
      </c>
      <c r="I303" t="s">
        <v>17</v>
      </c>
      <c r="J303" t="s">
        <v>873</v>
      </c>
      <c r="K303" t="s">
        <v>1749</v>
      </c>
      <c r="L303" t="s">
        <v>990</v>
      </c>
      <c r="M303" t="s">
        <v>2185</v>
      </c>
      <c r="N303" t="s">
        <v>4898</v>
      </c>
      <c r="O303" t="s">
        <v>5790</v>
      </c>
      <c r="P303" t="s">
        <v>19</v>
      </c>
      <c r="Q303" t="s">
        <v>2026</v>
      </c>
      <c r="R303" t="s">
        <v>66</v>
      </c>
      <c r="S303" t="s">
        <v>2184</v>
      </c>
      <c r="T303" t="s">
        <v>4534</v>
      </c>
      <c r="U303" t="s">
        <v>753</v>
      </c>
    </row>
    <row r="304" spans="1:22" x14ac:dyDescent="0.25">
      <c r="A304" t="s">
        <v>2502</v>
      </c>
      <c r="B304" t="s">
        <v>2503</v>
      </c>
      <c r="C304" t="s">
        <v>1269</v>
      </c>
      <c r="D304" t="s">
        <v>2125</v>
      </c>
      <c r="E304" t="s">
        <v>134</v>
      </c>
      <c r="F304" t="s">
        <v>221</v>
      </c>
      <c r="G304" t="s">
        <v>2028</v>
      </c>
      <c r="H304" t="s">
        <v>1655</v>
      </c>
      <c r="I304" t="s">
        <v>17</v>
      </c>
      <c r="J304" t="s">
        <v>43</v>
      </c>
      <c r="K304" t="s">
        <v>1749</v>
      </c>
      <c r="L304" t="s">
        <v>985</v>
      </c>
      <c r="M304" t="s">
        <v>2185</v>
      </c>
      <c r="N304" t="s">
        <v>4899</v>
      </c>
      <c r="O304" t="s">
        <v>4986</v>
      </c>
      <c r="P304" t="s">
        <v>19</v>
      </c>
      <c r="Q304" t="s">
        <v>1710</v>
      </c>
      <c r="R304" t="s">
        <v>24</v>
      </c>
      <c r="S304" t="s">
        <v>2184</v>
      </c>
      <c r="T304" t="s">
        <v>4624</v>
      </c>
      <c r="U304" t="s">
        <v>2504</v>
      </c>
    </row>
    <row r="305" spans="1:23" x14ac:dyDescent="0.25">
      <c r="A305" t="s">
        <v>200</v>
      </c>
      <c r="B305" t="s">
        <v>201</v>
      </c>
      <c r="C305" t="s">
        <v>3220</v>
      </c>
      <c r="D305" t="s">
        <v>27</v>
      </c>
      <c r="E305" t="s">
        <v>134</v>
      </c>
      <c r="F305" t="s">
        <v>2713</v>
      </c>
      <c r="G305" t="s">
        <v>2028</v>
      </c>
      <c r="H305" t="s">
        <v>1655</v>
      </c>
      <c r="I305" t="s">
        <v>28</v>
      </c>
      <c r="J305" t="s">
        <v>879</v>
      </c>
      <c r="K305" t="s">
        <v>2063</v>
      </c>
      <c r="L305" t="s">
        <v>983</v>
      </c>
      <c r="M305" t="s">
        <v>2185</v>
      </c>
      <c r="N305" t="s">
        <v>5791</v>
      </c>
      <c r="O305" t="s">
        <v>5792</v>
      </c>
      <c r="P305" t="s">
        <v>19</v>
      </c>
      <c r="Q305" t="s">
        <v>2062</v>
      </c>
      <c r="R305" t="s">
        <v>66</v>
      </c>
      <c r="S305" t="s">
        <v>2184</v>
      </c>
      <c r="T305" t="s">
        <v>4596</v>
      </c>
      <c r="U305" t="s">
        <v>202</v>
      </c>
    </row>
    <row r="306" spans="1:23" x14ac:dyDescent="0.25">
      <c r="A306" t="s">
        <v>1056</v>
      </c>
      <c r="B306" t="s">
        <v>1057</v>
      </c>
      <c r="C306" t="s">
        <v>2914</v>
      </c>
      <c r="D306" t="s">
        <v>1400</v>
      </c>
      <c r="E306" t="s">
        <v>134</v>
      </c>
      <c r="F306" t="s">
        <v>221</v>
      </c>
      <c r="G306" t="s">
        <v>2028</v>
      </c>
      <c r="H306" t="s">
        <v>1654</v>
      </c>
      <c r="I306" t="s">
        <v>1383</v>
      </c>
      <c r="J306" t="s">
        <v>6576</v>
      </c>
      <c r="K306" t="s">
        <v>987</v>
      </c>
      <c r="L306" t="s">
        <v>990</v>
      </c>
      <c r="M306" t="s">
        <v>2185</v>
      </c>
      <c r="N306" t="s">
        <v>5795</v>
      </c>
      <c r="O306" t="s">
        <v>4829</v>
      </c>
      <c r="P306" t="s">
        <v>19</v>
      </c>
      <c r="Q306" t="s">
        <v>1334</v>
      </c>
      <c r="R306" t="s">
        <v>77</v>
      </c>
      <c r="S306" t="s">
        <v>2184</v>
      </c>
      <c r="T306" t="s">
        <v>1727</v>
      </c>
      <c r="U306" t="s">
        <v>1058</v>
      </c>
    </row>
    <row r="307" spans="1:23" x14ac:dyDescent="0.25">
      <c r="A307" t="s">
        <v>790</v>
      </c>
      <c r="B307" t="s">
        <v>790</v>
      </c>
      <c r="C307" t="s">
        <v>1269</v>
      </c>
      <c r="D307" t="s">
        <v>220</v>
      </c>
      <c r="E307" t="s">
        <v>1667</v>
      </c>
      <c r="F307" t="s">
        <v>221</v>
      </c>
      <c r="G307" t="s">
        <v>2028</v>
      </c>
      <c r="H307" t="s">
        <v>1655</v>
      </c>
      <c r="I307" t="s">
        <v>28</v>
      </c>
      <c r="J307" t="s">
        <v>875</v>
      </c>
      <c r="K307" t="s">
        <v>2231</v>
      </c>
      <c r="L307" t="s">
        <v>2064</v>
      </c>
      <c r="M307" t="s">
        <v>2185</v>
      </c>
      <c r="N307" t="s">
        <v>5796</v>
      </c>
      <c r="O307" t="s">
        <v>6735</v>
      </c>
      <c r="P307" t="s">
        <v>1388</v>
      </c>
      <c r="Q307" t="s">
        <v>1358</v>
      </c>
      <c r="R307" t="s">
        <v>18</v>
      </c>
      <c r="S307" t="s">
        <v>2184</v>
      </c>
      <c r="T307" t="s">
        <v>4640</v>
      </c>
      <c r="U307" t="s">
        <v>791</v>
      </c>
    </row>
    <row r="308" spans="1:23" x14ac:dyDescent="0.25">
      <c r="A308" t="s">
        <v>1728</v>
      </c>
      <c r="B308" t="s">
        <v>1729</v>
      </c>
      <c r="C308" t="s">
        <v>1364</v>
      </c>
      <c r="D308" t="s">
        <v>234</v>
      </c>
      <c r="E308" t="s">
        <v>134</v>
      </c>
      <c r="F308" t="s">
        <v>221</v>
      </c>
      <c r="G308" t="s">
        <v>2028</v>
      </c>
      <c r="H308" t="s">
        <v>1654</v>
      </c>
      <c r="I308" t="s">
        <v>28</v>
      </c>
      <c r="J308" t="s">
        <v>2570</v>
      </c>
      <c r="K308" t="s">
        <v>1660</v>
      </c>
      <c r="L308" t="s">
        <v>985</v>
      </c>
      <c r="M308" t="s">
        <v>2181</v>
      </c>
      <c r="N308" t="s">
        <v>4530</v>
      </c>
      <c r="O308" t="s">
        <v>5797</v>
      </c>
      <c r="Q308" t="s">
        <v>1358</v>
      </c>
      <c r="R308" t="s">
        <v>21</v>
      </c>
      <c r="S308" t="s">
        <v>2182</v>
      </c>
      <c r="T308" t="s">
        <v>4326</v>
      </c>
      <c r="U308" t="s">
        <v>1730</v>
      </c>
    </row>
    <row r="309" spans="1:23" x14ac:dyDescent="0.25">
      <c r="A309" t="s">
        <v>3151</v>
      </c>
      <c r="B309" t="s">
        <v>3150</v>
      </c>
      <c r="C309" t="s">
        <v>102</v>
      </c>
      <c r="D309" t="s">
        <v>1395</v>
      </c>
      <c r="E309" t="s">
        <v>134</v>
      </c>
      <c r="F309" t="s">
        <v>283</v>
      </c>
      <c r="G309" t="s">
        <v>704</v>
      </c>
      <c r="H309" t="s">
        <v>1654</v>
      </c>
      <c r="I309" t="s">
        <v>20</v>
      </c>
      <c r="J309" t="s">
        <v>6576</v>
      </c>
      <c r="K309" t="s">
        <v>989</v>
      </c>
      <c r="L309" t="s">
        <v>1351</v>
      </c>
      <c r="M309" t="s">
        <v>2183</v>
      </c>
      <c r="N309" t="s">
        <v>5798</v>
      </c>
      <c r="O309" t="s">
        <v>5089</v>
      </c>
      <c r="P309" t="s">
        <v>19</v>
      </c>
      <c r="Q309" t="s">
        <v>1336</v>
      </c>
      <c r="R309" t="s">
        <v>18</v>
      </c>
      <c r="S309" t="s">
        <v>2186</v>
      </c>
      <c r="T309" t="s">
        <v>2055</v>
      </c>
      <c r="U309" t="s">
        <v>3149</v>
      </c>
    </row>
    <row r="310" spans="1:23" x14ac:dyDescent="0.25">
      <c r="A310" t="s">
        <v>819</v>
      </c>
      <c r="B310" t="s">
        <v>820</v>
      </c>
      <c r="D310" t="s">
        <v>1403</v>
      </c>
      <c r="E310" t="s">
        <v>134</v>
      </c>
      <c r="F310" t="s">
        <v>221</v>
      </c>
      <c r="G310" t="s">
        <v>2028</v>
      </c>
      <c r="H310" t="s">
        <v>135</v>
      </c>
      <c r="I310" t="s">
        <v>28</v>
      </c>
      <c r="J310" t="s">
        <v>875</v>
      </c>
      <c r="K310" t="s">
        <v>988</v>
      </c>
      <c r="L310" t="s">
        <v>983</v>
      </c>
      <c r="M310" t="s">
        <v>2185</v>
      </c>
      <c r="N310" t="s">
        <v>4900</v>
      </c>
      <c r="O310" t="s">
        <v>5799</v>
      </c>
      <c r="Q310" t="s">
        <v>1334</v>
      </c>
      <c r="R310" t="s">
        <v>66</v>
      </c>
      <c r="S310" t="s">
        <v>2184</v>
      </c>
      <c r="T310" t="s">
        <v>4067</v>
      </c>
      <c r="U310" t="s">
        <v>821</v>
      </c>
    </row>
    <row r="311" spans="1:23" x14ac:dyDescent="0.25">
      <c r="A311" t="s">
        <v>2293</v>
      </c>
      <c r="B311" t="s">
        <v>2294</v>
      </c>
      <c r="C311" t="s">
        <v>2492</v>
      </c>
      <c r="D311" t="s">
        <v>339</v>
      </c>
      <c r="E311" t="s">
        <v>134</v>
      </c>
      <c r="F311" t="s">
        <v>221</v>
      </c>
      <c r="G311" t="s">
        <v>2028</v>
      </c>
      <c r="H311" t="s">
        <v>1654</v>
      </c>
      <c r="I311" t="s">
        <v>28</v>
      </c>
      <c r="J311" t="s">
        <v>881</v>
      </c>
      <c r="K311" t="s">
        <v>1411</v>
      </c>
      <c r="L311" t="s">
        <v>1683</v>
      </c>
      <c r="M311" t="s">
        <v>2181</v>
      </c>
      <c r="N311" t="s">
        <v>4900</v>
      </c>
      <c r="O311" t="s">
        <v>5800</v>
      </c>
      <c r="P311" t="s">
        <v>25</v>
      </c>
      <c r="Q311" t="s">
        <v>135</v>
      </c>
      <c r="R311" t="s">
        <v>18</v>
      </c>
      <c r="S311" t="s">
        <v>2182</v>
      </c>
      <c r="T311" t="s">
        <v>2797</v>
      </c>
      <c r="U311" t="s">
        <v>2295</v>
      </c>
    </row>
    <row r="312" spans="1:23" x14ac:dyDescent="0.25">
      <c r="A312" t="s">
        <v>1908</v>
      </c>
      <c r="B312" t="s">
        <v>1909</v>
      </c>
      <c r="C312" t="s">
        <v>1269</v>
      </c>
      <c r="D312" t="s">
        <v>2615</v>
      </c>
      <c r="E312" t="s">
        <v>134</v>
      </c>
      <c r="F312" t="s">
        <v>2713</v>
      </c>
      <c r="G312" t="s">
        <v>2028</v>
      </c>
      <c r="H312" t="s">
        <v>1655</v>
      </c>
      <c r="I312" t="s">
        <v>20</v>
      </c>
      <c r="J312" t="s">
        <v>874</v>
      </c>
      <c r="K312" t="s">
        <v>1411</v>
      </c>
      <c r="L312" t="s">
        <v>983</v>
      </c>
      <c r="M312" t="s">
        <v>2185</v>
      </c>
      <c r="N312" t="s">
        <v>5801</v>
      </c>
      <c r="O312" t="s">
        <v>5802</v>
      </c>
      <c r="P312" t="s">
        <v>19</v>
      </c>
      <c r="Q312" t="s">
        <v>1679</v>
      </c>
      <c r="R312" t="s">
        <v>49</v>
      </c>
      <c r="S312" t="s">
        <v>2184</v>
      </c>
      <c r="T312" t="s">
        <v>2838</v>
      </c>
      <c r="U312" t="s">
        <v>1910</v>
      </c>
      <c r="W312" s="5">
        <v>0.05</v>
      </c>
    </row>
    <row r="313" spans="1:23" x14ac:dyDescent="0.25">
      <c r="A313" t="s">
        <v>831</v>
      </c>
      <c r="B313" t="s">
        <v>832</v>
      </c>
      <c r="C313" t="s">
        <v>1269</v>
      </c>
      <c r="D313" t="s">
        <v>3383</v>
      </c>
      <c r="E313" t="s">
        <v>2649</v>
      </c>
      <c r="F313" t="s">
        <v>221</v>
      </c>
      <c r="G313" t="s">
        <v>2028</v>
      </c>
      <c r="H313" t="s">
        <v>1655</v>
      </c>
      <c r="I313" t="s">
        <v>28</v>
      </c>
      <c r="J313" t="s">
        <v>877</v>
      </c>
      <c r="K313" t="s">
        <v>3585</v>
      </c>
      <c r="L313" t="s">
        <v>1683</v>
      </c>
      <c r="M313" t="s">
        <v>2183</v>
      </c>
      <c r="N313" t="s">
        <v>4901</v>
      </c>
      <c r="O313" t="s">
        <v>5803</v>
      </c>
      <c r="P313" t="s">
        <v>19</v>
      </c>
      <c r="Q313" t="s">
        <v>2026</v>
      </c>
      <c r="R313" t="s">
        <v>29</v>
      </c>
      <c r="S313" t="s">
        <v>2182</v>
      </c>
      <c r="T313" t="s">
        <v>2899</v>
      </c>
      <c r="U313" t="s">
        <v>833</v>
      </c>
    </row>
    <row r="314" spans="1:23" x14ac:dyDescent="0.25">
      <c r="A314" t="s">
        <v>1532</v>
      </c>
      <c r="B314" t="s">
        <v>1533</v>
      </c>
      <c r="C314" t="s">
        <v>1390</v>
      </c>
      <c r="D314" t="s">
        <v>1692</v>
      </c>
      <c r="E314" t="s">
        <v>1667</v>
      </c>
      <c r="F314" t="s">
        <v>221</v>
      </c>
      <c r="G314" t="s">
        <v>2028</v>
      </c>
      <c r="H314" t="s">
        <v>1655</v>
      </c>
      <c r="I314" t="s">
        <v>28</v>
      </c>
      <c r="J314" t="s">
        <v>43</v>
      </c>
      <c r="K314" t="s">
        <v>1704</v>
      </c>
      <c r="L314" t="s">
        <v>1678</v>
      </c>
      <c r="M314" t="s">
        <v>2185</v>
      </c>
      <c r="N314" t="s">
        <v>4901</v>
      </c>
      <c r="O314" t="s">
        <v>5804</v>
      </c>
      <c r="P314" t="s">
        <v>25</v>
      </c>
      <c r="Q314" t="s">
        <v>2062</v>
      </c>
      <c r="R314" t="s">
        <v>74</v>
      </c>
      <c r="S314" t="s">
        <v>2184</v>
      </c>
      <c r="T314" t="s">
        <v>4634</v>
      </c>
      <c r="U314" t="s">
        <v>1535</v>
      </c>
    </row>
    <row r="315" spans="1:23" x14ac:dyDescent="0.25">
      <c r="A315" t="s">
        <v>3416</v>
      </c>
      <c r="B315" t="s">
        <v>3417</v>
      </c>
      <c r="D315" t="s">
        <v>234</v>
      </c>
      <c r="E315" t="s">
        <v>134</v>
      </c>
      <c r="F315" t="s">
        <v>221</v>
      </c>
      <c r="G315" t="s">
        <v>2028</v>
      </c>
      <c r="H315" t="s">
        <v>1654</v>
      </c>
      <c r="I315" t="s">
        <v>28</v>
      </c>
      <c r="J315" t="s">
        <v>873</v>
      </c>
      <c r="K315" t="s">
        <v>1338</v>
      </c>
      <c r="L315" t="s">
        <v>990</v>
      </c>
      <c r="M315" t="s">
        <v>2185</v>
      </c>
      <c r="N315" t="s">
        <v>6736</v>
      </c>
      <c r="O315" t="s">
        <v>5794</v>
      </c>
      <c r="P315" t="s">
        <v>19</v>
      </c>
      <c r="Q315" t="s">
        <v>1334</v>
      </c>
      <c r="R315" t="s">
        <v>74</v>
      </c>
      <c r="S315" t="s">
        <v>2184</v>
      </c>
      <c r="T315" t="s">
        <v>6737</v>
      </c>
      <c r="U315" t="s">
        <v>3418</v>
      </c>
    </row>
    <row r="316" spans="1:23" x14ac:dyDescent="0.25">
      <c r="A316" t="s">
        <v>899</v>
      </c>
      <c r="B316" t="s">
        <v>900</v>
      </c>
      <c r="C316" t="s">
        <v>1364</v>
      </c>
      <c r="D316" t="s">
        <v>234</v>
      </c>
      <c r="E316" t="s">
        <v>134</v>
      </c>
      <c r="F316" t="s">
        <v>283</v>
      </c>
      <c r="G316" t="s">
        <v>28</v>
      </c>
      <c r="H316" t="s">
        <v>1654</v>
      </c>
      <c r="I316" t="s">
        <v>1383</v>
      </c>
      <c r="J316" t="s">
        <v>872</v>
      </c>
      <c r="K316" t="s">
        <v>1396</v>
      </c>
      <c r="M316" t="s">
        <v>2181</v>
      </c>
      <c r="N316" t="s">
        <v>5805</v>
      </c>
      <c r="P316" t="s">
        <v>19</v>
      </c>
      <c r="Q316" t="s">
        <v>135</v>
      </c>
      <c r="R316" t="s">
        <v>30</v>
      </c>
      <c r="S316" t="s">
        <v>2182</v>
      </c>
      <c r="T316" t="s">
        <v>4914</v>
      </c>
      <c r="U316" t="s">
        <v>901</v>
      </c>
    </row>
    <row r="317" spans="1:23" x14ac:dyDescent="0.25">
      <c r="A317" t="s">
        <v>291</v>
      </c>
      <c r="B317" t="s">
        <v>292</v>
      </c>
      <c r="C317" t="s">
        <v>102</v>
      </c>
      <c r="D317" t="s">
        <v>2124</v>
      </c>
      <c r="E317" t="s">
        <v>134</v>
      </c>
      <c r="F317" t="s">
        <v>221</v>
      </c>
      <c r="G317" t="s">
        <v>2028</v>
      </c>
      <c r="H317" t="s">
        <v>1654</v>
      </c>
      <c r="I317" t="s">
        <v>20</v>
      </c>
      <c r="J317" t="s">
        <v>879</v>
      </c>
      <c r="K317" t="s">
        <v>1704</v>
      </c>
      <c r="L317" t="s">
        <v>2290</v>
      </c>
      <c r="M317" t="s">
        <v>2185</v>
      </c>
      <c r="N317" t="s">
        <v>4531</v>
      </c>
      <c r="O317" t="s">
        <v>5806</v>
      </c>
      <c r="Q317" t="s">
        <v>2026</v>
      </c>
      <c r="R317" t="s">
        <v>18</v>
      </c>
      <c r="S317" t="s">
        <v>2184</v>
      </c>
      <c r="T317" t="s">
        <v>4314</v>
      </c>
      <c r="U317" t="s">
        <v>293</v>
      </c>
    </row>
    <row r="318" spans="1:23" x14ac:dyDescent="0.25">
      <c r="A318" t="s">
        <v>1902</v>
      </c>
      <c r="B318" t="s">
        <v>1903</v>
      </c>
      <c r="C318" t="s">
        <v>2914</v>
      </c>
      <c r="D318" t="s">
        <v>1400</v>
      </c>
      <c r="E318" t="s">
        <v>134</v>
      </c>
      <c r="F318" t="s">
        <v>284</v>
      </c>
      <c r="G318" t="s">
        <v>2028</v>
      </c>
      <c r="H318" t="s">
        <v>135</v>
      </c>
      <c r="I318" t="s">
        <v>1383</v>
      </c>
      <c r="J318" t="s">
        <v>3937</v>
      </c>
      <c r="K318" t="s">
        <v>1339</v>
      </c>
      <c r="L318" t="s">
        <v>990</v>
      </c>
      <c r="M318" t="s">
        <v>2185</v>
      </c>
      <c r="N318" t="s">
        <v>5807</v>
      </c>
      <c r="O318" t="s">
        <v>5808</v>
      </c>
      <c r="P318" t="s">
        <v>19</v>
      </c>
      <c r="Q318" t="s">
        <v>1334</v>
      </c>
      <c r="R318" t="s">
        <v>77</v>
      </c>
      <c r="S318" t="s">
        <v>2184</v>
      </c>
      <c r="T318" t="s">
        <v>3811</v>
      </c>
      <c r="U318" t="s">
        <v>1904</v>
      </c>
    </row>
    <row r="319" spans="1:23" x14ac:dyDescent="0.25">
      <c r="A319" t="s">
        <v>1397</v>
      </c>
      <c r="B319" t="s">
        <v>1398</v>
      </c>
      <c r="C319" t="s">
        <v>102</v>
      </c>
      <c r="D319" t="s">
        <v>2801</v>
      </c>
      <c r="E319" t="s">
        <v>2565</v>
      </c>
      <c r="F319" t="s">
        <v>221</v>
      </c>
      <c r="G319" t="s">
        <v>2028</v>
      </c>
      <c r="H319" t="s">
        <v>1668</v>
      </c>
      <c r="I319" t="s">
        <v>140</v>
      </c>
      <c r="J319" t="s">
        <v>43</v>
      </c>
      <c r="K319" t="s">
        <v>2123</v>
      </c>
      <c r="L319" t="s">
        <v>2064</v>
      </c>
      <c r="M319" t="s">
        <v>2185</v>
      </c>
      <c r="N319" t="s">
        <v>5809</v>
      </c>
      <c r="O319" t="s">
        <v>5810</v>
      </c>
      <c r="P319" t="s">
        <v>25</v>
      </c>
      <c r="Q319" t="s">
        <v>1710</v>
      </c>
      <c r="R319" t="s">
        <v>74</v>
      </c>
      <c r="S319" t="s">
        <v>2184</v>
      </c>
      <c r="T319" t="s">
        <v>3255</v>
      </c>
      <c r="U319" t="s">
        <v>1399</v>
      </c>
    </row>
    <row r="320" spans="1:23" x14ac:dyDescent="0.25">
      <c r="A320" t="s">
        <v>570</v>
      </c>
      <c r="B320" t="s">
        <v>571</v>
      </c>
      <c r="C320" t="s">
        <v>2914</v>
      </c>
      <c r="D320" t="s">
        <v>209</v>
      </c>
      <c r="E320" t="s">
        <v>134</v>
      </c>
      <c r="F320" t="s">
        <v>221</v>
      </c>
      <c r="G320" t="s">
        <v>2028</v>
      </c>
      <c r="H320" t="s">
        <v>135</v>
      </c>
      <c r="I320" t="s">
        <v>1383</v>
      </c>
      <c r="J320" t="s">
        <v>873</v>
      </c>
      <c r="K320" t="s">
        <v>1338</v>
      </c>
      <c r="M320" t="s">
        <v>2185</v>
      </c>
      <c r="N320" t="s">
        <v>5811</v>
      </c>
      <c r="P320" t="s">
        <v>19</v>
      </c>
      <c r="Q320" t="s">
        <v>135</v>
      </c>
      <c r="R320" t="s">
        <v>54</v>
      </c>
      <c r="S320" t="s">
        <v>2186</v>
      </c>
      <c r="T320" t="s">
        <v>4646</v>
      </c>
      <c r="U320" t="s">
        <v>572</v>
      </c>
    </row>
    <row r="321" spans="1:21" x14ac:dyDescent="0.25">
      <c r="A321" t="s">
        <v>217</v>
      </c>
      <c r="B321" t="s">
        <v>218</v>
      </c>
      <c r="C321" t="s">
        <v>33</v>
      </c>
      <c r="D321" t="s">
        <v>2188</v>
      </c>
      <c r="E321" t="s">
        <v>1667</v>
      </c>
      <c r="F321" t="s">
        <v>221</v>
      </c>
      <c r="G321" t="s">
        <v>2028</v>
      </c>
      <c r="H321" t="s">
        <v>1668</v>
      </c>
      <c r="I321" t="s">
        <v>1383</v>
      </c>
      <c r="J321" t="s">
        <v>929</v>
      </c>
      <c r="K321" t="s">
        <v>1749</v>
      </c>
      <c r="L321" t="s">
        <v>1661</v>
      </c>
      <c r="M321" t="s">
        <v>2185</v>
      </c>
      <c r="N321" t="s">
        <v>5812</v>
      </c>
      <c r="O321" t="s">
        <v>5813</v>
      </c>
      <c r="P321" t="s">
        <v>19</v>
      </c>
      <c r="Q321" t="s">
        <v>1710</v>
      </c>
      <c r="R321" t="s">
        <v>74</v>
      </c>
      <c r="S321" t="s">
        <v>2184</v>
      </c>
      <c r="T321" t="s">
        <v>2059</v>
      </c>
      <c r="U321" t="s">
        <v>219</v>
      </c>
    </row>
    <row r="322" spans="1:21" x14ac:dyDescent="0.25">
      <c r="A322" t="s">
        <v>1742</v>
      </c>
      <c r="B322" t="s">
        <v>1743</v>
      </c>
      <c r="D322" t="s">
        <v>1394</v>
      </c>
      <c r="E322" t="s">
        <v>134</v>
      </c>
      <c r="F322" t="s">
        <v>283</v>
      </c>
      <c r="G322" t="s">
        <v>2028</v>
      </c>
      <c r="H322" t="s">
        <v>135</v>
      </c>
      <c r="I322" t="s">
        <v>1383</v>
      </c>
      <c r="J322" t="s">
        <v>4741</v>
      </c>
      <c r="K322" t="s">
        <v>988</v>
      </c>
      <c r="L322" t="s">
        <v>985</v>
      </c>
      <c r="M322" t="s">
        <v>2185</v>
      </c>
      <c r="N322" t="s">
        <v>5814</v>
      </c>
      <c r="O322" t="s">
        <v>5815</v>
      </c>
      <c r="P322" t="s">
        <v>19</v>
      </c>
      <c r="Q322" t="s">
        <v>1358</v>
      </c>
      <c r="R322" t="s">
        <v>18</v>
      </c>
      <c r="S322" t="s">
        <v>2186</v>
      </c>
      <c r="T322" t="s">
        <v>4328</v>
      </c>
      <c r="U322" t="s">
        <v>1744</v>
      </c>
    </row>
    <row r="323" spans="1:21" x14ac:dyDescent="0.25">
      <c r="A323" t="s">
        <v>2037</v>
      </c>
      <c r="B323" t="s">
        <v>2038</v>
      </c>
      <c r="C323" t="s">
        <v>3220</v>
      </c>
      <c r="D323" t="s">
        <v>2188</v>
      </c>
      <c r="E323" t="s">
        <v>134</v>
      </c>
      <c r="F323" t="s">
        <v>221</v>
      </c>
      <c r="G323" t="s">
        <v>2028</v>
      </c>
      <c r="H323" t="s">
        <v>1655</v>
      </c>
      <c r="I323" t="s">
        <v>20</v>
      </c>
      <c r="J323" t="s">
        <v>914</v>
      </c>
      <c r="K323" t="s">
        <v>2265</v>
      </c>
      <c r="L323" t="s">
        <v>985</v>
      </c>
      <c r="M323" t="s">
        <v>2185</v>
      </c>
      <c r="N323" t="s">
        <v>5816</v>
      </c>
      <c r="O323" t="s">
        <v>4568</v>
      </c>
      <c r="P323" t="s">
        <v>19</v>
      </c>
      <c r="Q323" t="s">
        <v>1679</v>
      </c>
      <c r="R323" t="s">
        <v>68</v>
      </c>
      <c r="S323" t="s">
        <v>2184</v>
      </c>
      <c r="T323" t="s">
        <v>4909</v>
      </c>
      <c r="U323" t="s">
        <v>2039</v>
      </c>
    </row>
    <row r="324" spans="1:21" x14ac:dyDescent="0.25">
      <c r="A324" t="s">
        <v>855</v>
      </c>
      <c r="B324" t="s">
        <v>856</v>
      </c>
      <c r="C324" t="s">
        <v>1337</v>
      </c>
      <c r="D324" t="s">
        <v>2615</v>
      </c>
      <c r="E324" t="s">
        <v>2649</v>
      </c>
      <c r="F324" t="s">
        <v>221</v>
      </c>
      <c r="G324" t="s">
        <v>2028</v>
      </c>
      <c r="H324" t="s">
        <v>1668</v>
      </c>
      <c r="I324" t="s">
        <v>17</v>
      </c>
      <c r="J324" t="s">
        <v>880</v>
      </c>
      <c r="K324" t="s">
        <v>2063</v>
      </c>
      <c r="L324" t="s">
        <v>1678</v>
      </c>
      <c r="M324" t="s">
        <v>2185</v>
      </c>
      <c r="N324" t="s">
        <v>4906</v>
      </c>
      <c r="O324" t="s">
        <v>5817</v>
      </c>
      <c r="P324" t="s">
        <v>25</v>
      </c>
      <c r="Q324" t="s">
        <v>2026</v>
      </c>
      <c r="R324" t="s">
        <v>18</v>
      </c>
      <c r="S324" t="s">
        <v>2184</v>
      </c>
      <c r="T324" t="s">
        <v>4907</v>
      </c>
      <c r="U324" t="s">
        <v>857</v>
      </c>
    </row>
    <row r="325" spans="1:21" x14ac:dyDescent="0.25">
      <c r="A325" t="s">
        <v>2160</v>
      </c>
      <c r="B325" t="s">
        <v>2161</v>
      </c>
      <c r="C325" t="s">
        <v>1364</v>
      </c>
      <c r="D325" t="s">
        <v>1403</v>
      </c>
      <c r="E325" t="s">
        <v>134</v>
      </c>
      <c r="F325" t="s">
        <v>221</v>
      </c>
      <c r="G325" t="s">
        <v>2028</v>
      </c>
      <c r="H325" t="s">
        <v>1654</v>
      </c>
      <c r="I325" t="s">
        <v>28</v>
      </c>
      <c r="J325" t="s">
        <v>5588</v>
      </c>
      <c r="K325" t="s">
        <v>1338</v>
      </c>
      <c r="L325" t="s">
        <v>983</v>
      </c>
      <c r="M325" t="s">
        <v>2185</v>
      </c>
      <c r="N325" t="s">
        <v>4633</v>
      </c>
      <c r="O325" t="s">
        <v>5818</v>
      </c>
      <c r="P325" t="s">
        <v>25</v>
      </c>
      <c r="Q325" t="s">
        <v>1334</v>
      </c>
      <c r="R325" t="s">
        <v>30</v>
      </c>
      <c r="S325" t="s">
        <v>2184</v>
      </c>
      <c r="T325" t="s">
        <v>5819</v>
      </c>
      <c r="U325" t="s">
        <v>2162</v>
      </c>
    </row>
    <row r="326" spans="1:21" x14ac:dyDescent="0.25">
      <c r="A326" t="s">
        <v>298</v>
      </c>
      <c r="B326" t="s">
        <v>299</v>
      </c>
      <c r="C326" t="s">
        <v>1269</v>
      </c>
      <c r="D326" t="s">
        <v>2017</v>
      </c>
      <c r="E326" t="s">
        <v>1667</v>
      </c>
      <c r="F326" t="s">
        <v>221</v>
      </c>
      <c r="G326" t="s">
        <v>28</v>
      </c>
      <c r="H326" t="s">
        <v>1668</v>
      </c>
      <c r="I326" t="s">
        <v>17</v>
      </c>
      <c r="J326" t="s">
        <v>873</v>
      </c>
      <c r="K326" t="s">
        <v>2896</v>
      </c>
      <c r="L326" t="s">
        <v>2714</v>
      </c>
      <c r="M326" t="s">
        <v>2185</v>
      </c>
      <c r="N326" t="s">
        <v>5820</v>
      </c>
      <c r="O326" t="s">
        <v>5821</v>
      </c>
      <c r="P326" t="s">
        <v>19</v>
      </c>
      <c r="Q326" t="s">
        <v>1710</v>
      </c>
      <c r="R326" t="s">
        <v>40</v>
      </c>
      <c r="S326" t="s">
        <v>2184</v>
      </c>
      <c r="T326" t="s">
        <v>4316</v>
      </c>
      <c r="U326" t="s">
        <v>300</v>
      </c>
    </row>
    <row r="327" spans="1:21" x14ac:dyDescent="0.25">
      <c r="A327" t="s">
        <v>450</v>
      </c>
      <c r="B327" t="s">
        <v>451</v>
      </c>
      <c r="C327" t="s">
        <v>102</v>
      </c>
      <c r="D327" t="s">
        <v>2901</v>
      </c>
      <c r="E327" t="s">
        <v>134</v>
      </c>
      <c r="F327" t="s">
        <v>284</v>
      </c>
      <c r="G327" t="s">
        <v>2028</v>
      </c>
      <c r="H327" t="s">
        <v>1654</v>
      </c>
      <c r="I327" t="s">
        <v>20</v>
      </c>
      <c r="J327" t="s">
        <v>873</v>
      </c>
      <c r="K327" t="s">
        <v>2650</v>
      </c>
      <c r="L327" t="s">
        <v>2484</v>
      </c>
      <c r="M327" t="s">
        <v>2183</v>
      </c>
      <c r="N327" t="s">
        <v>4908</v>
      </c>
      <c r="O327" t="s">
        <v>5822</v>
      </c>
      <c r="P327" t="s">
        <v>1388</v>
      </c>
      <c r="Q327" t="s">
        <v>1710</v>
      </c>
      <c r="R327" t="s">
        <v>74</v>
      </c>
      <c r="S327" t="s">
        <v>2184</v>
      </c>
      <c r="T327" t="s">
        <v>4910</v>
      </c>
      <c r="U327" t="s">
        <v>452</v>
      </c>
    </row>
    <row r="328" spans="1:21" x14ac:dyDescent="0.25">
      <c r="A328" t="s">
        <v>1868</v>
      </c>
      <c r="B328" t="s">
        <v>1869</v>
      </c>
      <c r="C328" t="s">
        <v>1269</v>
      </c>
      <c r="D328" t="s">
        <v>2615</v>
      </c>
      <c r="E328" t="s">
        <v>2565</v>
      </c>
      <c r="F328" t="s">
        <v>221</v>
      </c>
      <c r="G328" t="s">
        <v>1657</v>
      </c>
      <c r="H328" t="s">
        <v>1655</v>
      </c>
      <c r="I328" t="s">
        <v>28</v>
      </c>
      <c r="J328" t="s">
        <v>875</v>
      </c>
      <c r="K328" t="s">
        <v>1666</v>
      </c>
      <c r="L328" t="s">
        <v>1351</v>
      </c>
      <c r="M328" t="s">
        <v>2183</v>
      </c>
      <c r="N328" t="s">
        <v>5823</v>
      </c>
      <c r="O328" t="s">
        <v>5824</v>
      </c>
      <c r="P328" t="s">
        <v>19</v>
      </c>
      <c r="Q328" t="s">
        <v>1358</v>
      </c>
      <c r="R328" t="s">
        <v>49</v>
      </c>
      <c r="S328" t="s">
        <v>2184</v>
      </c>
      <c r="T328" t="s">
        <v>5825</v>
      </c>
      <c r="U328" t="s">
        <v>1870</v>
      </c>
    </row>
    <row r="329" spans="1:21" x14ac:dyDescent="0.25">
      <c r="A329" t="s">
        <v>507</v>
      </c>
      <c r="B329" t="s">
        <v>508</v>
      </c>
      <c r="C329" t="s">
        <v>3220</v>
      </c>
      <c r="D329" t="s">
        <v>1692</v>
      </c>
      <c r="E329" t="s">
        <v>2565</v>
      </c>
      <c r="F329" t="s">
        <v>284</v>
      </c>
      <c r="G329" t="s">
        <v>2028</v>
      </c>
      <c r="H329" t="s">
        <v>1655</v>
      </c>
      <c r="I329" t="s">
        <v>140</v>
      </c>
      <c r="J329" t="s">
        <v>4039</v>
      </c>
      <c r="K329" t="s">
        <v>1411</v>
      </c>
      <c r="L329" t="s">
        <v>1343</v>
      </c>
      <c r="M329" t="s">
        <v>2185</v>
      </c>
      <c r="N329" t="s">
        <v>5826</v>
      </c>
      <c r="O329" t="s">
        <v>5827</v>
      </c>
      <c r="P329" t="s">
        <v>19</v>
      </c>
      <c r="Q329" t="s">
        <v>1358</v>
      </c>
      <c r="R329" t="s">
        <v>40</v>
      </c>
      <c r="S329" t="s">
        <v>2184</v>
      </c>
      <c r="T329" t="s">
        <v>5828</v>
      </c>
      <c r="U329" t="s">
        <v>509</v>
      </c>
    </row>
    <row r="330" spans="1:21" x14ac:dyDescent="0.25">
      <c r="A330" t="s">
        <v>1208</v>
      </c>
      <c r="B330" t="s">
        <v>1209</v>
      </c>
      <c r="C330" t="s">
        <v>1390</v>
      </c>
      <c r="D330" t="s">
        <v>1400</v>
      </c>
      <c r="E330" t="s">
        <v>134</v>
      </c>
      <c r="F330" t="s">
        <v>284</v>
      </c>
      <c r="G330" t="s">
        <v>2028</v>
      </c>
      <c r="H330" t="s">
        <v>135</v>
      </c>
      <c r="I330" t="s">
        <v>1383</v>
      </c>
      <c r="J330" t="s">
        <v>882</v>
      </c>
      <c r="K330" t="s">
        <v>987</v>
      </c>
      <c r="L330" t="s">
        <v>990</v>
      </c>
      <c r="M330" t="s">
        <v>2185</v>
      </c>
      <c r="N330" t="s">
        <v>4055</v>
      </c>
      <c r="O330" t="s">
        <v>5829</v>
      </c>
      <c r="P330" t="s">
        <v>19</v>
      </c>
      <c r="Q330" t="s">
        <v>1336</v>
      </c>
      <c r="R330" t="s">
        <v>38</v>
      </c>
      <c r="S330" t="s">
        <v>2184</v>
      </c>
      <c r="T330" t="s">
        <v>4340</v>
      </c>
      <c r="U330" t="s">
        <v>1210</v>
      </c>
    </row>
    <row r="331" spans="1:21" x14ac:dyDescent="0.25">
      <c r="A331" t="s">
        <v>2304</v>
      </c>
      <c r="B331" t="s">
        <v>2305</v>
      </c>
      <c r="D331" t="s">
        <v>1380</v>
      </c>
      <c r="E331" t="s">
        <v>134</v>
      </c>
      <c r="F331" t="s">
        <v>283</v>
      </c>
      <c r="G331" t="s">
        <v>2028</v>
      </c>
      <c r="H331" t="s">
        <v>135</v>
      </c>
      <c r="I331" t="s">
        <v>1383</v>
      </c>
      <c r="J331" t="s">
        <v>5691</v>
      </c>
      <c r="K331" t="s">
        <v>1339</v>
      </c>
      <c r="L331" t="s">
        <v>985</v>
      </c>
      <c r="M331" t="s">
        <v>2185</v>
      </c>
      <c r="N331" t="s">
        <v>4055</v>
      </c>
      <c r="O331" t="s">
        <v>5830</v>
      </c>
      <c r="P331" t="s">
        <v>19</v>
      </c>
      <c r="Q331" t="s">
        <v>1336</v>
      </c>
      <c r="R331" t="s">
        <v>40</v>
      </c>
      <c r="S331" t="s">
        <v>2184</v>
      </c>
      <c r="T331" t="s">
        <v>3116</v>
      </c>
      <c r="U331" t="s">
        <v>2306</v>
      </c>
    </row>
    <row r="332" spans="1:21" x14ac:dyDescent="0.25">
      <c r="A332" t="s">
        <v>2558</v>
      </c>
      <c r="B332" t="s">
        <v>2559</v>
      </c>
      <c r="D332" t="s">
        <v>343</v>
      </c>
      <c r="E332" t="s">
        <v>134</v>
      </c>
      <c r="F332" t="s">
        <v>221</v>
      </c>
      <c r="G332" t="s">
        <v>2028</v>
      </c>
      <c r="H332" t="s">
        <v>1655</v>
      </c>
      <c r="I332" t="s">
        <v>28</v>
      </c>
      <c r="J332" t="s">
        <v>875</v>
      </c>
      <c r="K332" t="s">
        <v>1749</v>
      </c>
      <c r="L332" t="s">
        <v>1343</v>
      </c>
      <c r="M332" t="s">
        <v>2183</v>
      </c>
      <c r="N332" t="s">
        <v>5831</v>
      </c>
      <c r="O332" t="s">
        <v>5679</v>
      </c>
      <c r="Q332" t="s">
        <v>2026</v>
      </c>
      <c r="R332" t="s">
        <v>54</v>
      </c>
      <c r="S332" t="s">
        <v>2184</v>
      </c>
      <c r="T332" t="s">
        <v>6738</v>
      </c>
      <c r="U332" t="s">
        <v>2560</v>
      </c>
    </row>
    <row r="333" spans="1:21" x14ac:dyDescent="0.25">
      <c r="A333" t="s">
        <v>1809</v>
      </c>
      <c r="B333" t="s">
        <v>1810</v>
      </c>
      <c r="C333" t="s">
        <v>1269</v>
      </c>
      <c r="D333" t="s">
        <v>5832</v>
      </c>
      <c r="E333" t="s">
        <v>2649</v>
      </c>
      <c r="F333" t="s">
        <v>221</v>
      </c>
      <c r="G333" t="s">
        <v>2028</v>
      </c>
      <c r="H333" t="s">
        <v>1668</v>
      </c>
      <c r="I333" t="s">
        <v>17</v>
      </c>
      <c r="J333" t="s">
        <v>880</v>
      </c>
      <c r="K333" t="s">
        <v>2683</v>
      </c>
      <c r="L333" t="s">
        <v>1406</v>
      </c>
      <c r="M333" t="s">
        <v>2185</v>
      </c>
      <c r="N333" t="s">
        <v>5833</v>
      </c>
      <c r="O333" t="s">
        <v>5834</v>
      </c>
      <c r="P333" t="s">
        <v>19</v>
      </c>
      <c r="Q333" t="s">
        <v>2062</v>
      </c>
      <c r="R333" t="s">
        <v>54</v>
      </c>
      <c r="S333" t="s">
        <v>2184</v>
      </c>
      <c r="T333" t="s">
        <v>5835</v>
      </c>
      <c r="U333" t="s">
        <v>1811</v>
      </c>
    </row>
    <row r="334" spans="1:21" x14ac:dyDescent="0.25">
      <c r="A334" t="s">
        <v>1888</v>
      </c>
      <c r="B334" t="s">
        <v>1889</v>
      </c>
      <c r="C334" t="s">
        <v>1269</v>
      </c>
      <c r="D334" t="s">
        <v>2027</v>
      </c>
      <c r="E334" t="s">
        <v>1667</v>
      </c>
      <c r="F334" t="s">
        <v>221</v>
      </c>
      <c r="G334" t="s">
        <v>1714</v>
      </c>
      <c r="H334" t="s">
        <v>1655</v>
      </c>
      <c r="I334" t="s">
        <v>28</v>
      </c>
      <c r="J334" t="s">
        <v>43</v>
      </c>
      <c r="K334" t="s">
        <v>1666</v>
      </c>
      <c r="L334" t="s">
        <v>1351</v>
      </c>
      <c r="M334" t="s">
        <v>2181</v>
      </c>
      <c r="N334" t="s">
        <v>5836</v>
      </c>
      <c r="O334" t="s">
        <v>5837</v>
      </c>
      <c r="P334" t="s">
        <v>19</v>
      </c>
      <c r="Q334" t="s">
        <v>1679</v>
      </c>
      <c r="R334" t="s">
        <v>54</v>
      </c>
      <c r="S334" t="s">
        <v>2182</v>
      </c>
      <c r="T334" t="s">
        <v>4541</v>
      </c>
      <c r="U334" t="s">
        <v>1890</v>
      </c>
    </row>
    <row r="335" spans="1:21" x14ac:dyDescent="0.25">
      <c r="A335" t="s">
        <v>162</v>
      </c>
      <c r="B335" t="s">
        <v>163</v>
      </c>
      <c r="C335" t="s">
        <v>1337</v>
      </c>
      <c r="D335" t="s">
        <v>2287</v>
      </c>
      <c r="E335" t="s">
        <v>134</v>
      </c>
      <c r="F335" t="s">
        <v>221</v>
      </c>
      <c r="G335" t="s">
        <v>2028</v>
      </c>
      <c r="H335" t="s">
        <v>1668</v>
      </c>
      <c r="I335" t="s">
        <v>17</v>
      </c>
      <c r="J335" t="s">
        <v>43</v>
      </c>
      <c r="K335" t="s">
        <v>2876</v>
      </c>
      <c r="L335" t="s">
        <v>1406</v>
      </c>
      <c r="M335" t="s">
        <v>2185</v>
      </c>
      <c r="N335" t="s">
        <v>5838</v>
      </c>
      <c r="O335" t="s">
        <v>5839</v>
      </c>
      <c r="P335" t="s">
        <v>19</v>
      </c>
      <c r="Q335" t="s">
        <v>2026</v>
      </c>
      <c r="R335" t="s">
        <v>21</v>
      </c>
      <c r="S335" t="s">
        <v>2184</v>
      </c>
      <c r="T335" t="s">
        <v>3260</v>
      </c>
      <c r="U335" t="s">
        <v>164</v>
      </c>
    </row>
    <row r="336" spans="1:21" x14ac:dyDescent="0.25">
      <c r="A336" t="s">
        <v>1861</v>
      </c>
      <c r="B336" t="s">
        <v>1862</v>
      </c>
      <c r="C336" t="s">
        <v>1725</v>
      </c>
      <c r="D336" t="s">
        <v>2016</v>
      </c>
      <c r="E336" t="s">
        <v>134</v>
      </c>
      <c r="F336" t="s">
        <v>284</v>
      </c>
      <c r="G336" t="s">
        <v>28</v>
      </c>
      <c r="H336" t="s">
        <v>1654</v>
      </c>
      <c r="I336" t="s">
        <v>20</v>
      </c>
      <c r="J336" t="s">
        <v>43</v>
      </c>
      <c r="K336" t="s">
        <v>1749</v>
      </c>
      <c r="L336" t="s">
        <v>984</v>
      </c>
      <c r="M336" t="s">
        <v>2183</v>
      </c>
      <c r="N336" t="s">
        <v>5840</v>
      </c>
      <c r="O336" t="s">
        <v>5841</v>
      </c>
      <c r="P336" t="s">
        <v>25</v>
      </c>
      <c r="Q336" t="s">
        <v>2026</v>
      </c>
      <c r="R336" t="s">
        <v>30</v>
      </c>
      <c r="S336" t="s">
        <v>2186</v>
      </c>
      <c r="T336" t="s">
        <v>4062</v>
      </c>
      <c r="U336" t="s">
        <v>1863</v>
      </c>
    </row>
    <row r="337" spans="1:21" x14ac:dyDescent="0.25">
      <c r="A337" t="s">
        <v>2792</v>
      </c>
      <c r="B337" t="s">
        <v>2793</v>
      </c>
      <c r="C337" t="s">
        <v>2914</v>
      </c>
      <c r="D337" t="s">
        <v>2125</v>
      </c>
      <c r="E337" t="s">
        <v>1667</v>
      </c>
      <c r="F337" t="s">
        <v>221</v>
      </c>
      <c r="G337" t="s">
        <v>2028</v>
      </c>
      <c r="H337" t="s">
        <v>1655</v>
      </c>
      <c r="I337" t="s">
        <v>28</v>
      </c>
      <c r="J337" t="s">
        <v>875</v>
      </c>
      <c r="K337" t="s">
        <v>2063</v>
      </c>
      <c r="L337" t="s">
        <v>990</v>
      </c>
      <c r="M337" t="s">
        <v>2185</v>
      </c>
      <c r="N337" t="s">
        <v>5190</v>
      </c>
      <c r="O337" t="s">
        <v>4607</v>
      </c>
      <c r="Q337" t="s">
        <v>2062</v>
      </c>
      <c r="R337" t="s">
        <v>54</v>
      </c>
      <c r="S337" t="s">
        <v>2184</v>
      </c>
      <c r="T337" t="s">
        <v>3795</v>
      </c>
      <c r="U337" t="s">
        <v>2794</v>
      </c>
    </row>
    <row r="338" spans="1:21" x14ac:dyDescent="0.25">
      <c r="A338" t="s">
        <v>1289</v>
      </c>
      <c r="B338" t="s">
        <v>1290</v>
      </c>
      <c r="C338" t="s">
        <v>3220</v>
      </c>
      <c r="D338" t="s">
        <v>2535</v>
      </c>
      <c r="E338" t="s">
        <v>2795</v>
      </c>
      <c r="F338" t="s">
        <v>221</v>
      </c>
      <c r="G338" t="s">
        <v>2028</v>
      </c>
      <c r="H338" t="s">
        <v>1655</v>
      </c>
      <c r="I338" t="s">
        <v>20</v>
      </c>
      <c r="J338" t="s">
        <v>873</v>
      </c>
      <c r="K338" t="s">
        <v>1660</v>
      </c>
      <c r="L338" t="s">
        <v>1406</v>
      </c>
      <c r="M338" t="s">
        <v>2185</v>
      </c>
      <c r="N338" t="s">
        <v>5842</v>
      </c>
      <c r="O338" t="s">
        <v>5843</v>
      </c>
      <c r="P338" t="s">
        <v>19</v>
      </c>
      <c r="Q338" t="s">
        <v>1710</v>
      </c>
      <c r="R338" t="s">
        <v>30</v>
      </c>
      <c r="S338" t="s">
        <v>2184</v>
      </c>
      <c r="T338" t="s">
        <v>4635</v>
      </c>
      <c r="U338" t="s">
        <v>1291</v>
      </c>
    </row>
    <row r="339" spans="1:21" x14ac:dyDescent="0.25">
      <c r="A339" t="s">
        <v>1675</v>
      </c>
      <c r="B339" t="s">
        <v>1676</v>
      </c>
      <c r="C339" t="s">
        <v>1269</v>
      </c>
      <c r="D339" t="s">
        <v>3024</v>
      </c>
      <c r="E339" t="s">
        <v>2758</v>
      </c>
      <c r="F339" t="s">
        <v>221</v>
      </c>
      <c r="G339" t="s">
        <v>2028</v>
      </c>
      <c r="H339" t="s">
        <v>1668</v>
      </c>
      <c r="I339" t="s">
        <v>17</v>
      </c>
      <c r="J339" t="s">
        <v>43</v>
      </c>
      <c r="K339" t="s">
        <v>2122</v>
      </c>
      <c r="L339" t="s">
        <v>2484</v>
      </c>
      <c r="M339" t="s">
        <v>2185</v>
      </c>
      <c r="N339" t="s">
        <v>5842</v>
      </c>
      <c r="O339" t="s">
        <v>5844</v>
      </c>
      <c r="P339" t="s">
        <v>19</v>
      </c>
      <c r="Q339" t="s">
        <v>2026</v>
      </c>
      <c r="R339" t="s">
        <v>54</v>
      </c>
      <c r="S339" t="s">
        <v>2184</v>
      </c>
      <c r="T339" t="s">
        <v>5845</v>
      </c>
      <c r="U339" t="s">
        <v>1677</v>
      </c>
    </row>
    <row r="340" spans="1:21" x14ac:dyDescent="0.25">
      <c r="A340" t="s">
        <v>2193</v>
      </c>
      <c r="B340" t="s">
        <v>2194</v>
      </c>
      <c r="C340" t="s">
        <v>2492</v>
      </c>
      <c r="D340" t="s">
        <v>1400</v>
      </c>
      <c r="E340" t="s">
        <v>134</v>
      </c>
      <c r="F340" t="s">
        <v>284</v>
      </c>
      <c r="G340" t="s">
        <v>28</v>
      </c>
      <c r="H340" t="s">
        <v>1654</v>
      </c>
      <c r="I340" t="s">
        <v>17</v>
      </c>
      <c r="J340" t="s">
        <v>873</v>
      </c>
      <c r="K340" t="s">
        <v>2063</v>
      </c>
      <c r="L340" t="s">
        <v>1335</v>
      </c>
      <c r="M340" t="s">
        <v>2183</v>
      </c>
      <c r="N340" t="s">
        <v>5842</v>
      </c>
      <c r="O340" t="s">
        <v>5846</v>
      </c>
      <c r="P340" t="s">
        <v>19</v>
      </c>
      <c r="Q340" t="s">
        <v>1358</v>
      </c>
      <c r="R340" t="s">
        <v>24</v>
      </c>
      <c r="S340" t="s">
        <v>2186</v>
      </c>
      <c r="T340" t="s">
        <v>4642</v>
      </c>
      <c r="U340" t="s">
        <v>2195</v>
      </c>
    </row>
    <row r="341" spans="1:21" x14ac:dyDescent="0.25">
      <c r="A341" t="s">
        <v>1038</v>
      </c>
      <c r="B341" t="s">
        <v>1039</v>
      </c>
      <c r="C341" t="s">
        <v>1269</v>
      </c>
      <c r="D341" t="s">
        <v>1513</v>
      </c>
      <c r="E341" t="s">
        <v>134</v>
      </c>
      <c r="F341" t="s">
        <v>221</v>
      </c>
      <c r="G341" t="s">
        <v>2028</v>
      </c>
      <c r="H341" t="s">
        <v>135</v>
      </c>
      <c r="I341" t="s">
        <v>28</v>
      </c>
      <c r="J341" t="s">
        <v>929</v>
      </c>
      <c r="K341" t="s">
        <v>1338</v>
      </c>
      <c r="L341" t="s">
        <v>990</v>
      </c>
      <c r="M341" t="s">
        <v>2185</v>
      </c>
      <c r="N341" t="s">
        <v>5847</v>
      </c>
      <c r="O341" t="s">
        <v>5848</v>
      </c>
      <c r="P341" t="s">
        <v>19</v>
      </c>
      <c r="Q341" t="s">
        <v>1358</v>
      </c>
      <c r="R341" t="s">
        <v>68</v>
      </c>
      <c r="S341" t="s">
        <v>2184</v>
      </c>
      <c r="T341" t="s">
        <v>2528</v>
      </c>
      <c r="U341" t="s">
        <v>1040</v>
      </c>
    </row>
    <row r="342" spans="1:21" x14ac:dyDescent="0.25">
      <c r="A342" t="s">
        <v>2637</v>
      </c>
      <c r="B342" t="s">
        <v>2638</v>
      </c>
      <c r="C342" t="s">
        <v>2914</v>
      </c>
      <c r="D342" t="s">
        <v>1389</v>
      </c>
      <c r="E342" t="s">
        <v>134</v>
      </c>
      <c r="F342" t="s">
        <v>284</v>
      </c>
      <c r="G342" t="s">
        <v>2028</v>
      </c>
      <c r="H342" t="s">
        <v>1654</v>
      </c>
      <c r="I342" t="s">
        <v>28</v>
      </c>
      <c r="J342" t="s">
        <v>881</v>
      </c>
      <c r="K342" t="s">
        <v>1660</v>
      </c>
      <c r="L342" t="s">
        <v>1406</v>
      </c>
      <c r="M342" t="s">
        <v>2181</v>
      </c>
      <c r="N342" t="s">
        <v>5847</v>
      </c>
      <c r="O342" t="s">
        <v>6739</v>
      </c>
      <c r="P342" t="s">
        <v>25</v>
      </c>
      <c r="Q342" t="s">
        <v>135</v>
      </c>
      <c r="R342" t="s">
        <v>18</v>
      </c>
      <c r="S342" t="s">
        <v>2182</v>
      </c>
      <c r="T342" t="s">
        <v>2491</v>
      </c>
      <c r="U342" t="s">
        <v>2639</v>
      </c>
    </row>
    <row r="343" spans="1:21" x14ac:dyDescent="0.25">
      <c r="A343" t="s">
        <v>498</v>
      </c>
      <c r="B343" t="s">
        <v>499</v>
      </c>
      <c r="C343" t="s">
        <v>1269</v>
      </c>
      <c r="D343" t="s">
        <v>4638</v>
      </c>
      <c r="E343" t="s">
        <v>2795</v>
      </c>
      <c r="F343" t="s">
        <v>221</v>
      </c>
      <c r="G343" t="s">
        <v>2028</v>
      </c>
      <c r="H343" t="s">
        <v>2288</v>
      </c>
      <c r="I343" t="s">
        <v>20</v>
      </c>
      <c r="J343" t="s">
        <v>877</v>
      </c>
      <c r="K343" t="s">
        <v>1749</v>
      </c>
      <c r="L343" t="s">
        <v>1659</v>
      </c>
      <c r="M343" t="s">
        <v>2183</v>
      </c>
      <c r="N343" t="s">
        <v>4911</v>
      </c>
      <c r="O343" t="s">
        <v>4625</v>
      </c>
      <c r="P343" t="s">
        <v>19</v>
      </c>
      <c r="Q343" t="s">
        <v>1710</v>
      </c>
      <c r="R343" t="s">
        <v>66</v>
      </c>
      <c r="S343" t="s">
        <v>2182</v>
      </c>
      <c r="T343" t="s">
        <v>2759</v>
      </c>
      <c r="U343" t="s">
        <v>500</v>
      </c>
    </row>
    <row r="344" spans="1:21" x14ac:dyDescent="0.25">
      <c r="A344" t="s">
        <v>849</v>
      </c>
      <c r="B344" t="s">
        <v>850</v>
      </c>
      <c r="C344" t="s">
        <v>1390</v>
      </c>
      <c r="D344" t="s">
        <v>1381</v>
      </c>
      <c r="E344" t="s">
        <v>134</v>
      </c>
      <c r="F344" t="s">
        <v>284</v>
      </c>
      <c r="G344" t="s">
        <v>1657</v>
      </c>
      <c r="H344" t="s">
        <v>1654</v>
      </c>
      <c r="I344" t="s">
        <v>17</v>
      </c>
      <c r="J344" t="s">
        <v>4516</v>
      </c>
      <c r="K344" t="s">
        <v>1339</v>
      </c>
      <c r="L344" t="s">
        <v>985</v>
      </c>
      <c r="M344" t="s">
        <v>2183</v>
      </c>
      <c r="N344" t="s">
        <v>6740</v>
      </c>
      <c r="O344" t="s">
        <v>6741</v>
      </c>
      <c r="Q344" t="s">
        <v>135</v>
      </c>
      <c r="R344" t="s">
        <v>54</v>
      </c>
      <c r="S344" t="s">
        <v>2186</v>
      </c>
      <c r="T344" t="s">
        <v>6742</v>
      </c>
      <c r="U344" t="s">
        <v>851</v>
      </c>
    </row>
    <row r="345" spans="1:21" x14ac:dyDescent="0.25">
      <c r="A345" t="s">
        <v>1464</v>
      </c>
      <c r="B345" t="s">
        <v>1465</v>
      </c>
      <c r="C345" t="s">
        <v>33</v>
      </c>
      <c r="D345" t="s">
        <v>1658</v>
      </c>
      <c r="E345" t="s">
        <v>134</v>
      </c>
      <c r="F345" t="s">
        <v>221</v>
      </c>
      <c r="G345" t="s">
        <v>2028</v>
      </c>
      <c r="H345" t="s">
        <v>1654</v>
      </c>
      <c r="I345" t="s">
        <v>17</v>
      </c>
      <c r="J345" t="s">
        <v>879</v>
      </c>
      <c r="K345" t="s">
        <v>2311</v>
      </c>
      <c r="L345" t="s">
        <v>1683</v>
      </c>
      <c r="M345" t="s">
        <v>2181</v>
      </c>
      <c r="N345" t="s">
        <v>4636</v>
      </c>
      <c r="O345" t="s">
        <v>5849</v>
      </c>
      <c r="Q345" t="s">
        <v>1358</v>
      </c>
      <c r="R345" t="s">
        <v>18</v>
      </c>
      <c r="S345" t="s">
        <v>2182</v>
      </c>
      <c r="T345" t="s">
        <v>3188</v>
      </c>
      <c r="U345" t="s">
        <v>1466</v>
      </c>
    </row>
    <row r="346" spans="1:21" x14ac:dyDescent="0.25">
      <c r="A346" t="s">
        <v>203</v>
      </c>
      <c r="B346" t="s">
        <v>204</v>
      </c>
      <c r="C346" t="s">
        <v>3220</v>
      </c>
      <c r="D346" t="s">
        <v>2437</v>
      </c>
      <c r="E346" t="s">
        <v>134</v>
      </c>
      <c r="F346" t="s">
        <v>221</v>
      </c>
      <c r="G346" t="s">
        <v>2028</v>
      </c>
      <c r="H346" t="s">
        <v>1654</v>
      </c>
      <c r="I346" t="s">
        <v>17</v>
      </c>
      <c r="J346" t="s">
        <v>911</v>
      </c>
      <c r="K346" t="s">
        <v>1362</v>
      </c>
      <c r="L346" t="s">
        <v>990</v>
      </c>
      <c r="M346" t="s">
        <v>2185</v>
      </c>
      <c r="N346" t="s">
        <v>4912</v>
      </c>
      <c r="O346" t="s">
        <v>5850</v>
      </c>
      <c r="P346" t="s">
        <v>19</v>
      </c>
      <c r="Q346" t="s">
        <v>1710</v>
      </c>
      <c r="R346" t="s">
        <v>24</v>
      </c>
      <c r="S346" t="s">
        <v>2184</v>
      </c>
      <c r="T346" t="s">
        <v>4058</v>
      </c>
      <c r="U346" t="s">
        <v>205</v>
      </c>
    </row>
    <row r="347" spans="1:21" x14ac:dyDescent="0.25">
      <c r="A347" t="s">
        <v>934</v>
      </c>
      <c r="B347" t="s">
        <v>935</v>
      </c>
      <c r="C347" t="s">
        <v>102</v>
      </c>
      <c r="D347" t="s">
        <v>2498</v>
      </c>
      <c r="E347" t="s">
        <v>134</v>
      </c>
      <c r="F347" t="s">
        <v>221</v>
      </c>
      <c r="G347" t="s">
        <v>2028</v>
      </c>
      <c r="H347" t="s">
        <v>135</v>
      </c>
      <c r="I347" t="s">
        <v>17</v>
      </c>
      <c r="J347" t="s">
        <v>3161</v>
      </c>
      <c r="K347" t="s">
        <v>1339</v>
      </c>
      <c r="L347" t="s">
        <v>986</v>
      </c>
      <c r="M347" t="s">
        <v>2185</v>
      </c>
      <c r="N347" t="s">
        <v>5851</v>
      </c>
      <c r="O347" t="s">
        <v>5852</v>
      </c>
      <c r="P347" t="s">
        <v>19</v>
      </c>
      <c r="Q347" t="s">
        <v>2026</v>
      </c>
      <c r="R347" t="s">
        <v>52</v>
      </c>
      <c r="S347" t="s">
        <v>2184</v>
      </c>
      <c r="T347" t="s">
        <v>4307</v>
      </c>
      <c r="U347" t="s">
        <v>936</v>
      </c>
    </row>
    <row r="348" spans="1:21" x14ac:dyDescent="0.25">
      <c r="A348" t="s">
        <v>659</v>
      </c>
      <c r="B348" t="s">
        <v>660</v>
      </c>
      <c r="C348" t="s">
        <v>3220</v>
      </c>
      <c r="D348" t="s">
        <v>3115</v>
      </c>
      <c r="E348" t="s">
        <v>2758</v>
      </c>
      <c r="F348" t="s">
        <v>221</v>
      </c>
      <c r="G348" t="s">
        <v>1714</v>
      </c>
      <c r="H348" t="s">
        <v>1655</v>
      </c>
      <c r="I348" t="s">
        <v>17</v>
      </c>
      <c r="J348" t="s">
        <v>43</v>
      </c>
      <c r="K348" t="s">
        <v>1338</v>
      </c>
      <c r="L348" t="s">
        <v>983</v>
      </c>
      <c r="M348" t="s">
        <v>2183</v>
      </c>
      <c r="N348" t="s">
        <v>5851</v>
      </c>
      <c r="O348" t="s">
        <v>5853</v>
      </c>
      <c r="P348" t="s">
        <v>19</v>
      </c>
      <c r="Q348" t="s">
        <v>2026</v>
      </c>
      <c r="R348" t="s">
        <v>66</v>
      </c>
      <c r="S348" t="s">
        <v>2184</v>
      </c>
      <c r="T348" t="s">
        <v>6743</v>
      </c>
      <c r="U348" t="s">
        <v>661</v>
      </c>
    </row>
    <row r="349" spans="1:21" x14ac:dyDescent="0.25">
      <c r="A349" t="s">
        <v>1529</v>
      </c>
      <c r="B349" t="s">
        <v>1530</v>
      </c>
      <c r="C349" t="s">
        <v>2914</v>
      </c>
      <c r="D349" t="s">
        <v>2027</v>
      </c>
      <c r="E349" t="s">
        <v>134</v>
      </c>
      <c r="F349" t="s">
        <v>284</v>
      </c>
      <c r="G349" t="s">
        <v>2028</v>
      </c>
      <c r="H349" t="s">
        <v>1654</v>
      </c>
      <c r="I349" t="s">
        <v>17</v>
      </c>
      <c r="J349" t="s">
        <v>874</v>
      </c>
      <c r="K349" t="s">
        <v>1749</v>
      </c>
      <c r="L349" t="s">
        <v>1661</v>
      </c>
      <c r="M349" t="s">
        <v>2183</v>
      </c>
      <c r="N349" t="s">
        <v>5854</v>
      </c>
      <c r="O349" t="s">
        <v>5855</v>
      </c>
      <c r="P349" t="s">
        <v>19</v>
      </c>
      <c r="Q349" t="s">
        <v>1334</v>
      </c>
      <c r="R349" t="s">
        <v>18</v>
      </c>
      <c r="S349" t="s">
        <v>2186</v>
      </c>
      <c r="T349" t="s">
        <v>3272</v>
      </c>
      <c r="U349" t="s">
        <v>1531</v>
      </c>
    </row>
    <row r="350" spans="1:21" x14ac:dyDescent="0.25">
      <c r="A350" t="s">
        <v>2282</v>
      </c>
      <c r="B350" t="s">
        <v>2283</v>
      </c>
      <c r="C350" t="s">
        <v>1725</v>
      </c>
      <c r="D350" t="s">
        <v>2486</v>
      </c>
      <c r="E350" t="s">
        <v>134</v>
      </c>
      <c r="F350" t="s">
        <v>221</v>
      </c>
      <c r="G350" t="s">
        <v>2028</v>
      </c>
      <c r="H350" t="s">
        <v>1654</v>
      </c>
      <c r="I350" t="s">
        <v>20</v>
      </c>
      <c r="J350" t="s">
        <v>879</v>
      </c>
      <c r="K350" t="s">
        <v>2265</v>
      </c>
      <c r="L350" t="s">
        <v>1659</v>
      </c>
      <c r="M350" t="s">
        <v>2181</v>
      </c>
      <c r="N350" t="s">
        <v>5856</v>
      </c>
      <c r="O350" t="s">
        <v>5366</v>
      </c>
      <c r="P350" t="s">
        <v>1388</v>
      </c>
      <c r="Q350" t="s">
        <v>1358</v>
      </c>
      <c r="R350" t="s">
        <v>69</v>
      </c>
      <c r="S350" t="s">
        <v>2182</v>
      </c>
      <c r="T350" t="s">
        <v>4071</v>
      </c>
      <c r="U350" t="s">
        <v>2284</v>
      </c>
    </row>
    <row r="351" spans="1:21" x14ac:dyDescent="0.25">
      <c r="A351" t="s">
        <v>1137</v>
      </c>
      <c r="B351" t="s">
        <v>1137</v>
      </c>
      <c r="C351" t="s">
        <v>1269</v>
      </c>
      <c r="D351" t="s">
        <v>3240</v>
      </c>
      <c r="E351" t="s">
        <v>1667</v>
      </c>
      <c r="F351" t="s">
        <v>221</v>
      </c>
      <c r="G351" t="s">
        <v>2028</v>
      </c>
      <c r="H351" t="s">
        <v>2288</v>
      </c>
      <c r="I351" t="s">
        <v>20</v>
      </c>
      <c r="J351" t="s">
        <v>879</v>
      </c>
      <c r="K351" t="s">
        <v>2900</v>
      </c>
      <c r="L351" t="s">
        <v>1351</v>
      </c>
      <c r="M351" t="s">
        <v>2185</v>
      </c>
      <c r="N351" t="s">
        <v>5857</v>
      </c>
      <c r="O351" t="s">
        <v>5858</v>
      </c>
      <c r="P351" t="s">
        <v>19</v>
      </c>
      <c r="Q351" t="s">
        <v>1710</v>
      </c>
      <c r="R351" t="s">
        <v>68</v>
      </c>
      <c r="S351" t="s">
        <v>2184</v>
      </c>
      <c r="T351" t="s">
        <v>3794</v>
      </c>
      <c r="U351" t="s">
        <v>1138</v>
      </c>
    </row>
    <row r="352" spans="1:21" x14ac:dyDescent="0.25">
      <c r="A352" t="s">
        <v>22</v>
      </c>
      <c r="B352" t="s">
        <v>23</v>
      </c>
      <c r="C352" t="s">
        <v>102</v>
      </c>
      <c r="D352" t="s">
        <v>2188</v>
      </c>
      <c r="E352" t="s">
        <v>134</v>
      </c>
      <c r="F352" t="s">
        <v>221</v>
      </c>
      <c r="G352" t="s">
        <v>2028</v>
      </c>
      <c r="H352" t="s">
        <v>1668</v>
      </c>
      <c r="I352" t="s">
        <v>17</v>
      </c>
      <c r="J352" t="s">
        <v>878</v>
      </c>
      <c r="K352" t="s">
        <v>2126</v>
      </c>
      <c r="L352" t="s">
        <v>983</v>
      </c>
      <c r="M352" t="s">
        <v>2185</v>
      </c>
      <c r="N352" t="s">
        <v>4056</v>
      </c>
      <c r="O352" t="s">
        <v>5859</v>
      </c>
      <c r="P352" t="s">
        <v>25</v>
      </c>
      <c r="Q352" t="s">
        <v>1710</v>
      </c>
      <c r="R352" t="s">
        <v>24</v>
      </c>
      <c r="S352" t="s">
        <v>2184</v>
      </c>
      <c r="T352" t="s">
        <v>5191</v>
      </c>
      <c r="U352" t="s">
        <v>26</v>
      </c>
    </row>
    <row r="353" spans="1:21" x14ac:dyDescent="0.25">
      <c r="A353" t="s">
        <v>1954</v>
      </c>
      <c r="B353" t="s">
        <v>1955</v>
      </c>
      <c r="C353" t="s">
        <v>1269</v>
      </c>
      <c r="D353" t="s">
        <v>2757</v>
      </c>
      <c r="E353" t="s">
        <v>2649</v>
      </c>
      <c r="F353" t="s">
        <v>221</v>
      </c>
      <c r="G353" t="s">
        <v>2028</v>
      </c>
      <c r="H353" t="s">
        <v>1655</v>
      </c>
      <c r="I353" t="s">
        <v>20</v>
      </c>
      <c r="J353" t="s">
        <v>877</v>
      </c>
      <c r="K353" t="s">
        <v>1674</v>
      </c>
      <c r="L353" t="s">
        <v>983</v>
      </c>
      <c r="M353" t="s">
        <v>2185</v>
      </c>
      <c r="N353" t="s">
        <v>4916</v>
      </c>
      <c r="O353" t="s">
        <v>5860</v>
      </c>
      <c r="P353" t="s">
        <v>19</v>
      </c>
      <c r="Q353" t="s">
        <v>1358</v>
      </c>
      <c r="R353" t="s">
        <v>38</v>
      </c>
      <c r="S353" t="s">
        <v>2184</v>
      </c>
      <c r="T353" t="s">
        <v>4319</v>
      </c>
      <c r="U353" t="s">
        <v>1956</v>
      </c>
    </row>
    <row r="354" spans="1:21" x14ac:dyDescent="0.25">
      <c r="A354" t="s">
        <v>3801</v>
      </c>
      <c r="B354" t="s">
        <v>3802</v>
      </c>
      <c r="C354" t="s">
        <v>3220</v>
      </c>
      <c r="D354" t="s">
        <v>2757</v>
      </c>
      <c r="E354" t="s">
        <v>134</v>
      </c>
      <c r="F354" t="s">
        <v>221</v>
      </c>
      <c r="G354" t="s">
        <v>2028</v>
      </c>
      <c r="H354" t="s">
        <v>1654</v>
      </c>
      <c r="I354" t="s">
        <v>140</v>
      </c>
      <c r="J354" t="s">
        <v>6728</v>
      </c>
      <c r="K354" t="s">
        <v>1339</v>
      </c>
      <c r="L354" t="s">
        <v>984</v>
      </c>
      <c r="M354" t="s">
        <v>2185</v>
      </c>
      <c r="N354" t="s">
        <v>5861</v>
      </c>
      <c r="O354" t="s">
        <v>5862</v>
      </c>
      <c r="P354" t="s">
        <v>1388</v>
      </c>
      <c r="Q354" t="s">
        <v>1336</v>
      </c>
      <c r="R354" t="s">
        <v>66</v>
      </c>
      <c r="S354" t="s">
        <v>2184</v>
      </c>
      <c r="T354" t="s">
        <v>3803</v>
      </c>
      <c r="U354" t="s">
        <v>3804</v>
      </c>
    </row>
    <row r="355" spans="1:21" x14ac:dyDescent="0.25">
      <c r="A355" t="s">
        <v>1784</v>
      </c>
      <c r="B355" t="s">
        <v>1785</v>
      </c>
      <c r="C355" t="s">
        <v>33</v>
      </c>
      <c r="D355" t="s">
        <v>4828</v>
      </c>
      <c r="E355" t="s">
        <v>134</v>
      </c>
      <c r="F355" t="s">
        <v>221</v>
      </c>
      <c r="G355" t="s">
        <v>2028</v>
      </c>
      <c r="H355" t="s">
        <v>2288</v>
      </c>
      <c r="I355" t="s">
        <v>28</v>
      </c>
      <c r="J355" t="s">
        <v>875</v>
      </c>
      <c r="K355" t="s">
        <v>3182</v>
      </c>
      <c r="L355" t="s">
        <v>1335</v>
      </c>
      <c r="M355" t="s">
        <v>2181</v>
      </c>
      <c r="N355" t="s">
        <v>5861</v>
      </c>
      <c r="O355" t="s">
        <v>5863</v>
      </c>
      <c r="Q355" t="s">
        <v>2026</v>
      </c>
      <c r="R355" t="s">
        <v>66</v>
      </c>
      <c r="S355" t="s">
        <v>2182</v>
      </c>
      <c r="T355" t="s">
        <v>5864</v>
      </c>
      <c r="U355" t="s">
        <v>1786</v>
      </c>
    </row>
    <row r="356" spans="1:21" x14ac:dyDescent="0.25">
      <c r="A356" t="s">
        <v>1701</v>
      </c>
      <c r="B356" t="s">
        <v>1702</v>
      </c>
      <c r="C356" t="s">
        <v>1269</v>
      </c>
      <c r="D356" t="s">
        <v>2287</v>
      </c>
      <c r="E356" t="s">
        <v>1667</v>
      </c>
      <c r="F356" t="s">
        <v>221</v>
      </c>
      <c r="G356" t="s">
        <v>2028</v>
      </c>
      <c r="H356" t="s">
        <v>1668</v>
      </c>
      <c r="I356" t="s">
        <v>17</v>
      </c>
      <c r="J356" t="s">
        <v>875</v>
      </c>
      <c r="K356" t="s">
        <v>2231</v>
      </c>
      <c r="L356" t="s">
        <v>983</v>
      </c>
      <c r="M356" t="s">
        <v>2181</v>
      </c>
      <c r="N356" t="s">
        <v>5192</v>
      </c>
      <c r="O356" t="s">
        <v>4643</v>
      </c>
      <c r="P356" t="s">
        <v>19</v>
      </c>
      <c r="Q356" t="s">
        <v>2026</v>
      </c>
      <c r="R356" t="s">
        <v>68</v>
      </c>
      <c r="S356" t="s">
        <v>2182</v>
      </c>
      <c r="T356" t="s">
        <v>4318</v>
      </c>
      <c r="U356" t="s">
        <v>1703</v>
      </c>
    </row>
    <row r="357" spans="1:21" x14ac:dyDescent="0.25">
      <c r="A357" t="s">
        <v>55</v>
      </c>
      <c r="B357" t="s">
        <v>56</v>
      </c>
      <c r="C357" t="s">
        <v>1347</v>
      </c>
      <c r="D357" t="s">
        <v>2437</v>
      </c>
      <c r="E357" t="s">
        <v>134</v>
      </c>
      <c r="F357" t="s">
        <v>221</v>
      </c>
      <c r="G357" t="s">
        <v>1714</v>
      </c>
      <c r="H357" t="s">
        <v>1655</v>
      </c>
      <c r="I357" t="s">
        <v>17</v>
      </c>
      <c r="J357" t="s">
        <v>877</v>
      </c>
      <c r="K357" t="s">
        <v>2683</v>
      </c>
      <c r="L357" t="s">
        <v>985</v>
      </c>
      <c r="M357" t="s">
        <v>2185</v>
      </c>
      <c r="N357" t="s">
        <v>4918</v>
      </c>
      <c r="O357" t="s">
        <v>4689</v>
      </c>
      <c r="P357" t="s">
        <v>19</v>
      </c>
      <c r="Q357" t="s">
        <v>1710</v>
      </c>
      <c r="R357" t="s">
        <v>21</v>
      </c>
      <c r="S357" t="s">
        <v>2184</v>
      </c>
      <c r="T357" t="s">
        <v>5865</v>
      </c>
      <c r="U357" t="s">
        <v>57</v>
      </c>
    </row>
    <row r="358" spans="1:21" x14ac:dyDescent="0.25">
      <c r="A358" t="s">
        <v>210</v>
      </c>
      <c r="B358" t="s">
        <v>211</v>
      </c>
      <c r="C358" t="s">
        <v>1269</v>
      </c>
      <c r="D358" t="s">
        <v>2711</v>
      </c>
      <c r="E358" t="s">
        <v>134</v>
      </c>
      <c r="F358" t="s">
        <v>2713</v>
      </c>
      <c r="G358" t="s">
        <v>2028</v>
      </c>
      <c r="H358" t="s">
        <v>1655</v>
      </c>
      <c r="I358" t="s">
        <v>20</v>
      </c>
      <c r="J358" t="s">
        <v>911</v>
      </c>
      <c r="K358" t="s">
        <v>2311</v>
      </c>
      <c r="L358" t="s">
        <v>1661</v>
      </c>
      <c r="M358" t="s">
        <v>2185</v>
      </c>
      <c r="N358" t="s">
        <v>3793</v>
      </c>
      <c r="O358" t="s">
        <v>5866</v>
      </c>
      <c r="P358" t="s">
        <v>19</v>
      </c>
      <c r="Q358" t="s">
        <v>1358</v>
      </c>
      <c r="R358" t="s">
        <v>54</v>
      </c>
      <c r="S358" t="s">
        <v>2184</v>
      </c>
      <c r="T358" t="s">
        <v>5193</v>
      </c>
      <c r="U358" t="s">
        <v>212</v>
      </c>
    </row>
    <row r="359" spans="1:21" x14ac:dyDescent="0.25">
      <c r="A359" t="s">
        <v>1771</v>
      </c>
      <c r="B359" t="s">
        <v>1772</v>
      </c>
      <c r="D359" t="s">
        <v>1394</v>
      </c>
      <c r="E359" t="s">
        <v>134</v>
      </c>
      <c r="F359" t="s">
        <v>221</v>
      </c>
      <c r="G359" t="s">
        <v>2028</v>
      </c>
      <c r="H359" t="s">
        <v>1655</v>
      </c>
      <c r="I359" t="s">
        <v>17</v>
      </c>
      <c r="J359" t="s">
        <v>875</v>
      </c>
      <c r="K359" t="s">
        <v>1722</v>
      </c>
      <c r="L359" t="s">
        <v>985</v>
      </c>
      <c r="M359" t="s">
        <v>2183</v>
      </c>
      <c r="N359" t="s">
        <v>3793</v>
      </c>
      <c r="O359" t="s">
        <v>5867</v>
      </c>
      <c r="Q359" t="s">
        <v>1334</v>
      </c>
      <c r="R359" t="s">
        <v>77</v>
      </c>
      <c r="S359" t="s">
        <v>2186</v>
      </c>
      <c r="T359" t="s">
        <v>4924</v>
      </c>
      <c r="U359" t="s">
        <v>1773</v>
      </c>
    </row>
    <row r="360" spans="1:21" x14ac:dyDescent="0.25">
      <c r="A360" t="s">
        <v>668</v>
      </c>
      <c r="B360" t="s">
        <v>669</v>
      </c>
      <c r="C360" t="s">
        <v>1685</v>
      </c>
      <c r="D360" t="s">
        <v>720</v>
      </c>
      <c r="E360" t="s">
        <v>134</v>
      </c>
      <c r="F360" t="s">
        <v>221</v>
      </c>
      <c r="G360" t="s">
        <v>2028</v>
      </c>
      <c r="H360" t="s">
        <v>1654</v>
      </c>
      <c r="I360" t="s">
        <v>17</v>
      </c>
      <c r="J360" t="s">
        <v>878</v>
      </c>
      <c r="K360" t="s">
        <v>1396</v>
      </c>
      <c r="L360" t="s">
        <v>985</v>
      </c>
      <c r="M360" t="s">
        <v>2183</v>
      </c>
      <c r="N360" t="s">
        <v>5868</v>
      </c>
      <c r="O360" t="s">
        <v>5869</v>
      </c>
      <c r="P360" t="s">
        <v>1388</v>
      </c>
      <c r="Q360" t="s">
        <v>135</v>
      </c>
      <c r="R360" t="s">
        <v>38</v>
      </c>
      <c r="S360" t="s">
        <v>2184</v>
      </c>
      <c r="T360" t="s">
        <v>4659</v>
      </c>
      <c r="U360" t="s">
        <v>670</v>
      </c>
    </row>
    <row r="361" spans="1:21" x14ac:dyDescent="0.25">
      <c r="A361" t="s">
        <v>949</v>
      </c>
      <c r="B361" t="s">
        <v>950</v>
      </c>
      <c r="C361" t="s">
        <v>1347</v>
      </c>
      <c r="D361" t="s">
        <v>1381</v>
      </c>
      <c r="E361" t="s">
        <v>134</v>
      </c>
      <c r="F361" t="s">
        <v>283</v>
      </c>
      <c r="G361" t="s">
        <v>704</v>
      </c>
      <c r="H361" t="s">
        <v>1654</v>
      </c>
      <c r="I361" t="s">
        <v>1383</v>
      </c>
      <c r="J361" t="s">
        <v>880</v>
      </c>
      <c r="K361" t="s">
        <v>1396</v>
      </c>
      <c r="M361" t="s">
        <v>2183</v>
      </c>
      <c r="N361" t="s">
        <v>5870</v>
      </c>
      <c r="P361" t="s">
        <v>19</v>
      </c>
      <c r="Q361" t="s">
        <v>135</v>
      </c>
      <c r="R361" t="s">
        <v>74</v>
      </c>
      <c r="S361" t="s">
        <v>2182</v>
      </c>
      <c r="T361" t="s">
        <v>3183</v>
      </c>
      <c r="U361" t="s">
        <v>951</v>
      </c>
    </row>
    <row r="362" spans="1:21" x14ac:dyDescent="0.25">
      <c r="A362" t="s">
        <v>1899</v>
      </c>
      <c r="B362" t="s">
        <v>1900</v>
      </c>
      <c r="C362" t="s">
        <v>1390</v>
      </c>
      <c r="D362" t="s">
        <v>2060</v>
      </c>
      <c r="E362" t="s">
        <v>134</v>
      </c>
      <c r="F362" t="s">
        <v>221</v>
      </c>
      <c r="G362" t="s">
        <v>1657</v>
      </c>
      <c r="H362" t="s">
        <v>1654</v>
      </c>
      <c r="I362" t="s">
        <v>20</v>
      </c>
      <c r="J362" t="s">
        <v>877</v>
      </c>
      <c r="K362" t="s">
        <v>1411</v>
      </c>
      <c r="L362" t="s">
        <v>1351</v>
      </c>
      <c r="M362" t="s">
        <v>2185</v>
      </c>
      <c r="N362" t="s">
        <v>5870</v>
      </c>
      <c r="O362" t="s">
        <v>6744</v>
      </c>
      <c r="P362" t="s">
        <v>19</v>
      </c>
      <c r="Q362" t="s">
        <v>1358</v>
      </c>
      <c r="R362" t="s">
        <v>49</v>
      </c>
      <c r="S362" t="s">
        <v>2184</v>
      </c>
      <c r="T362" t="s">
        <v>3579</v>
      </c>
      <c r="U362" t="s">
        <v>1901</v>
      </c>
    </row>
    <row r="363" spans="1:21" x14ac:dyDescent="0.25">
      <c r="A363" t="s">
        <v>2441</v>
      </c>
      <c r="B363" t="s">
        <v>2442</v>
      </c>
      <c r="C363" t="s">
        <v>1390</v>
      </c>
      <c r="D363" t="s">
        <v>332</v>
      </c>
      <c r="E363" t="s">
        <v>134</v>
      </c>
      <c r="F363" t="s">
        <v>221</v>
      </c>
      <c r="G363" t="s">
        <v>2028</v>
      </c>
      <c r="H363" t="s">
        <v>1654</v>
      </c>
      <c r="I363" t="s">
        <v>20</v>
      </c>
      <c r="J363" t="s">
        <v>43</v>
      </c>
      <c r="K363" t="s">
        <v>1396</v>
      </c>
      <c r="L363" t="s">
        <v>1343</v>
      </c>
      <c r="M363" t="s">
        <v>2185</v>
      </c>
      <c r="N363" t="s">
        <v>5870</v>
      </c>
      <c r="P363" t="s">
        <v>19</v>
      </c>
      <c r="Q363" t="s">
        <v>1679</v>
      </c>
      <c r="R363" t="s">
        <v>24</v>
      </c>
      <c r="S363" t="s">
        <v>2184</v>
      </c>
      <c r="T363" t="s">
        <v>2693</v>
      </c>
      <c r="U363" t="s">
        <v>2443</v>
      </c>
    </row>
    <row r="364" spans="1:21" x14ac:dyDescent="0.25">
      <c r="A364" t="s">
        <v>1639</v>
      </c>
      <c r="B364" t="s">
        <v>1640</v>
      </c>
      <c r="C364" t="s">
        <v>1269</v>
      </c>
      <c r="D364" t="s">
        <v>2060</v>
      </c>
      <c r="E364" t="s">
        <v>2565</v>
      </c>
      <c r="F364" t="s">
        <v>221</v>
      </c>
      <c r="G364" t="s">
        <v>2028</v>
      </c>
      <c r="H364" t="s">
        <v>1655</v>
      </c>
      <c r="I364" t="s">
        <v>17</v>
      </c>
      <c r="J364" t="s">
        <v>877</v>
      </c>
      <c r="K364" t="s">
        <v>989</v>
      </c>
      <c r="L364" t="s">
        <v>2913</v>
      </c>
      <c r="M364" t="s">
        <v>2185</v>
      </c>
      <c r="N364" t="s">
        <v>4641</v>
      </c>
      <c r="O364" t="s">
        <v>5871</v>
      </c>
      <c r="P364" t="s">
        <v>1388</v>
      </c>
      <c r="Q364" t="s">
        <v>2026</v>
      </c>
      <c r="R364" t="s">
        <v>18</v>
      </c>
      <c r="S364" t="s">
        <v>2184</v>
      </c>
      <c r="T364" t="s">
        <v>5872</v>
      </c>
      <c r="U364" t="s">
        <v>1641</v>
      </c>
    </row>
    <row r="365" spans="1:21" x14ac:dyDescent="0.25">
      <c r="A365" t="s">
        <v>1793</v>
      </c>
      <c r="B365" t="s">
        <v>1794</v>
      </c>
      <c r="C365" t="s">
        <v>1364</v>
      </c>
      <c r="D365" t="s">
        <v>234</v>
      </c>
      <c r="E365" t="s">
        <v>134</v>
      </c>
      <c r="F365" t="s">
        <v>221</v>
      </c>
      <c r="G365" t="s">
        <v>2028</v>
      </c>
      <c r="H365" t="s">
        <v>1654</v>
      </c>
      <c r="I365" t="s">
        <v>20</v>
      </c>
      <c r="J365" t="s">
        <v>911</v>
      </c>
      <c r="K365" t="s">
        <v>1362</v>
      </c>
      <c r="M365" t="s">
        <v>2181</v>
      </c>
      <c r="N365" t="s">
        <v>5873</v>
      </c>
      <c r="P365" t="s">
        <v>19</v>
      </c>
      <c r="Q365" t="s">
        <v>1336</v>
      </c>
      <c r="R365" t="s">
        <v>66</v>
      </c>
      <c r="S365" t="s">
        <v>2186</v>
      </c>
      <c r="T365" t="s">
        <v>3578</v>
      </c>
      <c r="U365" t="s">
        <v>1795</v>
      </c>
    </row>
    <row r="366" spans="1:21" x14ac:dyDescent="0.25">
      <c r="A366" t="s">
        <v>277</v>
      </c>
      <c r="B366" t="s">
        <v>278</v>
      </c>
      <c r="C366" t="s">
        <v>1269</v>
      </c>
      <c r="D366" t="s">
        <v>4054</v>
      </c>
      <c r="E366" t="s">
        <v>3526</v>
      </c>
      <c r="F366" t="s">
        <v>221</v>
      </c>
      <c r="G366" t="s">
        <v>2028</v>
      </c>
      <c r="H366" t="s">
        <v>1668</v>
      </c>
      <c r="I366" t="s">
        <v>20</v>
      </c>
      <c r="J366" t="s">
        <v>882</v>
      </c>
      <c r="K366" t="s">
        <v>2122</v>
      </c>
      <c r="L366" t="s">
        <v>1343</v>
      </c>
      <c r="M366" t="s">
        <v>2181</v>
      </c>
      <c r="N366" t="s">
        <v>5874</v>
      </c>
      <c r="P366" t="s">
        <v>19</v>
      </c>
      <c r="Q366" t="s">
        <v>2062</v>
      </c>
      <c r="R366" t="s">
        <v>77</v>
      </c>
      <c r="S366" t="s">
        <v>2182</v>
      </c>
      <c r="T366" t="s">
        <v>3222</v>
      </c>
      <c r="U366" t="s">
        <v>279</v>
      </c>
    </row>
    <row r="367" spans="1:21" x14ac:dyDescent="0.25">
      <c r="A367" t="s">
        <v>2488</v>
      </c>
      <c r="B367" t="s">
        <v>2489</v>
      </c>
      <c r="C367" t="s">
        <v>3220</v>
      </c>
      <c r="D367" t="s">
        <v>343</v>
      </c>
      <c r="E367" t="s">
        <v>134</v>
      </c>
      <c r="F367" t="s">
        <v>221</v>
      </c>
      <c r="G367" t="s">
        <v>28</v>
      </c>
      <c r="H367" t="s">
        <v>1654</v>
      </c>
      <c r="I367" t="s">
        <v>17</v>
      </c>
      <c r="J367" t="s">
        <v>873</v>
      </c>
      <c r="K367" t="s">
        <v>988</v>
      </c>
      <c r="L367" t="s">
        <v>983</v>
      </c>
      <c r="M367" t="s">
        <v>2183</v>
      </c>
      <c r="N367" t="s">
        <v>4644</v>
      </c>
      <c r="O367" t="s">
        <v>5875</v>
      </c>
      <c r="P367" t="s">
        <v>19</v>
      </c>
      <c r="Q367" t="s">
        <v>1358</v>
      </c>
      <c r="R367" t="s">
        <v>54</v>
      </c>
      <c r="S367" t="s">
        <v>2184</v>
      </c>
      <c r="T367" t="s">
        <v>4651</v>
      </c>
      <c r="U367" t="s">
        <v>2490</v>
      </c>
    </row>
    <row r="368" spans="1:21" x14ac:dyDescent="0.25">
      <c r="A368" t="s">
        <v>1319</v>
      </c>
      <c r="B368" t="s">
        <v>1320</v>
      </c>
      <c r="C368" t="s">
        <v>2914</v>
      </c>
      <c r="D368" t="s">
        <v>2620</v>
      </c>
      <c r="E368" t="s">
        <v>2565</v>
      </c>
      <c r="F368" t="s">
        <v>221</v>
      </c>
      <c r="G368" t="s">
        <v>1714</v>
      </c>
      <c r="H368" t="s">
        <v>1655</v>
      </c>
      <c r="I368" t="s">
        <v>140</v>
      </c>
      <c r="J368" t="s">
        <v>873</v>
      </c>
      <c r="K368" t="s">
        <v>2650</v>
      </c>
      <c r="L368" t="s">
        <v>984</v>
      </c>
      <c r="M368" t="s">
        <v>2185</v>
      </c>
      <c r="N368" t="s">
        <v>5876</v>
      </c>
      <c r="O368" t="s">
        <v>5877</v>
      </c>
      <c r="P368" t="s">
        <v>25</v>
      </c>
      <c r="Q368" t="s">
        <v>2026</v>
      </c>
      <c r="R368" t="s">
        <v>34</v>
      </c>
      <c r="S368" t="s">
        <v>2184</v>
      </c>
      <c r="T368" t="s">
        <v>4068</v>
      </c>
      <c r="U368" t="s">
        <v>1321</v>
      </c>
    </row>
    <row r="369" spans="1:22" x14ac:dyDescent="0.25">
      <c r="A369" t="s">
        <v>2175</v>
      </c>
      <c r="B369" t="s">
        <v>2176</v>
      </c>
      <c r="C369" t="s">
        <v>1364</v>
      </c>
      <c r="D369" t="s">
        <v>1403</v>
      </c>
      <c r="E369" t="s">
        <v>134</v>
      </c>
      <c r="F369" t="s">
        <v>221</v>
      </c>
      <c r="G369" t="s">
        <v>2028</v>
      </c>
      <c r="H369" t="s">
        <v>1654</v>
      </c>
      <c r="I369" t="s">
        <v>1383</v>
      </c>
      <c r="J369" t="s">
        <v>3137</v>
      </c>
      <c r="K369" t="s">
        <v>987</v>
      </c>
      <c r="L369" t="s">
        <v>983</v>
      </c>
      <c r="M369" t="s">
        <v>2185</v>
      </c>
      <c r="N369" t="s">
        <v>4920</v>
      </c>
      <c r="O369" t="s">
        <v>5878</v>
      </c>
      <c r="P369" t="s">
        <v>19</v>
      </c>
      <c r="Q369" t="s">
        <v>1336</v>
      </c>
      <c r="R369" t="s">
        <v>24</v>
      </c>
      <c r="S369" t="s">
        <v>2184</v>
      </c>
      <c r="T369" t="s">
        <v>4647</v>
      </c>
      <c r="U369" t="s">
        <v>2177</v>
      </c>
    </row>
    <row r="370" spans="1:22" x14ac:dyDescent="0.25">
      <c r="A370" t="s">
        <v>2438</v>
      </c>
      <c r="B370" t="s">
        <v>2439</v>
      </c>
      <c r="C370" t="s">
        <v>2914</v>
      </c>
      <c r="D370" t="s">
        <v>1394</v>
      </c>
      <c r="E370" t="s">
        <v>134</v>
      </c>
      <c r="F370" t="s">
        <v>283</v>
      </c>
      <c r="G370" t="s">
        <v>2028</v>
      </c>
      <c r="H370" t="s">
        <v>1654</v>
      </c>
      <c r="I370" t="s">
        <v>17</v>
      </c>
      <c r="J370" t="s">
        <v>880</v>
      </c>
      <c r="K370" t="s">
        <v>1396</v>
      </c>
      <c r="L370" t="s">
        <v>986</v>
      </c>
      <c r="M370" t="s">
        <v>2181</v>
      </c>
      <c r="N370" t="s">
        <v>5879</v>
      </c>
      <c r="P370" t="s">
        <v>19</v>
      </c>
      <c r="Q370" t="s">
        <v>135</v>
      </c>
      <c r="R370" t="s">
        <v>18</v>
      </c>
      <c r="S370" t="s">
        <v>2182</v>
      </c>
      <c r="T370" t="s">
        <v>5880</v>
      </c>
      <c r="U370" t="s">
        <v>2440</v>
      </c>
    </row>
    <row r="371" spans="1:22" x14ac:dyDescent="0.25">
      <c r="A371" t="s">
        <v>1921</v>
      </c>
      <c r="B371" t="s">
        <v>1922</v>
      </c>
      <c r="C371" t="s">
        <v>1269</v>
      </c>
      <c r="D371" t="s">
        <v>2023</v>
      </c>
      <c r="E371" t="s">
        <v>134</v>
      </c>
      <c r="F371" t="s">
        <v>2713</v>
      </c>
      <c r="G371" t="s">
        <v>1714</v>
      </c>
      <c r="H371" t="s">
        <v>1654</v>
      </c>
      <c r="I371" t="s">
        <v>17</v>
      </c>
      <c r="J371" t="s">
        <v>880</v>
      </c>
      <c r="K371" t="s">
        <v>987</v>
      </c>
      <c r="L371" t="s">
        <v>990</v>
      </c>
      <c r="M371" t="s">
        <v>2185</v>
      </c>
      <c r="N371" t="s">
        <v>4320</v>
      </c>
      <c r="O371" t="s">
        <v>4913</v>
      </c>
      <c r="P371" t="s">
        <v>19</v>
      </c>
      <c r="Q371" t="s">
        <v>1358</v>
      </c>
      <c r="R371" t="s">
        <v>24</v>
      </c>
      <c r="S371" t="s">
        <v>2184</v>
      </c>
      <c r="T371" t="s">
        <v>5881</v>
      </c>
      <c r="U371" t="s">
        <v>1923</v>
      </c>
    </row>
    <row r="372" spans="1:22" x14ac:dyDescent="0.25">
      <c r="A372" t="s">
        <v>2296</v>
      </c>
      <c r="B372" t="s">
        <v>2297</v>
      </c>
      <c r="C372" t="s">
        <v>3220</v>
      </c>
      <c r="D372" t="s">
        <v>2287</v>
      </c>
      <c r="E372" t="s">
        <v>134</v>
      </c>
      <c r="F372" t="s">
        <v>221</v>
      </c>
      <c r="G372" t="s">
        <v>2028</v>
      </c>
      <c r="H372" t="s">
        <v>1655</v>
      </c>
      <c r="I372" t="s">
        <v>28</v>
      </c>
      <c r="J372" t="s">
        <v>876</v>
      </c>
      <c r="K372" t="s">
        <v>1660</v>
      </c>
      <c r="L372" t="s">
        <v>990</v>
      </c>
      <c r="M372" t="s">
        <v>2185</v>
      </c>
      <c r="N372" t="s">
        <v>5882</v>
      </c>
      <c r="O372" t="s">
        <v>5535</v>
      </c>
      <c r="P372" t="s">
        <v>19</v>
      </c>
      <c r="Q372" t="s">
        <v>1336</v>
      </c>
      <c r="R372" t="s">
        <v>66</v>
      </c>
      <c r="S372" t="s">
        <v>2184</v>
      </c>
      <c r="T372" t="s">
        <v>2764</v>
      </c>
      <c r="U372" t="s">
        <v>2298</v>
      </c>
    </row>
    <row r="373" spans="1:22" x14ac:dyDescent="0.25">
      <c r="A373" t="s">
        <v>804</v>
      </c>
      <c r="B373" t="s">
        <v>805</v>
      </c>
      <c r="D373" t="s">
        <v>1394</v>
      </c>
      <c r="E373" t="s">
        <v>134</v>
      </c>
      <c r="F373" t="s">
        <v>221</v>
      </c>
      <c r="G373" t="s">
        <v>2028</v>
      </c>
      <c r="H373" t="s">
        <v>1654</v>
      </c>
      <c r="I373" t="s">
        <v>28</v>
      </c>
      <c r="J373" t="s">
        <v>6038</v>
      </c>
      <c r="K373" t="s">
        <v>991</v>
      </c>
      <c r="L373" t="s">
        <v>984</v>
      </c>
      <c r="M373" t="s">
        <v>2185</v>
      </c>
      <c r="N373" t="s">
        <v>5882</v>
      </c>
      <c r="O373" t="s">
        <v>5883</v>
      </c>
      <c r="P373" t="s">
        <v>19</v>
      </c>
      <c r="Q373" t="s">
        <v>1334</v>
      </c>
      <c r="R373" t="s">
        <v>38</v>
      </c>
      <c r="S373" t="s">
        <v>2184</v>
      </c>
      <c r="T373" t="s">
        <v>5884</v>
      </c>
      <c r="U373" t="s">
        <v>806</v>
      </c>
    </row>
    <row r="374" spans="1:22" x14ac:dyDescent="0.25">
      <c r="A374" t="s">
        <v>4536</v>
      </c>
      <c r="B374" t="s">
        <v>4537</v>
      </c>
      <c r="C374" t="s">
        <v>1269</v>
      </c>
      <c r="D374" t="s">
        <v>2801</v>
      </c>
      <c r="E374" t="s">
        <v>2758</v>
      </c>
      <c r="F374" t="s">
        <v>221</v>
      </c>
      <c r="G374" t="s">
        <v>2028</v>
      </c>
      <c r="H374" t="s">
        <v>2288</v>
      </c>
      <c r="I374" t="s">
        <v>28</v>
      </c>
      <c r="J374" t="s">
        <v>879</v>
      </c>
      <c r="K374" t="s">
        <v>3179</v>
      </c>
      <c r="L374" t="s">
        <v>4538</v>
      </c>
      <c r="M374" t="s">
        <v>2183</v>
      </c>
      <c r="N374" t="s">
        <v>3518</v>
      </c>
      <c r="O374" t="s">
        <v>5885</v>
      </c>
      <c r="P374" t="s">
        <v>25</v>
      </c>
      <c r="Q374" t="s">
        <v>2026</v>
      </c>
      <c r="R374" t="s">
        <v>74</v>
      </c>
      <c r="S374" t="s">
        <v>2182</v>
      </c>
      <c r="T374" t="s">
        <v>5886</v>
      </c>
      <c r="U374" t="s">
        <v>4539</v>
      </c>
    </row>
    <row r="375" spans="1:22" x14ac:dyDescent="0.25">
      <c r="A375" t="s">
        <v>727</v>
      </c>
      <c r="B375" t="s">
        <v>728</v>
      </c>
      <c r="C375" t="s">
        <v>1269</v>
      </c>
      <c r="D375" t="s">
        <v>2188</v>
      </c>
      <c r="E375" t="s">
        <v>134</v>
      </c>
      <c r="F375" t="s">
        <v>2713</v>
      </c>
      <c r="G375" t="s">
        <v>2028</v>
      </c>
      <c r="H375" t="s">
        <v>1655</v>
      </c>
      <c r="I375" t="s">
        <v>1383</v>
      </c>
      <c r="J375" t="s">
        <v>880</v>
      </c>
      <c r="K375" t="s">
        <v>3179</v>
      </c>
      <c r="L375" t="s">
        <v>984</v>
      </c>
      <c r="M375" t="s">
        <v>2185</v>
      </c>
      <c r="N375" t="s">
        <v>3518</v>
      </c>
      <c r="O375" t="s">
        <v>5651</v>
      </c>
      <c r="P375" t="s">
        <v>25</v>
      </c>
      <c r="Q375" t="s">
        <v>2026</v>
      </c>
      <c r="R375" t="s">
        <v>52</v>
      </c>
      <c r="S375" t="s">
        <v>2184</v>
      </c>
      <c r="T375" t="s">
        <v>5887</v>
      </c>
      <c r="U375" t="s">
        <v>729</v>
      </c>
    </row>
    <row r="376" spans="1:22" x14ac:dyDescent="0.25">
      <c r="A376" t="s">
        <v>2276</v>
      </c>
      <c r="B376" t="s">
        <v>2277</v>
      </c>
      <c r="C376" t="s">
        <v>1725</v>
      </c>
      <c r="D376" t="s">
        <v>2188</v>
      </c>
      <c r="E376" t="s">
        <v>134</v>
      </c>
      <c r="F376" t="s">
        <v>221</v>
      </c>
      <c r="G376" t="s">
        <v>2028</v>
      </c>
      <c r="H376" t="s">
        <v>135</v>
      </c>
      <c r="I376" t="s">
        <v>20</v>
      </c>
      <c r="J376" t="s">
        <v>921</v>
      </c>
      <c r="K376" t="s">
        <v>988</v>
      </c>
      <c r="L376" t="s">
        <v>983</v>
      </c>
      <c r="M376" t="s">
        <v>2183</v>
      </c>
      <c r="N376" t="s">
        <v>4059</v>
      </c>
      <c r="O376" t="s">
        <v>5888</v>
      </c>
      <c r="Q376" t="s">
        <v>1358</v>
      </c>
      <c r="R376" t="s">
        <v>18</v>
      </c>
      <c r="S376" t="s">
        <v>2184</v>
      </c>
      <c r="T376" t="s">
        <v>4077</v>
      </c>
      <c r="U376" t="s">
        <v>2278</v>
      </c>
    </row>
    <row r="377" spans="1:22" x14ac:dyDescent="0.25">
      <c r="A377" t="s">
        <v>269</v>
      </c>
      <c r="B377" t="s">
        <v>270</v>
      </c>
      <c r="C377" t="s">
        <v>3220</v>
      </c>
      <c r="D377" t="s">
        <v>2015</v>
      </c>
      <c r="E377" t="s">
        <v>134</v>
      </c>
      <c r="F377" t="s">
        <v>221</v>
      </c>
      <c r="G377" t="s">
        <v>2028</v>
      </c>
      <c r="H377" t="s">
        <v>1654</v>
      </c>
      <c r="I377" t="s">
        <v>28</v>
      </c>
      <c r="J377" t="s">
        <v>6730</v>
      </c>
      <c r="K377" t="s">
        <v>1338</v>
      </c>
      <c r="L377" t="s">
        <v>985</v>
      </c>
      <c r="M377" t="s">
        <v>2183</v>
      </c>
      <c r="N377" t="s">
        <v>5889</v>
      </c>
      <c r="O377" t="s">
        <v>5890</v>
      </c>
      <c r="P377" t="s">
        <v>19</v>
      </c>
      <c r="Q377" t="s">
        <v>2026</v>
      </c>
      <c r="R377" t="s">
        <v>34</v>
      </c>
      <c r="S377" t="s">
        <v>2182</v>
      </c>
      <c r="T377" t="s">
        <v>1664</v>
      </c>
      <c r="U377" t="s">
        <v>271</v>
      </c>
    </row>
    <row r="378" spans="1:22" x14ac:dyDescent="0.25">
      <c r="A378" t="s">
        <v>1966</v>
      </c>
      <c r="B378" t="s">
        <v>1967</v>
      </c>
      <c r="C378" t="s">
        <v>33</v>
      </c>
      <c r="D378" t="s">
        <v>1658</v>
      </c>
      <c r="E378" t="s">
        <v>134</v>
      </c>
      <c r="F378" t="s">
        <v>221</v>
      </c>
      <c r="G378" t="s">
        <v>1657</v>
      </c>
      <c r="H378" t="s">
        <v>1655</v>
      </c>
      <c r="I378" t="s">
        <v>17</v>
      </c>
      <c r="J378" t="s">
        <v>43</v>
      </c>
      <c r="K378" t="s">
        <v>1674</v>
      </c>
      <c r="L378" t="s">
        <v>985</v>
      </c>
      <c r="M378" t="s">
        <v>2183</v>
      </c>
      <c r="N378" t="s">
        <v>5891</v>
      </c>
      <c r="O378" t="s">
        <v>5892</v>
      </c>
      <c r="P378" t="s">
        <v>19</v>
      </c>
      <c r="Q378" t="s">
        <v>1679</v>
      </c>
      <c r="R378" t="s">
        <v>34</v>
      </c>
      <c r="S378" t="s">
        <v>2182</v>
      </c>
      <c r="T378" t="s">
        <v>4648</v>
      </c>
      <c r="U378" t="s">
        <v>1968</v>
      </c>
    </row>
    <row r="379" spans="1:22" x14ac:dyDescent="0.25">
      <c r="A379" t="s">
        <v>380</v>
      </c>
      <c r="B379" t="s">
        <v>381</v>
      </c>
      <c r="C379" t="s">
        <v>3220</v>
      </c>
      <c r="D379" t="s">
        <v>1658</v>
      </c>
      <c r="E379" t="s">
        <v>134</v>
      </c>
      <c r="F379" t="s">
        <v>221</v>
      </c>
      <c r="G379" t="s">
        <v>2028</v>
      </c>
      <c r="H379" t="s">
        <v>135</v>
      </c>
      <c r="I379" t="s">
        <v>28</v>
      </c>
      <c r="J379" t="s">
        <v>513</v>
      </c>
      <c r="K379" t="s">
        <v>1362</v>
      </c>
      <c r="L379" t="s">
        <v>1351</v>
      </c>
      <c r="M379" t="s">
        <v>2185</v>
      </c>
      <c r="N379" t="s">
        <v>5891</v>
      </c>
      <c r="O379" t="s">
        <v>5893</v>
      </c>
      <c r="P379" t="s">
        <v>19</v>
      </c>
      <c r="Q379" t="s">
        <v>2026</v>
      </c>
      <c r="R379" t="s">
        <v>44</v>
      </c>
      <c r="S379" t="s">
        <v>2182</v>
      </c>
      <c r="T379" t="s">
        <v>3271</v>
      </c>
      <c r="U379" t="s">
        <v>382</v>
      </c>
    </row>
    <row r="380" spans="1:22" x14ac:dyDescent="0.25">
      <c r="A380" t="s">
        <v>1433</v>
      </c>
      <c r="B380" t="s">
        <v>1434</v>
      </c>
      <c r="C380" t="s">
        <v>102</v>
      </c>
      <c r="D380" t="s">
        <v>2615</v>
      </c>
      <c r="E380" t="s">
        <v>134</v>
      </c>
      <c r="F380" t="s">
        <v>221</v>
      </c>
      <c r="G380" t="s">
        <v>1657</v>
      </c>
      <c r="H380" t="s">
        <v>1655</v>
      </c>
      <c r="I380" t="s">
        <v>140</v>
      </c>
      <c r="J380" t="s">
        <v>873</v>
      </c>
      <c r="K380" t="s">
        <v>1704</v>
      </c>
      <c r="L380" t="s">
        <v>983</v>
      </c>
      <c r="M380" t="s">
        <v>2185</v>
      </c>
      <c r="N380" t="s">
        <v>5891</v>
      </c>
      <c r="O380" t="s">
        <v>5894</v>
      </c>
      <c r="P380" t="s">
        <v>25</v>
      </c>
      <c r="Q380" t="s">
        <v>1358</v>
      </c>
      <c r="R380" t="s">
        <v>29</v>
      </c>
      <c r="S380" t="s">
        <v>2184</v>
      </c>
      <c r="T380" t="s">
        <v>2996</v>
      </c>
      <c r="U380" t="s">
        <v>1435</v>
      </c>
      <c r="V380" t="s">
        <v>2624</v>
      </c>
    </row>
    <row r="381" spans="1:22" x14ac:dyDescent="0.25">
      <c r="A381" t="s">
        <v>3421</v>
      </c>
      <c r="B381" t="s">
        <v>3422</v>
      </c>
      <c r="D381" t="s">
        <v>1400</v>
      </c>
      <c r="E381" t="s">
        <v>134</v>
      </c>
      <c r="F381" t="s">
        <v>284</v>
      </c>
      <c r="G381" t="s">
        <v>2028</v>
      </c>
      <c r="H381" t="s">
        <v>135</v>
      </c>
      <c r="I381" t="s">
        <v>1383</v>
      </c>
      <c r="J381" t="s">
        <v>6285</v>
      </c>
      <c r="K381" t="s">
        <v>1339</v>
      </c>
      <c r="L381" t="s">
        <v>986</v>
      </c>
      <c r="M381" t="s">
        <v>2183</v>
      </c>
      <c r="N381" t="s">
        <v>5891</v>
      </c>
      <c r="O381" t="s">
        <v>5895</v>
      </c>
      <c r="P381" t="s">
        <v>19</v>
      </c>
      <c r="Q381" t="s">
        <v>135</v>
      </c>
      <c r="R381" t="s">
        <v>66</v>
      </c>
      <c r="S381" t="s">
        <v>2184</v>
      </c>
      <c r="T381" t="s">
        <v>4337</v>
      </c>
      <c r="U381" t="s">
        <v>3423</v>
      </c>
    </row>
    <row r="382" spans="1:22" x14ac:dyDescent="0.25">
      <c r="A382" t="s">
        <v>1858</v>
      </c>
      <c r="B382" t="s">
        <v>1859</v>
      </c>
      <c r="C382" t="s">
        <v>1725</v>
      </c>
      <c r="D382" t="s">
        <v>1400</v>
      </c>
      <c r="E382" t="s">
        <v>2565</v>
      </c>
      <c r="F382" t="s">
        <v>221</v>
      </c>
      <c r="G382" t="s">
        <v>2028</v>
      </c>
      <c r="H382" t="s">
        <v>1655</v>
      </c>
      <c r="I382" t="s">
        <v>17</v>
      </c>
      <c r="J382" t="s">
        <v>873</v>
      </c>
      <c r="K382" t="s">
        <v>1749</v>
      </c>
      <c r="L382" t="s">
        <v>1683</v>
      </c>
      <c r="M382" t="s">
        <v>2185</v>
      </c>
      <c r="N382" t="s">
        <v>6745</v>
      </c>
      <c r="O382" t="s">
        <v>6746</v>
      </c>
      <c r="P382" t="s">
        <v>25</v>
      </c>
      <c r="Q382" t="s">
        <v>1679</v>
      </c>
      <c r="R382" t="s">
        <v>30</v>
      </c>
      <c r="S382" t="s">
        <v>2182</v>
      </c>
      <c r="T382" t="s">
        <v>6747</v>
      </c>
      <c r="U382" t="s">
        <v>1860</v>
      </c>
    </row>
    <row r="383" spans="1:22" x14ac:dyDescent="0.25">
      <c r="A383" t="s">
        <v>189</v>
      </c>
      <c r="B383" t="s">
        <v>190</v>
      </c>
      <c r="C383" t="s">
        <v>3220</v>
      </c>
      <c r="D383" t="s">
        <v>2566</v>
      </c>
      <c r="E383" t="s">
        <v>134</v>
      </c>
      <c r="F383" t="s">
        <v>221</v>
      </c>
      <c r="G383" t="s">
        <v>2028</v>
      </c>
      <c r="H383" t="s">
        <v>1655</v>
      </c>
      <c r="I383" t="s">
        <v>20</v>
      </c>
      <c r="J383" t="s">
        <v>874</v>
      </c>
      <c r="K383" t="s">
        <v>2126</v>
      </c>
      <c r="L383" t="s">
        <v>1351</v>
      </c>
      <c r="M383" t="s">
        <v>2185</v>
      </c>
      <c r="N383" t="s">
        <v>5896</v>
      </c>
      <c r="O383" t="s">
        <v>5897</v>
      </c>
      <c r="Q383" t="s">
        <v>2026</v>
      </c>
      <c r="R383" t="s">
        <v>68</v>
      </c>
      <c r="S383" t="s">
        <v>2184</v>
      </c>
      <c r="T383" t="s">
        <v>2266</v>
      </c>
      <c r="U383" t="s">
        <v>191</v>
      </c>
    </row>
    <row r="384" spans="1:22" x14ac:dyDescent="0.25">
      <c r="A384" t="s">
        <v>591</v>
      </c>
      <c r="B384" t="s">
        <v>592</v>
      </c>
      <c r="C384" t="s">
        <v>102</v>
      </c>
      <c r="D384" t="s">
        <v>1375</v>
      </c>
      <c r="E384" t="s">
        <v>134</v>
      </c>
      <c r="F384" t="s">
        <v>284</v>
      </c>
      <c r="G384" t="s">
        <v>1657</v>
      </c>
      <c r="H384" t="s">
        <v>135</v>
      </c>
      <c r="I384" t="s">
        <v>28</v>
      </c>
      <c r="J384" t="s">
        <v>3137</v>
      </c>
      <c r="K384" t="s">
        <v>1339</v>
      </c>
      <c r="L384" t="s">
        <v>984</v>
      </c>
      <c r="M384" t="s">
        <v>2185</v>
      </c>
      <c r="N384" t="s">
        <v>5896</v>
      </c>
      <c r="O384" t="s">
        <v>5898</v>
      </c>
      <c r="P384" t="s">
        <v>19</v>
      </c>
      <c r="Q384" t="s">
        <v>1679</v>
      </c>
      <c r="R384" t="s">
        <v>49</v>
      </c>
      <c r="S384" t="s">
        <v>2186</v>
      </c>
      <c r="T384" t="s">
        <v>2055</v>
      </c>
      <c r="U384" t="s">
        <v>593</v>
      </c>
    </row>
    <row r="385" spans="1:22" x14ac:dyDescent="0.25">
      <c r="A385" t="s">
        <v>674</v>
      </c>
      <c r="B385" t="s">
        <v>675</v>
      </c>
      <c r="C385" t="s">
        <v>1725</v>
      </c>
      <c r="D385" t="s">
        <v>27</v>
      </c>
      <c r="E385" t="s">
        <v>134</v>
      </c>
      <c r="F385" t="s">
        <v>284</v>
      </c>
      <c r="G385" t="s">
        <v>1657</v>
      </c>
      <c r="H385" t="s">
        <v>135</v>
      </c>
      <c r="I385" t="s">
        <v>17</v>
      </c>
      <c r="J385" t="s">
        <v>879</v>
      </c>
      <c r="K385" t="s">
        <v>1704</v>
      </c>
      <c r="L385" t="s">
        <v>1335</v>
      </c>
      <c r="M385" t="s">
        <v>2183</v>
      </c>
      <c r="N385" t="s">
        <v>5896</v>
      </c>
      <c r="O385" t="s">
        <v>5899</v>
      </c>
      <c r="Q385" t="s">
        <v>1358</v>
      </c>
      <c r="R385" t="s">
        <v>49</v>
      </c>
      <c r="S385" t="s">
        <v>2184</v>
      </c>
      <c r="T385" t="s">
        <v>4336</v>
      </c>
      <c r="U385" t="s">
        <v>676</v>
      </c>
    </row>
    <row r="386" spans="1:22" x14ac:dyDescent="0.25">
      <c r="A386" t="s">
        <v>2242</v>
      </c>
      <c r="B386" t="s">
        <v>2243</v>
      </c>
      <c r="C386" t="s">
        <v>1347</v>
      </c>
      <c r="D386" t="s">
        <v>1658</v>
      </c>
      <c r="E386" t="s">
        <v>134</v>
      </c>
      <c r="F386" t="s">
        <v>221</v>
      </c>
      <c r="G386" t="s">
        <v>2028</v>
      </c>
      <c r="H386" t="s">
        <v>1655</v>
      </c>
      <c r="I386" t="s">
        <v>20</v>
      </c>
      <c r="J386" t="s">
        <v>872</v>
      </c>
      <c r="K386" t="s">
        <v>1666</v>
      </c>
      <c r="L386" t="s">
        <v>983</v>
      </c>
      <c r="M386" t="s">
        <v>2185</v>
      </c>
      <c r="N386" t="s">
        <v>5900</v>
      </c>
      <c r="O386" t="s">
        <v>5901</v>
      </c>
      <c r="P386" t="s">
        <v>19</v>
      </c>
      <c r="Q386" t="s">
        <v>1336</v>
      </c>
      <c r="R386" t="s">
        <v>69</v>
      </c>
      <c r="S386" t="s">
        <v>2184</v>
      </c>
      <c r="T386" t="s">
        <v>3035</v>
      </c>
      <c r="U386" t="s">
        <v>2244</v>
      </c>
    </row>
    <row r="387" spans="1:22" x14ac:dyDescent="0.25">
      <c r="A387" t="s">
        <v>1871</v>
      </c>
      <c r="B387" t="s">
        <v>1872</v>
      </c>
      <c r="C387" t="s">
        <v>1269</v>
      </c>
      <c r="D387" t="s">
        <v>2836</v>
      </c>
      <c r="E387" t="s">
        <v>2565</v>
      </c>
      <c r="F387" t="s">
        <v>221</v>
      </c>
      <c r="G387" t="s">
        <v>2028</v>
      </c>
      <c r="H387" t="s">
        <v>1655</v>
      </c>
      <c r="I387" t="s">
        <v>17</v>
      </c>
      <c r="J387" t="s">
        <v>873</v>
      </c>
      <c r="K387" t="s">
        <v>1660</v>
      </c>
      <c r="L387" t="s">
        <v>1343</v>
      </c>
      <c r="M387" t="s">
        <v>2181</v>
      </c>
      <c r="N387" t="s">
        <v>5900</v>
      </c>
      <c r="O387" t="s">
        <v>5902</v>
      </c>
      <c r="P387" t="s">
        <v>19</v>
      </c>
      <c r="Q387" t="s">
        <v>1710</v>
      </c>
      <c r="R387" t="s">
        <v>21</v>
      </c>
      <c r="S387" t="s">
        <v>2182</v>
      </c>
      <c r="T387" t="s">
        <v>3797</v>
      </c>
      <c r="U387" t="s">
        <v>1873</v>
      </c>
    </row>
    <row r="388" spans="1:22" x14ac:dyDescent="0.25">
      <c r="A388" t="s">
        <v>1977</v>
      </c>
      <c r="B388" t="s">
        <v>1978</v>
      </c>
      <c r="C388" t="s">
        <v>1269</v>
      </c>
      <c r="D388" t="s">
        <v>1394</v>
      </c>
      <c r="E388" t="s">
        <v>134</v>
      </c>
      <c r="F388" t="s">
        <v>284</v>
      </c>
      <c r="G388" t="s">
        <v>2028</v>
      </c>
      <c r="H388" t="s">
        <v>1655</v>
      </c>
      <c r="I388" t="s">
        <v>20</v>
      </c>
      <c r="J388" t="s">
        <v>4039</v>
      </c>
      <c r="K388" t="s">
        <v>1396</v>
      </c>
      <c r="L388" t="s">
        <v>1659</v>
      </c>
      <c r="M388" t="s">
        <v>2185</v>
      </c>
      <c r="N388" t="s">
        <v>6748</v>
      </c>
      <c r="O388" t="s">
        <v>6749</v>
      </c>
      <c r="P388" t="s">
        <v>19</v>
      </c>
      <c r="Q388" t="s">
        <v>1679</v>
      </c>
      <c r="R388" t="s">
        <v>18</v>
      </c>
      <c r="S388" t="s">
        <v>2184</v>
      </c>
      <c r="T388" t="s">
        <v>6750</v>
      </c>
      <c r="U388" t="s">
        <v>1979</v>
      </c>
    </row>
    <row r="389" spans="1:22" x14ac:dyDescent="0.25">
      <c r="A389" t="s">
        <v>531</v>
      </c>
      <c r="B389" t="s">
        <v>532</v>
      </c>
      <c r="C389" t="s">
        <v>1292</v>
      </c>
      <c r="D389" t="s">
        <v>304</v>
      </c>
      <c r="E389" t="s">
        <v>134</v>
      </c>
      <c r="F389" t="s">
        <v>221</v>
      </c>
      <c r="G389" t="s">
        <v>2028</v>
      </c>
      <c r="H389" t="s">
        <v>135</v>
      </c>
      <c r="I389" t="s">
        <v>28</v>
      </c>
      <c r="J389" t="s">
        <v>882</v>
      </c>
      <c r="K389" t="s">
        <v>1339</v>
      </c>
      <c r="L389" t="s">
        <v>990</v>
      </c>
      <c r="M389" t="s">
        <v>2185</v>
      </c>
      <c r="N389" t="s">
        <v>5903</v>
      </c>
      <c r="O389" t="s">
        <v>5904</v>
      </c>
      <c r="Q389" t="s">
        <v>1334</v>
      </c>
      <c r="R389" t="s">
        <v>77</v>
      </c>
      <c r="S389" t="s">
        <v>2186</v>
      </c>
      <c r="T389" t="s">
        <v>5905</v>
      </c>
      <c r="U389" t="s">
        <v>533</v>
      </c>
    </row>
    <row r="390" spans="1:22" x14ac:dyDescent="0.25">
      <c r="A390" t="s">
        <v>992</v>
      </c>
      <c r="B390" t="s">
        <v>993</v>
      </c>
      <c r="D390" t="s">
        <v>1400</v>
      </c>
      <c r="E390" t="s">
        <v>134</v>
      </c>
      <c r="F390" t="s">
        <v>284</v>
      </c>
      <c r="G390" t="s">
        <v>1714</v>
      </c>
      <c r="H390" t="s">
        <v>1654</v>
      </c>
      <c r="I390" t="s">
        <v>1383</v>
      </c>
      <c r="J390" t="s">
        <v>5172</v>
      </c>
      <c r="K390" t="s">
        <v>1339</v>
      </c>
      <c r="L390" t="s">
        <v>990</v>
      </c>
      <c r="M390" t="s">
        <v>2185</v>
      </c>
      <c r="N390" t="s">
        <v>5906</v>
      </c>
      <c r="O390" t="s">
        <v>1275</v>
      </c>
      <c r="P390" t="s">
        <v>19</v>
      </c>
      <c r="Q390" t="s">
        <v>1336</v>
      </c>
      <c r="R390" t="s">
        <v>54</v>
      </c>
      <c r="S390" t="s">
        <v>2186</v>
      </c>
      <c r="T390" t="s">
        <v>3845</v>
      </c>
      <c r="U390" t="s">
        <v>994</v>
      </c>
    </row>
    <row r="391" spans="1:22" x14ac:dyDescent="0.25">
      <c r="A391" t="s">
        <v>687</v>
      </c>
      <c r="B391" t="s">
        <v>688</v>
      </c>
      <c r="D391" t="s">
        <v>1403</v>
      </c>
      <c r="E391" t="s">
        <v>134</v>
      </c>
      <c r="F391" t="s">
        <v>221</v>
      </c>
      <c r="G391" t="s">
        <v>2028</v>
      </c>
      <c r="H391" t="s">
        <v>135</v>
      </c>
      <c r="I391" t="s">
        <v>1383</v>
      </c>
      <c r="J391" t="s">
        <v>6733</v>
      </c>
      <c r="K391" t="s">
        <v>988</v>
      </c>
      <c r="L391" t="s">
        <v>984</v>
      </c>
      <c r="M391" t="s">
        <v>2181</v>
      </c>
      <c r="N391" t="s">
        <v>4921</v>
      </c>
      <c r="O391" t="s">
        <v>5908</v>
      </c>
      <c r="Q391" t="s">
        <v>2026</v>
      </c>
      <c r="R391" t="s">
        <v>52</v>
      </c>
      <c r="S391" t="s">
        <v>2182</v>
      </c>
      <c r="T391" t="s">
        <v>4928</v>
      </c>
      <c r="U391" t="s">
        <v>689</v>
      </c>
    </row>
    <row r="392" spans="1:22" x14ac:dyDescent="0.25">
      <c r="A392" t="s">
        <v>206</v>
      </c>
      <c r="B392" t="s">
        <v>207</v>
      </c>
      <c r="C392" t="s">
        <v>2914</v>
      </c>
      <c r="D392" t="s">
        <v>3115</v>
      </c>
      <c r="E392" t="s">
        <v>2649</v>
      </c>
      <c r="F392" t="s">
        <v>221</v>
      </c>
      <c r="G392" t="s">
        <v>2028</v>
      </c>
      <c r="H392" t="s">
        <v>1668</v>
      </c>
      <c r="I392" t="s">
        <v>20</v>
      </c>
      <c r="J392" t="s">
        <v>881</v>
      </c>
      <c r="K392" t="s">
        <v>2896</v>
      </c>
      <c r="L392" t="s">
        <v>1661</v>
      </c>
      <c r="M392" t="s">
        <v>2183</v>
      </c>
      <c r="N392" t="s">
        <v>5909</v>
      </c>
      <c r="O392" t="s">
        <v>6751</v>
      </c>
      <c r="P392" t="s">
        <v>25</v>
      </c>
      <c r="Q392" t="s">
        <v>2026</v>
      </c>
      <c r="R392" t="s">
        <v>18</v>
      </c>
      <c r="S392" t="s">
        <v>2182</v>
      </c>
      <c r="T392" t="s">
        <v>5910</v>
      </c>
      <c r="U392" t="s">
        <v>208</v>
      </c>
    </row>
    <row r="393" spans="1:22" x14ac:dyDescent="0.25">
      <c r="A393" t="s">
        <v>1822</v>
      </c>
      <c r="B393" t="s">
        <v>1823</v>
      </c>
      <c r="C393" t="s">
        <v>2487</v>
      </c>
      <c r="D393" t="s">
        <v>1368</v>
      </c>
      <c r="E393" t="s">
        <v>134</v>
      </c>
      <c r="F393" t="s">
        <v>284</v>
      </c>
      <c r="G393" t="s">
        <v>703</v>
      </c>
      <c r="H393" t="s">
        <v>135</v>
      </c>
      <c r="I393" t="s">
        <v>1383</v>
      </c>
      <c r="J393" t="s">
        <v>877</v>
      </c>
      <c r="K393" t="s">
        <v>1339</v>
      </c>
      <c r="L393" t="s">
        <v>990</v>
      </c>
      <c r="M393" t="s">
        <v>2183</v>
      </c>
      <c r="N393" t="s">
        <v>4922</v>
      </c>
      <c r="O393" t="s">
        <v>5911</v>
      </c>
      <c r="Q393" t="s">
        <v>135</v>
      </c>
      <c r="R393" t="s">
        <v>52</v>
      </c>
      <c r="S393" t="s">
        <v>2186</v>
      </c>
      <c r="T393" t="s">
        <v>4335</v>
      </c>
      <c r="U393" t="s">
        <v>1824</v>
      </c>
    </row>
    <row r="394" spans="1:22" x14ac:dyDescent="0.25">
      <c r="A394" t="s">
        <v>90</v>
      </c>
      <c r="B394" t="s">
        <v>91</v>
      </c>
      <c r="C394" t="s">
        <v>1337</v>
      </c>
      <c r="D394" t="s">
        <v>1692</v>
      </c>
      <c r="E394" t="s">
        <v>1667</v>
      </c>
      <c r="F394" t="s">
        <v>221</v>
      </c>
      <c r="G394" t="s">
        <v>2028</v>
      </c>
      <c r="H394" t="s">
        <v>1655</v>
      </c>
      <c r="I394" t="s">
        <v>17</v>
      </c>
      <c r="J394" t="s">
        <v>919</v>
      </c>
      <c r="K394" t="s">
        <v>2684</v>
      </c>
      <c r="L394" t="s">
        <v>1406</v>
      </c>
      <c r="M394" t="s">
        <v>2185</v>
      </c>
      <c r="N394" t="s">
        <v>5912</v>
      </c>
      <c r="O394" t="s">
        <v>5913</v>
      </c>
      <c r="P394" t="s">
        <v>19</v>
      </c>
      <c r="Q394" t="s">
        <v>1358</v>
      </c>
      <c r="R394" t="s">
        <v>30</v>
      </c>
      <c r="S394" t="s">
        <v>2182</v>
      </c>
      <c r="T394" t="s">
        <v>2616</v>
      </c>
      <c r="U394" t="s">
        <v>92</v>
      </c>
      <c r="V394" t="s">
        <v>1405</v>
      </c>
    </row>
    <row r="395" spans="1:22" x14ac:dyDescent="0.25">
      <c r="A395" t="s">
        <v>2494</v>
      </c>
      <c r="B395" t="s">
        <v>2495</v>
      </c>
      <c r="C395" t="s">
        <v>102</v>
      </c>
      <c r="D395" t="s">
        <v>2188</v>
      </c>
      <c r="E395" t="s">
        <v>134</v>
      </c>
      <c r="F395" t="s">
        <v>221</v>
      </c>
      <c r="G395" t="s">
        <v>2028</v>
      </c>
      <c r="H395" t="s">
        <v>1655</v>
      </c>
      <c r="I395" t="s">
        <v>17</v>
      </c>
      <c r="J395" t="s">
        <v>43</v>
      </c>
      <c r="K395" t="s">
        <v>1660</v>
      </c>
      <c r="L395" t="s">
        <v>1688</v>
      </c>
      <c r="M395" t="s">
        <v>2181</v>
      </c>
      <c r="N395" t="s">
        <v>4322</v>
      </c>
      <c r="O395" t="s">
        <v>5914</v>
      </c>
      <c r="P395" t="s">
        <v>19</v>
      </c>
      <c r="Q395" t="s">
        <v>2026</v>
      </c>
      <c r="R395" t="s">
        <v>18</v>
      </c>
      <c r="S395" t="s">
        <v>2182</v>
      </c>
      <c r="T395" t="s">
        <v>4321</v>
      </c>
      <c r="U395" t="s">
        <v>2496</v>
      </c>
    </row>
    <row r="396" spans="1:22" x14ac:dyDescent="0.25">
      <c r="A396" t="s">
        <v>468</v>
      </c>
      <c r="B396" t="s">
        <v>469</v>
      </c>
      <c r="C396" t="s">
        <v>1364</v>
      </c>
      <c r="D396" t="s">
        <v>2711</v>
      </c>
      <c r="E396" t="s">
        <v>2565</v>
      </c>
      <c r="F396" t="s">
        <v>221</v>
      </c>
      <c r="G396" t="s">
        <v>2028</v>
      </c>
      <c r="H396" t="s">
        <v>1668</v>
      </c>
      <c r="I396" t="s">
        <v>20</v>
      </c>
      <c r="J396" t="s">
        <v>875</v>
      </c>
      <c r="K396" t="s">
        <v>2123</v>
      </c>
      <c r="L396" t="s">
        <v>1406</v>
      </c>
      <c r="M396" t="s">
        <v>2181</v>
      </c>
      <c r="N396" t="s">
        <v>5915</v>
      </c>
      <c r="O396" t="s">
        <v>4822</v>
      </c>
      <c r="P396" t="s">
        <v>25</v>
      </c>
      <c r="Q396" t="s">
        <v>1679</v>
      </c>
      <c r="R396" t="s">
        <v>54</v>
      </c>
      <c r="S396" t="s">
        <v>2182</v>
      </c>
      <c r="T396" t="s">
        <v>3157</v>
      </c>
      <c r="U396" t="s">
        <v>470</v>
      </c>
    </row>
    <row r="397" spans="1:22" x14ac:dyDescent="0.25">
      <c r="A397" t="s">
        <v>1960</v>
      </c>
      <c r="B397" t="s">
        <v>1961</v>
      </c>
      <c r="C397" t="s">
        <v>1269</v>
      </c>
      <c r="D397" t="s">
        <v>2015</v>
      </c>
      <c r="E397" t="s">
        <v>2795</v>
      </c>
      <c r="F397" t="s">
        <v>221</v>
      </c>
      <c r="G397" t="s">
        <v>2028</v>
      </c>
      <c r="H397" t="s">
        <v>1655</v>
      </c>
      <c r="I397" t="s">
        <v>20</v>
      </c>
      <c r="J397" t="s">
        <v>911</v>
      </c>
      <c r="K397" t="s">
        <v>2311</v>
      </c>
      <c r="L397" t="s">
        <v>1406</v>
      </c>
      <c r="M397" t="s">
        <v>2185</v>
      </c>
      <c r="N397" t="s">
        <v>4923</v>
      </c>
      <c r="O397" t="s">
        <v>5916</v>
      </c>
      <c r="P397" t="s">
        <v>19</v>
      </c>
      <c r="Q397" t="s">
        <v>2026</v>
      </c>
      <c r="R397" t="s">
        <v>24</v>
      </c>
      <c r="S397" t="s">
        <v>2184</v>
      </c>
      <c r="T397" t="s">
        <v>3189</v>
      </c>
      <c r="U397" t="s">
        <v>1962</v>
      </c>
    </row>
    <row r="398" spans="1:22" x14ac:dyDescent="0.25">
      <c r="A398" t="s">
        <v>492</v>
      </c>
      <c r="B398" t="s">
        <v>493</v>
      </c>
      <c r="C398" t="s">
        <v>1390</v>
      </c>
      <c r="D398" t="s">
        <v>1350</v>
      </c>
      <c r="E398" t="s">
        <v>134</v>
      </c>
      <c r="F398" t="s">
        <v>221</v>
      </c>
      <c r="G398" t="s">
        <v>2028</v>
      </c>
      <c r="H398" t="s">
        <v>135</v>
      </c>
      <c r="I398" t="s">
        <v>17</v>
      </c>
      <c r="J398" t="s">
        <v>43</v>
      </c>
      <c r="K398" t="s">
        <v>987</v>
      </c>
      <c r="L398" t="s">
        <v>985</v>
      </c>
      <c r="M398" t="s">
        <v>2185</v>
      </c>
      <c r="N398" t="s">
        <v>5917</v>
      </c>
      <c r="O398" t="s">
        <v>5918</v>
      </c>
      <c r="P398" t="s">
        <v>19</v>
      </c>
      <c r="Q398" t="s">
        <v>1710</v>
      </c>
      <c r="R398" t="s">
        <v>66</v>
      </c>
      <c r="S398" t="s">
        <v>2186</v>
      </c>
      <c r="T398" t="s">
        <v>3394</v>
      </c>
      <c r="U398" t="s">
        <v>494</v>
      </c>
    </row>
    <row r="399" spans="1:22" x14ac:dyDescent="0.25">
      <c r="A399" t="s">
        <v>1159</v>
      </c>
      <c r="B399" t="s">
        <v>1160</v>
      </c>
      <c r="C399" t="s">
        <v>1390</v>
      </c>
      <c r="D399" t="s">
        <v>234</v>
      </c>
      <c r="E399" t="s">
        <v>134</v>
      </c>
      <c r="F399" t="s">
        <v>284</v>
      </c>
      <c r="G399" t="s">
        <v>1657</v>
      </c>
      <c r="H399" t="s">
        <v>135</v>
      </c>
      <c r="I399" t="s">
        <v>1383</v>
      </c>
      <c r="J399" t="s">
        <v>5691</v>
      </c>
      <c r="K399" t="s">
        <v>987</v>
      </c>
      <c r="L399" t="s">
        <v>1343</v>
      </c>
      <c r="M399" t="s">
        <v>2185</v>
      </c>
      <c r="N399" t="s">
        <v>5919</v>
      </c>
      <c r="O399" t="s">
        <v>2994</v>
      </c>
      <c r="P399" t="s">
        <v>19</v>
      </c>
      <c r="Q399" t="s">
        <v>1336</v>
      </c>
      <c r="R399" t="s">
        <v>54</v>
      </c>
      <c r="S399" t="s">
        <v>2186</v>
      </c>
      <c r="T399" t="s">
        <v>5196</v>
      </c>
      <c r="U399" t="s">
        <v>1161</v>
      </c>
    </row>
    <row r="400" spans="1:22" x14ac:dyDescent="0.25">
      <c r="A400" t="s">
        <v>1313</v>
      </c>
      <c r="B400" t="s">
        <v>1314</v>
      </c>
      <c r="C400" t="s">
        <v>1384</v>
      </c>
      <c r="D400" t="s">
        <v>1403</v>
      </c>
      <c r="E400" t="s">
        <v>134</v>
      </c>
      <c r="F400" t="s">
        <v>221</v>
      </c>
      <c r="G400" t="s">
        <v>28</v>
      </c>
      <c r="H400" t="s">
        <v>1654</v>
      </c>
      <c r="I400" t="s">
        <v>140</v>
      </c>
      <c r="J400" t="s">
        <v>4888</v>
      </c>
      <c r="K400" t="s">
        <v>1339</v>
      </c>
      <c r="L400" t="s">
        <v>984</v>
      </c>
      <c r="M400" t="s">
        <v>2183</v>
      </c>
      <c r="N400" t="s">
        <v>4540</v>
      </c>
      <c r="O400" t="s">
        <v>1231</v>
      </c>
      <c r="P400" t="s">
        <v>19</v>
      </c>
      <c r="Q400" t="s">
        <v>1336</v>
      </c>
      <c r="R400" t="s">
        <v>38</v>
      </c>
      <c r="S400" t="s">
        <v>2186</v>
      </c>
      <c r="T400" t="s">
        <v>4076</v>
      </c>
      <c r="U400" t="s">
        <v>1315</v>
      </c>
    </row>
    <row r="401" spans="1:22" x14ac:dyDescent="0.25">
      <c r="A401" t="s">
        <v>801</v>
      </c>
      <c r="B401" t="s">
        <v>802</v>
      </c>
      <c r="C401" t="s">
        <v>1269</v>
      </c>
      <c r="D401" t="s">
        <v>1380</v>
      </c>
      <c r="E401" t="s">
        <v>134</v>
      </c>
      <c r="F401" t="s">
        <v>284</v>
      </c>
      <c r="G401" t="s">
        <v>2028</v>
      </c>
      <c r="H401" t="s">
        <v>1654</v>
      </c>
      <c r="I401" t="s">
        <v>1383</v>
      </c>
      <c r="J401" t="s">
        <v>4758</v>
      </c>
      <c r="K401" t="s">
        <v>987</v>
      </c>
      <c r="L401" t="s">
        <v>986</v>
      </c>
      <c r="M401" t="s">
        <v>2185</v>
      </c>
      <c r="N401" t="s">
        <v>4925</v>
      </c>
      <c r="O401" t="s">
        <v>5920</v>
      </c>
      <c r="P401" t="s">
        <v>19</v>
      </c>
      <c r="Q401" t="s">
        <v>1336</v>
      </c>
      <c r="R401" t="s">
        <v>54</v>
      </c>
      <c r="S401" t="s">
        <v>2182</v>
      </c>
      <c r="T401" t="s">
        <v>2014</v>
      </c>
      <c r="U401" t="s">
        <v>803</v>
      </c>
    </row>
    <row r="402" spans="1:22" x14ac:dyDescent="0.25">
      <c r="A402" t="s">
        <v>183</v>
      </c>
      <c r="B402" t="s">
        <v>184</v>
      </c>
      <c r="C402" t="s">
        <v>1364</v>
      </c>
      <c r="D402" t="s">
        <v>2188</v>
      </c>
      <c r="E402" t="s">
        <v>134</v>
      </c>
      <c r="F402" t="s">
        <v>221</v>
      </c>
      <c r="G402" t="s">
        <v>2028</v>
      </c>
      <c r="H402" t="s">
        <v>1654</v>
      </c>
      <c r="I402" t="s">
        <v>17</v>
      </c>
      <c r="J402" t="s">
        <v>873</v>
      </c>
      <c r="K402" t="s">
        <v>1722</v>
      </c>
      <c r="L402" t="s">
        <v>1683</v>
      </c>
      <c r="M402" t="s">
        <v>2183</v>
      </c>
      <c r="N402" t="s">
        <v>4926</v>
      </c>
      <c r="O402" t="s">
        <v>5921</v>
      </c>
      <c r="P402" t="s">
        <v>19</v>
      </c>
      <c r="Q402" t="s">
        <v>2026</v>
      </c>
      <c r="R402" t="s">
        <v>49</v>
      </c>
      <c r="S402" t="s">
        <v>2182</v>
      </c>
      <c r="T402" t="s">
        <v>1691</v>
      </c>
      <c r="U402" t="s">
        <v>185</v>
      </c>
    </row>
    <row r="403" spans="1:22" x14ac:dyDescent="0.25">
      <c r="A403" t="s">
        <v>1018</v>
      </c>
      <c r="B403" t="s">
        <v>1019</v>
      </c>
      <c r="D403" t="s">
        <v>1402</v>
      </c>
      <c r="E403" t="s">
        <v>134</v>
      </c>
      <c r="F403" t="s">
        <v>284</v>
      </c>
      <c r="G403" t="s">
        <v>2028</v>
      </c>
      <c r="H403" t="s">
        <v>135</v>
      </c>
      <c r="I403" t="s">
        <v>1383</v>
      </c>
      <c r="J403" t="s">
        <v>3953</v>
      </c>
      <c r="K403" t="s">
        <v>987</v>
      </c>
      <c r="L403" t="s">
        <v>990</v>
      </c>
      <c r="M403" t="s">
        <v>2185</v>
      </c>
      <c r="N403" t="s">
        <v>5922</v>
      </c>
      <c r="O403" t="s">
        <v>5923</v>
      </c>
      <c r="P403" t="s">
        <v>25</v>
      </c>
      <c r="Q403" t="s">
        <v>1358</v>
      </c>
      <c r="R403" t="s">
        <v>29</v>
      </c>
      <c r="S403" t="s">
        <v>2186</v>
      </c>
      <c r="T403" t="s">
        <v>5924</v>
      </c>
      <c r="U403" t="s">
        <v>1020</v>
      </c>
    </row>
    <row r="404" spans="1:22" x14ac:dyDescent="0.25">
      <c r="A404" t="s">
        <v>1027</v>
      </c>
      <c r="B404" t="s">
        <v>1027</v>
      </c>
      <c r="C404" t="s">
        <v>1269</v>
      </c>
      <c r="D404" t="s">
        <v>2620</v>
      </c>
      <c r="E404" t="s">
        <v>1667</v>
      </c>
      <c r="F404" t="s">
        <v>284</v>
      </c>
      <c r="G404" t="s">
        <v>2028</v>
      </c>
      <c r="H404" t="s">
        <v>1668</v>
      </c>
      <c r="I404" t="s">
        <v>20</v>
      </c>
      <c r="J404" t="s">
        <v>879</v>
      </c>
      <c r="K404" t="s">
        <v>2289</v>
      </c>
      <c r="L404" t="s">
        <v>983</v>
      </c>
      <c r="M404" t="s">
        <v>2185</v>
      </c>
      <c r="N404" t="s">
        <v>5925</v>
      </c>
      <c r="O404" t="s">
        <v>5926</v>
      </c>
      <c r="P404" t="s">
        <v>19</v>
      </c>
      <c r="Q404" t="s">
        <v>1710</v>
      </c>
      <c r="R404" t="s">
        <v>34</v>
      </c>
      <c r="S404" t="s">
        <v>2184</v>
      </c>
      <c r="T404" t="s">
        <v>4061</v>
      </c>
      <c r="U404" t="s">
        <v>1028</v>
      </c>
    </row>
    <row r="405" spans="1:22" x14ac:dyDescent="0.25">
      <c r="A405" t="s">
        <v>412</v>
      </c>
      <c r="B405" t="s">
        <v>413</v>
      </c>
      <c r="C405" t="s">
        <v>1269</v>
      </c>
      <c r="D405" t="s">
        <v>1363</v>
      </c>
      <c r="E405" t="s">
        <v>134</v>
      </c>
      <c r="F405" t="s">
        <v>221</v>
      </c>
      <c r="G405" t="s">
        <v>2028</v>
      </c>
      <c r="H405" t="s">
        <v>1654</v>
      </c>
      <c r="I405" t="s">
        <v>28</v>
      </c>
      <c r="J405" t="s">
        <v>880</v>
      </c>
      <c r="K405" t="s">
        <v>1339</v>
      </c>
      <c r="L405" t="s">
        <v>984</v>
      </c>
      <c r="M405" t="s">
        <v>2185</v>
      </c>
      <c r="N405" t="s">
        <v>5927</v>
      </c>
      <c r="O405" t="s">
        <v>5928</v>
      </c>
      <c r="P405" t="s">
        <v>19</v>
      </c>
      <c r="Q405" t="s">
        <v>1334</v>
      </c>
      <c r="R405" t="s">
        <v>24</v>
      </c>
      <c r="S405" t="s">
        <v>2186</v>
      </c>
      <c r="T405" t="s">
        <v>2828</v>
      </c>
      <c r="U405" t="s">
        <v>414</v>
      </c>
    </row>
    <row r="406" spans="1:22" x14ac:dyDescent="0.25">
      <c r="A406" t="s">
        <v>1942</v>
      </c>
      <c r="B406" t="s">
        <v>1943</v>
      </c>
      <c r="D406" t="s">
        <v>1403</v>
      </c>
      <c r="E406" t="s">
        <v>134</v>
      </c>
      <c r="F406" t="s">
        <v>284</v>
      </c>
      <c r="G406" t="s">
        <v>2028</v>
      </c>
      <c r="H406" t="s">
        <v>1654</v>
      </c>
      <c r="I406" t="s">
        <v>17</v>
      </c>
      <c r="J406" t="s">
        <v>875</v>
      </c>
      <c r="K406" t="s">
        <v>1339</v>
      </c>
      <c r="L406" t="s">
        <v>984</v>
      </c>
      <c r="M406" t="s">
        <v>2183</v>
      </c>
      <c r="N406" t="s">
        <v>5929</v>
      </c>
      <c r="O406" t="s">
        <v>5930</v>
      </c>
      <c r="P406" t="s">
        <v>19</v>
      </c>
      <c r="Q406" t="s">
        <v>135</v>
      </c>
      <c r="R406" t="s">
        <v>66</v>
      </c>
      <c r="S406" t="s">
        <v>2186</v>
      </c>
      <c r="T406" t="s">
        <v>4339</v>
      </c>
      <c r="U406" t="s">
        <v>1944</v>
      </c>
    </row>
    <row r="407" spans="1:22" x14ac:dyDescent="0.25">
      <c r="A407" t="s">
        <v>2584</v>
      </c>
      <c r="B407" t="s">
        <v>2585</v>
      </c>
      <c r="C407" t="s">
        <v>1269</v>
      </c>
      <c r="D407" t="s">
        <v>2566</v>
      </c>
      <c r="E407" t="s">
        <v>2912</v>
      </c>
      <c r="F407" t="s">
        <v>221</v>
      </c>
      <c r="G407" t="s">
        <v>1714</v>
      </c>
      <c r="H407" t="s">
        <v>1655</v>
      </c>
      <c r="I407" t="s">
        <v>17</v>
      </c>
      <c r="J407" t="s">
        <v>874</v>
      </c>
      <c r="K407" t="s">
        <v>2126</v>
      </c>
      <c r="L407" t="s">
        <v>1659</v>
      </c>
      <c r="M407" t="s">
        <v>2183</v>
      </c>
      <c r="N407" t="s">
        <v>4649</v>
      </c>
      <c r="O407" t="s">
        <v>5931</v>
      </c>
      <c r="P407" t="s">
        <v>19</v>
      </c>
      <c r="Q407" t="s">
        <v>1679</v>
      </c>
      <c r="R407" t="s">
        <v>54</v>
      </c>
      <c r="S407" t="s">
        <v>2182</v>
      </c>
      <c r="T407" t="s">
        <v>4324</v>
      </c>
      <c r="U407" t="s">
        <v>2586</v>
      </c>
    </row>
    <row r="408" spans="1:22" x14ac:dyDescent="0.25">
      <c r="A408" t="s">
        <v>144</v>
      </c>
      <c r="B408" t="s">
        <v>145</v>
      </c>
      <c r="C408" t="s">
        <v>102</v>
      </c>
      <c r="D408" t="s">
        <v>3414</v>
      </c>
      <c r="E408" t="s">
        <v>2758</v>
      </c>
      <c r="F408" t="s">
        <v>2713</v>
      </c>
      <c r="G408" t="s">
        <v>2028</v>
      </c>
      <c r="H408" t="s">
        <v>1655</v>
      </c>
      <c r="I408" t="s">
        <v>20</v>
      </c>
      <c r="J408" t="s">
        <v>917</v>
      </c>
      <c r="K408" t="s">
        <v>1674</v>
      </c>
      <c r="L408" t="s">
        <v>1659</v>
      </c>
      <c r="M408" t="s">
        <v>2185</v>
      </c>
      <c r="N408" t="s">
        <v>4927</v>
      </c>
      <c r="O408" t="s">
        <v>5932</v>
      </c>
      <c r="P408" t="s">
        <v>19</v>
      </c>
      <c r="Q408" t="s">
        <v>1710</v>
      </c>
      <c r="R408" t="s">
        <v>74</v>
      </c>
      <c r="S408" t="s">
        <v>2184</v>
      </c>
      <c r="T408" t="s">
        <v>3264</v>
      </c>
      <c r="U408" t="s">
        <v>146</v>
      </c>
      <c r="V408" t="s">
        <v>4971</v>
      </c>
    </row>
    <row r="409" spans="1:22" x14ac:dyDescent="0.25">
      <c r="A409" t="s">
        <v>1645</v>
      </c>
      <c r="B409" t="s">
        <v>1646</v>
      </c>
      <c r="C409" t="s">
        <v>102</v>
      </c>
      <c r="D409" t="s">
        <v>2017</v>
      </c>
      <c r="E409" t="s">
        <v>134</v>
      </c>
      <c r="F409" t="s">
        <v>221</v>
      </c>
      <c r="G409" t="s">
        <v>2028</v>
      </c>
      <c r="H409" t="s">
        <v>1668</v>
      </c>
      <c r="I409" t="s">
        <v>28</v>
      </c>
      <c r="J409" t="s">
        <v>881</v>
      </c>
      <c r="K409" t="s">
        <v>1722</v>
      </c>
      <c r="L409" t="s">
        <v>1343</v>
      </c>
      <c r="M409" t="s">
        <v>2185</v>
      </c>
      <c r="N409" t="s">
        <v>4650</v>
      </c>
      <c r="O409" t="s">
        <v>5019</v>
      </c>
      <c r="P409" t="s">
        <v>19</v>
      </c>
      <c r="Q409" t="s">
        <v>2026</v>
      </c>
      <c r="R409" t="s">
        <v>24</v>
      </c>
      <c r="S409" t="s">
        <v>2184</v>
      </c>
      <c r="T409" t="s">
        <v>2291</v>
      </c>
      <c r="U409" t="s">
        <v>1647</v>
      </c>
    </row>
    <row r="410" spans="1:22" x14ac:dyDescent="0.25">
      <c r="A410" t="s">
        <v>2003</v>
      </c>
      <c r="B410" t="s">
        <v>2004</v>
      </c>
      <c r="D410" t="s">
        <v>3389</v>
      </c>
      <c r="E410" t="s">
        <v>134</v>
      </c>
      <c r="F410" t="s">
        <v>221</v>
      </c>
      <c r="G410" t="s">
        <v>2028</v>
      </c>
      <c r="H410" t="s">
        <v>1654</v>
      </c>
      <c r="I410" t="s">
        <v>17</v>
      </c>
      <c r="J410" t="s">
        <v>879</v>
      </c>
      <c r="K410" t="s">
        <v>1726</v>
      </c>
      <c r="M410" t="s">
        <v>2183</v>
      </c>
      <c r="N410" t="s">
        <v>4650</v>
      </c>
      <c r="O410" t="s">
        <v>4657</v>
      </c>
      <c r="P410" t="s">
        <v>19</v>
      </c>
      <c r="Q410" t="s">
        <v>1358</v>
      </c>
      <c r="R410" t="s">
        <v>54</v>
      </c>
      <c r="S410" t="s">
        <v>2184</v>
      </c>
      <c r="T410" t="s">
        <v>4658</v>
      </c>
      <c r="U410" t="s">
        <v>2005</v>
      </c>
    </row>
    <row r="411" spans="1:22" x14ac:dyDescent="0.25">
      <c r="A411" t="s">
        <v>1557</v>
      </c>
      <c r="B411" t="s">
        <v>1558</v>
      </c>
      <c r="C411" t="s">
        <v>3220</v>
      </c>
      <c r="D411" t="s">
        <v>1389</v>
      </c>
      <c r="E411" t="s">
        <v>134</v>
      </c>
      <c r="F411" t="s">
        <v>221</v>
      </c>
      <c r="G411" t="s">
        <v>703</v>
      </c>
      <c r="H411" t="s">
        <v>1655</v>
      </c>
      <c r="I411" t="s">
        <v>28</v>
      </c>
      <c r="J411" t="s">
        <v>43</v>
      </c>
      <c r="K411" t="s">
        <v>1749</v>
      </c>
      <c r="L411" t="s">
        <v>985</v>
      </c>
      <c r="M411" t="s">
        <v>2183</v>
      </c>
      <c r="N411" t="s">
        <v>5933</v>
      </c>
      <c r="O411" t="s">
        <v>5934</v>
      </c>
      <c r="P411" t="s">
        <v>2268</v>
      </c>
      <c r="Q411" t="s">
        <v>1358</v>
      </c>
      <c r="R411" t="s">
        <v>126</v>
      </c>
      <c r="S411" t="s">
        <v>2184</v>
      </c>
      <c r="T411" t="s">
        <v>4325</v>
      </c>
      <c r="U411" t="s">
        <v>1559</v>
      </c>
    </row>
    <row r="412" spans="1:22" x14ac:dyDescent="0.25">
      <c r="A412" t="s">
        <v>2567</v>
      </c>
      <c r="B412" t="s">
        <v>2568</v>
      </c>
      <c r="C412" t="s">
        <v>1725</v>
      </c>
      <c r="D412" t="s">
        <v>1403</v>
      </c>
      <c r="E412" t="s">
        <v>134</v>
      </c>
      <c r="F412" t="s">
        <v>221</v>
      </c>
      <c r="G412" t="s">
        <v>2028</v>
      </c>
      <c r="H412" t="s">
        <v>1654</v>
      </c>
      <c r="I412" t="s">
        <v>28</v>
      </c>
      <c r="J412" t="s">
        <v>912</v>
      </c>
      <c r="K412" t="s">
        <v>1722</v>
      </c>
      <c r="L412" t="s">
        <v>1343</v>
      </c>
      <c r="M412" t="s">
        <v>2183</v>
      </c>
      <c r="N412" t="s">
        <v>5935</v>
      </c>
      <c r="O412" t="s">
        <v>5936</v>
      </c>
      <c r="Q412" t="s">
        <v>1336</v>
      </c>
      <c r="R412" t="s">
        <v>18</v>
      </c>
      <c r="S412" t="s">
        <v>2186</v>
      </c>
      <c r="T412" t="s">
        <v>4653</v>
      </c>
      <c r="U412" t="s">
        <v>2569</v>
      </c>
    </row>
    <row r="413" spans="1:22" x14ac:dyDescent="0.25">
      <c r="A413" t="s">
        <v>883</v>
      </c>
      <c r="B413" t="s">
        <v>1880</v>
      </c>
      <c r="C413" t="s">
        <v>1685</v>
      </c>
      <c r="D413" t="s">
        <v>2061</v>
      </c>
      <c r="E413" t="s">
        <v>1667</v>
      </c>
      <c r="F413" t="s">
        <v>283</v>
      </c>
      <c r="G413" t="s">
        <v>2028</v>
      </c>
      <c r="H413" t="s">
        <v>1655</v>
      </c>
      <c r="I413" t="s">
        <v>28</v>
      </c>
      <c r="J413" t="s">
        <v>918</v>
      </c>
      <c r="K413" t="s">
        <v>1674</v>
      </c>
      <c r="M413" t="s">
        <v>2185</v>
      </c>
      <c r="N413" t="s">
        <v>4930</v>
      </c>
      <c r="P413" t="s">
        <v>1388</v>
      </c>
      <c r="Q413" t="s">
        <v>2026</v>
      </c>
      <c r="R413" t="s">
        <v>29</v>
      </c>
      <c r="S413" t="s">
        <v>2184</v>
      </c>
      <c r="T413" t="s">
        <v>1727</v>
      </c>
      <c r="U413" t="s">
        <v>1881</v>
      </c>
    </row>
    <row r="414" spans="1:22" x14ac:dyDescent="0.25">
      <c r="A414" t="s">
        <v>896</v>
      </c>
      <c r="B414" t="s">
        <v>897</v>
      </c>
      <c r="D414" t="s">
        <v>234</v>
      </c>
      <c r="E414" t="s">
        <v>134</v>
      </c>
      <c r="F414" t="s">
        <v>283</v>
      </c>
      <c r="G414" t="s">
        <v>703</v>
      </c>
      <c r="H414" t="s">
        <v>135</v>
      </c>
      <c r="I414" t="s">
        <v>1383</v>
      </c>
      <c r="J414" t="s">
        <v>872</v>
      </c>
      <c r="K414" t="s">
        <v>1411</v>
      </c>
      <c r="M414" t="s">
        <v>2183</v>
      </c>
      <c r="N414" t="s">
        <v>4930</v>
      </c>
      <c r="P414" t="s">
        <v>19</v>
      </c>
      <c r="Q414" t="s">
        <v>135</v>
      </c>
      <c r="R414" t="s">
        <v>30</v>
      </c>
      <c r="S414" t="s">
        <v>2186</v>
      </c>
      <c r="T414" t="s">
        <v>4929</v>
      </c>
      <c r="U414" t="s">
        <v>898</v>
      </c>
    </row>
    <row r="415" spans="1:22" x14ac:dyDescent="0.25">
      <c r="A415" t="s">
        <v>1648</v>
      </c>
      <c r="B415" t="s">
        <v>1649</v>
      </c>
      <c r="C415" t="s">
        <v>3220</v>
      </c>
      <c r="D415" t="s">
        <v>2124</v>
      </c>
      <c r="E415" t="s">
        <v>2565</v>
      </c>
      <c r="F415" t="s">
        <v>221</v>
      </c>
      <c r="G415" t="s">
        <v>2028</v>
      </c>
      <c r="H415" t="s">
        <v>1655</v>
      </c>
      <c r="I415" t="s">
        <v>17</v>
      </c>
      <c r="J415" t="s">
        <v>43</v>
      </c>
      <c r="K415" t="s">
        <v>2122</v>
      </c>
      <c r="L415" t="s">
        <v>990</v>
      </c>
      <c r="M415" t="s">
        <v>2181</v>
      </c>
      <c r="N415" t="s">
        <v>4066</v>
      </c>
      <c r="O415" t="s">
        <v>5937</v>
      </c>
      <c r="P415" t="s">
        <v>2268</v>
      </c>
      <c r="Q415" t="s">
        <v>1358</v>
      </c>
      <c r="R415" t="s">
        <v>34</v>
      </c>
      <c r="S415" t="s">
        <v>2182</v>
      </c>
      <c r="T415" t="s">
        <v>5938</v>
      </c>
      <c r="U415" t="s">
        <v>1650</v>
      </c>
    </row>
    <row r="416" spans="1:22" x14ac:dyDescent="0.25">
      <c r="A416" t="s">
        <v>585</v>
      </c>
      <c r="B416" t="s">
        <v>586</v>
      </c>
      <c r="C416" t="s">
        <v>1390</v>
      </c>
      <c r="D416" t="s">
        <v>4069</v>
      </c>
      <c r="E416" t="s">
        <v>2831</v>
      </c>
      <c r="F416" t="s">
        <v>2713</v>
      </c>
      <c r="G416" t="s">
        <v>2028</v>
      </c>
      <c r="H416" t="s">
        <v>3512</v>
      </c>
      <c r="I416" t="s">
        <v>17</v>
      </c>
      <c r="J416" t="s">
        <v>43</v>
      </c>
      <c r="K416" t="s">
        <v>5939</v>
      </c>
      <c r="L416" t="s">
        <v>1661</v>
      </c>
      <c r="M416" t="s">
        <v>2181</v>
      </c>
      <c r="N416" t="s">
        <v>5940</v>
      </c>
      <c r="O416" t="s">
        <v>5941</v>
      </c>
      <c r="P416" t="s">
        <v>19</v>
      </c>
      <c r="Q416" t="s">
        <v>1710</v>
      </c>
      <c r="R416" t="s">
        <v>66</v>
      </c>
      <c r="S416" t="s">
        <v>2182</v>
      </c>
      <c r="T416" t="s">
        <v>5194</v>
      </c>
      <c r="U416" t="s">
        <v>587</v>
      </c>
    </row>
    <row r="417" spans="1:21" x14ac:dyDescent="0.25">
      <c r="A417" t="s">
        <v>2452</v>
      </c>
      <c r="B417" t="s">
        <v>2453</v>
      </c>
      <c r="D417" t="s">
        <v>1400</v>
      </c>
      <c r="E417" t="s">
        <v>134</v>
      </c>
      <c r="F417" t="s">
        <v>221</v>
      </c>
      <c r="G417" t="s">
        <v>2028</v>
      </c>
      <c r="H417" t="s">
        <v>135</v>
      </c>
      <c r="I417" t="s">
        <v>20</v>
      </c>
      <c r="J417" t="s">
        <v>3947</v>
      </c>
      <c r="K417" t="s">
        <v>987</v>
      </c>
      <c r="M417" t="s">
        <v>2181</v>
      </c>
      <c r="N417" t="s">
        <v>5943</v>
      </c>
      <c r="O417" t="s">
        <v>4341</v>
      </c>
      <c r="P417" t="s">
        <v>19</v>
      </c>
      <c r="Q417" t="s">
        <v>1336</v>
      </c>
      <c r="R417" t="s">
        <v>29</v>
      </c>
      <c r="S417" t="s">
        <v>2182</v>
      </c>
      <c r="T417" t="s">
        <v>4342</v>
      </c>
      <c r="U417" t="s">
        <v>2454</v>
      </c>
    </row>
    <row r="418" spans="1:21" x14ac:dyDescent="0.25">
      <c r="A418" t="s">
        <v>1560</v>
      </c>
      <c r="B418" t="s">
        <v>1561</v>
      </c>
      <c r="C418" t="s">
        <v>102</v>
      </c>
      <c r="D418" t="s">
        <v>2060</v>
      </c>
      <c r="E418" t="s">
        <v>134</v>
      </c>
      <c r="F418" t="s">
        <v>221</v>
      </c>
      <c r="G418" t="s">
        <v>2028</v>
      </c>
      <c r="H418" t="s">
        <v>1655</v>
      </c>
      <c r="I418" t="s">
        <v>28</v>
      </c>
      <c r="J418" t="s">
        <v>43</v>
      </c>
      <c r="K418" t="s">
        <v>1674</v>
      </c>
      <c r="L418" t="s">
        <v>1683</v>
      </c>
      <c r="M418" t="s">
        <v>2185</v>
      </c>
      <c r="N418" t="s">
        <v>4931</v>
      </c>
      <c r="O418" t="s">
        <v>5944</v>
      </c>
      <c r="P418" t="s">
        <v>19</v>
      </c>
      <c r="Q418" t="s">
        <v>1679</v>
      </c>
      <c r="R418" t="s">
        <v>34</v>
      </c>
      <c r="S418" t="s">
        <v>2184</v>
      </c>
      <c r="T418" t="s">
        <v>3428</v>
      </c>
      <c r="U418" t="s">
        <v>1562</v>
      </c>
    </row>
    <row r="419" spans="1:21" x14ac:dyDescent="0.25">
      <c r="A419" t="s">
        <v>336</v>
      </c>
      <c r="B419" t="s">
        <v>337</v>
      </c>
      <c r="C419" t="s">
        <v>1269</v>
      </c>
      <c r="D419" t="s">
        <v>2016</v>
      </c>
      <c r="E419" t="s">
        <v>134</v>
      </c>
      <c r="F419" t="s">
        <v>2713</v>
      </c>
      <c r="G419" t="s">
        <v>2028</v>
      </c>
      <c r="H419" t="s">
        <v>135</v>
      </c>
      <c r="I419" t="s">
        <v>28</v>
      </c>
      <c r="J419" t="s">
        <v>880</v>
      </c>
      <c r="K419" t="s">
        <v>1396</v>
      </c>
      <c r="L419" t="s">
        <v>985</v>
      </c>
      <c r="M419" t="s">
        <v>2185</v>
      </c>
      <c r="N419" t="s">
        <v>5945</v>
      </c>
      <c r="O419" t="s">
        <v>5946</v>
      </c>
      <c r="P419" t="s">
        <v>19</v>
      </c>
      <c r="Q419" t="s">
        <v>1710</v>
      </c>
      <c r="R419" t="s">
        <v>54</v>
      </c>
      <c r="S419" t="s">
        <v>2184</v>
      </c>
      <c r="T419" t="s">
        <v>4652</v>
      </c>
      <c r="U419" t="s">
        <v>338</v>
      </c>
    </row>
    <row r="420" spans="1:21" x14ac:dyDescent="0.25">
      <c r="A420" t="s">
        <v>893</v>
      </c>
      <c r="B420" t="s">
        <v>894</v>
      </c>
      <c r="C420" t="s">
        <v>102</v>
      </c>
      <c r="D420" t="s">
        <v>1380</v>
      </c>
      <c r="E420" t="s">
        <v>134</v>
      </c>
      <c r="F420" t="s">
        <v>284</v>
      </c>
      <c r="G420" t="s">
        <v>4823</v>
      </c>
      <c r="H420" t="s">
        <v>1654</v>
      </c>
      <c r="I420" t="s">
        <v>17</v>
      </c>
      <c r="J420" t="s">
        <v>872</v>
      </c>
      <c r="K420" t="s">
        <v>1396</v>
      </c>
      <c r="M420" t="s">
        <v>2183</v>
      </c>
      <c r="N420" t="s">
        <v>5947</v>
      </c>
      <c r="O420" t="s">
        <v>4283</v>
      </c>
      <c r="P420" t="s">
        <v>19</v>
      </c>
      <c r="Q420" t="s">
        <v>135</v>
      </c>
      <c r="R420" t="s">
        <v>30</v>
      </c>
      <c r="S420" t="s">
        <v>2186</v>
      </c>
      <c r="T420" t="s">
        <v>4940</v>
      </c>
      <c r="U420" t="s">
        <v>895</v>
      </c>
    </row>
    <row r="421" spans="1:21" x14ac:dyDescent="0.25">
      <c r="A421" t="s">
        <v>235</v>
      </c>
      <c r="B421" t="s">
        <v>236</v>
      </c>
      <c r="C421" t="s">
        <v>2914</v>
      </c>
      <c r="D421" t="s">
        <v>256</v>
      </c>
      <c r="E421" t="s">
        <v>134</v>
      </c>
      <c r="F421" t="s">
        <v>284</v>
      </c>
      <c r="G421" t="s">
        <v>1657</v>
      </c>
      <c r="H421" t="s">
        <v>1655</v>
      </c>
      <c r="I421" t="s">
        <v>17</v>
      </c>
      <c r="J421" t="s">
        <v>877</v>
      </c>
      <c r="K421" t="s">
        <v>1338</v>
      </c>
      <c r="L421" t="s">
        <v>983</v>
      </c>
      <c r="M421" t="s">
        <v>2183</v>
      </c>
      <c r="N421" t="s">
        <v>5948</v>
      </c>
      <c r="O421" t="s">
        <v>4283</v>
      </c>
      <c r="P421" t="s">
        <v>1388</v>
      </c>
      <c r="Q421" t="s">
        <v>1358</v>
      </c>
      <c r="R421" t="s">
        <v>69</v>
      </c>
      <c r="S421" t="s">
        <v>2182</v>
      </c>
      <c r="T421" t="s">
        <v>5197</v>
      </c>
      <c r="U421" t="s">
        <v>237</v>
      </c>
    </row>
    <row r="422" spans="1:21" x14ac:dyDescent="0.25">
      <c r="A422" t="s">
        <v>1523</v>
      </c>
      <c r="B422" t="s">
        <v>1524</v>
      </c>
      <c r="C422" t="s">
        <v>1364</v>
      </c>
      <c r="D422" t="s">
        <v>1717</v>
      </c>
      <c r="E422" t="s">
        <v>134</v>
      </c>
      <c r="F422" t="s">
        <v>221</v>
      </c>
      <c r="G422" t="s">
        <v>2028</v>
      </c>
      <c r="H422" t="s">
        <v>1654</v>
      </c>
      <c r="I422" t="s">
        <v>28</v>
      </c>
      <c r="J422" t="s">
        <v>3788</v>
      </c>
      <c r="K422" t="s">
        <v>1722</v>
      </c>
      <c r="L422" t="s">
        <v>983</v>
      </c>
      <c r="M422" t="s">
        <v>2181</v>
      </c>
      <c r="N422" t="s">
        <v>5948</v>
      </c>
      <c r="O422" t="s">
        <v>4618</v>
      </c>
      <c r="P422" t="s">
        <v>1388</v>
      </c>
      <c r="Q422" t="s">
        <v>1358</v>
      </c>
      <c r="R422" t="s">
        <v>126</v>
      </c>
      <c r="S422" t="s">
        <v>2182</v>
      </c>
      <c r="T422" t="s">
        <v>3773</v>
      </c>
      <c r="U422" t="s">
        <v>1525</v>
      </c>
    </row>
    <row r="423" spans="1:21" x14ac:dyDescent="0.25">
      <c r="A423" t="s">
        <v>371</v>
      </c>
      <c r="B423" t="s">
        <v>372</v>
      </c>
      <c r="C423" t="s">
        <v>102</v>
      </c>
      <c r="D423" t="s">
        <v>2027</v>
      </c>
      <c r="E423" t="s">
        <v>2565</v>
      </c>
      <c r="F423" t="s">
        <v>221</v>
      </c>
      <c r="G423" t="s">
        <v>2028</v>
      </c>
      <c r="H423" t="s">
        <v>1668</v>
      </c>
      <c r="I423" t="s">
        <v>28</v>
      </c>
      <c r="J423" t="s">
        <v>873</v>
      </c>
      <c r="K423" t="s">
        <v>2835</v>
      </c>
      <c r="L423" t="s">
        <v>2232</v>
      </c>
      <c r="M423" t="s">
        <v>2185</v>
      </c>
      <c r="N423" t="s">
        <v>5948</v>
      </c>
      <c r="O423" t="s">
        <v>5949</v>
      </c>
      <c r="Q423" t="s">
        <v>2026</v>
      </c>
      <c r="R423" t="s">
        <v>74</v>
      </c>
      <c r="S423" t="s">
        <v>2184</v>
      </c>
      <c r="T423" t="s">
        <v>5195</v>
      </c>
      <c r="U423" t="s">
        <v>373</v>
      </c>
    </row>
    <row r="424" spans="1:21" x14ac:dyDescent="0.25">
      <c r="A424" t="s">
        <v>1790</v>
      </c>
      <c r="B424" t="s">
        <v>1791</v>
      </c>
      <c r="C424" t="s">
        <v>1269</v>
      </c>
      <c r="D424" t="s">
        <v>2188</v>
      </c>
      <c r="E424" t="s">
        <v>134</v>
      </c>
      <c r="F424" t="s">
        <v>221</v>
      </c>
      <c r="G424" t="s">
        <v>2028</v>
      </c>
      <c r="H424" t="s">
        <v>1655</v>
      </c>
      <c r="I424" t="s">
        <v>28</v>
      </c>
      <c r="J424" t="s">
        <v>138</v>
      </c>
      <c r="K424" t="s">
        <v>1666</v>
      </c>
      <c r="L424" t="s">
        <v>1343</v>
      </c>
      <c r="M424" t="s">
        <v>2183</v>
      </c>
      <c r="N424" t="s">
        <v>5948</v>
      </c>
      <c r="O424" t="s">
        <v>4673</v>
      </c>
      <c r="P424" t="s">
        <v>19</v>
      </c>
      <c r="Q424" t="s">
        <v>1358</v>
      </c>
      <c r="R424" t="s">
        <v>52</v>
      </c>
      <c r="S424" t="s">
        <v>2186</v>
      </c>
      <c r="T424" t="s">
        <v>4934</v>
      </c>
      <c r="U424" t="s">
        <v>1792</v>
      </c>
    </row>
    <row r="425" spans="1:21" x14ac:dyDescent="0.25">
      <c r="A425" t="s">
        <v>1032</v>
      </c>
      <c r="B425" t="s">
        <v>1033</v>
      </c>
      <c r="C425" t="s">
        <v>1269</v>
      </c>
      <c r="D425" t="s">
        <v>3154</v>
      </c>
      <c r="E425" t="s">
        <v>1667</v>
      </c>
      <c r="F425" t="s">
        <v>221</v>
      </c>
      <c r="G425" t="s">
        <v>2028</v>
      </c>
      <c r="H425" t="s">
        <v>1655</v>
      </c>
      <c r="I425" t="s">
        <v>28</v>
      </c>
      <c r="J425" t="s">
        <v>872</v>
      </c>
      <c r="K425" t="s">
        <v>5950</v>
      </c>
      <c r="L425" t="s">
        <v>984</v>
      </c>
      <c r="M425" t="s">
        <v>2185</v>
      </c>
      <c r="N425" t="s">
        <v>5951</v>
      </c>
      <c r="O425" t="s">
        <v>5952</v>
      </c>
      <c r="P425" t="s">
        <v>19</v>
      </c>
      <c r="Q425" t="s">
        <v>2026</v>
      </c>
      <c r="R425" t="s">
        <v>213</v>
      </c>
      <c r="S425" t="s">
        <v>2184</v>
      </c>
      <c r="T425" t="s">
        <v>2915</v>
      </c>
      <c r="U425" t="s">
        <v>1034</v>
      </c>
    </row>
    <row r="426" spans="1:21" x14ac:dyDescent="0.25">
      <c r="A426" t="s">
        <v>2731</v>
      </c>
      <c r="B426" t="s">
        <v>2732</v>
      </c>
      <c r="C426" t="s">
        <v>33</v>
      </c>
      <c r="D426" t="s">
        <v>82</v>
      </c>
      <c r="E426" t="s">
        <v>134</v>
      </c>
      <c r="F426" t="s">
        <v>221</v>
      </c>
      <c r="G426" t="s">
        <v>1657</v>
      </c>
      <c r="H426" t="s">
        <v>135</v>
      </c>
      <c r="I426" t="s">
        <v>28</v>
      </c>
      <c r="J426" t="s">
        <v>877</v>
      </c>
      <c r="K426" t="s">
        <v>1660</v>
      </c>
      <c r="L426" t="s">
        <v>990</v>
      </c>
      <c r="M426" t="s">
        <v>2183</v>
      </c>
      <c r="N426" t="s">
        <v>4935</v>
      </c>
      <c r="O426" t="s">
        <v>5953</v>
      </c>
      <c r="Q426" t="s">
        <v>1336</v>
      </c>
      <c r="R426" t="s">
        <v>34</v>
      </c>
      <c r="S426" t="s">
        <v>2182</v>
      </c>
      <c r="T426" t="s">
        <v>6752</v>
      </c>
      <c r="U426" t="s">
        <v>2733</v>
      </c>
    </row>
    <row r="427" spans="1:21" x14ac:dyDescent="0.25">
      <c r="A427" t="s">
        <v>3528</v>
      </c>
      <c r="B427" t="s">
        <v>3529</v>
      </c>
      <c r="C427" t="s">
        <v>1340</v>
      </c>
      <c r="D427" t="s">
        <v>1394</v>
      </c>
      <c r="E427" t="s">
        <v>134</v>
      </c>
      <c r="F427" t="s">
        <v>284</v>
      </c>
      <c r="G427" t="s">
        <v>2028</v>
      </c>
      <c r="H427" t="s">
        <v>1654</v>
      </c>
      <c r="I427" t="s">
        <v>28</v>
      </c>
      <c r="J427" t="s">
        <v>5218</v>
      </c>
      <c r="K427" t="s">
        <v>1339</v>
      </c>
      <c r="L427" t="s">
        <v>1659</v>
      </c>
      <c r="M427" t="s">
        <v>2185</v>
      </c>
      <c r="N427" t="s">
        <v>5954</v>
      </c>
      <c r="O427" t="s">
        <v>5955</v>
      </c>
      <c r="P427" t="s">
        <v>19</v>
      </c>
      <c r="Q427" t="s">
        <v>135</v>
      </c>
      <c r="R427" t="s">
        <v>74</v>
      </c>
      <c r="S427" t="s">
        <v>2184</v>
      </c>
      <c r="T427" t="s">
        <v>3825</v>
      </c>
      <c r="U427" t="s">
        <v>3530</v>
      </c>
    </row>
    <row r="428" spans="1:21" x14ac:dyDescent="0.25">
      <c r="A428" t="s">
        <v>781</v>
      </c>
      <c r="B428" t="s">
        <v>782</v>
      </c>
      <c r="D428" t="s">
        <v>1400</v>
      </c>
      <c r="E428" t="s">
        <v>134</v>
      </c>
      <c r="F428" t="s">
        <v>284</v>
      </c>
      <c r="G428" t="s">
        <v>2028</v>
      </c>
      <c r="H428" t="s">
        <v>1654</v>
      </c>
      <c r="I428" t="s">
        <v>17</v>
      </c>
      <c r="J428" t="s">
        <v>6696</v>
      </c>
      <c r="K428" t="s">
        <v>1396</v>
      </c>
      <c r="L428" t="s">
        <v>1335</v>
      </c>
      <c r="M428" t="s">
        <v>2185</v>
      </c>
      <c r="N428" t="s">
        <v>5954</v>
      </c>
      <c r="O428" t="s">
        <v>5956</v>
      </c>
      <c r="P428" t="s">
        <v>19</v>
      </c>
      <c r="Q428" t="s">
        <v>1336</v>
      </c>
      <c r="R428" t="s">
        <v>54</v>
      </c>
      <c r="S428" t="s">
        <v>2186</v>
      </c>
      <c r="T428" t="s">
        <v>5957</v>
      </c>
      <c r="U428" t="s">
        <v>783</v>
      </c>
    </row>
    <row r="429" spans="1:21" x14ac:dyDescent="0.25">
      <c r="A429" t="s">
        <v>946</v>
      </c>
      <c r="B429" t="s">
        <v>947</v>
      </c>
      <c r="C429" t="s">
        <v>1390</v>
      </c>
      <c r="D429" t="s">
        <v>1363</v>
      </c>
      <c r="E429" t="s">
        <v>134</v>
      </c>
      <c r="F429" t="s">
        <v>221</v>
      </c>
      <c r="G429" t="s">
        <v>2028</v>
      </c>
      <c r="H429" t="s">
        <v>135</v>
      </c>
      <c r="I429" t="s">
        <v>20</v>
      </c>
      <c r="J429" t="s">
        <v>294</v>
      </c>
      <c r="K429" t="s">
        <v>989</v>
      </c>
      <c r="L429" t="s">
        <v>984</v>
      </c>
      <c r="M429" t="s">
        <v>2185</v>
      </c>
      <c r="N429" t="s">
        <v>5958</v>
      </c>
      <c r="O429" t="s">
        <v>5959</v>
      </c>
      <c r="P429" t="s">
        <v>19</v>
      </c>
      <c r="Q429" t="s">
        <v>1358</v>
      </c>
      <c r="R429" t="s">
        <v>66</v>
      </c>
      <c r="S429" t="s">
        <v>2184</v>
      </c>
      <c r="T429" t="s">
        <v>3162</v>
      </c>
      <c r="U429" t="s">
        <v>948</v>
      </c>
    </row>
    <row r="430" spans="1:21" x14ac:dyDescent="0.25">
      <c r="A430" t="s">
        <v>2249</v>
      </c>
      <c r="B430" t="s">
        <v>2250</v>
      </c>
      <c r="C430" t="s">
        <v>1725</v>
      </c>
      <c r="D430" t="s">
        <v>2596</v>
      </c>
      <c r="E430" t="s">
        <v>1667</v>
      </c>
      <c r="F430" t="s">
        <v>221</v>
      </c>
      <c r="G430" t="s">
        <v>2028</v>
      </c>
      <c r="H430" t="s">
        <v>1655</v>
      </c>
      <c r="I430" t="s">
        <v>1383</v>
      </c>
      <c r="J430" t="s">
        <v>872</v>
      </c>
      <c r="K430" t="s">
        <v>1997</v>
      </c>
      <c r="L430" t="s">
        <v>983</v>
      </c>
      <c r="M430" t="s">
        <v>2185</v>
      </c>
      <c r="N430" t="s">
        <v>4936</v>
      </c>
      <c r="O430" t="s">
        <v>5960</v>
      </c>
      <c r="P430" t="s">
        <v>19</v>
      </c>
      <c r="Q430" t="s">
        <v>1710</v>
      </c>
      <c r="R430" t="s">
        <v>126</v>
      </c>
      <c r="S430" t="s">
        <v>2184</v>
      </c>
      <c r="T430" t="s">
        <v>3426</v>
      </c>
      <c r="U430" t="s">
        <v>2251</v>
      </c>
    </row>
    <row r="431" spans="1:21" x14ac:dyDescent="0.25">
      <c r="A431" t="s">
        <v>420</v>
      </c>
      <c r="B431" t="s">
        <v>421</v>
      </c>
      <c r="C431" t="s">
        <v>3220</v>
      </c>
      <c r="D431" t="s">
        <v>1684</v>
      </c>
      <c r="E431" t="s">
        <v>134</v>
      </c>
      <c r="F431" t="s">
        <v>221</v>
      </c>
      <c r="G431" t="s">
        <v>2028</v>
      </c>
      <c r="H431" t="s">
        <v>1655</v>
      </c>
      <c r="I431" t="s">
        <v>28</v>
      </c>
      <c r="J431" t="s">
        <v>874</v>
      </c>
      <c r="K431" t="s">
        <v>1722</v>
      </c>
      <c r="L431" t="s">
        <v>1351</v>
      </c>
      <c r="M431" t="s">
        <v>2185</v>
      </c>
      <c r="N431" t="s">
        <v>4542</v>
      </c>
      <c r="O431" t="s">
        <v>5961</v>
      </c>
      <c r="P431" t="s">
        <v>19</v>
      </c>
      <c r="Q431" t="s">
        <v>1679</v>
      </c>
      <c r="R431" t="s">
        <v>77</v>
      </c>
      <c r="S431" t="s">
        <v>2184</v>
      </c>
      <c r="T431" t="s">
        <v>5962</v>
      </c>
      <c r="U431" t="s">
        <v>422</v>
      </c>
    </row>
    <row r="432" spans="1:21" x14ac:dyDescent="0.25">
      <c r="A432" t="s">
        <v>2609</v>
      </c>
      <c r="B432" t="s">
        <v>2610</v>
      </c>
      <c r="D432" t="s">
        <v>1394</v>
      </c>
      <c r="E432" t="s">
        <v>134</v>
      </c>
      <c r="F432" t="s">
        <v>284</v>
      </c>
      <c r="G432" t="s">
        <v>2028</v>
      </c>
      <c r="H432" t="s">
        <v>1654</v>
      </c>
      <c r="I432" t="s">
        <v>20</v>
      </c>
      <c r="J432" t="s">
        <v>3963</v>
      </c>
      <c r="K432" t="s">
        <v>1339</v>
      </c>
      <c r="L432" t="s">
        <v>984</v>
      </c>
      <c r="M432" t="s">
        <v>2185</v>
      </c>
      <c r="N432" t="s">
        <v>4542</v>
      </c>
      <c r="O432" t="s">
        <v>5963</v>
      </c>
      <c r="P432" t="s">
        <v>19</v>
      </c>
      <c r="Q432" t="s">
        <v>1336</v>
      </c>
      <c r="R432" t="s">
        <v>18</v>
      </c>
      <c r="S432" t="s">
        <v>2184</v>
      </c>
      <c r="T432" t="s">
        <v>2803</v>
      </c>
      <c r="U432" t="s">
        <v>2611</v>
      </c>
    </row>
    <row r="433" spans="1:21" x14ac:dyDescent="0.25">
      <c r="A433" t="s">
        <v>2261</v>
      </c>
      <c r="B433" t="s">
        <v>2262</v>
      </c>
      <c r="D433" t="s">
        <v>1395</v>
      </c>
      <c r="E433" t="s">
        <v>134</v>
      </c>
      <c r="F433" t="s">
        <v>221</v>
      </c>
      <c r="G433" t="s">
        <v>2028</v>
      </c>
      <c r="H433" t="s">
        <v>1654</v>
      </c>
      <c r="I433" t="s">
        <v>1383</v>
      </c>
      <c r="J433" t="s">
        <v>872</v>
      </c>
      <c r="K433" t="s">
        <v>1411</v>
      </c>
      <c r="L433" t="s">
        <v>986</v>
      </c>
      <c r="M433" t="s">
        <v>2181</v>
      </c>
      <c r="N433" t="s">
        <v>5964</v>
      </c>
      <c r="O433" t="s">
        <v>5965</v>
      </c>
      <c r="Q433" t="s">
        <v>1336</v>
      </c>
      <c r="R433" t="s">
        <v>38</v>
      </c>
      <c r="S433" t="s">
        <v>2182</v>
      </c>
      <c r="T433" t="s">
        <v>6753</v>
      </c>
      <c r="U433" t="s">
        <v>2263</v>
      </c>
    </row>
    <row r="434" spans="1:21" x14ac:dyDescent="0.25">
      <c r="A434" t="s">
        <v>147</v>
      </c>
      <c r="B434" t="s">
        <v>148</v>
      </c>
      <c r="C434" t="s">
        <v>102</v>
      </c>
      <c r="D434" t="s">
        <v>1513</v>
      </c>
      <c r="E434" t="s">
        <v>134</v>
      </c>
      <c r="F434" t="s">
        <v>221</v>
      </c>
      <c r="G434" t="s">
        <v>2028</v>
      </c>
      <c r="H434" t="s">
        <v>135</v>
      </c>
      <c r="I434" t="s">
        <v>28</v>
      </c>
      <c r="J434" t="s">
        <v>874</v>
      </c>
      <c r="K434" t="s">
        <v>1749</v>
      </c>
      <c r="L434" t="s">
        <v>1683</v>
      </c>
      <c r="M434" t="s">
        <v>2185</v>
      </c>
      <c r="N434" t="s">
        <v>5966</v>
      </c>
      <c r="O434" t="s">
        <v>5967</v>
      </c>
      <c r="P434" t="s">
        <v>19</v>
      </c>
      <c r="Q434" t="s">
        <v>1710</v>
      </c>
      <c r="R434" t="s">
        <v>40</v>
      </c>
      <c r="S434" t="s">
        <v>2184</v>
      </c>
      <c r="T434" t="s">
        <v>3820</v>
      </c>
      <c r="U434" t="s">
        <v>149</v>
      </c>
    </row>
    <row r="435" spans="1:21" x14ac:dyDescent="0.25">
      <c r="A435" t="s">
        <v>1553</v>
      </c>
      <c r="B435" t="s">
        <v>1554</v>
      </c>
      <c r="D435" t="s">
        <v>1402</v>
      </c>
      <c r="E435" t="s">
        <v>134</v>
      </c>
      <c r="F435" t="s">
        <v>284</v>
      </c>
      <c r="G435" t="s">
        <v>703</v>
      </c>
      <c r="H435" t="s">
        <v>135</v>
      </c>
      <c r="I435" t="s">
        <v>1383</v>
      </c>
      <c r="J435" t="s">
        <v>916</v>
      </c>
      <c r="K435" t="s">
        <v>991</v>
      </c>
      <c r="M435" t="s">
        <v>2183</v>
      </c>
      <c r="N435" t="s">
        <v>5966</v>
      </c>
      <c r="P435" t="s">
        <v>1388</v>
      </c>
      <c r="Q435" t="s">
        <v>135</v>
      </c>
      <c r="R435" t="s">
        <v>54</v>
      </c>
      <c r="S435" t="s">
        <v>2186</v>
      </c>
      <c r="T435" t="s">
        <v>4332</v>
      </c>
      <c r="U435" t="s">
        <v>1555</v>
      </c>
    </row>
    <row r="436" spans="1:21" x14ac:dyDescent="0.25">
      <c r="A436" t="s">
        <v>721</v>
      </c>
      <c r="B436" t="s">
        <v>722</v>
      </c>
      <c r="C436" t="s">
        <v>1390</v>
      </c>
      <c r="D436" t="s">
        <v>2681</v>
      </c>
      <c r="E436" t="s">
        <v>134</v>
      </c>
      <c r="F436" t="s">
        <v>284</v>
      </c>
      <c r="G436" t="s">
        <v>2028</v>
      </c>
      <c r="H436" t="s">
        <v>1655</v>
      </c>
      <c r="I436" t="s">
        <v>17</v>
      </c>
      <c r="J436" t="s">
        <v>43</v>
      </c>
      <c r="K436" t="s">
        <v>1362</v>
      </c>
      <c r="L436" t="s">
        <v>1343</v>
      </c>
      <c r="M436" t="s">
        <v>2181</v>
      </c>
      <c r="N436" t="s">
        <v>5966</v>
      </c>
      <c r="O436" t="s">
        <v>4827</v>
      </c>
      <c r="P436" t="s">
        <v>19</v>
      </c>
      <c r="Q436" t="s">
        <v>2026</v>
      </c>
      <c r="R436" t="s">
        <v>66</v>
      </c>
      <c r="S436" t="s">
        <v>2182</v>
      </c>
      <c r="T436" t="s">
        <v>4938</v>
      </c>
      <c r="U436" t="s">
        <v>723</v>
      </c>
    </row>
    <row r="437" spans="1:21" x14ac:dyDescent="0.25">
      <c r="A437" t="s">
        <v>3429</v>
      </c>
      <c r="B437" t="s">
        <v>3430</v>
      </c>
      <c r="C437" t="s">
        <v>1685</v>
      </c>
      <c r="D437" t="s">
        <v>1403</v>
      </c>
      <c r="E437" t="s">
        <v>134</v>
      </c>
      <c r="F437" t="s">
        <v>221</v>
      </c>
      <c r="G437" t="s">
        <v>28</v>
      </c>
      <c r="H437" t="s">
        <v>1655</v>
      </c>
      <c r="I437" t="s">
        <v>28</v>
      </c>
      <c r="J437" t="s">
        <v>878</v>
      </c>
      <c r="K437" t="s">
        <v>988</v>
      </c>
      <c r="L437" t="s">
        <v>985</v>
      </c>
      <c r="M437" t="s">
        <v>2185</v>
      </c>
      <c r="N437" t="s">
        <v>5966</v>
      </c>
      <c r="O437" t="s">
        <v>5968</v>
      </c>
      <c r="P437" t="s">
        <v>19</v>
      </c>
      <c r="Q437" t="s">
        <v>1358</v>
      </c>
      <c r="R437" t="s">
        <v>54</v>
      </c>
      <c r="S437" t="s">
        <v>2184</v>
      </c>
      <c r="T437" t="s">
        <v>5200</v>
      </c>
      <c r="U437" t="s">
        <v>3431</v>
      </c>
    </row>
    <row r="438" spans="1:21" x14ac:dyDescent="0.25">
      <c r="A438" t="s">
        <v>1670</v>
      </c>
      <c r="B438" t="s">
        <v>1671</v>
      </c>
      <c r="C438" t="s">
        <v>1269</v>
      </c>
      <c r="D438" t="s">
        <v>2287</v>
      </c>
      <c r="E438" t="s">
        <v>1667</v>
      </c>
      <c r="F438" t="s">
        <v>221</v>
      </c>
      <c r="G438" t="s">
        <v>2028</v>
      </c>
      <c r="H438" t="s">
        <v>1668</v>
      </c>
      <c r="I438" t="s">
        <v>17</v>
      </c>
      <c r="J438" t="s">
        <v>881</v>
      </c>
      <c r="K438" t="s">
        <v>2876</v>
      </c>
      <c r="L438" t="s">
        <v>2064</v>
      </c>
      <c r="M438" t="s">
        <v>2185</v>
      </c>
      <c r="N438" t="s">
        <v>4654</v>
      </c>
      <c r="O438" t="s">
        <v>5969</v>
      </c>
      <c r="P438" t="s">
        <v>19</v>
      </c>
      <c r="Q438" t="s">
        <v>1710</v>
      </c>
      <c r="R438" t="s">
        <v>213</v>
      </c>
      <c r="S438" t="s">
        <v>2184</v>
      </c>
      <c r="T438" t="s">
        <v>4323</v>
      </c>
      <c r="U438" t="s">
        <v>1672</v>
      </c>
    </row>
    <row r="439" spans="1:21" x14ac:dyDescent="0.25">
      <c r="A439" t="s">
        <v>2651</v>
      </c>
      <c r="B439" t="s">
        <v>2652</v>
      </c>
      <c r="C439" t="s">
        <v>243</v>
      </c>
      <c r="D439" t="s">
        <v>1381</v>
      </c>
      <c r="E439" t="s">
        <v>134</v>
      </c>
      <c r="F439" t="s">
        <v>284</v>
      </c>
      <c r="G439" t="s">
        <v>703</v>
      </c>
      <c r="H439" t="s">
        <v>1654</v>
      </c>
      <c r="I439" t="s">
        <v>140</v>
      </c>
      <c r="J439" t="s">
        <v>6285</v>
      </c>
      <c r="K439" t="s">
        <v>1660</v>
      </c>
      <c r="L439" t="s">
        <v>990</v>
      </c>
      <c r="M439" t="s">
        <v>2183</v>
      </c>
      <c r="N439" t="s">
        <v>3954</v>
      </c>
      <c r="O439" t="s">
        <v>1275</v>
      </c>
      <c r="Q439" t="s">
        <v>135</v>
      </c>
      <c r="R439" t="s">
        <v>34</v>
      </c>
      <c r="S439" t="s">
        <v>2186</v>
      </c>
      <c r="T439" t="s">
        <v>3388</v>
      </c>
      <c r="U439" t="s">
        <v>2653</v>
      </c>
    </row>
    <row r="440" spans="1:21" x14ac:dyDescent="0.25">
      <c r="A440" t="s">
        <v>2239</v>
      </c>
      <c r="B440" t="s">
        <v>2240</v>
      </c>
      <c r="C440" t="s">
        <v>2492</v>
      </c>
      <c r="D440" t="s">
        <v>1400</v>
      </c>
      <c r="E440" t="s">
        <v>134</v>
      </c>
      <c r="F440" t="s">
        <v>284</v>
      </c>
      <c r="G440" t="s">
        <v>2028</v>
      </c>
      <c r="H440" t="s">
        <v>135</v>
      </c>
      <c r="I440" t="s">
        <v>20</v>
      </c>
      <c r="J440" t="s">
        <v>5691</v>
      </c>
      <c r="K440" t="s">
        <v>989</v>
      </c>
      <c r="L440" t="s">
        <v>984</v>
      </c>
      <c r="M440" t="s">
        <v>2183</v>
      </c>
      <c r="N440" t="s">
        <v>3954</v>
      </c>
      <c r="O440" t="s">
        <v>5970</v>
      </c>
      <c r="P440" t="s">
        <v>19</v>
      </c>
      <c r="Q440" t="s">
        <v>1336</v>
      </c>
      <c r="R440" t="s">
        <v>24</v>
      </c>
      <c r="S440" t="s">
        <v>2184</v>
      </c>
      <c r="T440" t="s">
        <v>1731</v>
      </c>
      <c r="U440" t="s">
        <v>2241</v>
      </c>
    </row>
    <row r="441" spans="1:21" x14ac:dyDescent="0.25">
      <c r="A441" t="s">
        <v>389</v>
      </c>
      <c r="B441" t="s">
        <v>390</v>
      </c>
      <c r="C441" t="s">
        <v>1269</v>
      </c>
      <c r="D441" t="s">
        <v>3946</v>
      </c>
      <c r="E441" t="s">
        <v>2795</v>
      </c>
      <c r="F441" t="s">
        <v>2713</v>
      </c>
      <c r="G441" t="s">
        <v>2028</v>
      </c>
      <c r="H441" t="s">
        <v>1709</v>
      </c>
      <c r="I441" t="s">
        <v>17</v>
      </c>
      <c r="J441" t="s">
        <v>875</v>
      </c>
      <c r="K441" t="s">
        <v>2712</v>
      </c>
      <c r="L441" t="s">
        <v>2837</v>
      </c>
      <c r="M441" t="s">
        <v>2185</v>
      </c>
      <c r="N441" t="s">
        <v>4937</v>
      </c>
      <c r="O441" t="s">
        <v>5971</v>
      </c>
      <c r="P441" t="s">
        <v>25</v>
      </c>
      <c r="Q441" t="s">
        <v>1710</v>
      </c>
      <c r="R441" t="s">
        <v>74</v>
      </c>
      <c r="S441" t="s">
        <v>2184</v>
      </c>
      <c r="T441" t="s">
        <v>5972</v>
      </c>
      <c r="U441" t="s">
        <v>391</v>
      </c>
    </row>
    <row r="442" spans="1:21" x14ac:dyDescent="0.25">
      <c r="A442" t="s">
        <v>908</v>
      </c>
      <c r="B442" t="s">
        <v>909</v>
      </c>
      <c r="C442" t="s">
        <v>1347</v>
      </c>
      <c r="D442" t="s">
        <v>2564</v>
      </c>
      <c r="E442" t="s">
        <v>1667</v>
      </c>
      <c r="F442" t="s">
        <v>221</v>
      </c>
      <c r="G442" t="s">
        <v>2028</v>
      </c>
      <c r="H442" t="s">
        <v>1655</v>
      </c>
      <c r="I442" t="s">
        <v>20</v>
      </c>
      <c r="J442" t="s">
        <v>873</v>
      </c>
      <c r="K442" t="s">
        <v>988</v>
      </c>
      <c r="L442" t="s">
        <v>1406</v>
      </c>
      <c r="M442" t="s">
        <v>2185</v>
      </c>
      <c r="N442" t="s">
        <v>4937</v>
      </c>
      <c r="O442" t="s">
        <v>5973</v>
      </c>
      <c r="P442" t="s">
        <v>19</v>
      </c>
      <c r="Q442" t="s">
        <v>2026</v>
      </c>
      <c r="R442" t="s">
        <v>18</v>
      </c>
      <c r="S442" t="s">
        <v>2184</v>
      </c>
      <c r="T442" t="s">
        <v>4079</v>
      </c>
      <c r="U442" t="s">
        <v>910</v>
      </c>
    </row>
    <row r="443" spans="1:21" x14ac:dyDescent="0.25">
      <c r="A443" t="s">
        <v>1914</v>
      </c>
      <c r="B443" t="s">
        <v>1915</v>
      </c>
      <c r="C443" t="s">
        <v>1390</v>
      </c>
      <c r="D443" t="s">
        <v>1497</v>
      </c>
      <c r="E443" t="s">
        <v>134</v>
      </c>
      <c r="F443" t="s">
        <v>221</v>
      </c>
      <c r="G443" t="s">
        <v>2028</v>
      </c>
      <c r="H443" t="s">
        <v>1654</v>
      </c>
      <c r="I443" t="s">
        <v>28</v>
      </c>
      <c r="J443" t="s">
        <v>43</v>
      </c>
      <c r="K443" t="s">
        <v>1411</v>
      </c>
      <c r="L443" t="s">
        <v>1335</v>
      </c>
      <c r="M443" t="s">
        <v>2185</v>
      </c>
      <c r="N443" t="s">
        <v>5974</v>
      </c>
      <c r="O443" t="s">
        <v>5975</v>
      </c>
      <c r="P443" t="s">
        <v>19</v>
      </c>
      <c r="Q443" t="s">
        <v>2026</v>
      </c>
      <c r="R443" t="s">
        <v>74</v>
      </c>
      <c r="S443" t="s">
        <v>2184</v>
      </c>
      <c r="T443" t="s">
        <v>3810</v>
      </c>
      <c r="U443" t="s">
        <v>1916</v>
      </c>
    </row>
    <row r="444" spans="1:21" x14ac:dyDescent="0.25">
      <c r="A444" t="s">
        <v>486</v>
      </c>
      <c r="B444" t="s">
        <v>487</v>
      </c>
      <c r="C444" t="s">
        <v>3220</v>
      </c>
      <c r="D444" t="s">
        <v>4393</v>
      </c>
      <c r="E444" t="s">
        <v>134</v>
      </c>
      <c r="F444" t="s">
        <v>2713</v>
      </c>
      <c r="G444" t="s">
        <v>1714</v>
      </c>
      <c r="H444" t="s">
        <v>1709</v>
      </c>
      <c r="I444" t="s">
        <v>17</v>
      </c>
      <c r="J444" t="s">
        <v>43</v>
      </c>
      <c r="K444" t="s">
        <v>2231</v>
      </c>
      <c r="L444" t="s">
        <v>1406</v>
      </c>
      <c r="M444" t="s">
        <v>2185</v>
      </c>
      <c r="N444" t="s">
        <v>4329</v>
      </c>
      <c r="O444" t="s">
        <v>5976</v>
      </c>
      <c r="P444" t="s">
        <v>19</v>
      </c>
      <c r="Q444" t="s">
        <v>1710</v>
      </c>
      <c r="R444" t="s">
        <v>66</v>
      </c>
      <c r="S444" t="s">
        <v>2184</v>
      </c>
      <c r="T444" t="s">
        <v>5977</v>
      </c>
      <c r="U444" t="s">
        <v>488</v>
      </c>
    </row>
    <row r="445" spans="1:21" x14ac:dyDescent="0.25">
      <c r="A445" t="s">
        <v>3393</v>
      </c>
      <c r="B445" t="s">
        <v>3392</v>
      </c>
      <c r="D445" t="s">
        <v>1394</v>
      </c>
      <c r="E445" t="s">
        <v>134</v>
      </c>
      <c r="F445" t="s">
        <v>283</v>
      </c>
      <c r="G445" t="s">
        <v>28</v>
      </c>
      <c r="H445" t="s">
        <v>135</v>
      </c>
      <c r="I445" t="s">
        <v>140</v>
      </c>
      <c r="J445" t="s">
        <v>5715</v>
      </c>
      <c r="K445" t="s">
        <v>991</v>
      </c>
      <c r="M445" t="s">
        <v>2183</v>
      </c>
      <c r="N445" t="s">
        <v>5978</v>
      </c>
      <c r="P445" t="s">
        <v>19</v>
      </c>
      <c r="Q445" t="s">
        <v>135</v>
      </c>
      <c r="R445" t="s">
        <v>69</v>
      </c>
      <c r="S445" t="s">
        <v>2186</v>
      </c>
      <c r="T445" t="s">
        <v>3139</v>
      </c>
      <c r="U445" t="s">
        <v>3391</v>
      </c>
    </row>
    <row r="446" spans="1:21" x14ac:dyDescent="0.25">
      <c r="A446" t="s">
        <v>739</v>
      </c>
      <c r="B446" t="s">
        <v>740</v>
      </c>
      <c r="C446" t="s">
        <v>1364</v>
      </c>
      <c r="D446" t="s">
        <v>1395</v>
      </c>
      <c r="E446" t="s">
        <v>134</v>
      </c>
      <c r="F446" t="s">
        <v>221</v>
      </c>
      <c r="G446" t="s">
        <v>2028</v>
      </c>
      <c r="H446" t="s">
        <v>135</v>
      </c>
      <c r="I446" t="s">
        <v>1383</v>
      </c>
      <c r="J446" t="s">
        <v>915</v>
      </c>
      <c r="K446" t="s">
        <v>1339</v>
      </c>
      <c r="L446" t="s">
        <v>1343</v>
      </c>
      <c r="M446" t="s">
        <v>2181</v>
      </c>
      <c r="N446" t="s">
        <v>3955</v>
      </c>
      <c r="O446" t="s">
        <v>5979</v>
      </c>
      <c r="P446" t="s">
        <v>1388</v>
      </c>
      <c r="Q446" t="s">
        <v>1334</v>
      </c>
      <c r="R446" t="s">
        <v>49</v>
      </c>
      <c r="S446" t="s">
        <v>2184</v>
      </c>
      <c r="T446" t="s">
        <v>3390</v>
      </c>
      <c r="U446" t="s">
        <v>741</v>
      </c>
    </row>
    <row r="447" spans="1:21" x14ac:dyDescent="0.25">
      <c r="A447" t="s">
        <v>887</v>
      </c>
      <c r="B447" t="s">
        <v>888</v>
      </c>
      <c r="C447" t="s">
        <v>33</v>
      </c>
      <c r="D447" t="s">
        <v>970</v>
      </c>
      <c r="E447" t="s">
        <v>134</v>
      </c>
      <c r="F447" t="s">
        <v>221</v>
      </c>
      <c r="G447" t="s">
        <v>2028</v>
      </c>
      <c r="H447" t="s">
        <v>1655</v>
      </c>
      <c r="I447" t="s">
        <v>1383</v>
      </c>
      <c r="J447" t="s">
        <v>917</v>
      </c>
      <c r="K447" t="s">
        <v>2265</v>
      </c>
      <c r="L447" t="s">
        <v>1335</v>
      </c>
      <c r="M447" t="s">
        <v>2185</v>
      </c>
      <c r="N447" t="s">
        <v>3955</v>
      </c>
      <c r="O447" t="s">
        <v>5980</v>
      </c>
      <c r="P447" t="s">
        <v>19</v>
      </c>
      <c r="Q447" t="s">
        <v>1679</v>
      </c>
      <c r="R447" t="s">
        <v>68</v>
      </c>
      <c r="S447" t="s">
        <v>2184</v>
      </c>
      <c r="T447" t="s">
        <v>4070</v>
      </c>
      <c r="U447" t="s">
        <v>889</v>
      </c>
    </row>
    <row r="448" spans="1:21" x14ac:dyDescent="0.25">
      <c r="A448" t="s">
        <v>1223</v>
      </c>
      <c r="B448" t="s">
        <v>710</v>
      </c>
      <c r="C448" t="s">
        <v>1269</v>
      </c>
      <c r="D448" t="s">
        <v>400</v>
      </c>
      <c r="E448" t="s">
        <v>134</v>
      </c>
      <c r="F448" t="s">
        <v>2713</v>
      </c>
      <c r="G448" t="s">
        <v>2028</v>
      </c>
      <c r="H448" t="s">
        <v>1654</v>
      </c>
      <c r="I448" t="s">
        <v>17</v>
      </c>
      <c r="J448" t="s">
        <v>877</v>
      </c>
      <c r="K448" t="s">
        <v>1362</v>
      </c>
      <c r="L448" t="s">
        <v>983</v>
      </c>
      <c r="M448" t="s">
        <v>2185</v>
      </c>
      <c r="N448" t="s">
        <v>3955</v>
      </c>
      <c r="O448" t="s">
        <v>5981</v>
      </c>
      <c r="P448" t="s">
        <v>19</v>
      </c>
      <c r="Q448" t="s">
        <v>2026</v>
      </c>
      <c r="R448" t="s">
        <v>29</v>
      </c>
      <c r="S448" t="s">
        <v>2184</v>
      </c>
      <c r="T448" t="s">
        <v>4075</v>
      </c>
      <c r="U448" t="s">
        <v>1224</v>
      </c>
    </row>
    <row r="449" spans="1:22" x14ac:dyDescent="0.25">
      <c r="A449" t="s">
        <v>288</v>
      </c>
      <c r="B449" t="s">
        <v>289</v>
      </c>
      <c r="C449" t="s">
        <v>1269</v>
      </c>
      <c r="D449" t="s">
        <v>5198</v>
      </c>
      <c r="E449" t="s">
        <v>2565</v>
      </c>
      <c r="F449" t="s">
        <v>221</v>
      </c>
      <c r="G449" t="s">
        <v>2028</v>
      </c>
      <c r="H449" t="s">
        <v>2288</v>
      </c>
      <c r="I449" t="s">
        <v>20</v>
      </c>
      <c r="J449" t="s">
        <v>43</v>
      </c>
      <c r="K449" t="s">
        <v>2571</v>
      </c>
      <c r="L449" t="s">
        <v>1335</v>
      </c>
      <c r="M449" t="s">
        <v>2185</v>
      </c>
      <c r="N449" t="s">
        <v>5982</v>
      </c>
      <c r="O449" t="s">
        <v>5983</v>
      </c>
      <c r="P449" t="s">
        <v>19</v>
      </c>
      <c r="Q449" t="s">
        <v>2026</v>
      </c>
      <c r="R449" t="s">
        <v>29</v>
      </c>
      <c r="S449" t="s">
        <v>2184</v>
      </c>
      <c r="T449" t="s">
        <v>3265</v>
      </c>
      <c r="U449" t="s">
        <v>290</v>
      </c>
    </row>
    <row r="450" spans="1:22" x14ac:dyDescent="0.25">
      <c r="A450" t="s">
        <v>1600</v>
      </c>
      <c r="B450" t="s">
        <v>1601</v>
      </c>
      <c r="C450" t="s">
        <v>1269</v>
      </c>
      <c r="D450" t="s">
        <v>1596</v>
      </c>
      <c r="E450" t="s">
        <v>134</v>
      </c>
      <c r="F450" t="s">
        <v>284</v>
      </c>
      <c r="G450" t="s">
        <v>2028</v>
      </c>
      <c r="H450" t="s">
        <v>1654</v>
      </c>
      <c r="I450" t="s">
        <v>28</v>
      </c>
      <c r="J450" t="s">
        <v>877</v>
      </c>
      <c r="K450" t="s">
        <v>1704</v>
      </c>
      <c r="L450" t="s">
        <v>990</v>
      </c>
      <c r="M450" t="s">
        <v>2181</v>
      </c>
      <c r="N450" t="s">
        <v>5982</v>
      </c>
      <c r="O450" t="s">
        <v>4365</v>
      </c>
      <c r="P450" t="s">
        <v>1388</v>
      </c>
      <c r="Q450" t="s">
        <v>2026</v>
      </c>
      <c r="R450" t="s">
        <v>38</v>
      </c>
      <c r="S450" t="s">
        <v>2182</v>
      </c>
      <c r="T450" t="s">
        <v>3435</v>
      </c>
      <c r="U450" t="s">
        <v>1602</v>
      </c>
    </row>
    <row r="451" spans="1:22" x14ac:dyDescent="0.25">
      <c r="A451" t="s">
        <v>522</v>
      </c>
      <c r="B451" t="s">
        <v>523</v>
      </c>
      <c r="C451" t="s">
        <v>1337</v>
      </c>
      <c r="D451" t="s">
        <v>2188</v>
      </c>
      <c r="E451" t="s">
        <v>134</v>
      </c>
      <c r="F451" t="s">
        <v>221</v>
      </c>
      <c r="G451" t="s">
        <v>1714</v>
      </c>
      <c r="H451" t="s">
        <v>1654</v>
      </c>
      <c r="I451" t="s">
        <v>28</v>
      </c>
      <c r="J451" t="s">
        <v>880</v>
      </c>
      <c r="K451" t="s">
        <v>1362</v>
      </c>
      <c r="L451" t="s">
        <v>986</v>
      </c>
      <c r="M451" t="s">
        <v>2181</v>
      </c>
      <c r="N451" t="s">
        <v>4655</v>
      </c>
      <c r="O451" t="s">
        <v>4915</v>
      </c>
      <c r="P451" t="s">
        <v>19</v>
      </c>
      <c r="Q451" t="s">
        <v>2062</v>
      </c>
      <c r="R451" t="s">
        <v>52</v>
      </c>
      <c r="S451" t="s">
        <v>2182</v>
      </c>
      <c r="T451" t="s">
        <v>5984</v>
      </c>
      <c r="U451" t="s">
        <v>524</v>
      </c>
    </row>
    <row r="452" spans="1:22" x14ac:dyDescent="0.25">
      <c r="A452" t="s">
        <v>2178</v>
      </c>
      <c r="B452" t="s">
        <v>2179</v>
      </c>
      <c r="C452" t="s">
        <v>2914</v>
      </c>
      <c r="D452" t="s">
        <v>4965</v>
      </c>
      <c r="E452" t="s">
        <v>2795</v>
      </c>
      <c r="F452" t="s">
        <v>3398</v>
      </c>
      <c r="G452" t="s">
        <v>28</v>
      </c>
      <c r="H452" t="s">
        <v>2685</v>
      </c>
      <c r="I452" t="s">
        <v>17</v>
      </c>
      <c r="J452" t="s">
        <v>43</v>
      </c>
      <c r="K452" t="s">
        <v>3787</v>
      </c>
      <c r="L452" t="s">
        <v>2714</v>
      </c>
      <c r="M452" t="s">
        <v>2185</v>
      </c>
      <c r="N452" t="s">
        <v>4655</v>
      </c>
      <c r="O452" t="s">
        <v>5985</v>
      </c>
      <c r="P452" t="s">
        <v>19</v>
      </c>
      <c r="Q452" t="s">
        <v>1710</v>
      </c>
      <c r="R452" t="s">
        <v>66</v>
      </c>
      <c r="S452" t="s">
        <v>2182</v>
      </c>
      <c r="T452" t="s">
        <v>5986</v>
      </c>
      <c r="U452" t="s">
        <v>2180</v>
      </c>
    </row>
    <row r="453" spans="1:22" x14ac:dyDescent="0.25">
      <c r="A453" t="s">
        <v>775</v>
      </c>
      <c r="B453" t="s">
        <v>776</v>
      </c>
      <c r="C453" t="s">
        <v>1390</v>
      </c>
      <c r="D453" t="s">
        <v>1513</v>
      </c>
      <c r="E453" t="s">
        <v>134</v>
      </c>
      <c r="F453" t="s">
        <v>221</v>
      </c>
      <c r="G453" t="s">
        <v>2028</v>
      </c>
      <c r="H453" t="s">
        <v>1655</v>
      </c>
      <c r="I453" t="s">
        <v>28</v>
      </c>
      <c r="J453" t="s">
        <v>876</v>
      </c>
      <c r="K453" t="s">
        <v>1704</v>
      </c>
      <c r="L453" t="s">
        <v>1659</v>
      </c>
      <c r="M453" t="s">
        <v>2185</v>
      </c>
      <c r="N453" t="s">
        <v>5987</v>
      </c>
      <c r="O453" t="s">
        <v>5988</v>
      </c>
      <c r="P453" t="s">
        <v>19</v>
      </c>
      <c r="Q453" t="s">
        <v>2026</v>
      </c>
      <c r="R453" t="s">
        <v>34</v>
      </c>
      <c r="S453" t="s">
        <v>2184</v>
      </c>
      <c r="T453" t="s">
        <v>3420</v>
      </c>
      <c r="U453" t="s">
        <v>777</v>
      </c>
    </row>
    <row r="454" spans="1:22" x14ac:dyDescent="0.25">
      <c r="A454" t="s">
        <v>2696</v>
      </c>
      <c r="B454" t="s">
        <v>2697</v>
      </c>
      <c r="C454" t="s">
        <v>1685</v>
      </c>
      <c r="D454" t="s">
        <v>4393</v>
      </c>
      <c r="E454" t="s">
        <v>134</v>
      </c>
      <c r="F454" t="s">
        <v>221</v>
      </c>
      <c r="G454" t="s">
        <v>1714</v>
      </c>
      <c r="H454" t="s">
        <v>1655</v>
      </c>
      <c r="I454" t="s">
        <v>17</v>
      </c>
      <c r="J454" t="s">
        <v>43</v>
      </c>
      <c r="K454" t="s">
        <v>1674</v>
      </c>
      <c r="L454" t="s">
        <v>1669</v>
      </c>
      <c r="M454" t="s">
        <v>2185</v>
      </c>
      <c r="N454" t="s">
        <v>5987</v>
      </c>
      <c r="O454" t="s">
        <v>5989</v>
      </c>
      <c r="P454" t="s">
        <v>25</v>
      </c>
      <c r="Q454" t="s">
        <v>1679</v>
      </c>
      <c r="R454" t="s">
        <v>18</v>
      </c>
      <c r="S454" t="s">
        <v>2184</v>
      </c>
      <c r="T454" t="s">
        <v>5990</v>
      </c>
      <c r="U454" t="s">
        <v>2698</v>
      </c>
    </row>
    <row r="455" spans="1:22" x14ac:dyDescent="0.25">
      <c r="A455" t="s">
        <v>2798</v>
      </c>
      <c r="B455" t="s">
        <v>2799</v>
      </c>
      <c r="C455" t="s">
        <v>2914</v>
      </c>
      <c r="D455" t="s">
        <v>1400</v>
      </c>
      <c r="E455" t="s">
        <v>134</v>
      </c>
      <c r="F455" t="s">
        <v>284</v>
      </c>
      <c r="G455" t="s">
        <v>703</v>
      </c>
      <c r="H455" t="s">
        <v>1654</v>
      </c>
      <c r="I455" t="s">
        <v>1383</v>
      </c>
      <c r="J455" t="s">
        <v>875</v>
      </c>
      <c r="K455" t="s">
        <v>1339</v>
      </c>
      <c r="L455" t="s">
        <v>986</v>
      </c>
      <c r="M455" t="s">
        <v>2185</v>
      </c>
      <c r="N455" t="s">
        <v>5991</v>
      </c>
      <c r="P455" t="s">
        <v>19</v>
      </c>
      <c r="Q455" t="s">
        <v>135</v>
      </c>
      <c r="R455" t="s">
        <v>68</v>
      </c>
      <c r="S455" t="s">
        <v>2182</v>
      </c>
      <c r="T455" t="s">
        <v>3139</v>
      </c>
      <c r="U455" t="s">
        <v>2800</v>
      </c>
    </row>
    <row r="456" spans="1:22" x14ac:dyDescent="0.25">
      <c r="A456" t="s">
        <v>3817</v>
      </c>
      <c r="B456" t="s">
        <v>3818</v>
      </c>
      <c r="D456" t="s">
        <v>1394</v>
      </c>
      <c r="E456" t="s">
        <v>134</v>
      </c>
      <c r="F456" t="s">
        <v>284</v>
      </c>
      <c r="G456" t="s">
        <v>2028</v>
      </c>
      <c r="H456" t="s">
        <v>1654</v>
      </c>
      <c r="I456" t="s">
        <v>140</v>
      </c>
      <c r="J456" t="s">
        <v>5177</v>
      </c>
      <c r="K456" t="s">
        <v>991</v>
      </c>
      <c r="L456" t="s">
        <v>984</v>
      </c>
      <c r="M456" t="s">
        <v>2185</v>
      </c>
      <c r="N456" t="s">
        <v>4656</v>
      </c>
      <c r="O456" t="s">
        <v>5992</v>
      </c>
      <c r="P456" t="s">
        <v>19</v>
      </c>
      <c r="Q456" t="s">
        <v>1336</v>
      </c>
      <c r="R456" t="s">
        <v>54</v>
      </c>
      <c r="S456" t="s">
        <v>2184</v>
      </c>
      <c r="T456" t="s">
        <v>2013</v>
      </c>
      <c r="U456" t="s">
        <v>3819</v>
      </c>
    </row>
    <row r="457" spans="1:22" x14ac:dyDescent="0.25">
      <c r="A457" t="s">
        <v>828</v>
      </c>
      <c r="B457" t="s">
        <v>829</v>
      </c>
      <c r="C457" t="s">
        <v>1390</v>
      </c>
      <c r="D457" t="s">
        <v>1342</v>
      </c>
      <c r="E457" t="s">
        <v>134</v>
      </c>
      <c r="F457" t="s">
        <v>284</v>
      </c>
      <c r="G457" t="s">
        <v>704</v>
      </c>
      <c r="H457" t="s">
        <v>1654</v>
      </c>
      <c r="I457" t="s">
        <v>1383</v>
      </c>
      <c r="J457" t="s">
        <v>43</v>
      </c>
      <c r="K457" t="s">
        <v>1704</v>
      </c>
      <c r="L457" t="s">
        <v>1659</v>
      </c>
      <c r="M457" t="s">
        <v>2185</v>
      </c>
      <c r="N457" t="s">
        <v>5993</v>
      </c>
      <c r="O457" t="s">
        <v>5860</v>
      </c>
      <c r="P457" t="s">
        <v>1388</v>
      </c>
      <c r="Q457" t="s">
        <v>1334</v>
      </c>
      <c r="R457" t="s">
        <v>66</v>
      </c>
      <c r="S457" t="s">
        <v>2186</v>
      </c>
      <c r="T457" t="s">
        <v>4346</v>
      </c>
      <c r="U457" t="s">
        <v>830</v>
      </c>
    </row>
    <row r="458" spans="1:22" x14ac:dyDescent="0.25">
      <c r="A458" t="s">
        <v>1412</v>
      </c>
      <c r="B458" t="s">
        <v>1413</v>
      </c>
      <c r="C458" t="s">
        <v>1685</v>
      </c>
      <c r="D458" t="s">
        <v>2061</v>
      </c>
      <c r="E458" t="s">
        <v>134</v>
      </c>
      <c r="F458" t="s">
        <v>221</v>
      </c>
      <c r="G458" t="s">
        <v>1657</v>
      </c>
      <c r="H458" t="s">
        <v>1655</v>
      </c>
      <c r="I458" t="s">
        <v>17</v>
      </c>
      <c r="J458" t="s">
        <v>876</v>
      </c>
      <c r="K458" t="s">
        <v>1338</v>
      </c>
      <c r="L458" t="s">
        <v>983</v>
      </c>
      <c r="M458" t="s">
        <v>2185</v>
      </c>
      <c r="N458" t="s">
        <v>5993</v>
      </c>
      <c r="O458" t="s">
        <v>5994</v>
      </c>
      <c r="Q458" t="s">
        <v>2026</v>
      </c>
      <c r="R458" t="s">
        <v>30</v>
      </c>
      <c r="S458" t="s">
        <v>2184</v>
      </c>
      <c r="T458" t="s">
        <v>3812</v>
      </c>
      <c r="U458" t="s">
        <v>1414</v>
      </c>
    </row>
    <row r="459" spans="1:22" x14ac:dyDescent="0.25">
      <c r="A459" t="s">
        <v>2040</v>
      </c>
      <c r="B459" t="s">
        <v>2041</v>
      </c>
      <c r="C459" t="s">
        <v>1269</v>
      </c>
      <c r="D459" t="s">
        <v>2901</v>
      </c>
      <c r="E459" t="s">
        <v>2649</v>
      </c>
      <c r="F459" t="s">
        <v>284</v>
      </c>
      <c r="G459" t="s">
        <v>2028</v>
      </c>
      <c r="H459" t="s">
        <v>1655</v>
      </c>
      <c r="I459" t="s">
        <v>28</v>
      </c>
      <c r="J459" t="s">
        <v>880</v>
      </c>
      <c r="K459" t="s">
        <v>2650</v>
      </c>
      <c r="L459" t="s">
        <v>990</v>
      </c>
      <c r="M459" t="s">
        <v>2183</v>
      </c>
      <c r="N459" t="s">
        <v>5993</v>
      </c>
      <c r="O459" t="s">
        <v>5995</v>
      </c>
      <c r="P459" t="s">
        <v>19</v>
      </c>
      <c r="Q459" t="s">
        <v>2062</v>
      </c>
      <c r="R459" t="s">
        <v>52</v>
      </c>
      <c r="S459" t="s">
        <v>2182</v>
      </c>
      <c r="T459" t="s">
        <v>2654</v>
      </c>
      <c r="U459" t="s">
        <v>2042</v>
      </c>
    </row>
    <row r="460" spans="1:22" x14ac:dyDescent="0.25">
      <c r="A460" t="s">
        <v>2233</v>
      </c>
      <c r="B460" t="s">
        <v>2234</v>
      </c>
      <c r="D460" t="s">
        <v>1394</v>
      </c>
      <c r="E460" t="s">
        <v>134</v>
      </c>
      <c r="F460" t="s">
        <v>284</v>
      </c>
      <c r="G460" t="s">
        <v>2028</v>
      </c>
      <c r="H460" t="s">
        <v>135</v>
      </c>
      <c r="I460" t="s">
        <v>140</v>
      </c>
      <c r="J460" t="s">
        <v>879</v>
      </c>
      <c r="K460" t="s">
        <v>1411</v>
      </c>
      <c r="L460" t="s">
        <v>985</v>
      </c>
      <c r="M460" t="s">
        <v>2185</v>
      </c>
      <c r="N460" t="s">
        <v>5993</v>
      </c>
      <c r="O460" t="s">
        <v>5668</v>
      </c>
      <c r="P460" t="s">
        <v>19</v>
      </c>
      <c r="Q460" t="s">
        <v>1336</v>
      </c>
      <c r="R460" t="s">
        <v>24</v>
      </c>
      <c r="S460" t="s">
        <v>2186</v>
      </c>
      <c r="T460" t="s">
        <v>3388</v>
      </c>
      <c r="U460" t="s">
        <v>2235</v>
      </c>
    </row>
    <row r="461" spans="1:22" x14ac:dyDescent="0.25">
      <c r="A461" t="s">
        <v>864</v>
      </c>
      <c r="B461" t="s">
        <v>865</v>
      </c>
      <c r="C461" t="s">
        <v>1390</v>
      </c>
      <c r="D461" t="s">
        <v>2061</v>
      </c>
      <c r="E461" t="s">
        <v>2565</v>
      </c>
      <c r="F461" t="s">
        <v>221</v>
      </c>
      <c r="G461" t="s">
        <v>2028</v>
      </c>
      <c r="H461" t="s">
        <v>1655</v>
      </c>
      <c r="I461" t="s">
        <v>140</v>
      </c>
      <c r="J461" t="s">
        <v>877</v>
      </c>
      <c r="K461" t="s">
        <v>1411</v>
      </c>
      <c r="L461" t="s">
        <v>1343</v>
      </c>
      <c r="M461" t="s">
        <v>2181</v>
      </c>
      <c r="N461" t="s">
        <v>4941</v>
      </c>
      <c r="O461" t="s">
        <v>5996</v>
      </c>
      <c r="P461" t="s">
        <v>19</v>
      </c>
      <c r="Q461" t="s">
        <v>2026</v>
      </c>
      <c r="R461" t="s">
        <v>66</v>
      </c>
      <c r="S461" t="s">
        <v>2182</v>
      </c>
      <c r="T461" t="s">
        <v>4543</v>
      </c>
      <c r="U461" t="s">
        <v>866</v>
      </c>
      <c r="V461" t="s">
        <v>1405</v>
      </c>
    </row>
    <row r="462" spans="1:22" x14ac:dyDescent="0.25">
      <c r="A462" t="s">
        <v>1418</v>
      </c>
      <c r="B462" t="s">
        <v>1419</v>
      </c>
      <c r="D462" t="s">
        <v>1423</v>
      </c>
      <c r="E462" t="s">
        <v>134</v>
      </c>
      <c r="F462" t="s">
        <v>221</v>
      </c>
      <c r="G462" t="s">
        <v>2028</v>
      </c>
      <c r="H462" t="s">
        <v>1654</v>
      </c>
      <c r="I462" t="s">
        <v>1383</v>
      </c>
      <c r="J462" t="s">
        <v>138</v>
      </c>
      <c r="K462" t="s">
        <v>1396</v>
      </c>
      <c r="L462" t="s">
        <v>1343</v>
      </c>
      <c r="M462" t="s">
        <v>2185</v>
      </c>
      <c r="N462" t="s">
        <v>4941</v>
      </c>
      <c r="O462" t="s">
        <v>5997</v>
      </c>
      <c r="P462" t="s">
        <v>25</v>
      </c>
      <c r="Q462" t="s">
        <v>1358</v>
      </c>
      <c r="R462" t="s">
        <v>74</v>
      </c>
      <c r="S462" t="s">
        <v>2186</v>
      </c>
      <c r="T462" t="s">
        <v>4348</v>
      </c>
      <c r="U462" t="s">
        <v>1420</v>
      </c>
    </row>
    <row r="463" spans="1:22" x14ac:dyDescent="0.25">
      <c r="A463" t="s">
        <v>93</v>
      </c>
      <c r="B463" t="s">
        <v>94</v>
      </c>
      <c r="C463" t="s">
        <v>102</v>
      </c>
      <c r="D463" t="s">
        <v>2615</v>
      </c>
      <c r="E463" t="s">
        <v>1667</v>
      </c>
      <c r="F463" t="s">
        <v>221</v>
      </c>
      <c r="G463" t="s">
        <v>2028</v>
      </c>
      <c r="H463" t="s">
        <v>1668</v>
      </c>
      <c r="I463" t="s">
        <v>140</v>
      </c>
      <c r="J463" t="s">
        <v>874</v>
      </c>
      <c r="K463" t="s">
        <v>2289</v>
      </c>
      <c r="L463" t="s">
        <v>2064</v>
      </c>
      <c r="M463" t="s">
        <v>2185</v>
      </c>
      <c r="N463" t="s">
        <v>4942</v>
      </c>
      <c r="O463" t="s">
        <v>5998</v>
      </c>
      <c r="P463" t="s">
        <v>19</v>
      </c>
      <c r="Q463" t="s">
        <v>1710</v>
      </c>
      <c r="R463" t="s">
        <v>49</v>
      </c>
      <c r="S463" t="s">
        <v>2184</v>
      </c>
      <c r="T463" t="s">
        <v>3026</v>
      </c>
      <c r="U463" t="s">
        <v>95</v>
      </c>
    </row>
    <row r="464" spans="1:22" x14ac:dyDescent="0.25">
      <c r="A464" t="s">
        <v>2093</v>
      </c>
      <c r="B464" t="s">
        <v>2094</v>
      </c>
      <c r="C464" t="s">
        <v>1269</v>
      </c>
      <c r="D464" t="s">
        <v>2017</v>
      </c>
      <c r="E464" t="s">
        <v>1667</v>
      </c>
      <c r="F464" t="s">
        <v>221</v>
      </c>
      <c r="G464" t="s">
        <v>2028</v>
      </c>
      <c r="H464" t="s">
        <v>1655</v>
      </c>
      <c r="I464" t="s">
        <v>140</v>
      </c>
      <c r="J464" t="s">
        <v>879</v>
      </c>
      <c r="K464" t="s">
        <v>2122</v>
      </c>
      <c r="L464" t="s">
        <v>983</v>
      </c>
      <c r="M464" t="s">
        <v>2185</v>
      </c>
      <c r="N464" t="s">
        <v>5999</v>
      </c>
      <c r="O464" t="s">
        <v>6000</v>
      </c>
      <c r="P464" t="s">
        <v>19</v>
      </c>
      <c r="Q464" t="s">
        <v>2026</v>
      </c>
      <c r="R464" t="s">
        <v>213</v>
      </c>
      <c r="S464" t="s">
        <v>2184</v>
      </c>
      <c r="T464" t="s">
        <v>4330</v>
      </c>
      <c r="U464" t="s">
        <v>2095</v>
      </c>
      <c r="V464" t="s">
        <v>1405</v>
      </c>
    </row>
    <row r="465" spans="1:21" x14ac:dyDescent="0.25">
      <c r="A465" t="s">
        <v>3172</v>
      </c>
      <c r="B465" t="s">
        <v>3173</v>
      </c>
      <c r="C465" t="s">
        <v>1269</v>
      </c>
      <c r="D465" t="s">
        <v>3532</v>
      </c>
      <c r="E465" t="s">
        <v>1667</v>
      </c>
      <c r="F465" t="s">
        <v>283</v>
      </c>
      <c r="G465" t="s">
        <v>28</v>
      </c>
      <c r="H465" t="s">
        <v>1655</v>
      </c>
      <c r="I465" t="s">
        <v>17</v>
      </c>
      <c r="J465" t="s">
        <v>875</v>
      </c>
      <c r="K465" t="s">
        <v>2063</v>
      </c>
      <c r="L465" t="s">
        <v>1343</v>
      </c>
      <c r="M465" t="s">
        <v>2185</v>
      </c>
      <c r="N465" t="s">
        <v>4333</v>
      </c>
      <c r="O465" t="s">
        <v>6001</v>
      </c>
      <c r="P465" t="s">
        <v>25</v>
      </c>
      <c r="Q465" t="s">
        <v>1679</v>
      </c>
      <c r="R465" t="s">
        <v>38</v>
      </c>
      <c r="S465" t="s">
        <v>2184</v>
      </c>
      <c r="T465" t="s">
        <v>6002</v>
      </c>
      <c r="U465" t="s">
        <v>3174</v>
      </c>
    </row>
    <row r="466" spans="1:21" x14ac:dyDescent="0.25">
      <c r="A466" t="s">
        <v>2865</v>
      </c>
      <c r="B466" t="s">
        <v>2866</v>
      </c>
      <c r="D466" t="s">
        <v>234</v>
      </c>
      <c r="E466" t="s">
        <v>134</v>
      </c>
      <c r="F466" t="s">
        <v>284</v>
      </c>
      <c r="G466" t="s">
        <v>2028</v>
      </c>
      <c r="H466" t="s">
        <v>1654</v>
      </c>
      <c r="I466" t="s">
        <v>1383</v>
      </c>
      <c r="J466" t="s">
        <v>5106</v>
      </c>
      <c r="K466" t="s">
        <v>989</v>
      </c>
      <c r="L466" t="s">
        <v>984</v>
      </c>
      <c r="M466" t="s">
        <v>2185</v>
      </c>
      <c r="N466" t="s">
        <v>4334</v>
      </c>
      <c r="O466" t="s">
        <v>6004</v>
      </c>
      <c r="P466" t="s">
        <v>19</v>
      </c>
      <c r="Q466" t="s">
        <v>1336</v>
      </c>
      <c r="R466" t="s">
        <v>24</v>
      </c>
      <c r="S466" t="s">
        <v>2184</v>
      </c>
      <c r="T466" t="s">
        <v>3960</v>
      </c>
      <c r="U466" t="s">
        <v>2867</v>
      </c>
    </row>
    <row r="467" spans="1:21" x14ac:dyDescent="0.25">
      <c r="A467" t="s">
        <v>1864</v>
      </c>
      <c r="B467" t="s">
        <v>1865</v>
      </c>
      <c r="C467" t="s">
        <v>1347</v>
      </c>
      <c r="D467" t="s">
        <v>1692</v>
      </c>
      <c r="E467" t="s">
        <v>134</v>
      </c>
      <c r="F467" t="s">
        <v>221</v>
      </c>
      <c r="G467" t="s">
        <v>2028</v>
      </c>
      <c r="H467" t="s">
        <v>1654</v>
      </c>
      <c r="I467" t="s">
        <v>28</v>
      </c>
      <c r="J467" t="s">
        <v>882</v>
      </c>
      <c r="K467" t="s">
        <v>2126</v>
      </c>
      <c r="L467" t="s">
        <v>985</v>
      </c>
      <c r="M467" t="s">
        <v>2181</v>
      </c>
      <c r="N467" t="s">
        <v>6005</v>
      </c>
      <c r="O467" t="s">
        <v>4933</v>
      </c>
      <c r="P467" t="s">
        <v>19</v>
      </c>
      <c r="Q467" t="s">
        <v>1358</v>
      </c>
      <c r="R467" t="s">
        <v>73</v>
      </c>
      <c r="S467" t="s">
        <v>2182</v>
      </c>
      <c r="T467" t="s">
        <v>4338</v>
      </c>
      <c r="U467" t="s">
        <v>1866</v>
      </c>
    </row>
    <row r="468" spans="1:21" x14ac:dyDescent="0.25">
      <c r="A468" t="s">
        <v>1012</v>
      </c>
      <c r="B468" t="s">
        <v>1013</v>
      </c>
      <c r="C468" t="s">
        <v>1390</v>
      </c>
      <c r="D468" t="s">
        <v>1344</v>
      </c>
      <c r="E468" t="s">
        <v>2649</v>
      </c>
      <c r="F468" t="s">
        <v>221</v>
      </c>
      <c r="G468" t="s">
        <v>703</v>
      </c>
      <c r="H468" t="s">
        <v>1655</v>
      </c>
      <c r="I468" t="s">
        <v>28</v>
      </c>
      <c r="J468" t="s">
        <v>881</v>
      </c>
      <c r="K468" t="s">
        <v>2231</v>
      </c>
      <c r="L468" t="s">
        <v>1659</v>
      </c>
      <c r="M468" t="s">
        <v>2183</v>
      </c>
      <c r="N468" t="s">
        <v>4944</v>
      </c>
      <c r="O468" t="s">
        <v>6006</v>
      </c>
      <c r="P468" t="s">
        <v>19</v>
      </c>
      <c r="Q468" t="s">
        <v>1679</v>
      </c>
      <c r="R468" t="s">
        <v>66</v>
      </c>
      <c r="S468" t="s">
        <v>2184</v>
      </c>
      <c r="T468" t="s">
        <v>6754</v>
      </c>
      <c r="U468" t="s">
        <v>1014</v>
      </c>
    </row>
    <row r="469" spans="1:21" x14ac:dyDescent="0.25">
      <c r="A469" t="s">
        <v>1202</v>
      </c>
      <c r="B469" t="s">
        <v>1203</v>
      </c>
      <c r="C469" t="s">
        <v>1685</v>
      </c>
      <c r="D469" t="s">
        <v>1673</v>
      </c>
      <c r="E469" t="s">
        <v>1667</v>
      </c>
      <c r="F469" t="s">
        <v>221</v>
      </c>
      <c r="G469" t="s">
        <v>2028</v>
      </c>
      <c r="H469" t="s">
        <v>1655</v>
      </c>
      <c r="I469" t="s">
        <v>17</v>
      </c>
      <c r="J469" t="s">
        <v>878</v>
      </c>
      <c r="K469" t="s">
        <v>1749</v>
      </c>
      <c r="L469" t="s">
        <v>1335</v>
      </c>
      <c r="M469" t="s">
        <v>2183</v>
      </c>
      <c r="N469" t="s">
        <v>4944</v>
      </c>
      <c r="O469" t="s">
        <v>6007</v>
      </c>
      <c r="Q469" t="s">
        <v>1679</v>
      </c>
      <c r="R469" t="s">
        <v>49</v>
      </c>
      <c r="S469" t="s">
        <v>2184</v>
      </c>
      <c r="T469" t="s">
        <v>3587</v>
      </c>
      <c r="U469" t="s">
        <v>1204</v>
      </c>
    </row>
    <row r="470" spans="1:21" x14ac:dyDescent="0.25">
      <c r="A470" t="s">
        <v>3951</v>
      </c>
      <c r="B470" t="s">
        <v>3951</v>
      </c>
      <c r="D470" t="s">
        <v>1403</v>
      </c>
      <c r="E470" t="s">
        <v>134</v>
      </c>
      <c r="F470" t="s">
        <v>284</v>
      </c>
      <c r="G470" t="s">
        <v>2028</v>
      </c>
      <c r="H470" t="s">
        <v>1654</v>
      </c>
      <c r="I470" t="s">
        <v>1383</v>
      </c>
      <c r="J470" t="s">
        <v>680</v>
      </c>
      <c r="K470" t="s">
        <v>1339</v>
      </c>
      <c r="L470" t="s">
        <v>990</v>
      </c>
      <c r="M470" t="s">
        <v>2185</v>
      </c>
      <c r="N470" t="s">
        <v>6008</v>
      </c>
      <c r="O470" t="s">
        <v>6009</v>
      </c>
      <c r="P470" t="s">
        <v>25</v>
      </c>
      <c r="Q470" t="s">
        <v>1358</v>
      </c>
      <c r="R470" t="s">
        <v>49</v>
      </c>
      <c r="S470" t="s">
        <v>2184</v>
      </c>
      <c r="T470" t="s">
        <v>3833</v>
      </c>
      <c r="U470" t="s">
        <v>3952</v>
      </c>
    </row>
    <row r="471" spans="1:21" x14ac:dyDescent="0.25">
      <c r="A471" t="s">
        <v>1802</v>
      </c>
      <c r="B471" t="s">
        <v>1803</v>
      </c>
      <c r="C471" t="s">
        <v>1269</v>
      </c>
      <c r="D471" t="s">
        <v>2437</v>
      </c>
      <c r="E471" t="s">
        <v>2649</v>
      </c>
      <c r="F471" t="s">
        <v>221</v>
      </c>
      <c r="G471" t="s">
        <v>1714</v>
      </c>
      <c r="H471" t="s">
        <v>1655</v>
      </c>
      <c r="I471" t="s">
        <v>17</v>
      </c>
      <c r="J471" t="s">
        <v>872</v>
      </c>
      <c r="K471" t="s">
        <v>1411</v>
      </c>
      <c r="L471" t="s">
        <v>985</v>
      </c>
      <c r="M471" t="s">
        <v>2183</v>
      </c>
      <c r="N471" t="s">
        <v>3809</v>
      </c>
      <c r="O471" t="s">
        <v>6010</v>
      </c>
      <c r="P471" t="s">
        <v>19</v>
      </c>
      <c r="Q471" t="s">
        <v>2062</v>
      </c>
      <c r="R471" t="s">
        <v>54</v>
      </c>
      <c r="S471" t="s">
        <v>2186</v>
      </c>
      <c r="T471" t="s">
        <v>6011</v>
      </c>
      <c r="U471" t="s">
        <v>1804</v>
      </c>
    </row>
    <row r="472" spans="1:21" x14ac:dyDescent="0.25">
      <c r="A472" t="s">
        <v>266</v>
      </c>
      <c r="B472" t="s">
        <v>267</v>
      </c>
      <c r="C472" t="s">
        <v>1269</v>
      </c>
      <c r="D472" t="s">
        <v>1692</v>
      </c>
      <c r="E472" t="s">
        <v>134</v>
      </c>
      <c r="F472" t="s">
        <v>221</v>
      </c>
      <c r="G472" t="s">
        <v>2028</v>
      </c>
      <c r="H472" t="s">
        <v>1654</v>
      </c>
      <c r="I472" t="s">
        <v>17</v>
      </c>
      <c r="J472" t="s">
        <v>877</v>
      </c>
      <c r="K472" t="s">
        <v>1997</v>
      </c>
      <c r="L472" t="s">
        <v>990</v>
      </c>
      <c r="M472" t="s">
        <v>2185</v>
      </c>
      <c r="N472" t="s">
        <v>6012</v>
      </c>
      <c r="O472" t="s">
        <v>6755</v>
      </c>
      <c r="P472" t="s">
        <v>19</v>
      </c>
      <c r="Q472" t="s">
        <v>1710</v>
      </c>
      <c r="R472" t="s">
        <v>52</v>
      </c>
      <c r="S472" t="s">
        <v>2184</v>
      </c>
      <c r="T472" t="s">
        <v>2267</v>
      </c>
      <c r="U472" t="s">
        <v>268</v>
      </c>
    </row>
    <row r="473" spans="1:21" x14ac:dyDescent="0.25">
      <c r="A473" t="s">
        <v>3442</v>
      </c>
      <c r="B473" t="s">
        <v>3443</v>
      </c>
      <c r="D473" t="s">
        <v>1400</v>
      </c>
      <c r="E473" t="s">
        <v>134</v>
      </c>
      <c r="F473" t="s">
        <v>221</v>
      </c>
      <c r="G473" t="s">
        <v>2028</v>
      </c>
      <c r="H473" t="s">
        <v>135</v>
      </c>
      <c r="I473" t="s">
        <v>17</v>
      </c>
      <c r="J473" t="s">
        <v>6756</v>
      </c>
      <c r="K473" t="s">
        <v>989</v>
      </c>
      <c r="L473" t="s">
        <v>984</v>
      </c>
      <c r="M473" t="s">
        <v>2183</v>
      </c>
      <c r="N473" t="s">
        <v>6013</v>
      </c>
      <c r="O473" t="s">
        <v>6014</v>
      </c>
      <c r="P473" t="s">
        <v>19</v>
      </c>
      <c r="Q473" t="s">
        <v>135</v>
      </c>
      <c r="R473" t="s">
        <v>34</v>
      </c>
      <c r="S473" t="s">
        <v>2184</v>
      </c>
      <c r="T473" t="s">
        <v>3139</v>
      </c>
      <c r="U473" t="s">
        <v>3444</v>
      </c>
    </row>
    <row r="474" spans="1:21" x14ac:dyDescent="0.25">
      <c r="A474" t="s">
        <v>2529</v>
      </c>
      <c r="B474" t="s">
        <v>2529</v>
      </c>
      <c r="D474" t="s">
        <v>1381</v>
      </c>
      <c r="E474" t="s">
        <v>134</v>
      </c>
      <c r="F474" t="s">
        <v>284</v>
      </c>
      <c r="G474" t="s">
        <v>1714</v>
      </c>
      <c r="H474" t="s">
        <v>135</v>
      </c>
      <c r="I474" t="s">
        <v>140</v>
      </c>
      <c r="J474" t="s">
        <v>873</v>
      </c>
      <c r="K474" t="s">
        <v>1339</v>
      </c>
      <c r="L474" t="s">
        <v>986</v>
      </c>
      <c r="M474" t="s">
        <v>2185</v>
      </c>
      <c r="N474" t="s">
        <v>6013</v>
      </c>
      <c r="O474" t="s">
        <v>6015</v>
      </c>
      <c r="P474" t="s">
        <v>19</v>
      </c>
      <c r="Q474" t="s">
        <v>1336</v>
      </c>
      <c r="R474" t="s">
        <v>24</v>
      </c>
      <c r="S474" t="s">
        <v>2186</v>
      </c>
      <c r="T474" t="s">
        <v>4544</v>
      </c>
      <c r="U474" t="s">
        <v>2530</v>
      </c>
    </row>
    <row r="475" spans="1:21" x14ac:dyDescent="0.25">
      <c r="A475" t="s">
        <v>238</v>
      </c>
      <c r="B475" t="s">
        <v>239</v>
      </c>
      <c r="C475" t="s">
        <v>1337</v>
      </c>
      <c r="D475" t="s">
        <v>2015</v>
      </c>
      <c r="E475" t="s">
        <v>134</v>
      </c>
      <c r="F475" t="s">
        <v>2713</v>
      </c>
      <c r="G475" t="s">
        <v>2028</v>
      </c>
      <c r="H475" t="s">
        <v>1654</v>
      </c>
      <c r="I475" t="s">
        <v>17</v>
      </c>
      <c r="J475" t="s">
        <v>873</v>
      </c>
      <c r="K475" t="s">
        <v>1396</v>
      </c>
      <c r="L475" t="s">
        <v>990</v>
      </c>
      <c r="M475" t="s">
        <v>2185</v>
      </c>
      <c r="N475" t="s">
        <v>3522</v>
      </c>
      <c r="O475" t="s">
        <v>6016</v>
      </c>
      <c r="P475" t="s">
        <v>19</v>
      </c>
      <c r="Q475" t="s">
        <v>1679</v>
      </c>
      <c r="R475" t="s">
        <v>69</v>
      </c>
      <c r="S475" t="s">
        <v>2184</v>
      </c>
      <c r="T475" t="s">
        <v>2791</v>
      </c>
      <c r="U475" t="s">
        <v>240</v>
      </c>
    </row>
    <row r="476" spans="1:21" x14ac:dyDescent="0.25">
      <c r="A476" t="s">
        <v>546</v>
      </c>
      <c r="B476" t="s">
        <v>547</v>
      </c>
      <c r="C476" t="s">
        <v>102</v>
      </c>
      <c r="D476" t="s">
        <v>2016</v>
      </c>
      <c r="E476" t="s">
        <v>134</v>
      </c>
      <c r="F476" t="s">
        <v>221</v>
      </c>
      <c r="G476" t="s">
        <v>2028</v>
      </c>
      <c r="H476" t="s">
        <v>1668</v>
      </c>
      <c r="I476" t="s">
        <v>20</v>
      </c>
      <c r="J476" t="s">
        <v>43</v>
      </c>
      <c r="K476" t="s">
        <v>2126</v>
      </c>
      <c r="L476" t="s">
        <v>983</v>
      </c>
      <c r="M476" t="s">
        <v>2185</v>
      </c>
      <c r="N476" t="s">
        <v>3522</v>
      </c>
      <c r="O476" t="s">
        <v>6017</v>
      </c>
      <c r="P476" t="s">
        <v>25</v>
      </c>
      <c r="Q476" t="s">
        <v>2026</v>
      </c>
      <c r="R476" t="s">
        <v>38</v>
      </c>
      <c r="S476" t="s">
        <v>2184</v>
      </c>
      <c r="T476" t="s">
        <v>3523</v>
      </c>
      <c r="U476" t="s">
        <v>548</v>
      </c>
    </row>
    <row r="477" spans="1:21" x14ac:dyDescent="0.25">
      <c r="A477" t="s">
        <v>1128</v>
      </c>
      <c r="B477" t="s">
        <v>1129</v>
      </c>
      <c r="C477" t="s">
        <v>1269</v>
      </c>
      <c r="D477" t="s">
        <v>2648</v>
      </c>
      <c r="E477" t="s">
        <v>134</v>
      </c>
      <c r="F477" t="s">
        <v>221</v>
      </c>
      <c r="G477" t="s">
        <v>2028</v>
      </c>
      <c r="H477" t="s">
        <v>1655</v>
      </c>
      <c r="I477" t="s">
        <v>28</v>
      </c>
      <c r="J477" t="s">
        <v>43</v>
      </c>
      <c r="K477" t="s">
        <v>2265</v>
      </c>
      <c r="L477" t="s">
        <v>1659</v>
      </c>
      <c r="M477" t="s">
        <v>2185</v>
      </c>
      <c r="N477" t="s">
        <v>6018</v>
      </c>
      <c r="O477" t="s">
        <v>6019</v>
      </c>
      <c r="P477" t="s">
        <v>19</v>
      </c>
      <c r="Q477" t="s">
        <v>2026</v>
      </c>
      <c r="R477" t="s">
        <v>54</v>
      </c>
      <c r="S477" t="s">
        <v>2184</v>
      </c>
      <c r="T477" t="s">
        <v>1715</v>
      </c>
      <c r="U477" t="s">
        <v>1130</v>
      </c>
    </row>
    <row r="478" spans="1:21" x14ac:dyDescent="0.25">
      <c r="A478" t="s">
        <v>633</v>
      </c>
      <c r="B478" t="s">
        <v>633</v>
      </c>
      <c r="C478" t="s">
        <v>1269</v>
      </c>
      <c r="D478" t="s">
        <v>2129</v>
      </c>
      <c r="E478" t="s">
        <v>2649</v>
      </c>
      <c r="F478" t="s">
        <v>221</v>
      </c>
      <c r="G478" t="s">
        <v>2028</v>
      </c>
      <c r="H478" t="s">
        <v>1668</v>
      </c>
      <c r="I478" t="s">
        <v>20</v>
      </c>
      <c r="J478" t="s">
        <v>875</v>
      </c>
      <c r="K478" t="s">
        <v>2265</v>
      </c>
      <c r="L478" t="s">
        <v>1406</v>
      </c>
      <c r="M478" t="s">
        <v>2185</v>
      </c>
      <c r="N478" t="s">
        <v>6020</v>
      </c>
      <c r="O478" t="s">
        <v>6021</v>
      </c>
      <c r="P478" t="s">
        <v>25</v>
      </c>
      <c r="Q478" t="s">
        <v>1358</v>
      </c>
      <c r="R478" t="s">
        <v>54</v>
      </c>
      <c r="S478" t="s">
        <v>2184</v>
      </c>
      <c r="T478" t="s">
        <v>3225</v>
      </c>
      <c r="U478" t="s">
        <v>634</v>
      </c>
    </row>
    <row r="479" spans="1:21" x14ac:dyDescent="0.25">
      <c r="A479" t="s">
        <v>867</v>
      </c>
      <c r="B479" t="s">
        <v>868</v>
      </c>
      <c r="C479" t="s">
        <v>1725</v>
      </c>
      <c r="D479" t="s">
        <v>1381</v>
      </c>
      <c r="E479" t="s">
        <v>134</v>
      </c>
      <c r="F479" t="s">
        <v>221</v>
      </c>
      <c r="G479" t="s">
        <v>703</v>
      </c>
      <c r="H479" t="s">
        <v>135</v>
      </c>
      <c r="I479" t="s">
        <v>1383</v>
      </c>
      <c r="J479" t="s">
        <v>931</v>
      </c>
      <c r="K479" t="s">
        <v>1339</v>
      </c>
      <c r="L479" t="s">
        <v>984</v>
      </c>
      <c r="M479" t="s">
        <v>2183</v>
      </c>
      <c r="N479" t="s">
        <v>6020</v>
      </c>
      <c r="O479" t="s">
        <v>6022</v>
      </c>
      <c r="P479" t="s">
        <v>19</v>
      </c>
      <c r="Q479" t="s">
        <v>1358</v>
      </c>
      <c r="R479" t="s">
        <v>38</v>
      </c>
      <c r="S479" t="s">
        <v>2186</v>
      </c>
      <c r="T479" t="s">
        <v>4945</v>
      </c>
      <c r="U479" t="s">
        <v>869</v>
      </c>
    </row>
    <row r="480" spans="1:21" x14ac:dyDescent="0.25">
      <c r="A480" t="s">
        <v>1948</v>
      </c>
      <c r="B480" t="s">
        <v>1949</v>
      </c>
      <c r="C480" t="s">
        <v>2914</v>
      </c>
      <c r="D480" t="s">
        <v>1673</v>
      </c>
      <c r="E480" t="s">
        <v>134</v>
      </c>
      <c r="F480" t="s">
        <v>221</v>
      </c>
      <c r="G480" t="s">
        <v>1657</v>
      </c>
      <c r="H480" t="s">
        <v>1654</v>
      </c>
      <c r="I480" t="s">
        <v>28</v>
      </c>
      <c r="J480" t="s">
        <v>874</v>
      </c>
      <c r="K480" t="s">
        <v>1666</v>
      </c>
      <c r="L480" t="s">
        <v>985</v>
      </c>
      <c r="M480" t="s">
        <v>2183</v>
      </c>
      <c r="N480" t="s">
        <v>4946</v>
      </c>
      <c r="O480" t="s">
        <v>6023</v>
      </c>
      <c r="P480" t="s">
        <v>19</v>
      </c>
      <c r="Q480" t="s">
        <v>1679</v>
      </c>
      <c r="R480" t="s">
        <v>34</v>
      </c>
      <c r="S480" t="s">
        <v>2184</v>
      </c>
      <c r="T480" t="s">
        <v>2791</v>
      </c>
      <c r="U480" t="s">
        <v>1950</v>
      </c>
    </row>
    <row r="481" spans="1:21" x14ac:dyDescent="0.25">
      <c r="A481" t="s">
        <v>1280</v>
      </c>
      <c r="B481" t="s">
        <v>1281</v>
      </c>
      <c r="C481" t="s">
        <v>3220</v>
      </c>
      <c r="D481" t="s">
        <v>2188</v>
      </c>
      <c r="E481" t="s">
        <v>134</v>
      </c>
      <c r="F481" t="s">
        <v>221</v>
      </c>
      <c r="G481" t="s">
        <v>2028</v>
      </c>
      <c r="H481" t="s">
        <v>1655</v>
      </c>
      <c r="I481" t="s">
        <v>17</v>
      </c>
      <c r="J481" t="s">
        <v>911</v>
      </c>
      <c r="K481" t="s">
        <v>1749</v>
      </c>
      <c r="L481" t="s">
        <v>1335</v>
      </c>
      <c r="M481" t="s">
        <v>2185</v>
      </c>
      <c r="N481" t="s">
        <v>4074</v>
      </c>
      <c r="O481" t="s">
        <v>6024</v>
      </c>
      <c r="P481" t="s">
        <v>19</v>
      </c>
      <c r="Q481" t="s">
        <v>2026</v>
      </c>
      <c r="R481" t="s">
        <v>18</v>
      </c>
      <c r="S481" t="s">
        <v>2184</v>
      </c>
      <c r="T481" t="s">
        <v>6025</v>
      </c>
      <c r="U481" t="s">
        <v>1282</v>
      </c>
    </row>
    <row r="482" spans="1:21" x14ac:dyDescent="0.25">
      <c r="A482" t="s">
        <v>1068</v>
      </c>
      <c r="B482" t="s">
        <v>1069</v>
      </c>
      <c r="C482" t="s">
        <v>1364</v>
      </c>
      <c r="D482" t="s">
        <v>350</v>
      </c>
      <c r="E482" t="s">
        <v>3526</v>
      </c>
      <c r="F482" t="s">
        <v>2713</v>
      </c>
      <c r="G482" t="s">
        <v>2028</v>
      </c>
      <c r="H482" t="s">
        <v>1668</v>
      </c>
      <c r="I482" t="s">
        <v>17</v>
      </c>
      <c r="J482" t="s">
        <v>6733</v>
      </c>
      <c r="K482" t="s">
        <v>2534</v>
      </c>
      <c r="L482" t="s">
        <v>1335</v>
      </c>
      <c r="M482" t="s">
        <v>2183</v>
      </c>
      <c r="N482" t="s">
        <v>6026</v>
      </c>
      <c r="O482" t="s">
        <v>3433</v>
      </c>
      <c r="P482" t="s">
        <v>19</v>
      </c>
      <c r="Q482" t="s">
        <v>1710</v>
      </c>
      <c r="R482" t="s">
        <v>66</v>
      </c>
      <c r="S482" t="s">
        <v>2184</v>
      </c>
      <c r="T482" t="s">
        <v>4095</v>
      </c>
      <c r="U482" t="s">
        <v>1070</v>
      </c>
    </row>
    <row r="483" spans="1:21" x14ac:dyDescent="0.25">
      <c r="A483" t="s">
        <v>1905</v>
      </c>
      <c r="B483" t="s">
        <v>1906</v>
      </c>
      <c r="C483" t="s">
        <v>1390</v>
      </c>
      <c r="D483" t="s">
        <v>265</v>
      </c>
      <c r="E483" t="s">
        <v>134</v>
      </c>
      <c r="F483" t="s">
        <v>221</v>
      </c>
      <c r="G483" t="s">
        <v>2028</v>
      </c>
      <c r="H483" t="s">
        <v>1654</v>
      </c>
      <c r="I483" t="s">
        <v>20</v>
      </c>
      <c r="J483" t="s">
        <v>6696</v>
      </c>
      <c r="K483" t="s">
        <v>1396</v>
      </c>
      <c r="L483" t="s">
        <v>1659</v>
      </c>
      <c r="M483" t="s">
        <v>2185</v>
      </c>
      <c r="N483" t="s">
        <v>6027</v>
      </c>
      <c r="O483" t="s">
        <v>6028</v>
      </c>
      <c r="P483" t="s">
        <v>19</v>
      </c>
      <c r="Q483" t="s">
        <v>2026</v>
      </c>
      <c r="R483" t="s">
        <v>21</v>
      </c>
      <c r="S483" t="s">
        <v>2184</v>
      </c>
      <c r="T483" t="s">
        <v>2717</v>
      </c>
      <c r="U483" t="s">
        <v>1907</v>
      </c>
    </row>
    <row r="484" spans="1:21" x14ac:dyDescent="0.25">
      <c r="A484" t="s">
        <v>2117</v>
      </c>
      <c r="B484" t="s">
        <v>2118</v>
      </c>
      <c r="C484" t="s">
        <v>1269</v>
      </c>
      <c r="D484" t="s">
        <v>4396</v>
      </c>
      <c r="E484" t="s">
        <v>1667</v>
      </c>
      <c r="F484" t="s">
        <v>221</v>
      </c>
      <c r="G484" t="s">
        <v>2028</v>
      </c>
      <c r="H484" t="s">
        <v>1668</v>
      </c>
      <c r="I484" t="s">
        <v>28</v>
      </c>
      <c r="J484" t="s">
        <v>138</v>
      </c>
      <c r="K484" t="s">
        <v>2650</v>
      </c>
      <c r="L484" t="s">
        <v>1678</v>
      </c>
      <c r="M484" t="s">
        <v>2181</v>
      </c>
      <c r="N484" t="s">
        <v>4947</v>
      </c>
      <c r="O484" t="s">
        <v>6029</v>
      </c>
      <c r="P484" t="s">
        <v>19</v>
      </c>
      <c r="Q484" t="s">
        <v>2026</v>
      </c>
      <c r="R484" t="s">
        <v>34</v>
      </c>
      <c r="S484" t="s">
        <v>2184</v>
      </c>
      <c r="T484" t="s">
        <v>4073</v>
      </c>
      <c r="U484" t="s">
        <v>2119</v>
      </c>
    </row>
    <row r="485" spans="1:21" x14ac:dyDescent="0.25">
      <c r="A485" t="s">
        <v>1165</v>
      </c>
      <c r="B485" t="s">
        <v>1166</v>
      </c>
      <c r="C485" t="s">
        <v>1725</v>
      </c>
      <c r="D485" t="s">
        <v>1394</v>
      </c>
      <c r="E485" t="s">
        <v>134</v>
      </c>
      <c r="F485" t="s">
        <v>284</v>
      </c>
      <c r="G485" t="s">
        <v>2028</v>
      </c>
      <c r="H485" t="s">
        <v>135</v>
      </c>
      <c r="I485" t="s">
        <v>17</v>
      </c>
      <c r="J485" t="s">
        <v>919</v>
      </c>
      <c r="K485" t="s">
        <v>1338</v>
      </c>
      <c r="L485" t="s">
        <v>984</v>
      </c>
      <c r="M485" t="s">
        <v>2185</v>
      </c>
      <c r="N485" t="s">
        <v>4948</v>
      </c>
      <c r="O485" t="s">
        <v>6030</v>
      </c>
      <c r="Q485" t="s">
        <v>1679</v>
      </c>
      <c r="R485" t="s">
        <v>54</v>
      </c>
      <c r="S485" t="s">
        <v>2186</v>
      </c>
      <c r="T485" t="s">
        <v>4967</v>
      </c>
      <c r="U485" t="s">
        <v>1167</v>
      </c>
    </row>
    <row r="486" spans="1:21" x14ac:dyDescent="0.25">
      <c r="A486" t="s">
        <v>1825</v>
      </c>
      <c r="B486" t="s">
        <v>1826</v>
      </c>
      <c r="C486" t="s">
        <v>1337</v>
      </c>
      <c r="D486" t="s">
        <v>1368</v>
      </c>
      <c r="E486" t="s">
        <v>134</v>
      </c>
      <c r="F486" t="s">
        <v>221</v>
      </c>
      <c r="G486" t="s">
        <v>703</v>
      </c>
      <c r="H486" t="s">
        <v>1655</v>
      </c>
      <c r="I486" t="s">
        <v>20</v>
      </c>
      <c r="J486" t="s">
        <v>6529</v>
      </c>
      <c r="K486" t="s">
        <v>2231</v>
      </c>
      <c r="L486" t="s">
        <v>985</v>
      </c>
      <c r="M486" t="s">
        <v>2183</v>
      </c>
      <c r="N486" t="s">
        <v>4949</v>
      </c>
      <c r="O486" t="s">
        <v>6031</v>
      </c>
      <c r="P486" t="s">
        <v>19</v>
      </c>
      <c r="Q486" t="s">
        <v>1358</v>
      </c>
      <c r="R486" t="s">
        <v>126</v>
      </c>
      <c r="S486" t="s">
        <v>2186</v>
      </c>
      <c r="T486" t="s">
        <v>6032</v>
      </c>
      <c r="U486" t="s">
        <v>1827</v>
      </c>
    </row>
    <row r="487" spans="1:21" x14ac:dyDescent="0.25">
      <c r="A487" t="s">
        <v>438</v>
      </c>
      <c r="B487" t="s">
        <v>439</v>
      </c>
      <c r="C487" t="s">
        <v>102</v>
      </c>
      <c r="D487" t="s">
        <v>2027</v>
      </c>
      <c r="E487" t="s">
        <v>134</v>
      </c>
      <c r="F487" t="s">
        <v>2713</v>
      </c>
      <c r="G487" t="s">
        <v>2028</v>
      </c>
      <c r="H487" t="s">
        <v>1654</v>
      </c>
      <c r="I487" t="s">
        <v>17</v>
      </c>
      <c r="J487" t="s">
        <v>874</v>
      </c>
      <c r="K487" t="s">
        <v>1749</v>
      </c>
      <c r="L487" t="s">
        <v>986</v>
      </c>
      <c r="M487" t="s">
        <v>2183</v>
      </c>
      <c r="N487" t="s">
        <v>4950</v>
      </c>
      <c r="O487" t="s">
        <v>6033</v>
      </c>
      <c r="P487" t="s">
        <v>19</v>
      </c>
      <c r="Q487" t="s">
        <v>2026</v>
      </c>
      <c r="R487" t="s">
        <v>66</v>
      </c>
      <c r="S487" t="s">
        <v>2184</v>
      </c>
      <c r="T487" t="s">
        <v>4072</v>
      </c>
      <c r="U487" t="s">
        <v>440</v>
      </c>
    </row>
    <row r="488" spans="1:21" x14ac:dyDescent="0.25">
      <c r="A488" t="s">
        <v>3770</v>
      </c>
      <c r="B488" t="s">
        <v>3769</v>
      </c>
      <c r="D488" t="s">
        <v>1394</v>
      </c>
      <c r="E488" t="s">
        <v>134</v>
      </c>
      <c r="F488" t="s">
        <v>283</v>
      </c>
      <c r="G488" t="s">
        <v>2028</v>
      </c>
      <c r="H488" t="s">
        <v>1654</v>
      </c>
      <c r="I488" t="s">
        <v>1383</v>
      </c>
      <c r="J488" t="s">
        <v>6505</v>
      </c>
      <c r="K488" t="s">
        <v>988</v>
      </c>
      <c r="L488" t="s">
        <v>984</v>
      </c>
      <c r="M488" t="s">
        <v>2183</v>
      </c>
      <c r="N488" t="s">
        <v>6035</v>
      </c>
      <c r="O488" t="s">
        <v>6036</v>
      </c>
      <c r="P488" t="s">
        <v>19</v>
      </c>
      <c r="Q488" t="s">
        <v>1336</v>
      </c>
      <c r="R488" t="s">
        <v>18</v>
      </c>
      <c r="S488" t="s">
        <v>2186</v>
      </c>
      <c r="T488" t="s">
        <v>3582</v>
      </c>
      <c r="U488" t="s">
        <v>3768</v>
      </c>
    </row>
    <row r="489" spans="1:21" x14ac:dyDescent="0.25">
      <c r="A489" t="s">
        <v>165</v>
      </c>
      <c r="B489" t="s">
        <v>166</v>
      </c>
      <c r="C489" t="s">
        <v>1269</v>
      </c>
      <c r="D489" t="s">
        <v>2027</v>
      </c>
      <c r="E489" t="s">
        <v>134</v>
      </c>
      <c r="F489" t="s">
        <v>221</v>
      </c>
      <c r="G489" t="s">
        <v>2028</v>
      </c>
      <c r="H489" t="s">
        <v>1655</v>
      </c>
      <c r="I489" t="s">
        <v>28</v>
      </c>
      <c r="J489" t="s">
        <v>930</v>
      </c>
      <c r="K489" t="s">
        <v>1396</v>
      </c>
      <c r="L489" t="s">
        <v>1343</v>
      </c>
      <c r="M489" t="s">
        <v>2183</v>
      </c>
      <c r="N489" t="s">
        <v>6037</v>
      </c>
      <c r="O489" t="s">
        <v>5698</v>
      </c>
      <c r="P489" t="s">
        <v>19</v>
      </c>
      <c r="Q489" t="s">
        <v>2026</v>
      </c>
      <c r="R489" t="s">
        <v>54</v>
      </c>
      <c r="S489" t="s">
        <v>2182</v>
      </c>
      <c r="T489" t="s">
        <v>1686</v>
      </c>
      <c r="U489" t="s">
        <v>167</v>
      </c>
    </row>
    <row r="490" spans="1:21" x14ac:dyDescent="0.25">
      <c r="A490" t="s">
        <v>1718</v>
      </c>
      <c r="B490" t="s">
        <v>1719</v>
      </c>
      <c r="C490" t="s">
        <v>2914</v>
      </c>
      <c r="D490" t="s">
        <v>2015</v>
      </c>
      <c r="E490" t="s">
        <v>134</v>
      </c>
      <c r="F490" t="s">
        <v>221</v>
      </c>
      <c r="G490" t="s">
        <v>2028</v>
      </c>
      <c r="H490" t="s">
        <v>1655</v>
      </c>
      <c r="I490" t="s">
        <v>28</v>
      </c>
      <c r="J490" t="s">
        <v>4688</v>
      </c>
      <c r="K490" t="s">
        <v>1362</v>
      </c>
      <c r="L490" t="s">
        <v>983</v>
      </c>
      <c r="M490" t="s">
        <v>2185</v>
      </c>
      <c r="N490" t="s">
        <v>6039</v>
      </c>
      <c r="O490" t="s">
        <v>6040</v>
      </c>
      <c r="P490" t="s">
        <v>19</v>
      </c>
      <c r="Q490" t="s">
        <v>1358</v>
      </c>
      <c r="R490" t="s">
        <v>68</v>
      </c>
      <c r="S490" t="s">
        <v>2184</v>
      </c>
      <c r="T490" t="s">
        <v>2598</v>
      </c>
      <c r="U490" t="s">
        <v>1720</v>
      </c>
    </row>
    <row r="491" spans="1:21" x14ac:dyDescent="0.25">
      <c r="A491" t="s">
        <v>952</v>
      </c>
      <c r="B491" t="s">
        <v>953</v>
      </c>
      <c r="C491" t="s">
        <v>3220</v>
      </c>
      <c r="D491" t="s">
        <v>1363</v>
      </c>
      <c r="E491" t="s">
        <v>134</v>
      </c>
      <c r="F491" t="s">
        <v>284</v>
      </c>
      <c r="G491" t="s">
        <v>28</v>
      </c>
      <c r="H491" t="s">
        <v>1655</v>
      </c>
      <c r="I491" t="s">
        <v>28</v>
      </c>
      <c r="J491" t="s">
        <v>873</v>
      </c>
      <c r="K491" t="s">
        <v>1396</v>
      </c>
      <c r="L491" t="s">
        <v>1683</v>
      </c>
      <c r="M491" t="s">
        <v>2183</v>
      </c>
      <c r="N491" t="s">
        <v>4951</v>
      </c>
      <c r="O491" t="s">
        <v>6041</v>
      </c>
      <c r="P491" t="s">
        <v>1388</v>
      </c>
      <c r="Q491" t="s">
        <v>1336</v>
      </c>
      <c r="R491" t="s">
        <v>18</v>
      </c>
      <c r="S491" t="s">
        <v>2184</v>
      </c>
      <c r="T491" t="s">
        <v>4957</v>
      </c>
      <c r="U491" t="s">
        <v>954</v>
      </c>
    </row>
    <row r="492" spans="1:21" x14ac:dyDescent="0.25">
      <c r="A492" t="s">
        <v>2738</v>
      </c>
      <c r="B492" t="s">
        <v>2739</v>
      </c>
      <c r="C492" t="s">
        <v>1269</v>
      </c>
      <c r="D492" t="s">
        <v>2016</v>
      </c>
      <c r="E492" t="s">
        <v>134</v>
      </c>
      <c r="F492" t="s">
        <v>284</v>
      </c>
      <c r="G492" t="s">
        <v>2028</v>
      </c>
      <c r="H492" t="s">
        <v>1654</v>
      </c>
      <c r="I492" t="s">
        <v>28</v>
      </c>
      <c r="J492" t="s">
        <v>6733</v>
      </c>
      <c r="K492" t="s">
        <v>988</v>
      </c>
      <c r="L492" t="s">
        <v>984</v>
      </c>
      <c r="M492" t="s">
        <v>2185</v>
      </c>
      <c r="N492" t="s">
        <v>4952</v>
      </c>
      <c r="O492" t="s">
        <v>5029</v>
      </c>
      <c r="P492" t="s">
        <v>19</v>
      </c>
      <c r="Q492" t="s">
        <v>1336</v>
      </c>
      <c r="R492" t="s">
        <v>68</v>
      </c>
      <c r="S492" t="s">
        <v>2184</v>
      </c>
      <c r="T492" t="s">
        <v>1740</v>
      </c>
      <c r="U492" t="s">
        <v>2740</v>
      </c>
    </row>
    <row r="493" spans="1:21" x14ac:dyDescent="0.25">
      <c r="A493" t="s">
        <v>2552</v>
      </c>
      <c r="B493" t="s">
        <v>2553</v>
      </c>
      <c r="C493" t="s">
        <v>1390</v>
      </c>
      <c r="D493" t="s">
        <v>4396</v>
      </c>
      <c r="E493" t="s">
        <v>134</v>
      </c>
      <c r="F493" t="s">
        <v>221</v>
      </c>
      <c r="G493" t="s">
        <v>2028</v>
      </c>
      <c r="H493" t="s">
        <v>1654</v>
      </c>
      <c r="I493" t="s">
        <v>28</v>
      </c>
      <c r="J493" t="s">
        <v>875</v>
      </c>
      <c r="K493" t="s">
        <v>1704</v>
      </c>
      <c r="L493" t="s">
        <v>1351</v>
      </c>
      <c r="M493" t="s">
        <v>2185</v>
      </c>
      <c r="N493" t="s">
        <v>4953</v>
      </c>
      <c r="O493" t="s">
        <v>6042</v>
      </c>
      <c r="P493" t="s">
        <v>1388</v>
      </c>
      <c r="Q493" t="s">
        <v>1679</v>
      </c>
      <c r="R493" t="s">
        <v>49</v>
      </c>
      <c r="S493" t="s">
        <v>2186</v>
      </c>
      <c r="T493" t="s">
        <v>6043</v>
      </c>
      <c r="U493" t="s">
        <v>2554</v>
      </c>
    </row>
    <row r="494" spans="1:21" x14ac:dyDescent="0.25">
      <c r="A494" t="s">
        <v>1697</v>
      </c>
      <c r="B494" t="s">
        <v>1698</v>
      </c>
      <c r="C494" t="s">
        <v>1347</v>
      </c>
      <c r="D494" t="s">
        <v>2023</v>
      </c>
      <c r="E494" t="s">
        <v>134</v>
      </c>
      <c r="F494" t="s">
        <v>221</v>
      </c>
      <c r="G494" t="s">
        <v>1714</v>
      </c>
      <c r="H494" t="s">
        <v>1654</v>
      </c>
      <c r="I494" t="s">
        <v>28</v>
      </c>
      <c r="J494" t="s">
        <v>873</v>
      </c>
      <c r="K494" t="s">
        <v>1722</v>
      </c>
      <c r="L494" t="s">
        <v>1659</v>
      </c>
      <c r="M494" t="s">
        <v>2185</v>
      </c>
      <c r="N494" t="s">
        <v>6044</v>
      </c>
      <c r="O494" t="s">
        <v>6045</v>
      </c>
      <c r="Q494" t="s">
        <v>1679</v>
      </c>
      <c r="R494" t="s">
        <v>40</v>
      </c>
      <c r="S494" t="s">
        <v>2186</v>
      </c>
      <c r="T494" t="s">
        <v>5287</v>
      </c>
      <c r="U494" t="s">
        <v>1699</v>
      </c>
    </row>
    <row r="495" spans="1:21" x14ac:dyDescent="0.25">
      <c r="A495" t="s">
        <v>474</v>
      </c>
      <c r="B495" t="s">
        <v>475</v>
      </c>
      <c r="C495" t="s">
        <v>1269</v>
      </c>
      <c r="D495" t="s">
        <v>1513</v>
      </c>
      <c r="E495" t="s">
        <v>2649</v>
      </c>
      <c r="F495" t="s">
        <v>284</v>
      </c>
      <c r="G495" t="s">
        <v>2028</v>
      </c>
      <c r="H495" t="s">
        <v>1655</v>
      </c>
      <c r="I495" t="s">
        <v>28</v>
      </c>
      <c r="J495" t="s">
        <v>876</v>
      </c>
      <c r="K495" t="s">
        <v>1722</v>
      </c>
      <c r="L495" t="s">
        <v>1351</v>
      </c>
      <c r="M495" t="s">
        <v>2185</v>
      </c>
      <c r="N495" t="s">
        <v>6046</v>
      </c>
      <c r="O495" t="s">
        <v>6047</v>
      </c>
      <c r="P495" t="s">
        <v>19</v>
      </c>
      <c r="Q495" t="s">
        <v>2026</v>
      </c>
      <c r="R495" t="s">
        <v>34</v>
      </c>
      <c r="S495" t="s">
        <v>2182</v>
      </c>
      <c r="T495" t="s">
        <v>4958</v>
      </c>
      <c r="U495" t="s">
        <v>476</v>
      </c>
    </row>
    <row r="496" spans="1:21" x14ac:dyDescent="0.25">
      <c r="A496" t="s">
        <v>2114</v>
      </c>
      <c r="B496" t="s">
        <v>2115</v>
      </c>
      <c r="C496" t="s">
        <v>3220</v>
      </c>
      <c r="D496" t="s">
        <v>1717</v>
      </c>
      <c r="E496" t="s">
        <v>134</v>
      </c>
      <c r="F496" t="s">
        <v>284</v>
      </c>
      <c r="G496" t="s">
        <v>1714</v>
      </c>
      <c r="H496" t="s">
        <v>1654</v>
      </c>
      <c r="I496" t="s">
        <v>20</v>
      </c>
      <c r="J496" t="s">
        <v>874</v>
      </c>
      <c r="K496" t="s">
        <v>1411</v>
      </c>
      <c r="L496" t="s">
        <v>985</v>
      </c>
      <c r="M496" t="s">
        <v>2181</v>
      </c>
      <c r="N496" t="s">
        <v>6046</v>
      </c>
      <c r="O496" t="s">
        <v>6048</v>
      </c>
      <c r="P496" t="s">
        <v>25</v>
      </c>
      <c r="Q496" t="s">
        <v>1358</v>
      </c>
      <c r="R496" t="s">
        <v>34</v>
      </c>
      <c r="S496" t="s">
        <v>2182</v>
      </c>
      <c r="T496" t="s">
        <v>3184</v>
      </c>
      <c r="U496" t="s">
        <v>2116</v>
      </c>
    </row>
    <row r="497" spans="1:23" x14ac:dyDescent="0.25">
      <c r="A497" t="s">
        <v>724</v>
      </c>
      <c r="B497" t="s">
        <v>725</v>
      </c>
      <c r="C497" t="s">
        <v>1269</v>
      </c>
      <c r="D497" t="s">
        <v>2681</v>
      </c>
      <c r="E497" t="s">
        <v>134</v>
      </c>
      <c r="F497" t="s">
        <v>284</v>
      </c>
      <c r="G497" t="s">
        <v>1657</v>
      </c>
      <c r="H497" t="s">
        <v>1654</v>
      </c>
      <c r="I497" t="s">
        <v>17</v>
      </c>
      <c r="J497" t="s">
        <v>359</v>
      </c>
      <c r="K497" t="s">
        <v>987</v>
      </c>
      <c r="L497" t="s">
        <v>990</v>
      </c>
      <c r="M497" t="s">
        <v>2181</v>
      </c>
      <c r="N497" t="s">
        <v>6049</v>
      </c>
      <c r="O497" t="s">
        <v>6050</v>
      </c>
      <c r="P497" t="s">
        <v>19</v>
      </c>
      <c r="Q497" t="s">
        <v>1358</v>
      </c>
      <c r="R497" t="s">
        <v>66</v>
      </c>
      <c r="S497" t="s">
        <v>2182</v>
      </c>
      <c r="T497" t="s">
        <v>3153</v>
      </c>
      <c r="U497" t="s">
        <v>726</v>
      </c>
    </row>
    <row r="498" spans="1:23" x14ac:dyDescent="0.25">
      <c r="A498" t="s">
        <v>943</v>
      </c>
      <c r="B498" t="s">
        <v>944</v>
      </c>
      <c r="C498" t="s">
        <v>1347</v>
      </c>
      <c r="D498" t="s">
        <v>2437</v>
      </c>
      <c r="E498" t="s">
        <v>134</v>
      </c>
      <c r="F498" t="s">
        <v>221</v>
      </c>
      <c r="G498" t="s">
        <v>2028</v>
      </c>
      <c r="H498" t="s">
        <v>1654</v>
      </c>
      <c r="I498" t="s">
        <v>140</v>
      </c>
      <c r="J498" t="s">
        <v>4381</v>
      </c>
      <c r="K498" t="s">
        <v>988</v>
      </c>
      <c r="L498" t="s">
        <v>984</v>
      </c>
      <c r="M498" t="s">
        <v>2185</v>
      </c>
      <c r="N498" t="s">
        <v>6051</v>
      </c>
      <c r="O498" t="s">
        <v>6052</v>
      </c>
      <c r="P498" t="s">
        <v>19</v>
      </c>
      <c r="Q498" t="s">
        <v>135</v>
      </c>
      <c r="R498" t="s">
        <v>66</v>
      </c>
      <c r="S498" t="s">
        <v>2184</v>
      </c>
      <c r="T498" t="s">
        <v>1731</v>
      </c>
      <c r="U498" t="s">
        <v>945</v>
      </c>
    </row>
    <row r="499" spans="1:23" x14ac:dyDescent="0.25">
      <c r="A499" t="s">
        <v>383</v>
      </c>
      <c r="B499" t="s">
        <v>384</v>
      </c>
      <c r="C499" t="s">
        <v>3220</v>
      </c>
      <c r="D499" t="s">
        <v>2027</v>
      </c>
      <c r="E499" t="s">
        <v>2565</v>
      </c>
      <c r="F499" t="s">
        <v>221</v>
      </c>
      <c r="G499" t="s">
        <v>2028</v>
      </c>
      <c r="H499" t="s">
        <v>1655</v>
      </c>
      <c r="I499" t="s">
        <v>17</v>
      </c>
      <c r="J499" t="s">
        <v>879</v>
      </c>
      <c r="K499" t="s">
        <v>1411</v>
      </c>
      <c r="L499" t="s">
        <v>1669</v>
      </c>
      <c r="M499" t="s">
        <v>2185</v>
      </c>
      <c r="N499" t="s">
        <v>4955</v>
      </c>
      <c r="O499" t="s">
        <v>6053</v>
      </c>
      <c r="P499" t="s">
        <v>19</v>
      </c>
      <c r="Q499" t="s">
        <v>1710</v>
      </c>
      <c r="R499" t="s">
        <v>18</v>
      </c>
      <c r="S499" t="s">
        <v>2184</v>
      </c>
      <c r="T499" t="s">
        <v>6054</v>
      </c>
      <c r="U499" t="s">
        <v>385</v>
      </c>
    </row>
    <row r="500" spans="1:23" x14ac:dyDescent="0.25">
      <c r="A500" t="s">
        <v>525</v>
      </c>
      <c r="B500" t="s">
        <v>526</v>
      </c>
      <c r="C500" t="s">
        <v>1390</v>
      </c>
      <c r="D500" t="s">
        <v>1368</v>
      </c>
      <c r="E500" t="s">
        <v>134</v>
      </c>
      <c r="F500" t="s">
        <v>221</v>
      </c>
      <c r="G500" t="s">
        <v>28</v>
      </c>
      <c r="H500" t="s">
        <v>1654</v>
      </c>
      <c r="I500" t="s">
        <v>17</v>
      </c>
      <c r="J500" t="s">
        <v>876</v>
      </c>
      <c r="K500" t="s">
        <v>1411</v>
      </c>
      <c r="L500" t="s">
        <v>984</v>
      </c>
      <c r="M500" t="s">
        <v>2185</v>
      </c>
      <c r="N500" t="s">
        <v>6055</v>
      </c>
      <c r="O500" t="s">
        <v>6056</v>
      </c>
      <c r="Q500" t="s">
        <v>135</v>
      </c>
      <c r="R500" t="s">
        <v>66</v>
      </c>
      <c r="S500" t="s">
        <v>2186</v>
      </c>
      <c r="T500" t="s">
        <v>3159</v>
      </c>
      <c r="U500" t="s">
        <v>527</v>
      </c>
    </row>
    <row r="501" spans="1:23" x14ac:dyDescent="0.25">
      <c r="A501" t="s">
        <v>374</v>
      </c>
      <c r="B501" t="s">
        <v>375</v>
      </c>
      <c r="C501" t="s">
        <v>1269</v>
      </c>
      <c r="D501" t="s">
        <v>6757</v>
      </c>
      <c r="E501" t="s">
        <v>2649</v>
      </c>
      <c r="F501" t="s">
        <v>2713</v>
      </c>
      <c r="G501" t="s">
        <v>1714</v>
      </c>
      <c r="H501" t="s">
        <v>1668</v>
      </c>
      <c r="I501" t="s">
        <v>17</v>
      </c>
      <c r="J501" t="s">
        <v>43</v>
      </c>
      <c r="K501" t="s">
        <v>2534</v>
      </c>
      <c r="L501" t="s">
        <v>2232</v>
      </c>
      <c r="M501" t="s">
        <v>2183</v>
      </c>
      <c r="N501" t="s">
        <v>4956</v>
      </c>
      <c r="O501" t="s">
        <v>6057</v>
      </c>
      <c r="P501" t="s">
        <v>25</v>
      </c>
      <c r="Q501" t="s">
        <v>1710</v>
      </c>
      <c r="R501" t="s">
        <v>30</v>
      </c>
      <c r="S501" t="s">
        <v>2184</v>
      </c>
      <c r="T501" t="s">
        <v>2597</v>
      </c>
      <c r="U501" t="s">
        <v>376</v>
      </c>
      <c r="V501" t="s">
        <v>6058</v>
      </c>
      <c r="W501" s="5">
        <v>0.65</v>
      </c>
    </row>
    <row r="502" spans="1:23" x14ac:dyDescent="0.25">
      <c r="A502" t="s">
        <v>861</v>
      </c>
      <c r="B502" t="s">
        <v>862</v>
      </c>
      <c r="C502" t="s">
        <v>1390</v>
      </c>
      <c r="D502" t="s">
        <v>2287</v>
      </c>
      <c r="E502" t="s">
        <v>2758</v>
      </c>
      <c r="F502" t="s">
        <v>221</v>
      </c>
      <c r="G502" t="s">
        <v>2028</v>
      </c>
      <c r="H502" t="s">
        <v>1668</v>
      </c>
      <c r="I502" t="s">
        <v>17</v>
      </c>
      <c r="J502" t="s">
        <v>43</v>
      </c>
      <c r="K502" t="s">
        <v>2684</v>
      </c>
      <c r="L502" t="s">
        <v>2913</v>
      </c>
      <c r="M502" t="s">
        <v>2181</v>
      </c>
      <c r="N502" t="s">
        <v>4959</v>
      </c>
      <c r="O502" t="s">
        <v>6059</v>
      </c>
      <c r="P502" t="s">
        <v>25</v>
      </c>
      <c r="Q502" t="s">
        <v>1710</v>
      </c>
      <c r="R502" t="s">
        <v>18</v>
      </c>
      <c r="S502" t="s">
        <v>2186</v>
      </c>
      <c r="T502" t="s">
        <v>6758</v>
      </c>
      <c r="U502" t="s">
        <v>863</v>
      </c>
    </row>
    <row r="503" spans="1:23" x14ac:dyDescent="0.25">
      <c r="A503" t="s">
        <v>6060</v>
      </c>
      <c r="B503" t="s">
        <v>6061</v>
      </c>
      <c r="C503" t="s">
        <v>3220</v>
      </c>
      <c r="D503" t="s">
        <v>1400</v>
      </c>
      <c r="E503" t="s">
        <v>134</v>
      </c>
      <c r="F503" t="s">
        <v>284</v>
      </c>
      <c r="G503" t="s">
        <v>2028</v>
      </c>
      <c r="H503" t="s">
        <v>135</v>
      </c>
      <c r="I503" t="s">
        <v>28</v>
      </c>
      <c r="J503" t="s">
        <v>882</v>
      </c>
      <c r="K503" t="s">
        <v>989</v>
      </c>
      <c r="L503" t="s">
        <v>986</v>
      </c>
      <c r="M503" t="s">
        <v>2181</v>
      </c>
      <c r="N503" t="s">
        <v>4959</v>
      </c>
      <c r="O503" t="s">
        <v>6062</v>
      </c>
      <c r="P503" t="s">
        <v>19</v>
      </c>
      <c r="Q503" t="s">
        <v>1358</v>
      </c>
      <c r="R503" t="s">
        <v>18</v>
      </c>
      <c r="S503" t="s">
        <v>2184</v>
      </c>
      <c r="T503" t="s">
        <v>1731</v>
      </c>
      <c r="U503" t="s">
        <v>6063</v>
      </c>
    </row>
    <row r="504" spans="1:23" x14ac:dyDescent="0.25">
      <c r="A504" t="s">
        <v>1777</v>
      </c>
      <c r="B504" t="s">
        <v>1778</v>
      </c>
      <c r="C504" t="s">
        <v>1269</v>
      </c>
      <c r="D504" t="s">
        <v>1673</v>
      </c>
      <c r="E504" t="s">
        <v>2649</v>
      </c>
      <c r="F504" t="s">
        <v>221</v>
      </c>
      <c r="G504" t="s">
        <v>2028</v>
      </c>
      <c r="H504" t="s">
        <v>1655</v>
      </c>
      <c r="I504" t="s">
        <v>17</v>
      </c>
      <c r="J504" t="s">
        <v>880</v>
      </c>
      <c r="K504" t="s">
        <v>1362</v>
      </c>
      <c r="L504" t="s">
        <v>985</v>
      </c>
      <c r="M504" t="s">
        <v>2185</v>
      </c>
      <c r="N504" t="s">
        <v>6064</v>
      </c>
      <c r="O504" t="s">
        <v>6065</v>
      </c>
      <c r="P504" t="s">
        <v>19</v>
      </c>
      <c r="Q504" t="s">
        <v>1710</v>
      </c>
      <c r="R504" t="s">
        <v>34</v>
      </c>
      <c r="S504" t="s">
        <v>2184</v>
      </c>
      <c r="T504" t="s">
        <v>4670</v>
      </c>
      <c r="U504" t="s">
        <v>1779</v>
      </c>
    </row>
    <row r="505" spans="1:23" x14ac:dyDescent="0.25">
      <c r="A505" t="s">
        <v>2163</v>
      </c>
      <c r="B505" t="s">
        <v>2164</v>
      </c>
      <c r="C505" t="s">
        <v>1364</v>
      </c>
      <c r="D505" t="s">
        <v>1380</v>
      </c>
      <c r="E505" t="s">
        <v>134</v>
      </c>
      <c r="F505" t="s">
        <v>284</v>
      </c>
      <c r="G505" t="s">
        <v>1714</v>
      </c>
      <c r="H505" t="s">
        <v>135</v>
      </c>
      <c r="I505" t="s">
        <v>1383</v>
      </c>
      <c r="J505" t="s">
        <v>5942</v>
      </c>
      <c r="K505" t="s">
        <v>1708</v>
      </c>
      <c r="L505" t="s">
        <v>986</v>
      </c>
      <c r="M505" t="s">
        <v>2183</v>
      </c>
      <c r="N505" t="s">
        <v>6066</v>
      </c>
      <c r="O505" t="s">
        <v>6067</v>
      </c>
      <c r="P505" t="s">
        <v>19</v>
      </c>
      <c r="Q505" t="s">
        <v>135</v>
      </c>
      <c r="R505" t="s">
        <v>74</v>
      </c>
      <c r="S505" t="s">
        <v>2186</v>
      </c>
      <c r="T505" t="s">
        <v>4357</v>
      </c>
      <c r="U505" t="s">
        <v>2165</v>
      </c>
    </row>
    <row r="506" spans="1:23" x14ac:dyDescent="0.25">
      <c r="A506" t="s">
        <v>1636</v>
      </c>
      <c r="B506" t="s">
        <v>1637</v>
      </c>
      <c r="C506" t="s">
        <v>2914</v>
      </c>
      <c r="D506" t="s">
        <v>2023</v>
      </c>
      <c r="E506" t="s">
        <v>134</v>
      </c>
      <c r="F506" t="s">
        <v>221</v>
      </c>
      <c r="G506" t="s">
        <v>2028</v>
      </c>
      <c r="H506" t="s">
        <v>1654</v>
      </c>
      <c r="I506" t="s">
        <v>20</v>
      </c>
      <c r="J506" t="s">
        <v>877</v>
      </c>
      <c r="K506" t="s">
        <v>1722</v>
      </c>
      <c r="L506" t="s">
        <v>984</v>
      </c>
      <c r="M506" t="s">
        <v>2185</v>
      </c>
      <c r="N506" t="s">
        <v>6068</v>
      </c>
      <c r="O506" t="s">
        <v>6069</v>
      </c>
      <c r="Q506" t="s">
        <v>2026</v>
      </c>
      <c r="R506" t="s">
        <v>34</v>
      </c>
      <c r="S506" t="s">
        <v>2184</v>
      </c>
      <c r="T506" t="s">
        <v>6759</v>
      </c>
      <c r="U506" t="s">
        <v>1638</v>
      </c>
    </row>
    <row r="507" spans="1:23" x14ac:dyDescent="0.25">
      <c r="A507" t="s">
        <v>3011</v>
      </c>
      <c r="B507" t="s">
        <v>3012</v>
      </c>
      <c r="D507" t="s">
        <v>234</v>
      </c>
      <c r="E507" t="s">
        <v>134</v>
      </c>
      <c r="F507" t="s">
        <v>284</v>
      </c>
      <c r="G507" t="s">
        <v>2028</v>
      </c>
      <c r="H507" t="s">
        <v>135</v>
      </c>
      <c r="I507" t="s">
        <v>20</v>
      </c>
      <c r="J507" t="s">
        <v>5351</v>
      </c>
      <c r="K507" t="s">
        <v>989</v>
      </c>
      <c r="L507" t="s">
        <v>984</v>
      </c>
      <c r="M507" t="s">
        <v>2185</v>
      </c>
      <c r="N507" t="s">
        <v>6070</v>
      </c>
      <c r="O507" t="s">
        <v>6071</v>
      </c>
      <c r="P507" t="s">
        <v>19</v>
      </c>
      <c r="Q507" t="s">
        <v>135</v>
      </c>
      <c r="R507" t="s">
        <v>73</v>
      </c>
      <c r="S507" t="s">
        <v>2184</v>
      </c>
      <c r="T507" t="s">
        <v>3278</v>
      </c>
      <c r="U507" t="s">
        <v>3013</v>
      </c>
    </row>
    <row r="508" spans="1:23" x14ac:dyDescent="0.25">
      <c r="A508" t="s">
        <v>3397</v>
      </c>
      <c r="B508" t="s">
        <v>3396</v>
      </c>
      <c r="D508" t="s">
        <v>1368</v>
      </c>
      <c r="E508" t="s">
        <v>134</v>
      </c>
      <c r="F508" t="s">
        <v>284</v>
      </c>
      <c r="G508" t="s">
        <v>704</v>
      </c>
      <c r="H508" t="s">
        <v>135</v>
      </c>
      <c r="I508" t="s">
        <v>1383</v>
      </c>
      <c r="J508" t="s">
        <v>5715</v>
      </c>
      <c r="K508" t="s">
        <v>991</v>
      </c>
      <c r="M508" t="s">
        <v>2183</v>
      </c>
      <c r="N508" t="s">
        <v>4960</v>
      </c>
      <c r="P508" t="s">
        <v>19</v>
      </c>
      <c r="Q508" t="s">
        <v>135</v>
      </c>
      <c r="R508" t="s">
        <v>38</v>
      </c>
      <c r="S508" t="s">
        <v>2186</v>
      </c>
      <c r="T508" t="s">
        <v>3445</v>
      </c>
      <c r="U508" t="s">
        <v>3395</v>
      </c>
    </row>
    <row r="509" spans="1:23" x14ac:dyDescent="0.25">
      <c r="A509" t="s">
        <v>795</v>
      </c>
      <c r="B509" t="s">
        <v>796</v>
      </c>
      <c r="D509" t="s">
        <v>220</v>
      </c>
      <c r="E509" t="s">
        <v>134</v>
      </c>
      <c r="F509" t="s">
        <v>221</v>
      </c>
      <c r="G509" t="s">
        <v>704</v>
      </c>
      <c r="H509" t="s">
        <v>135</v>
      </c>
      <c r="I509" t="s">
        <v>1383</v>
      </c>
      <c r="J509" t="s">
        <v>43</v>
      </c>
      <c r="K509" t="s">
        <v>987</v>
      </c>
      <c r="M509" t="s">
        <v>2183</v>
      </c>
      <c r="N509" t="s">
        <v>6072</v>
      </c>
      <c r="O509" t="s">
        <v>4674</v>
      </c>
      <c r="P509" t="s">
        <v>1388</v>
      </c>
      <c r="Q509" t="s">
        <v>1334</v>
      </c>
      <c r="R509" t="s">
        <v>54</v>
      </c>
      <c r="S509" t="s">
        <v>2186</v>
      </c>
      <c r="T509" t="s">
        <v>5202</v>
      </c>
      <c r="U509" t="s">
        <v>797</v>
      </c>
    </row>
    <row r="510" spans="1:23" x14ac:dyDescent="0.25">
      <c r="A510" t="s">
        <v>2199</v>
      </c>
      <c r="B510" t="s">
        <v>2200</v>
      </c>
      <c r="C510" t="s">
        <v>1390</v>
      </c>
      <c r="D510" t="s">
        <v>209</v>
      </c>
      <c r="E510" t="s">
        <v>134</v>
      </c>
      <c r="F510" t="s">
        <v>284</v>
      </c>
      <c r="G510" t="s">
        <v>703</v>
      </c>
      <c r="H510" t="s">
        <v>1654</v>
      </c>
      <c r="I510" t="s">
        <v>140</v>
      </c>
      <c r="J510" t="s">
        <v>916</v>
      </c>
      <c r="K510" t="s">
        <v>1362</v>
      </c>
      <c r="L510" t="s">
        <v>983</v>
      </c>
      <c r="M510" t="s">
        <v>2185</v>
      </c>
      <c r="N510" t="s">
        <v>4961</v>
      </c>
      <c r="O510" t="s">
        <v>5199</v>
      </c>
      <c r="P510" t="s">
        <v>1388</v>
      </c>
      <c r="Q510" t="s">
        <v>1358</v>
      </c>
      <c r="R510" t="s">
        <v>54</v>
      </c>
      <c r="S510" t="s">
        <v>2184</v>
      </c>
      <c r="T510" t="s">
        <v>4337</v>
      </c>
      <c r="U510" t="s">
        <v>2201</v>
      </c>
    </row>
    <row r="511" spans="1:23" x14ac:dyDescent="0.25">
      <c r="A511" t="s">
        <v>1065</v>
      </c>
      <c r="B511" t="s">
        <v>1066</v>
      </c>
      <c r="C511" t="s">
        <v>3220</v>
      </c>
      <c r="D511" t="s">
        <v>2689</v>
      </c>
      <c r="E511" t="s">
        <v>134</v>
      </c>
      <c r="F511" t="s">
        <v>221</v>
      </c>
      <c r="G511" t="s">
        <v>2028</v>
      </c>
      <c r="H511" t="s">
        <v>1655</v>
      </c>
      <c r="I511" t="s">
        <v>17</v>
      </c>
      <c r="J511" t="s">
        <v>881</v>
      </c>
      <c r="K511" t="s">
        <v>2063</v>
      </c>
      <c r="L511" t="s">
        <v>1351</v>
      </c>
      <c r="M511" t="s">
        <v>2185</v>
      </c>
      <c r="N511" t="s">
        <v>4962</v>
      </c>
      <c r="O511" t="s">
        <v>6073</v>
      </c>
      <c r="P511" t="s">
        <v>25</v>
      </c>
      <c r="Q511" t="s">
        <v>1336</v>
      </c>
      <c r="R511" t="s">
        <v>66</v>
      </c>
      <c r="S511" t="s">
        <v>2184</v>
      </c>
      <c r="T511" t="s">
        <v>4963</v>
      </c>
      <c r="U511" t="s">
        <v>1067</v>
      </c>
    </row>
    <row r="512" spans="1:23" x14ac:dyDescent="0.25">
      <c r="A512" t="s">
        <v>760</v>
      </c>
      <c r="B512" t="s">
        <v>761</v>
      </c>
      <c r="C512" t="s">
        <v>1269</v>
      </c>
      <c r="D512" t="s">
        <v>2615</v>
      </c>
      <c r="E512" t="s">
        <v>134</v>
      </c>
      <c r="F512" t="s">
        <v>221</v>
      </c>
      <c r="G512" t="s">
        <v>2028</v>
      </c>
      <c r="H512" t="s">
        <v>1654</v>
      </c>
      <c r="I512" t="s">
        <v>20</v>
      </c>
      <c r="J512" t="s">
        <v>879</v>
      </c>
      <c r="K512" t="s">
        <v>1997</v>
      </c>
      <c r="L512" t="s">
        <v>1678</v>
      </c>
      <c r="M512" t="s">
        <v>2185</v>
      </c>
      <c r="N512" t="s">
        <v>4666</v>
      </c>
      <c r="O512" t="s">
        <v>6074</v>
      </c>
      <c r="P512" t="s">
        <v>19</v>
      </c>
      <c r="Q512" t="s">
        <v>2026</v>
      </c>
      <c r="R512" t="s">
        <v>30</v>
      </c>
      <c r="S512" t="s">
        <v>2184</v>
      </c>
      <c r="T512" t="s">
        <v>3031</v>
      </c>
      <c r="U512" t="s">
        <v>762</v>
      </c>
    </row>
    <row r="513" spans="1:21" x14ac:dyDescent="0.25">
      <c r="A513" t="s">
        <v>354</v>
      </c>
      <c r="B513" t="s">
        <v>355</v>
      </c>
      <c r="C513" t="s">
        <v>2914</v>
      </c>
      <c r="D513" t="s">
        <v>1344</v>
      </c>
      <c r="E513" t="s">
        <v>1667</v>
      </c>
      <c r="F513" t="s">
        <v>2713</v>
      </c>
      <c r="G513" t="s">
        <v>2028</v>
      </c>
      <c r="H513" t="s">
        <v>1654</v>
      </c>
      <c r="I513" t="s">
        <v>28</v>
      </c>
      <c r="J513" t="s">
        <v>43</v>
      </c>
      <c r="K513" t="s">
        <v>2311</v>
      </c>
      <c r="L513" t="s">
        <v>983</v>
      </c>
      <c r="M513" t="s">
        <v>2185</v>
      </c>
      <c r="N513" t="s">
        <v>4966</v>
      </c>
      <c r="O513" t="s">
        <v>6075</v>
      </c>
      <c r="P513" t="s">
        <v>25</v>
      </c>
      <c r="Q513" t="s">
        <v>1679</v>
      </c>
      <c r="R513" t="s">
        <v>34</v>
      </c>
      <c r="S513" t="s">
        <v>2184</v>
      </c>
      <c r="T513" t="s">
        <v>4090</v>
      </c>
      <c r="U513" t="s">
        <v>356</v>
      </c>
    </row>
    <row r="514" spans="1:21" x14ac:dyDescent="0.25">
      <c r="A514" t="s">
        <v>2821</v>
      </c>
      <c r="B514" t="s">
        <v>2822</v>
      </c>
      <c r="C514" t="s">
        <v>1269</v>
      </c>
      <c r="D514" t="s">
        <v>2711</v>
      </c>
      <c r="E514" t="s">
        <v>134</v>
      </c>
      <c r="F514" t="s">
        <v>284</v>
      </c>
      <c r="G514" t="s">
        <v>1714</v>
      </c>
      <c r="H514" t="s">
        <v>1654</v>
      </c>
      <c r="I514" t="s">
        <v>20</v>
      </c>
      <c r="J514" t="s">
        <v>877</v>
      </c>
      <c r="K514" t="s">
        <v>1411</v>
      </c>
      <c r="L514" t="s">
        <v>1351</v>
      </c>
      <c r="M514" t="s">
        <v>2185</v>
      </c>
      <c r="N514" t="s">
        <v>4546</v>
      </c>
      <c r="O514" t="s">
        <v>6076</v>
      </c>
      <c r="P514" t="s">
        <v>19</v>
      </c>
      <c r="Q514" t="s">
        <v>2062</v>
      </c>
      <c r="R514" t="s">
        <v>40</v>
      </c>
      <c r="S514" t="s">
        <v>2184</v>
      </c>
      <c r="T514" t="s">
        <v>1740</v>
      </c>
      <c r="U514" t="s">
        <v>2823</v>
      </c>
    </row>
    <row r="515" spans="1:21" x14ac:dyDescent="0.25">
      <c r="A515" t="s">
        <v>1185</v>
      </c>
      <c r="B515" t="s">
        <v>1186</v>
      </c>
      <c r="D515" t="s">
        <v>1380</v>
      </c>
      <c r="E515" t="s">
        <v>134</v>
      </c>
      <c r="F515" t="s">
        <v>221</v>
      </c>
      <c r="G515" t="s">
        <v>703</v>
      </c>
      <c r="H515" t="s">
        <v>135</v>
      </c>
      <c r="I515" t="s">
        <v>1383</v>
      </c>
      <c r="J515" t="s">
        <v>914</v>
      </c>
      <c r="K515" t="s">
        <v>1338</v>
      </c>
      <c r="L515" t="s">
        <v>986</v>
      </c>
      <c r="M515" t="s">
        <v>2183</v>
      </c>
      <c r="N515" t="s">
        <v>4546</v>
      </c>
      <c r="O515" t="s">
        <v>6077</v>
      </c>
      <c r="Q515" t="s">
        <v>135</v>
      </c>
      <c r="R515" t="s">
        <v>66</v>
      </c>
      <c r="S515" t="s">
        <v>2186</v>
      </c>
      <c r="T515" t="s">
        <v>4554</v>
      </c>
      <c r="U515" t="s">
        <v>1187</v>
      </c>
    </row>
    <row r="516" spans="1:21" x14ac:dyDescent="0.25">
      <c r="A516" t="s">
        <v>2508</v>
      </c>
      <c r="B516" t="s">
        <v>2509</v>
      </c>
      <c r="C516" t="s">
        <v>1390</v>
      </c>
      <c r="D516" t="s">
        <v>1673</v>
      </c>
      <c r="E516" t="s">
        <v>134</v>
      </c>
      <c r="F516" t="s">
        <v>221</v>
      </c>
      <c r="G516" t="s">
        <v>2028</v>
      </c>
      <c r="H516" t="s">
        <v>1654</v>
      </c>
      <c r="I516" t="s">
        <v>20</v>
      </c>
      <c r="J516" t="s">
        <v>877</v>
      </c>
      <c r="K516" t="s">
        <v>1666</v>
      </c>
      <c r="L516" t="s">
        <v>990</v>
      </c>
      <c r="M516" t="s">
        <v>2185</v>
      </c>
      <c r="N516" t="s">
        <v>4546</v>
      </c>
      <c r="O516" t="s">
        <v>6078</v>
      </c>
      <c r="Q516" t="s">
        <v>1334</v>
      </c>
      <c r="R516" t="s">
        <v>34</v>
      </c>
      <c r="S516" t="s">
        <v>2184</v>
      </c>
      <c r="T516" t="s">
        <v>3244</v>
      </c>
      <c r="U516" t="s">
        <v>2510</v>
      </c>
    </row>
    <row r="517" spans="1:21" x14ac:dyDescent="0.25">
      <c r="A517" t="s">
        <v>2549</v>
      </c>
      <c r="B517" t="s">
        <v>2550</v>
      </c>
      <c r="C517" t="s">
        <v>2914</v>
      </c>
      <c r="D517" t="s">
        <v>410</v>
      </c>
      <c r="E517" t="s">
        <v>134</v>
      </c>
      <c r="F517" t="s">
        <v>284</v>
      </c>
      <c r="G517" t="s">
        <v>6079</v>
      </c>
      <c r="H517" t="s">
        <v>1654</v>
      </c>
      <c r="I517" t="s">
        <v>17</v>
      </c>
      <c r="J517" t="s">
        <v>875</v>
      </c>
      <c r="K517" t="s">
        <v>988</v>
      </c>
      <c r="L517" t="s">
        <v>1343</v>
      </c>
      <c r="M517" t="s">
        <v>2183</v>
      </c>
      <c r="N517" t="s">
        <v>4969</v>
      </c>
      <c r="O517" t="s">
        <v>4880</v>
      </c>
      <c r="Q517" t="s">
        <v>1358</v>
      </c>
      <c r="R517" t="s">
        <v>34</v>
      </c>
      <c r="S517" t="s">
        <v>2182</v>
      </c>
      <c r="T517" t="s">
        <v>6080</v>
      </c>
      <c r="U517" t="s">
        <v>2551</v>
      </c>
    </row>
    <row r="518" spans="1:21" x14ac:dyDescent="0.25">
      <c r="A518" t="s">
        <v>2690</v>
      </c>
      <c r="B518" t="s">
        <v>2691</v>
      </c>
      <c r="C518" t="s">
        <v>1390</v>
      </c>
      <c r="D518" t="s">
        <v>1684</v>
      </c>
      <c r="E518" t="s">
        <v>134</v>
      </c>
      <c r="F518" t="s">
        <v>221</v>
      </c>
      <c r="G518" t="s">
        <v>2028</v>
      </c>
      <c r="H518" t="s">
        <v>1654</v>
      </c>
      <c r="I518" t="s">
        <v>20</v>
      </c>
      <c r="J518" t="s">
        <v>877</v>
      </c>
      <c r="K518" t="s">
        <v>1396</v>
      </c>
      <c r="L518" t="s">
        <v>983</v>
      </c>
      <c r="M518" t="s">
        <v>2185</v>
      </c>
      <c r="N518" t="s">
        <v>4078</v>
      </c>
      <c r="O518" t="s">
        <v>6081</v>
      </c>
      <c r="P518" t="s">
        <v>19</v>
      </c>
      <c r="Q518" t="s">
        <v>1336</v>
      </c>
      <c r="R518" t="s">
        <v>66</v>
      </c>
      <c r="S518" t="s">
        <v>2184</v>
      </c>
      <c r="T518" t="s">
        <v>3524</v>
      </c>
      <c r="U518" t="s">
        <v>2692</v>
      </c>
    </row>
    <row r="519" spans="1:21" x14ac:dyDescent="0.25">
      <c r="A519" t="s">
        <v>2514</v>
      </c>
      <c r="B519" t="s">
        <v>2515</v>
      </c>
      <c r="C519" t="s">
        <v>33</v>
      </c>
      <c r="D519" t="s">
        <v>2535</v>
      </c>
      <c r="E519" t="s">
        <v>134</v>
      </c>
      <c r="F519" t="s">
        <v>221</v>
      </c>
      <c r="G519" t="s">
        <v>2028</v>
      </c>
      <c r="H519" t="s">
        <v>1654</v>
      </c>
      <c r="I519" t="s">
        <v>28</v>
      </c>
      <c r="J519" t="s">
        <v>872</v>
      </c>
      <c r="K519" t="s">
        <v>1411</v>
      </c>
      <c r="L519" t="s">
        <v>1659</v>
      </c>
      <c r="M519" t="s">
        <v>2181</v>
      </c>
      <c r="N519" t="s">
        <v>6082</v>
      </c>
      <c r="O519" t="s">
        <v>6083</v>
      </c>
      <c r="P519" t="s">
        <v>19</v>
      </c>
      <c r="Q519" t="s">
        <v>1679</v>
      </c>
      <c r="R519" t="s">
        <v>40</v>
      </c>
      <c r="S519" t="s">
        <v>2182</v>
      </c>
      <c r="T519" t="s">
        <v>3032</v>
      </c>
      <c r="U519" t="s">
        <v>2516</v>
      </c>
    </row>
    <row r="520" spans="1:21" x14ac:dyDescent="0.25">
      <c r="A520" t="s">
        <v>2686</v>
      </c>
      <c r="B520" t="s">
        <v>2687</v>
      </c>
      <c r="D520" t="s">
        <v>1381</v>
      </c>
      <c r="E520" t="s">
        <v>134</v>
      </c>
      <c r="F520" t="s">
        <v>221</v>
      </c>
      <c r="G520" t="s">
        <v>2028</v>
      </c>
      <c r="H520" t="s">
        <v>135</v>
      </c>
      <c r="I520" t="s">
        <v>1383</v>
      </c>
      <c r="J520" t="s">
        <v>5793</v>
      </c>
      <c r="K520" t="s">
        <v>988</v>
      </c>
      <c r="L520" t="s">
        <v>1343</v>
      </c>
      <c r="M520" t="s">
        <v>2185</v>
      </c>
      <c r="N520" t="s">
        <v>4972</v>
      </c>
      <c r="O520" t="s">
        <v>2994</v>
      </c>
      <c r="Q520" t="s">
        <v>135</v>
      </c>
      <c r="R520" t="s">
        <v>69</v>
      </c>
      <c r="S520" t="s">
        <v>2184</v>
      </c>
      <c r="T520" t="s">
        <v>4975</v>
      </c>
      <c r="U520" t="s">
        <v>2688</v>
      </c>
    </row>
    <row r="521" spans="1:21" x14ac:dyDescent="0.25">
      <c r="A521" t="s">
        <v>1153</v>
      </c>
      <c r="B521" t="s">
        <v>1154</v>
      </c>
      <c r="C521" t="s">
        <v>3220</v>
      </c>
      <c r="D521" t="s">
        <v>220</v>
      </c>
      <c r="E521" t="s">
        <v>134</v>
      </c>
      <c r="F521" t="s">
        <v>2713</v>
      </c>
      <c r="G521" t="s">
        <v>702</v>
      </c>
      <c r="H521" t="s">
        <v>135</v>
      </c>
      <c r="I521" t="s">
        <v>28</v>
      </c>
      <c r="J521" t="s">
        <v>881</v>
      </c>
      <c r="K521" t="s">
        <v>3224</v>
      </c>
      <c r="L521" t="s">
        <v>2484</v>
      </c>
      <c r="M521" t="s">
        <v>2185</v>
      </c>
      <c r="N521" t="s">
        <v>4972</v>
      </c>
      <c r="O521" t="s">
        <v>6084</v>
      </c>
      <c r="Q521" t="s">
        <v>2026</v>
      </c>
      <c r="R521" t="s">
        <v>18</v>
      </c>
      <c r="S521" t="s">
        <v>2184</v>
      </c>
      <c r="T521" t="s">
        <v>6760</v>
      </c>
      <c r="U521" t="s">
        <v>1155</v>
      </c>
    </row>
    <row r="522" spans="1:21" x14ac:dyDescent="0.25">
      <c r="A522" t="s">
        <v>4677</v>
      </c>
      <c r="B522" t="s">
        <v>4678</v>
      </c>
      <c r="C522" t="s">
        <v>1390</v>
      </c>
      <c r="D522" t="s">
        <v>1368</v>
      </c>
      <c r="E522" t="s">
        <v>2649</v>
      </c>
      <c r="F522" t="s">
        <v>221</v>
      </c>
      <c r="G522" t="s">
        <v>702</v>
      </c>
      <c r="H522" t="s">
        <v>1655</v>
      </c>
      <c r="I522" t="s">
        <v>20</v>
      </c>
      <c r="J522" t="s">
        <v>43</v>
      </c>
      <c r="K522" t="s">
        <v>1722</v>
      </c>
      <c r="L522" t="s">
        <v>983</v>
      </c>
      <c r="M522" t="s">
        <v>2183</v>
      </c>
      <c r="N522" t="s">
        <v>6085</v>
      </c>
      <c r="O522" t="s">
        <v>4970</v>
      </c>
      <c r="P522" t="s">
        <v>1388</v>
      </c>
      <c r="Q522" t="s">
        <v>1334</v>
      </c>
      <c r="R522" t="s">
        <v>54</v>
      </c>
      <c r="S522" t="s">
        <v>2184</v>
      </c>
      <c r="T522" t="s">
        <v>4981</v>
      </c>
      <c r="U522" t="s">
        <v>4679</v>
      </c>
    </row>
    <row r="523" spans="1:21" x14ac:dyDescent="0.25">
      <c r="A523" t="s">
        <v>1244</v>
      </c>
      <c r="B523" t="s">
        <v>1245</v>
      </c>
      <c r="C523" t="s">
        <v>3220</v>
      </c>
      <c r="D523" t="s">
        <v>2015</v>
      </c>
      <c r="E523" t="s">
        <v>2565</v>
      </c>
      <c r="F523" t="s">
        <v>221</v>
      </c>
      <c r="G523" t="s">
        <v>704</v>
      </c>
      <c r="H523" t="s">
        <v>1655</v>
      </c>
      <c r="I523" t="s">
        <v>28</v>
      </c>
      <c r="J523" t="s">
        <v>877</v>
      </c>
      <c r="K523" t="s">
        <v>1396</v>
      </c>
      <c r="L523" t="s">
        <v>1343</v>
      </c>
      <c r="M523" t="s">
        <v>2185</v>
      </c>
      <c r="N523" t="s">
        <v>6086</v>
      </c>
      <c r="O523" t="s">
        <v>6087</v>
      </c>
      <c r="P523" t="s">
        <v>2268</v>
      </c>
      <c r="Q523" t="s">
        <v>2026</v>
      </c>
      <c r="R523" t="s">
        <v>54</v>
      </c>
      <c r="S523" t="s">
        <v>2184</v>
      </c>
      <c r="T523" t="s">
        <v>3185</v>
      </c>
      <c r="U523" t="s">
        <v>1246</v>
      </c>
    </row>
    <row r="524" spans="1:21" x14ac:dyDescent="0.25">
      <c r="A524" t="s">
        <v>1693</v>
      </c>
      <c r="B524" t="s">
        <v>1694</v>
      </c>
      <c r="C524" t="s">
        <v>1269</v>
      </c>
      <c r="D524" t="s">
        <v>2901</v>
      </c>
      <c r="E524" t="s">
        <v>2565</v>
      </c>
      <c r="F524" t="s">
        <v>221</v>
      </c>
      <c r="G524" t="s">
        <v>2028</v>
      </c>
      <c r="H524" t="s">
        <v>1655</v>
      </c>
      <c r="I524" t="s">
        <v>17</v>
      </c>
      <c r="J524" t="s">
        <v>874</v>
      </c>
      <c r="K524" t="s">
        <v>2311</v>
      </c>
      <c r="L524" t="s">
        <v>1343</v>
      </c>
      <c r="M524" t="s">
        <v>2181</v>
      </c>
      <c r="N524" t="s">
        <v>4973</v>
      </c>
      <c r="O524" t="s">
        <v>6088</v>
      </c>
      <c r="P524" t="s">
        <v>19</v>
      </c>
      <c r="Q524" t="s">
        <v>1358</v>
      </c>
      <c r="R524" t="s">
        <v>73</v>
      </c>
      <c r="S524" t="s">
        <v>2182</v>
      </c>
      <c r="T524" t="s">
        <v>3813</v>
      </c>
      <c r="U524" t="s">
        <v>1695</v>
      </c>
    </row>
    <row r="525" spans="1:21" x14ac:dyDescent="0.25">
      <c r="A525" t="s">
        <v>1581</v>
      </c>
      <c r="B525" t="s">
        <v>1582</v>
      </c>
      <c r="C525" t="s">
        <v>1269</v>
      </c>
      <c r="D525" t="s">
        <v>2836</v>
      </c>
      <c r="E525" t="s">
        <v>134</v>
      </c>
      <c r="F525" t="s">
        <v>221</v>
      </c>
      <c r="G525" t="s">
        <v>2028</v>
      </c>
      <c r="H525" t="s">
        <v>1655</v>
      </c>
      <c r="I525" t="s">
        <v>20</v>
      </c>
      <c r="J525" t="s">
        <v>6733</v>
      </c>
      <c r="K525" t="s">
        <v>1362</v>
      </c>
      <c r="L525" t="s">
        <v>985</v>
      </c>
      <c r="M525" t="s">
        <v>2181</v>
      </c>
      <c r="N525" t="s">
        <v>4974</v>
      </c>
      <c r="O525" t="s">
        <v>5366</v>
      </c>
      <c r="P525" t="s">
        <v>19</v>
      </c>
      <c r="Q525" t="s">
        <v>2062</v>
      </c>
      <c r="R525" t="s">
        <v>24</v>
      </c>
      <c r="S525" t="s">
        <v>2182</v>
      </c>
      <c r="T525" t="s">
        <v>2840</v>
      </c>
      <c r="U525" t="s">
        <v>1583</v>
      </c>
    </row>
    <row r="526" spans="1:21" x14ac:dyDescent="0.25">
      <c r="A526" t="s">
        <v>2587</v>
      </c>
      <c r="B526" t="s">
        <v>2588</v>
      </c>
      <c r="C526" t="s">
        <v>1390</v>
      </c>
      <c r="D526" t="s">
        <v>339</v>
      </c>
      <c r="E526" t="s">
        <v>134</v>
      </c>
      <c r="F526" t="s">
        <v>221</v>
      </c>
      <c r="G526" t="s">
        <v>2028</v>
      </c>
      <c r="H526" t="s">
        <v>1654</v>
      </c>
      <c r="I526" t="s">
        <v>28</v>
      </c>
      <c r="J526" t="s">
        <v>875</v>
      </c>
      <c r="K526" t="s">
        <v>988</v>
      </c>
      <c r="L526" t="s">
        <v>985</v>
      </c>
      <c r="M526" t="s">
        <v>2181</v>
      </c>
      <c r="N526" t="s">
        <v>4669</v>
      </c>
      <c r="O526" t="s">
        <v>5860</v>
      </c>
      <c r="P526" t="s">
        <v>19</v>
      </c>
      <c r="Q526" t="s">
        <v>1679</v>
      </c>
      <c r="R526" t="s">
        <v>38</v>
      </c>
      <c r="S526" t="s">
        <v>2184</v>
      </c>
      <c r="T526" t="s">
        <v>1691</v>
      </c>
      <c r="U526" t="s">
        <v>2589</v>
      </c>
    </row>
    <row r="527" spans="1:21" x14ac:dyDescent="0.25">
      <c r="A527" t="s">
        <v>1479</v>
      </c>
      <c r="B527" t="s">
        <v>1480</v>
      </c>
      <c r="C527" t="s">
        <v>1269</v>
      </c>
      <c r="D527" t="s">
        <v>2125</v>
      </c>
      <c r="E527" t="s">
        <v>134</v>
      </c>
      <c r="F527" t="s">
        <v>221</v>
      </c>
      <c r="G527" t="s">
        <v>2028</v>
      </c>
      <c r="H527" t="s">
        <v>1668</v>
      </c>
      <c r="I527" t="s">
        <v>17</v>
      </c>
      <c r="J527" t="s">
        <v>872</v>
      </c>
      <c r="K527" t="s">
        <v>2122</v>
      </c>
      <c r="L527" t="s">
        <v>1335</v>
      </c>
      <c r="M527" t="s">
        <v>2181</v>
      </c>
      <c r="N527" t="s">
        <v>4547</v>
      </c>
      <c r="O527" t="s">
        <v>6089</v>
      </c>
      <c r="P527" t="s">
        <v>19</v>
      </c>
      <c r="Q527" t="s">
        <v>2026</v>
      </c>
      <c r="R527" t="s">
        <v>18</v>
      </c>
      <c r="S527" t="s">
        <v>2182</v>
      </c>
      <c r="T527" t="s">
        <v>4345</v>
      </c>
      <c r="U527" t="s">
        <v>1481</v>
      </c>
    </row>
    <row r="528" spans="1:21" x14ac:dyDescent="0.25">
      <c r="A528" t="s">
        <v>579</v>
      </c>
      <c r="B528" t="s">
        <v>580</v>
      </c>
      <c r="C528" t="s">
        <v>102</v>
      </c>
      <c r="D528" t="s">
        <v>1692</v>
      </c>
      <c r="E528" t="s">
        <v>2649</v>
      </c>
      <c r="F528" t="s">
        <v>221</v>
      </c>
      <c r="G528" t="s">
        <v>2028</v>
      </c>
      <c r="H528" t="s">
        <v>1655</v>
      </c>
      <c r="I528" t="s">
        <v>17</v>
      </c>
      <c r="J528" t="s">
        <v>875</v>
      </c>
      <c r="K528" t="s">
        <v>2122</v>
      </c>
      <c r="L528" t="s">
        <v>2064</v>
      </c>
      <c r="M528" t="s">
        <v>2185</v>
      </c>
      <c r="N528" t="s">
        <v>4976</v>
      </c>
      <c r="O528" t="s">
        <v>6090</v>
      </c>
      <c r="P528" t="s">
        <v>19</v>
      </c>
      <c r="Q528" t="s">
        <v>1710</v>
      </c>
      <c r="R528" t="s">
        <v>40</v>
      </c>
      <c r="S528" t="s">
        <v>2184</v>
      </c>
      <c r="T528" t="s">
        <v>3957</v>
      </c>
      <c r="U528" t="s">
        <v>581</v>
      </c>
    </row>
    <row r="529" spans="1:21" x14ac:dyDescent="0.25">
      <c r="A529" t="s">
        <v>606</v>
      </c>
      <c r="B529" t="s">
        <v>607</v>
      </c>
      <c r="C529" t="s">
        <v>1390</v>
      </c>
      <c r="D529" t="s">
        <v>3115</v>
      </c>
      <c r="E529" t="s">
        <v>1667</v>
      </c>
      <c r="F529" t="s">
        <v>221</v>
      </c>
      <c r="G529" t="s">
        <v>2028</v>
      </c>
      <c r="H529" t="s">
        <v>1655</v>
      </c>
      <c r="I529" t="s">
        <v>28</v>
      </c>
      <c r="J529" t="s">
        <v>43</v>
      </c>
      <c r="K529" t="s">
        <v>1362</v>
      </c>
      <c r="L529" t="s">
        <v>983</v>
      </c>
      <c r="M529" t="s">
        <v>2183</v>
      </c>
      <c r="N529" t="s">
        <v>4344</v>
      </c>
      <c r="O529" t="s">
        <v>6091</v>
      </c>
      <c r="P529" t="s">
        <v>25</v>
      </c>
      <c r="Q529" t="s">
        <v>2026</v>
      </c>
      <c r="R529" t="s">
        <v>49</v>
      </c>
      <c r="S529" t="s">
        <v>2186</v>
      </c>
      <c r="T529" t="s">
        <v>4977</v>
      </c>
      <c r="U529" t="s">
        <v>608</v>
      </c>
    </row>
    <row r="530" spans="1:21" x14ac:dyDescent="0.25">
      <c r="A530" t="s">
        <v>1774</v>
      </c>
      <c r="B530" t="s">
        <v>1775</v>
      </c>
      <c r="C530" t="s">
        <v>1269</v>
      </c>
      <c r="D530" t="s">
        <v>2877</v>
      </c>
      <c r="E530" t="s">
        <v>134</v>
      </c>
      <c r="F530" t="s">
        <v>221</v>
      </c>
      <c r="G530" t="s">
        <v>2028</v>
      </c>
      <c r="H530" t="s">
        <v>1655</v>
      </c>
      <c r="I530" t="s">
        <v>28</v>
      </c>
      <c r="J530" t="s">
        <v>921</v>
      </c>
      <c r="K530" t="s">
        <v>1749</v>
      </c>
      <c r="L530" t="s">
        <v>1688</v>
      </c>
      <c r="M530" t="s">
        <v>2185</v>
      </c>
      <c r="N530" t="s">
        <v>6092</v>
      </c>
      <c r="O530" t="s">
        <v>6093</v>
      </c>
      <c r="P530" t="s">
        <v>19</v>
      </c>
      <c r="Q530" t="s">
        <v>1679</v>
      </c>
      <c r="R530" t="s">
        <v>54</v>
      </c>
      <c r="S530" t="s">
        <v>2184</v>
      </c>
      <c r="T530" t="s">
        <v>1691</v>
      </c>
      <c r="U530" t="s">
        <v>1776</v>
      </c>
    </row>
    <row r="531" spans="1:21" x14ac:dyDescent="0.25">
      <c r="A531" t="s">
        <v>2169</v>
      </c>
      <c r="B531" t="s">
        <v>2170</v>
      </c>
      <c r="D531" t="s">
        <v>1403</v>
      </c>
      <c r="E531" t="s">
        <v>134</v>
      </c>
      <c r="F531" t="s">
        <v>221</v>
      </c>
      <c r="G531" t="s">
        <v>2028</v>
      </c>
      <c r="H531" t="s">
        <v>135</v>
      </c>
      <c r="I531" t="s">
        <v>140</v>
      </c>
      <c r="J531" t="s">
        <v>6531</v>
      </c>
      <c r="K531" t="s">
        <v>1411</v>
      </c>
      <c r="L531" t="s">
        <v>984</v>
      </c>
      <c r="M531" t="s">
        <v>2185</v>
      </c>
      <c r="N531" t="s">
        <v>6092</v>
      </c>
      <c r="O531" t="s">
        <v>6095</v>
      </c>
      <c r="P531" t="s">
        <v>19</v>
      </c>
      <c r="Q531" t="s">
        <v>135</v>
      </c>
      <c r="R531" t="s">
        <v>126</v>
      </c>
      <c r="S531" t="s">
        <v>2186</v>
      </c>
      <c r="T531" t="s">
        <v>3964</v>
      </c>
      <c r="U531" t="s">
        <v>2171</v>
      </c>
    </row>
    <row r="532" spans="1:21" x14ac:dyDescent="0.25">
      <c r="A532" t="s">
        <v>3275</v>
      </c>
      <c r="B532" t="s">
        <v>3276</v>
      </c>
      <c r="D532" t="s">
        <v>1400</v>
      </c>
      <c r="E532" t="s">
        <v>134</v>
      </c>
      <c r="F532" t="s">
        <v>284</v>
      </c>
      <c r="G532" t="s">
        <v>2028</v>
      </c>
      <c r="H532" t="s">
        <v>135</v>
      </c>
      <c r="I532" t="s">
        <v>140</v>
      </c>
      <c r="J532" t="s">
        <v>5793</v>
      </c>
      <c r="K532" t="s">
        <v>1339</v>
      </c>
      <c r="L532" t="s">
        <v>986</v>
      </c>
      <c r="M532" t="s">
        <v>2183</v>
      </c>
      <c r="N532" t="s">
        <v>6096</v>
      </c>
      <c r="P532" t="s">
        <v>19</v>
      </c>
      <c r="Q532" t="s">
        <v>135</v>
      </c>
      <c r="R532" t="s">
        <v>34</v>
      </c>
      <c r="S532" t="s">
        <v>2186</v>
      </c>
      <c r="T532" t="s">
        <v>2491</v>
      </c>
      <c r="U532" t="s">
        <v>3277</v>
      </c>
    </row>
    <row r="533" spans="1:21" x14ac:dyDescent="0.25">
      <c r="A533" t="s">
        <v>1828</v>
      </c>
      <c r="B533" t="s">
        <v>1829</v>
      </c>
      <c r="C533" t="s">
        <v>1269</v>
      </c>
      <c r="D533" t="s">
        <v>4645</v>
      </c>
      <c r="E533" t="s">
        <v>2565</v>
      </c>
      <c r="F533" t="s">
        <v>2713</v>
      </c>
      <c r="G533" t="s">
        <v>704</v>
      </c>
      <c r="H533" t="s">
        <v>2288</v>
      </c>
      <c r="I533" t="s">
        <v>28</v>
      </c>
      <c r="J533" t="s">
        <v>879</v>
      </c>
      <c r="K533" t="s">
        <v>3144</v>
      </c>
      <c r="L533" t="s">
        <v>983</v>
      </c>
      <c r="M533" t="s">
        <v>2185</v>
      </c>
      <c r="N533" t="s">
        <v>6097</v>
      </c>
      <c r="O533" t="s">
        <v>6098</v>
      </c>
      <c r="P533" t="s">
        <v>19</v>
      </c>
      <c r="Q533" t="s">
        <v>2026</v>
      </c>
      <c r="R533" t="s">
        <v>44</v>
      </c>
      <c r="S533" t="s">
        <v>2184</v>
      </c>
      <c r="T533" t="s">
        <v>4343</v>
      </c>
      <c r="U533" t="s">
        <v>1830</v>
      </c>
    </row>
    <row r="534" spans="1:21" x14ac:dyDescent="0.25">
      <c r="A534" t="s">
        <v>662</v>
      </c>
      <c r="B534" t="s">
        <v>663</v>
      </c>
      <c r="C534" t="s">
        <v>3220</v>
      </c>
      <c r="D534" t="s">
        <v>2648</v>
      </c>
      <c r="E534" t="s">
        <v>134</v>
      </c>
      <c r="F534" t="s">
        <v>2713</v>
      </c>
      <c r="G534" t="s">
        <v>2028</v>
      </c>
      <c r="H534" t="s">
        <v>1655</v>
      </c>
      <c r="I534" t="s">
        <v>17</v>
      </c>
      <c r="J534" t="s">
        <v>43</v>
      </c>
      <c r="K534" t="s">
        <v>989</v>
      </c>
      <c r="L534" t="s">
        <v>2264</v>
      </c>
      <c r="M534" t="s">
        <v>2185</v>
      </c>
      <c r="N534" t="s">
        <v>4978</v>
      </c>
      <c r="O534" t="s">
        <v>6099</v>
      </c>
      <c r="P534" t="s">
        <v>25</v>
      </c>
      <c r="Q534" t="s">
        <v>2062</v>
      </c>
      <c r="R534" t="s">
        <v>30</v>
      </c>
      <c r="S534" t="s">
        <v>2184</v>
      </c>
      <c r="T534" t="s">
        <v>3771</v>
      </c>
      <c r="U534" t="s">
        <v>664</v>
      </c>
    </row>
    <row r="535" spans="1:21" x14ac:dyDescent="0.25">
      <c r="A535" t="s">
        <v>621</v>
      </c>
      <c r="B535" t="s">
        <v>622</v>
      </c>
      <c r="C535" t="s">
        <v>102</v>
      </c>
      <c r="D535" t="s">
        <v>2015</v>
      </c>
      <c r="E535" t="s">
        <v>134</v>
      </c>
      <c r="F535" t="s">
        <v>221</v>
      </c>
      <c r="G535" t="s">
        <v>2028</v>
      </c>
      <c r="H535" t="s">
        <v>1654</v>
      </c>
      <c r="I535" t="s">
        <v>17</v>
      </c>
      <c r="J535" t="s">
        <v>873</v>
      </c>
      <c r="K535" t="s">
        <v>1674</v>
      </c>
      <c r="L535" t="s">
        <v>984</v>
      </c>
      <c r="M535" t="s">
        <v>2181</v>
      </c>
      <c r="N535" t="s">
        <v>6100</v>
      </c>
      <c r="O535" t="s">
        <v>6101</v>
      </c>
      <c r="P535" t="s">
        <v>19</v>
      </c>
      <c r="Q535" t="s">
        <v>2062</v>
      </c>
      <c r="R535" t="s">
        <v>34</v>
      </c>
      <c r="S535" t="s">
        <v>2182</v>
      </c>
      <c r="T535" t="s">
        <v>2932</v>
      </c>
      <c r="U535" t="s">
        <v>623</v>
      </c>
    </row>
    <row r="536" spans="1:21" x14ac:dyDescent="0.25">
      <c r="A536" t="s">
        <v>1122</v>
      </c>
      <c r="B536" t="s">
        <v>1123</v>
      </c>
      <c r="C536" t="s">
        <v>1269</v>
      </c>
      <c r="D536" t="s">
        <v>3024</v>
      </c>
      <c r="E536" t="s">
        <v>1667</v>
      </c>
      <c r="F536" t="s">
        <v>221</v>
      </c>
      <c r="G536" t="s">
        <v>1714</v>
      </c>
      <c r="H536" t="s">
        <v>1668</v>
      </c>
      <c r="I536" t="s">
        <v>17</v>
      </c>
      <c r="J536" t="s">
        <v>877</v>
      </c>
      <c r="K536" t="s">
        <v>3156</v>
      </c>
      <c r="L536" t="s">
        <v>2290</v>
      </c>
      <c r="M536" t="s">
        <v>2181</v>
      </c>
      <c r="N536" t="s">
        <v>6100</v>
      </c>
      <c r="O536" t="s">
        <v>6102</v>
      </c>
      <c r="P536" t="s">
        <v>19</v>
      </c>
      <c r="Q536" t="s">
        <v>1710</v>
      </c>
      <c r="R536" t="s">
        <v>29</v>
      </c>
      <c r="S536" t="s">
        <v>2182</v>
      </c>
      <c r="T536" t="s">
        <v>3266</v>
      </c>
      <c r="U536" t="s">
        <v>1124</v>
      </c>
    </row>
    <row r="537" spans="1:21" x14ac:dyDescent="0.25">
      <c r="A537" t="s">
        <v>1134</v>
      </c>
      <c r="B537" t="s">
        <v>1135</v>
      </c>
      <c r="D537" t="s">
        <v>1350</v>
      </c>
      <c r="E537" t="s">
        <v>134</v>
      </c>
      <c r="F537" t="s">
        <v>221</v>
      </c>
      <c r="G537" t="s">
        <v>704</v>
      </c>
      <c r="H537" t="s">
        <v>135</v>
      </c>
      <c r="I537" t="s">
        <v>20</v>
      </c>
      <c r="J537" t="s">
        <v>921</v>
      </c>
      <c r="K537" t="s">
        <v>991</v>
      </c>
      <c r="L537" t="s">
        <v>990</v>
      </c>
      <c r="M537" t="s">
        <v>2183</v>
      </c>
      <c r="N537" t="s">
        <v>6103</v>
      </c>
      <c r="O537" t="s">
        <v>6104</v>
      </c>
      <c r="P537" t="s">
        <v>1388</v>
      </c>
      <c r="Q537" t="s">
        <v>1336</v>
      </c>
      <c r="R537" t="s">
        <v>18</v>
      </c>
      <c r="S537" t="s">
        <v>2186</v>
      </c>
      <c r="T537" t="s">
        <v>3814</v>
      </c>
      <c r="U537" t="s">
        <v>1136</v>
      </c>
    </row>
    <row r="538" spans="1:21" x14ac:dyDescent="0.25">
      <c r="A538" t="s">
        <v>2841</v>
      </c>
      <c r="B538" t="s">
        <v>2842</v>
      </c>
      <c r="C538" t="s">
        <v>1269</v>
      </c>
      <c r="D538" t="s">
        <v>2015</v>
      </c>
      <c r="E538" t="s">
        <v>134</v>
      </c>
      <c r="F538" t="s">
        <v>221</v>
      </c>
      <c r="G538" t="s">
        <v>2028</v>
      </c>
      <c r="H538" t="s">
        <v>1655</v>
      </c>
      <c r="I538" t="s">
        <v>28</v>
      </c>
      <c r="J538" t="s">
        <v>875</v>
      </c>
      <c r="K538" t="s">
        <v>1722</v>
      </c>
      <c r="L538" t="s">
        <v>985</v>
      </c>
      <c r="M538" t="s">
        <v>2185</v>
      </c>
      <c r="N538" t="s">
        <v>4979</v>
      </c>
      <c r="O538" t="s">
        <v>6105</v>
      </c>
      <c r="P538" t="s">
        <v>19</v>
      </c>
      <c r="Q538" t="s">
        <v>1679</v>
      </c>
      <c r="R538" t="s">
        <v>66</v>
      </c>
      <c r="S538" t="s">
        <v>2184</v>
      </c>
      <c r="T538" t="s">
        <v>3160</v>
      </c>
      <c r="U538" t="s">
        <v>2843</v>
      </c>
    </row>
    <row r="539" spans="1:21" x14ac:dyDescent="0.25">
      <c r="A539" t="s">
        <v>696</v>
      </c>
      <c r="B539" t="s">
        <v>697</v>
      </c>
      <c r="D539" t="s">
        <v>3389</v>
      </c>
      <c r="E539" t="s">
        <v>134</v>
      </c>
      <c r="F539" t="s">
        <v>284</v>
      </c>
      <c r="G539" t="s">
        <v>28</v>
      </c>
      <c r="H539" t="s">
        <v>135</v>
      </c>
      <c r="I539" t="s">
        <v>1383</v>
      </c>
      <c r="J539" t="s">
        <v>916</v>
      </c>
      <c r="K539" t="s">
        <v>991</v>
      </c>
      <c r="M539" t="s">
        <v>2185</v>
      </c>
      <c r="N539" t="s">
        <v>6106</v>
      </c>
      <c r="P539" t="s">
        <v>19</v>
      </c>
      <c r="Q539" t="s">
        <v>135</v>
      </c>
      <c r="R539" t="s">
        <v>126</v>
      </c>
      <c r="S539" t="s">
        <v>2186</v>
      </c>
      <c r="T539" t="s">
        <v>4088</v>
      </c>
      <c r="U539" t="s">
        <v>698</v>
      </c>
    </row>
    <row r="540" spans="1:21" x14ac:dyDescent="0.25">
      <c r="A540" t="s">
        <v>1059</v>
      </c>
      <c r="B540" t="s">
        <v>1060</v>
      </c>
      <c r="D540" t="s">
        <v>1380</v>
      </c>
      <c r="E540" t="s">
        <v>134</v>
      </c>
      <c r="F540" t="s">
        <v>221</v>
      </c>
      <c r="G540" t="s">
        <v>702</v>
      </c>
      <c r="H540" t="s">
        <v>135</v>
      </c>
      <c r="I540" t="s">
        <v>1383</v>
      </c>
      <c r="J540" t="s">
        <v>876</v>
      </c>
      <c r="K540" t="s">
        <v>991</v>
      </c>
      <c r="L540" t="s">
        <v>986</v>
      </c>
      <c r="M540" t="s">
        <v>2183</v>
      </c>
      <c r="N540" t="s">
        <v>6107</v>
      </c>
      <c r="O540" t="s">
        <v>4905</v>
      </c>
      <c r="P540" t="s">
        <v>19</v>
      </c>
      <c r="Q540" t="s">
        <v>135</v>
      </c>
      <c r="R540" t="s">
        <v>77</v>
      </c>
      <c r="S540" t="s">
        <v>2186</v>
      </c>
      <c r="T540" t="s">
        <v>4676</v>
      </c>
      <c r="U540" t="s">
        <v>1061</v>
      </c>
    </row>
    <row r="541" spans="1:21" x14ac:dyDescent="0.25">
      <c r="A541" t="s">
        <v>1331</v>
      </c>
      <c r="B541" t="s">
        <v>1332</v>
      </c>
      <c r="C541" t="s">
        <v>1269</v>
      </c>
      <c r="D541" t="s">
        <v>4664</v>
      </c>
      <c r="E541" t="s">
        <v>3945</v>
      </c>
      <c r="F541" t="s">
        <v>2713</v>
      </c>
      <c r="G541" t="s">
        <v>2028</v>
      </c>
      <c r="H541" t="s">
        <v>2288</v>
      </c>
      <c r="I541" t="s">
        <v>17</v>
      </c>
      <c r="J541" t="s">
        <v>877</v>
      </c>
      <c r="K541" t="s">
        <v>4882</v>
      </c>
      <c r="L541" t="s">
        <v>3959</v>
      </c>
      <c r="M541" t="s">
        <v>2181</v>
      </c>
      <c r="N541" t="s">
        <v>6108</v>
      </c>
      <c r="O541" t="s">
        <v>6109</v>
      </c>
      <c r="P541" t="s">
        <v>19</v>
      </c>
      <c r="Q541" t="s">
        <v>1710</v>
      </c>
      <c r="R541" t="s">
        <v>30</v>
      </c>
      <c r="S541" t="s">
        <v>2186</v>
      </c>
      <c r="T541" t="s">
        <v>4665</v>
      </c>
      <c r="U541" t="s">
        <v>1333</v>
      </c>
    </row>
    <row r="542" spans="1:21" x14ac:dyDescent="0.25">
      <c r="A542" t="s">
        <v>46</v>
      </c>
      <c r="B542" t="s">
        <v>47</v>
      </c>
      <c r="C542" t="s">
        <v>1269</v>
      </c>
      <c r="D542" t="s">
        <v>3776</v>
      </c>
      <c r="E542" t="s">
        <v>134</v>
      </c>
      <c r="F542" t="s">
        <v>221</v>
      </c>
      <c r="G542" t="s">
        <v>2028</v>
      </c>
      <c r="H542" t="s">
        <v>1668</v>
      </c>
      <c r="I542" t="s">
        <v>20</v>
      </c>
      <c r="J542" t="s">
        <v>874</v>
      </c>
      <c r="K542" t="s">
        <v>2900</v>
      </c>
      <c r="L542" t="s">
        <v>983</v>
      </c>
      <c r="M542" t="s">
        <v>2185</v>
      </c>
      <c r="N542" t="s">
        <v>4982</v>
      </c>
      <c r="O542" t="s">
        <v>6110</v>
      </c>
      <c r="P542" t="s">
        <v>19</v>
      </c>
      <c r="Q542" t="s">
        <v>1710</v>
      </c>
      <c r="R542" t="s">
        <v>24</v>
      </c>
      <c r="S542" t="s">
        <v>2184</v>
      </c>
      <c r="T542" t="s">
        <v>4671</v>
      </c>
      <c r="U542" t="s">
        <v>48</v>
      </c>
    </row>
    <row r="543" spans="1:21" x14ac:dyDescent="0.25">
      <c r="A543" t="s">
        <v>6111</v>
      </c>
      <c r="B543" t="s">
        <v>6112</v>
      </c>
      <c r="D543" t="s">
        <v>1380</v>
      </c>
      <c r="E543" t="s">
        <v>134</v>
      </c>
      <c r="F543" t="s">
        <v>283</v>
      </c>
      <c r="G543" t="s">
        <v>2028</v>
      </c>
      <c r="H543" t="s">
        <v>1654</v>
      </c>
      <c r="I543" t="s">
        <v>28</v>
      </c>
      <c r="J543" t="s">
        <v>911</v>
      </c>
      <c r="K543" t="s">
        <v>1338</v>
      </c>
      <c r="L543" t="s">
        <v>983</v>
      </c>
      <c r="M543" t="s">
        <v>2183</v>
      </c>
      <c r="N543" t="s">
        <v>4982</v>
      </c>
      <c r="O543" t="s">
        <v>6113</v>
      </c>
      <c r="P543" t="s">
        <v>19</v>
      </c>
      <c r="Q543" t="s">
        <v>1358</v>
      </c>
      <c r="R543" t="s">
        <v>69</v>
      </c>
      <c r="S543" t="s">
        <v>2182</v>
      </c>
      <c r="T543" t="s">
        <v>6114</v>
      </c>
      <c r="U543" t="s">
        <v>6115</v>
      </c>
    </row>
    <row r="544" spans="1:21" x14ac:dyDescent="0.25">
      <c r="A544" t="s">
        <v>1805</v>
      </c>
      <c r="B544" t="s">
        <v>1806</v>
      </c>
      <c r="C544" t="s">
        <v>1269</v>
      </c>
      <c r="D544" t="s">
        <v>3024</v>
      </c>
      <c r="E544" t="s">
        <v>134</v>
      </c>
      <c r="F544" t="s">
        <v>221</v>
      </c>
      <c r="G544" t="s">
        <v>2028</v>
      </c>
      <c r="H544" t="s">
        <v>1655</v>
      </c>
      <c r="I544" t="s">
        <v>28</v>
      </c>
      <c r="J544" t="s">
        <v>881</v>
      </c>
      <c r="K544" t="s">
        <v>1997</v>
      </c>
      <c r="L544" t="s">
        <v>983</v>
      </c>
      <c r="M544" t="s">
        <v>2183</v>
      </c>
      <c r="N544" t="s">
        <v>4983</v>
      </c>
      <c r="O544" t="s">
        <v>3942</v>
      </c>
      <c r="P544" t="s">
        <v>19</v>
      </c>
      <c r="Q544" t="s">
        <v>1710</v>
      </c>
      <c r="R544" t="s">
        <v>21</v>
      </c>
      <c r="S544" t="s">
        <v>2182</v>
      </c>
      <c r="T544" t="s">
        <v>3242</v>
      </c>
      <c r="U544" t="s">
        <v>1807</v>
      </c>
    </row>
    <row r="545" spans="1:22" x14ac:dyDescent="0.25">
      <c r="A545" t="s">
        <v>807</v>
      </c>
      <c r="B545" t="s">
        <v>808</v>
      </c>
      <c r="C545" t="s">
        <v>1390</v>
      </c>
      <c r="D545" t="s">
        <v>2839</v>
      </c>
      <c r="E545" t="s">
        <v>2912</v>
      </c>
      <c r="F545" t="s">
        <v>221</v>
      </c>
      <c r="G545" t="s">
        <v>2028</v>
      </c>
      <c r="H545" t="s">
        <v>1655</v>
      </c>
      <c r="I545" t="s">
        <v>28</v>
      </c>
      <c r="J545" t="s">
        <v>881</v>
      </c>
      <c r="K545" t="s">
        <v>2231</v>
      </c>
      <c r="L545" t="s">
        <v>2913</v>
      </c>
      <c r="M545" t="s">
        <v>2181</v>
      </c>
      <c r="N545" t="s">
        <v>4675</v>
      </c>
      <c r="O545" t="s">
        <v>6116</v>
      </c>
      <c r="P545" t="s">
        <v>19</v>
      </c>
      <c r="Q545" t="s">
        <v>1710</v>
      </c>
      <c r="R545" t="s">
        <v>18</v>
      </c>
      <c r="S545" t="s">
        <v>2182</v>
      </c>
      <c r="T545" t="s">
        <v>4350</v>
      </c>
      <c r="U545" t="s">
        <v>809</v>
      </c>
      <c r="V545" t="s">
        <v>1405</v>
      </c>
    </row>
    <row r="546" spans="1:22" x14ac:dyDescent="0.25">
      <c r="A546" t="s">
        <v>1145</v>
      </c>
      <c r="B546" t="s">
        <v>1146</v>
      </c>
      <c r="C546" t="s">
        <v>1390</v>
      </c>
      <c r="D546" t="s">
        <v>1596</v>
      </c>
      <c r="E546" t="s">
        <v>134</v>
      </c>
      <c r="F546" t="s">
        <v>221</v>
      </c>
      <c r="G546" t="s">
        <v>2028</v>
      </c>
      <c r="H546" t="s">
        <v>1655</v>
      </c>
      <c r="I546" t="s">
        <v>28</v>
      </c>
      <c r="J546" t="s">
        <v>43</v>
      </c>
      <c r="K546" t="s">
        <v>1749</v>
      </c>
      <c r="L546" t="s">
        <v>1659</v>
      </c>
      <c r="M546" t="s">
        <v>2185</v>
      </c>
      <c r="N546" t="s">
        <v>4675</v>
      </c>
      <c r="O546" t="s">
        <v>6117</v>
      </c>
      <c r="P546" t="s">
        <v>1388</v>
      </c>
      <c r="Q546" t="s">
        <v>1679</v>
      </c>
      <c r="R546" t="s">
        <v>49</v>
      </c>
      <c r="S546" t="s">
        <v>2186</v>
      </c>
      <c r="T546" t="s">
        <v>3419</v>
      </c>
      <c r="U546" t="s">
        <v>1147</v>
      </c>
    </row>
    <row r="547" spans="1:22" x14ac:dyDescent="0.25">
      <c r="A547" t="s">
        <v>1930</v>
      </c>
      <c r="B547" t="s">
        <v>1931</v>
      </c>
      <c r="C547" t="s">
        <v>1269</v>
      </c>
      <c r="D547" t="s">
        <v>2027</v>
      </c>
      <c r="E547" t="s">
        <v>1667</v>
      </c>
      <c r="F547" t="s">
        <v>221</v>
      </c>
      <c r="G547" t="s">
        <v>2028</v>
      </c>
      <c r="H547" t="s">
        <v>1655</v>
      </c>
      <c r="I547" t="s">
        <v>20</v>
      </c>
      <c r="J547" t="s">
        <v>921</v>
      </c>
      <c r="K547" t="s">
        <v>1722</v>
      </c>
      <c r="L547" t="s">
        <v>1351</v>
      </c>
      <c r="M547" t="s">
        <v>2185</v>
      </c>
      <c r="N547" t="s">
        <v>4675</v>
      </c>
      <c r="O547" t="s">
        <v>6118</v>
      </c>
      <c r="P547" t="s">
        <v>19</v>
      </c>
      <c r="Q547" t="s">
        <v>1679</v>
      </c>
      <c r="R547" t="s">
        <v>66</v>
      </c>
      <c r="S547" t="s">
        <v>2184</v>
      </c>
      <c r="T547" t="s">
        <v>4086</v>
      </c>
      <c r="U547" t="s">
        <v>1932</v>
      </c>
    </row>
    <row r="548" spans="1:22" x14ac:dyDescent="0.25">
      <c r="A548" t="s">
        <v>504</v>
      </c>
      <c r="B548" t="s">
        <v>505</v>
      </c>
      <c r="C548" t="s">
        <v>1390</v>
      </c>
      <c r="D548" t="s">
        <v>3412</v>
      </c>
      <c r="E548" t="s">
        <v>1667</v>
      </c>
      <c r="F548" t="s">
        <v>221</v>
      </c>
      <c r="G548" t="s">
        <v>2028</v>
      </c>
      <c r="H548" t="s">
        <v>1668</v>
      </c>
      <c r="I548" t="s">
        <v>20</v>
      </c>
      <c r="J548" t="s">
        <v>881</v>
      </c>
      <c r="K548" t="s">
        <v>1704</v>
      </c>
      <c r="L548" t="s">
        <v>1343</v>
      </c>
      <c r="M548" t="s">
        <v>2181</v>
      </c>
      <c r="N548" t="s">
        <v>6119</v>
      </c>
      <c r="O548" t="s">
        <v>6120</v>
      </c>
      <c r="Q548" t="s">
        <v>1710</v>
      </c>
      <c r="R548" t="s">
        <v>66</v>
      </c>
      <c r="S548" t="s">
        <v>2182</v>
      </c>
      <c r="T548" t="s">
        <v>4347</v>
      </c>
      <c r="U548" t="s">
        <v>506</v>
      </c>
    </row>
    <row r="549" spans="1:22" x14ac:dyDescent="0.25">
      <c r="A549" t="s">
        <v>2466</v>
      </c>
      <c r="B549" t="s">
        <v>2467</v>
      </c>
      <c r="C549" t="s">
        <v>33</v>
      </c>
      <c r="D549" t="s">
        <v>968</v>
      </c>
      <c r="E549" t="s">
        <v>134</v>
      </c>
      <c r="F549" t="s">
        <v>221</v>
      </c>
      <c r="G549" t="s">
        <v>2028</v>
      </c>
      <c r="H549" t="s">
        <v>1654</v>
      </c>
      <c r="I549" t="s">
        <v>17</v>
      </c>
      <c r="J549" t="s">
        <v>882</v>
      </c>
      <c r="K549" t="s">
        <v>987</v>
      </c>
      <c r="L549" t="s">
        <v>983</v>
      </c>
      <c r="M549" t="s">
        <v>2183</v>
      </c>
      <c r="N549" t="s">
        <v>6119</v>
      </c>
      <c r="O549" t="s">
        <v>6121</v>
      </c>
      <c r="P549" t="s">
        <v>1388</v>
      </c>
      <c r="Q549" t="s">
        <v>1334</v>
      </c>
      <c r="R549" t="s">
        <v>30</v>
      </c>
      <c r="S549" t="s">
        <v>2182</v>
      </c>
      <c r="T549" t="s">
        <v>5203</v>
      </c>
      <c r="U549" t="s">
        <v>2468</v>
      </c>
    </row>
    <row r="550" spans="1:22" x14ac:dyDescent="0.25">
      <c r="A550" t="s">
        <v>2590</v>
      </c>
      <c r="B550" t="s">
        <v>2591</v>
      </c>
      <c r="D550" t="s">
        <v>1375</v>
      </c>
      <c r="E550" t="s">
        <v>134</v>
      </c>
      <c r="F550" t="s">
        <v>221</v>
      </c>
      <c r="G550" t="s">
        <v>1657</v>
      </c>
      <c r="H550" t="s">
        <v>135</v>
      </c>
      <c r="I550" t="s">
        <v>17</v>
      </c>
      <c r="J550" t="s">
        <v>874</v>
      </c>
      <c r="K550" t="s">
        <v>1362</v>
      </c>
      <c r="L550" t="s">
        <v>983</v>
      </c>
      <c r="M550" t="s">
        <v>2185</v>
      </c>
      <c r="N550" t="s">
        <v>6119</v>
      </c>
      <c r="O550" t="s">
        <v>6122</v>
      </c>
      <c r="P550" t="s">
        <v>25</v>
      </c>
      <c r="Q550" t="s">
        <v>1358</v>
      </c>
      <c r="R550" t="s">
        <v>49</v>
      </c>
      <c r="S550" t="s">
        <v>2184</v>
      </c>
      <c r="T550" t="s">
        <v>2267</v>
      </c>
      <c r="U550" t="s">
        <v>2592</v>
      </c>
    </row>
    <row r="551" spans="1:22" x14ac:dyDescent="0.25">
      <c r="A551" t="s">
        <v>1546</v>
      </c>
      <c r="B551" t="s">
        <v>1546</v>
      </c>
      <c r="C551" t="s">
        <v>1269</v>
      </c>
      <c r="D551" t="s">
        <v>2287</v>
      </c>
      <c r="E551" t="s">
        <v>134</v>
      </c>
      <c r="F551" t="s">
        <v>2713</v>
      </c>
      <c r="G551" t="s">
        <v>2028</v>
      </c>
      <c r="H551" t="s">
        <v>1668</v>
      </c>
      <c r="I551" t="s">
        <v>20</v>
      </c>
      <c r="J551" t="s">
        <v>879</v>
      </c>
      <c r="K551" t="s">
        <v>2289</v>
      </c>
      <c r="L551" t="s">
        <v>3424</v>
      </c>
      <c r="M551" t="s">
        <v>2185</v>
      </c>
      <c r="N551" t="s">
        <v>4985</v>
      </c>
      <c r="O551" t="s">
        <v>6123</v>
      </c>
      <c r="P551" t="s">
        <v>19</v>
      </c>
      <c r="Q551" t="s">
        <v>1710</v>
      </c>
      <c r="R551" t="s">
        <v>40</v>
      </c>
      <c r="S551" t="s">
        <v>2184</v>
      </c>
      <c r="T551" t="s">
        <v>3425</v>
      </c>
      <c r="U551" t="s">
        <v>1547</v>
      </c>
    </row>
    <row r="552" spans="1:22" x14ac:dyDescent="0.25">
      <c r="A552" t="s">
        <v>4660</v>
      </c>
      <c r="B552" t="s">
        <v>4661</v>
      </c>
      <c r="C552" t="s">
        <v>1347</v>
      </c>
      <c r="D552" t="s">
        <v>1403</v>
      </c>
      <c r="E552" t="s">
        <v>134</v>
      </c>
      <c r="F552" t="s">
        <v>221</v>
      </c>
      <c r="G552" t="s">
        <v>2028</v>
      </c>
      <c r="H552" t="s">
        <v>135</v>
      </c>
      <c r="I552" t="s">
        <v>1383</v>
      </c>
      <c r="J552" t="s">
        <v>925</v>
      </c>
      <c r="K552" t="s">
        <v>991</v>
      </c>
      <c r="L552" t="s">
        <v>984</v>
      </c>
      <c r="M552" t="s">
        <v>2185</v>
      </c>
      <c r="N552" t="s">
        <v>6124</v>
      </c>
      <c r="O552" t="s">
        <v>6125</v>
      </c>
      <c r="P552" t="s">
        <v>19</v>
      </c>
      <c r="Q552" t="s">
        <v>135</v>
      </c>
      <c r="R552" t="s">
        <v>74</v>
      </c>
      <c r="S552" t="s">
        <v>2182</v>
      </c>
      <c r="T552" t="s">
        <v>4992</v>
      </c>
      <c r="U552" t="s">
        <v>4662</v>
      </c>
    </row>
    <row r="553" spans="1:22" x14ac:dyDescent="0.25">
      <c r="A553" t="s">
        <v>1148</v>
      </c>
      <c r="B553" t="s">
        <v>1149</v>
      </c>
      <c r="C553" t="s">
        <v>1269</v>
      </c>
      <c r="D553" t="s">
        <v>2125</v>
      </c>
      <c r="E553" t="s">
        <v>1667</v>
      </c>
      <c r="F553" t="s">
        <v>221</v>
      </c>
      <c r="G553" t="s">
        <v>2028</v>
      </c>
      <c r="H553" t="s">
        <v>1655</v>
      </c>
      <c r="I553" t="s">
        <v>140</v>
      </c>
      <c r="J553" t="s">
        <v>879</v>
      </c>
      <c r="K553" t="s">
        <v>2684</v>
      </c>
      <c r="L553" t="s">
        <v>1351</v>
      </c>
      <c r="M553" t="s">
        <v>2185</v>
      </c>
      <c r="N553" t="s">
        <v>4349</v>
      </c>
      <c r="O553" t="s">
        <v>6126</v>
      </c>
      <c r="P553" t="s">
        <v>19</v>
      </c>
      <c r="Q553" t="s">
        <v>1710</v>
      </c>
      <c r="R553" t="s">
        <v>34</v>
      </c>
      <c r="S553" t="s">
        <v>2184</v>
      </c>
      <c r="T553" t="s">
        <v>3816</v>
      </c>
      <c r="U553" t="s">
        <v>1150</v>
      </c>
    </row>
    <row r="554" spans="1:22" x14ac:dyDescent="0.25">
      <c r="A554" t="s">
        <v>4080</v>
      </c>
      <c r="B554" t="s">
        <v>4081</v>
      </c>
      <c r="C554" t="s">
        <v>2914</v>
      </c>
      <c r="D554" t="s">
        <v>1658</v>
      </c>
      <c r="E554" t="s">
        <v>134</v>
      </c>
      <c r="F554" t="s">
        <v>284</v>
      </c>
      <c r="G554" t="s">
        <v>2028</v>
      </c>
      <c r="H554" t="s">
        <v>1654</v>
      </c>
      <c r="I554" t="s">
        <v>17</v>
      </c>
      <c r="J554" t="s">
        <v>43</v>
      </c>
      <c r="K554" t="s">
        <v>1997</v>
      </c>
      <c r="L554" t="s">
        <v>1343</v>
      </c>
      <c r="M554" t="s">
        <v>2185</v>
      </c>
      <c r="N554" t="s">
        <v>6127</v>
      </c>
      <c r="O554" t="s">
        <v>6128</v>
      </c>
      <c r="P554" t="s">
        <v>19</v>
      </c>
      <c r="Q554" t="s">
        <v>1679</v>
      </c>
      <c r="R554" t="s">
        <v>24</v>
      </c>
      <c r="S554" t="s">
        <v>2184</v>
      </c>
      <c r="T554" t="s">
        <v>4082</v>
      </c>
      <c r="U554" t="s">
        <v>4083</v>
      </c>
    </row>
    <row r="555" spans="1:22" x14ac:dyDescent="0.25">
      <c r="A555" t="s">
        <v>197</v>
      </c>
      <c r="B555" t="s">
        <v>198</v>
      </c>
      <c r="C555" t="s">
        <v>3220</v>
      </c>
      <c r="D555" t="s">
        <v>3022</v>
      </c>
      <c r="E555" t="s">
        <v>2565</v>
      </c>
      <c r="F555" t="s">
        <v>221</v>
      </c>
      <c r="G555" t="s">
        <v>2028</v>
      </c>
      <c r="H555" t="s">
        <v>1668</v>
      </c>
      <c r="I555" t="s">
        <v>28</v>
      </c>
      <c r="J555" t="s">
        <v>43</v>
      </c>
      <c r="K555" t="s">
        <v>2684</v>
      </c>
      <c r="L555" t="s">
        <v>2264</v>
      </c>
      <c r="M555" t="s">
        <v>2181</v>
      </c>
      <c r="N555" t="s">
        <v>4988</v>
      </c>
      <c r="O555" t="s">
        <v>6129</v>
      </c>
      <c r="P555" t="s">
        <v>19</v>
      </c>
      <c r="Q555" t="s">
        <v>1358</v>
      </c>
      <c r="R555" t="s">
        <v>49</v>
      </c>
      <c r="S555" t="s">
        <v>2182</v>
      </c>
      <c r="T555" t="s">
        <v>4987</v>
      </c>
      <c r="U555" t="s">
        <v>199</v>
      </c>
    </row>
    <row r="556" spans="1:22" x14ac:dyDescent="0.25">
      <c r="A556" t="s">
        <v>594</v>
      </c>
      <c r="B556" t="s">
        <v>595</v>
      </c>
      <c r="C556" t="s">
        <v>102</v>
      </c>
      <c r="D556" t="s">
        <v>1673</v>
      </c>
      <c r="E556" t="s">
        <v>134</v>
      </c>
      <c r="F556" t="s">
        <v>284</v>
      </c>
      <c r="G556" t="s">
        <v>2028</v>
      </c>
      <c r="H556" t="s">
        <v>135</v>
      </c>
      <c r="I556" t="s">
        <v>20</v>
      </c>
      <c r="J556" t="s">
        <v>6094</v>
      </c>
      <c r="K556" t="s">
        <v>987</v>
      </c>
      <c r="L556" t="s">
        <v>984</v>
      </c>
      <c r="M556" t="s">
        <v>2185</v>
      </c>
      <c r="N556" t="s">
        <v>4988</v>
      </c>
      <c r="O556" t="s">
        <v>6130</v>
      </c>
      <c r="P556" t="s">
        <v>19</v>
      </c>
      <c r="Q556" t="s">
        <v>1679</v>
      </c>
      <c r="R556" t="s">
        <v>77</v>
      </c>
      <c r="S556" t="s">
        <v>2182</v>
      </c>
      <c r="T556" t="s">
        <v>3037</v>
      </c>
      <c r="U556" t="s">
        <v>596</v>
      </c>
    </row>
    <row r="557" spans="1:22" x14ac:dyDescent="0.25">
      <c r="A557" t="s">
        <v>1107</v>
      </c>
      <c r="B557" t="s">
        <v>1108</v>
      </c>
      <c r="D557" t="s">
        <v>1382</v>
      </c>
      <c r="E557" t="s">
        <v>134</v>
      </c>
      <c r="F557" t="s">
        <v>284</v>
      </c>
      <c r="G557" t="s">
        <v>704</v>
      </c>
      <c r="H557" t="s">
        <v>135</v>
      </c>
      <c r="I557" t="s">
        <v>1383</v>
      </c>
      <c r="J557" t="s">
        <v>3137</v>
      </c>
      <c r="K557" t="s">
        <v>989</v>
      </c>
      <c r="L557" t="s">
        <v>986</v>
      </c>
      <c r="M557" t="s">
        <v>2183</v>
      </c>
      <c r="N557" t="s">
        <v>4988</v>
      </c>
      <c r="O557" t="s">
        <v>6131</v>
      </c>
      <c r="P557" t="s">
        <v>19</v>
      </c>
      <c r="Q557" t="s">
        <v>1336</v>
      </c>
      <c r="R557" t="s">
        <v>66</v>
      </c>
      <c r="S557" t="s">
        <v>2186</v>
      </c>
      <c r="T557" t="s">
        <v>6132</v>
      </c>
      <c r="U557" t="s">
        <v>1109</v>
      </c>
    </row>
    <row r="558" spans="1:22" x14ac:dyDescent="0.25">
      <c r="A558" t="s">
        <v>1131</v>
      </c>
      <c r="B558" t="s">
        <v>1132</v>
      </c>
      <c r="C558" t="s">
        <v>1390</v>
      </c>
      <c r="D558" t="s">
        <v>1350</v>
      </c>
      <c r="E558" t="s">
        <v>134</v>
      </c>
      <c r="F558" t="s">
        <v>221</v>
      </c>
      <c r="G558" t="s">
        <v>2028</v>
      </c>
      <c r="H558" t="s">
        <v>1654</v>
      </c>
      <c r="I558" t="s">
        <v>28</v>
      </c>
      <c r="J558" t="s">
        <v>921</v>
      </c>
      <c r="K558" t="s">
        <v>1396</v>
      </c>
      <c r="L558" t="s">
        <v>990</v>
      </c>
      <c r="M558" t="s">
        <v>2185</v>
      </c>
      <c r="N558" t="s">
        <v>4988</v>
      </c>
      <c r="O558" t="s">
        <v>6133</v>
      </c>
      <c r="P558" t="s">
        <v>19</v>
      </c>
      <c r="Q558" t="s">
        <v>2026</v>
      </c>
      <c r="R558" t="s">
        <v>38</v>
      </c>
      <c r="S558" t="s">
        <v>2186</v>
      </c>
      <c r="T558" t="s">
        <v>1691</v>
      </c>
      <c r="U558" t="s">
        <v>1133</v>
      </c>
    </row>
    <row r="559" spans="1:22" x14ac:dyDescent="0.25">
      <c r="A559" t="s">
        <v>3436</v>
      </c>
      <c r="B559" t="s">
        <v>3437</v>
      </c>
      <c r="D559" t="s">
        <v>1400</v>
      </c>
      <c r="E559" t="s">
        <v>134</v>
      </c>
      <c r="F559" t="s">
        <v>284</v>
      </c>
      <c r="G559" t="s">
        <v>2028</v>
      </c>
      <c r="H559" t="s">
        <v>1654</v>
      </c>
      <c r="I559" t="s">
        <v>17</v>
      </c>
      <c r="J559" t="s">
        <v>6341</v>
      </c>
      <c r="K559" t="s">
        <v>989</v>
      </c>
      <c r="L559" t="s">
        <v>984</v>
      </c>
      <c r="M559" t="s">
        <v>2181</v>
      </c>
      <c r="N559" t="s">
        <v>4989</v>
      </c>
      <c r="O559" t="s">
        <v>6135</v>
      </c>
      <c r="P559" t="s">
        <v>19</v>
      </c>
      <c r="Q559" t="s">
        <v>135</v>
      </c>
      <c r="R559" t="s">
        <v>30</v>
      </c>
      <c r="S559" t="s">
        <v>2186</v>
      </c>
      <c r="T559" t="s">
        <v>4360</v>
      </c>
      <c r="U559" t="s">
        <v>3438</v>
      </c>
    </row>
    <row r="560" spans="1:22" x14ac:dyDescent="0.25">
      <c r="A560" t="s">
        <v>241</v>
      </c>
      <c r="B560" t="s">
        <v>242</v>
      </c>
      <c r="D560" t="s">
        <v>2023</v>
      </c>
      <c r="E560" t="s">
        <v>134</v>
      </c>
      <c r="F560" t="s">
        <v>284</v>
      </c>
      <c r="G560" t="s">
        <v>2028</v>
      </c>
      <c r="H560" t="s">
        <v>1654</v>
      </c>
      <c r="I560" t="s">
        <v>28</v>
      </c>
      <c r="J560" t="s">
        <v>4813</v>
      </c>
      <c r="K560" t="s">
        <v>2650</v>
      </c>
      <c r="L560" t="s">
        <v>990</v>
      </c>
      <c r="M560" t="s">
        <v>2185</v>
      </c>
      <c r="N560" t="s">
        <v>3821</v>
      </c>
      <c r="O560" t="s">
        <v>1275</v>
      </c>
      <c r="P560" t="s">
        <v>19</v>
      </c>
      <c r="Q560" t="s">
        <v>1358</v>
      </c>
      <c r="R560" t="s">
        <v>34</v>
      </c>
      <c r="S560" t="s">
        <v>2184</v>
      </c>
      <c r="T560" t="s">
        <v>1721</v>
      </c>
      <c r="U560" t="s">
        <v>244</v>
      </c>
    </row>
    <row r="561" spans="1:22" x14ac:dyDescent="0.25">
      <c r="A561" t="s">
        <v>2081</v>
      </c>
      <c r="B561" t="s">
        <v>2082</v>
      </c>
      <c r="D561" t="s">
        <v>2016</v>
      </c>
      <c r="E561" t="s">
        <v>134</v>
      </c>
      <c r="F561" t="s">
        <v>221</v>
      </c>
      <c r="G561" t="s">
        <v>2028</v>
      </c>
      <c r="H561" t="s">
        <v>1655</v>
      </c>
      <c r="I561" t="s">
        <v>20</v>
      </c>
      <c r="J561" t="s">
        <v>2993</v>
      </c>
      <c r="K561" t="s">
        <v>1666</v>
      </c>
      <c r="L561" t="s">
        <v>985</v>
      </c>
      <c r="M561" t="s">
        <v>2183</v>
      </c>
      <c r="N561" t="s">
        <v>6138</v>
      </c>
      <c r="O561" t="s">
        <v>6139</v>
      </c>
      <c r="P561" t="s">
        <v>19</v>
      </c>
      <c r="Q561" t="s">
        <v>1358</v>
      </c>
      <c r="R561" t="s">
        <v>24</v>
      </c>
      <c r="S561" t="s">
        <v>2184</v>
      </c>
      <c r="T561" t="s">
        <v>1689</v>
      </c>
      <c r="U561" t="s">
        <v>2083</v>
      </c>
    </row>
    <row r="562" spans="1:22" x14ac:dyDescent="0.25">
      <c r="A562" t="s">
        <v>810</v>
      </c>
      <c r="B562" t="s">
        <v>811</v>
      </c>
      <c r="D562" t="s">
        <v>1342</v>
      </c>
      <c r="E562" t="s">
        <v>134</v>
      </c>
      <c r="F562" t="s">
        <v>284</v>
      </c>
      <c r="G562" t="s">
        <v>704</v>
      </c>
      <c r="H562" t="s">
        <v>135</v>
      </c>
      <c r="I562" t="s">
        <v>1383</v>
      </c>
      <c r="J562" t="s">
        <v>874</v>
      </c>
      <c r="K562" t="s">
        <v>991</v>
      </c>
      <c r="M562" t="s">
        <v>2183</v>
      </c>
      <c r="N562" t="s">
        <v>6140</v>
      </c>
      <c r="P562" t="s">
        <v>25</v>
      </c>
      <c r="Q562" t="s">
        <v>135</v>
      </c>
      <c r="R562" t="s">
        <v>24</v>
      </c>
      <c r="S562" t="s">
        <v>2186</v>
      </c>
      <c r="T562" t="s">
        <v>4089</v>
      </c>
      <c r="U562" t="s">
        <v>812</v>
      </c>
    </row>
    <row r="563" spans="1:22" x14ac:dyDescent="0.25">
      <c r="A563" t="s">
        <v>2236</v>
      </c>
      <c r="B563" t="s">
        <v>2237</v>
      </c>
      <c r="C563" t="s">
        <v>1269</v>
      </c>
      <c r="D563" t="s">
        <v>260</v>
      </c>
      <c r="E563" t="s">
        <v>134</v>
      </c>
      <c r="F563" t="s">
        <v>221</v>
      </c>
      <c r="G563" t="s">
        <v>2028</v>
      </c>
      <c r="H563" t="s">
        <v>1654</v>
      </c>
      <c r="I563" t="s">
        <v>28</v>
      </c>
      <c r="J563" t="s">
        <v>3161</v>
      </c>
      <c r="K563" t="s">
        <v>988</v>
      </c>
      <c r="L563" t="s">
        <v>1406</v>
      </c>
      <c r="M563" t="s">
        <v>2185</v>
      </c>
      <c r="N563" t="s">
        <v>6140</v>
      </c>
      <c r="O563" t="s">
        <v>6141</v>
      </c>
      <c r="P563" t="s">
        <v>19</v>
      </c>
      <c r="Q563" t="s">
        <v>2026</v>
      </c>
      <c r="R563" t="s">
        <v>40</v>
      </c>
      <c r="S563" t="s">
        <v>2184</v>
      </c>
      <c r="T563" t="s">
        <v>6142</v>
      </c>
      <c r="U563" t="s">
        <v>2238</v>
      </c>
    </row>
    <row r="564" spans="1:22" x14ac:dyDescent="0.25">
      <c r="A564" t="s">
        <v>537</v>
      </c>
      <c r="B564" t="s">
        <v>538</v>
      </c>
      <c r="C564" t="s">
        <v>1390</v>
      </c>
      <c r="D564" t="s">
        <v>2188</v>
      </c>
      <c r="E564" t="s">
        <v>2565</v>
      </c>
      <c r="F564" t="s">
        <v>284</v>
      </c>
      <c r="G564" t="s">
        <v>2028</v>
      </c>
      <c r="H564" t="s">
        <v>1655</v>
      </c>
      <c r="I564" t="s">
        <v>28</v>
      </c>
      <c r="J564" t="s">
        <v>43</v>
      </c>
      <c r="K564" t="s">
        <v>1749</v>
      </c>
      <c r="L564" t="s">
        <v>1343</v>
      </c>
      <c r="M564" t="s">
        <v>2185</v>
      </c>
      <c r="N564" t="s">
        <v>4990</v>
      </c>
      <c r="O564" t="s">
        <v>6143</v>
      </c>
      <c r="P564" t="s">
        <v>19</v>
      </c>
      <c r="Q564" t="s">
        <v>2026</v>
      </c>
      <c r="R564" t="s">
        <v>66</v>
      </c>
      <c r="S564" t="s">
        <v>2184</v>
      </c>
      <c r="T564" t="s">
        <v>4680</v>
      </c>
      <c r="U564" t="s">
        <v>539</v>
      </c>
    </row>
    <row r="565" spans="1:22" x14ac:dyDescent="0.25">
      <c r="A565" t="s">
        <v>2606</v>
      </c>
      <c r="B565" t="s">
        <v>2607</v>
      </c>
      <c r="C565" t="s">
        <v>1390</v>
      </c>
      <c r="D565" t="s">
        <v>410</v>
      </c>
      <c r="E565" t="s">
        <v>134</v>
      </c>
      <c r="F565" t="s">
        <v>221</v>
      </c>
      <c r="G565" t="s">
        <v>2028</v>
      </c>
      <c r="H565" t="s">
        <v>1654</v>
      </c>
      <c r="I565" t="s">
        <v>20</v>
      </c>
      <c r="J565" t="s">
        <v>43</v>
      </c>
      <c r="K565" t="s">
        <v>1660</v>
      </c>
      <c r="L565" t="s">
        <v>1683</v>
      </c>
      <c r="M565" t="s">
        <v>2185</v>
      </c>
      <c r="N565" t="s">
        <v>4990</v>
      </c>
      <c r="O565" t="s">
        <v>6144</v>
      </c>
      <c r="P565" t="s">
        <v>19</v>
      </c>
      <c r="Q565" t="s">
        <v>1358</v>
      </c>
      <c r="R565" t="s">
        <v>54</v>
      </c>
      <c r="S565" t="s">
        <v>2186</v>
      </c>
      <c r="T565" t="s">
        <v>3534</v>
      </c>
      <c r="U565" t="s">
        <v>2608</v>
      </c>
    </row>
    <row r="566" spans="1:22" x14ac:dyDescent="0.25">
      <c r="A566" t="s">
        <v>3001</v>
      </c>
      <c r="B566" t="s">
        <v>3002</v>
      </c>
      <c r="C566" t="s">
        <v>3220</v>
      </c>
      <c r="D566" t="s">
        <v>1717</v>
      </c>
      <c r="E566" t="s">
        <v>134</v>
      </c>
      <c r="F566" t="s">
        <v>284</v>
      </c>
      <c r="G566" t="s">
        <v>1714</v>
      </c>
      <c r="H566" t="s">
        <v>1654</v>
      </c>
      <c r="I566" t="s">
        <v>20</v>
      </c>
      <c r="J566" t="s">
        <v>6761</v>
      </c>
      <c r="K566" t="s">
        <v>2126</v>
      </c>
      <c r="L566" t="s">
        <v>1659</v>
      </c>
      <c r="M566" t="s">
        <v>2181</v>
      </c>
      <c r="N566" t="s">
        <v>4990</v>
      </c>
      <c r="O566" t="s">
        <v>4672</v>
      </c>
      <c r="P566" t="s">
        <v>1388</v>
      </c>
      <c r="Q566" t="s">
        <v>1358</v>
      </c>
      <c r="R566" t="s">
        <v>44</v>
      </c>
      <c r="S566" t="s">
        <v>2182</v>
      </c>
      <c r="T566" t="s">
        <v>4352</v>
      </c>
      <c r="U566" t="s">
        <v>3003</v>
      </c>
    </row>
    <row r="567" spans="1:22" x14ac:dyDescent="0.25">
      <c r="A567" t="s">
        <v>245</v>
      </c>
      <c r="B567" t="s">
        <v>246</v>
      </c>
      <c r="C567" t="s">
        <v>1269</v>
      </c>
      <c r="D567" t="s">
        <v>2535</v>
      </c>
      <c r="E567" t="s">
        <v>134</v>
      </c>
      <c r="F567" t="s">
        <v>2713</v>
      </c>
      <c r="G567" t="s">
        <v>2028</v>
      </c>
      <c r="H567" t="s">
        <v>1655</v>
      </c>
      <c r="I567" t="s">
        <v>28</v>
      </c>
      <c r="J567" t="s">
        <v>877</v>
      </c>
      <c r="K567" t="s">
        <v>2311</v>
      </c>
      <c r="L567" t="s">
        <v>1335</v>
      </c>
      <c r="M567" t="s">
        <v>2185</v>
      </c>
      <c r="N567" t="s">
        <v>6145</v>
      </c>
      <c r="O567" t="s">
        <v>6146</v>
      </c>
      <c r="P567" t="s">
        <v>25</v>
      </c>
      <c r="Q567" t="s">
        <v>1358</v>
      </c>
      <c r="R567" t="s">
        <v>52</v>
      </c>
      <c r="S567" t="s">
        <v>2184</v>
      </c>
      <c r="T567" t="s">
        <v>3766</v>
      </c>
      <c r="U567" t="s">
        <v>247</v>
      </c>
    </row>
    <row r="568" spans="1:22" x14ac:dyDescent="0.25">
      <c r="A568" t="s">
        <v>231</v>
      </c>
      <c r="B568" t="s">
        <v>232</v>
      </c>
      <c r="C568" t="s">
        <v>1337</v>
      </c>
      <c r="D568" t="s">
        <v>1344</v>
      </c>
      <c r="E568" t="s">
        <v>134</v>
      </c>
      <c r="F568" t="s">
        <v>221</v>
      </c>
      <c r="G568" t="s">
        <v>1657</v>
      </c>
      <c r="H568" t="s">
        <v>135</v>
      </c>
      <c r="I568" t="s">
        <v>17</v>
      </c>
      <c r="J568" t="s">
        <v>873</v>
      </c>
      <c r="K568" t="s">
        <v>1411</v>
      </c>
      <c r="L568" t="s">
        <v>990</v>
      </c>
      <c r="M568" t="s">
        <v>2181</v>
      </c>
      <c r="N568" t="s">
        <v>4682</v>
      </c>
      <c r="O568" t="s">
        <v>6147</v>
      </c>
      <c r="P568" t="s">
        <v>19</v>
      </c>
      <c r="Q568" t="s">
        <v>2026</v>
      </c>
      <c r="R568" t="s">
        <v>66</v>
      </c>
      <c r="S568" t="s">
        <v>2182</v>
      </c>
      <c r="T568" t="s">
        <v>4551</v>
      </c>
      <c r="U568" t="s">
        <v>233</v>
      </c>
      <c r="V568" t="s">
        <v>1405</v>
      </c>
    </row>
    <row r="569" spans="1:22" x14ac:dyDescent="0.25">
      <c r="A569" t="s">
        <v>2134</v>
      </c>
      <c r="B569" t="s">
        <v>2135</v>
      </c>
      <c r="C569" t="s">
        <v>1269</v>
      </c>
      <c r="D569" t="s">
        <v>1658</v>
      </c>
      <c r="E569" t="s">
        <v>134</v>
      </c>
      <c r="F569" t="s">
        <v>221</v>
      </c>
      <c r="G569" t="s">
        <v>2028</v>
      </c>
      <c r="H569" t="s">
        <v>1654</v>
      </c>
      <c r="I569" t="s">
        <v>17</v>
      </c>
      <c r="J569" t="s">
        <v>879</v>
      </c>
      <c r="K569" t="s">
        <v>2650</v>
      </c>
      <c r="L569" t="s">
        <v>990</v>
      </c>
      <c r="M569" t="s">
        <v>2185</v>
      </c>
      <c r="N569" t="s">
        <v>4682</v>
      </c>
      <c r="O569" t="s">
        <v>6148</v>
      </c>
      <c r="Q569" t="s">
        <v>1358</v>
      </c>
      <c r="R569" t="s">
        <v>52</v>
      </c>
      <c r="S569" t="s">
        <v>2184</v>
      </c>
      <c r="T569" t="s">
        <v>6149</v>
      </c>
      <c r="U569" t="s">
        <v>2136</v>
      </c>
    </row>
    <row r="570" spans="1:22" x14ac:dyDescent="0.25">
      <c r="A570" t="s">
        <v>2139</v>
      </c>
      <c r="B570" t="s">
        <v>2140</v>
      </c>
      <c r="C570" t="s">
        <v>102</v>
      </c>
      <c r="D570" t="s">
        <v>2615</v>
      </c>
      <c r="E570" t="s">
        <v>134</v>
      </c>
      <c r="F570" t="s">
        <v>221</v>
      </c>
      <c r="G570" t="s">
        <v>2028</v>
      </c>
      <c r="H570" t="s">
        <v>1654</v>
      </c>
      <c r="I570" t="s">
        <v>28</v>
      </c>
      <c r="J570" t="s">
        <v>872</v>
      </c>
      <c r="K570" t="s">
        <v>2063</v>
      </c>
      <c r="L570" t="s">
        <v>1406</v>
      </c>
      <c r="M570" t="s">
        <v>2185</v>
      </c>
      <c r="N570" t="s">
        <v>4683</v>
      </c>
      <c r="O570" t="s">
        <v>5913</v>
      </c>
      <c r="P570" t="s">
        <v>19</v>
      </c>
      <c r="Q570" t="s">
        <v>2026</v>
      </c>
      <c r="R570" t="s">
        <v>18</v>
      </c>
      <c r="S570" t="s">
        <v>2184</v>
      </c>
      <c r="T570" t="s">
        <v>1731</v>
      </c>
      <c r="U570" t="s">
        <v>2141</v>
      </c>
    </row>
    <row r="571" spans="1:22" x14ac:dyDescent="0.25">
      <c r="A571" t="s">
        <v>3148</v>
      </c>
      <c r="B571" t="s">
        <v>3147</v>
      </c>
      <c r="D571" t="s">
        <v>1394</v>
      </c>
      <c r="E571" t="s">
        <v>134</v>
      </c>
      <c r="F571" t="s">
        <v>284</v>
      </c>
      <c r="G571" t="s">
        <v>703</v>
      </c>
      <c r="H571" t="s">
        <v>135</v>
      </c>
      <c r="I571" t="s">
        <v>1383</v>
      </c>
      <c r="J571" t="s">
        <v>6576</v>
      </c>
      <c r="K571" t="s">
        <v>1339</v>
      </c>
      <c r="L571" t="s">
        <v>1343</v>
      </c>
      <c r="M571" t="s">
        <v>2183</v>
      </c>
      <c r="N571" t="s">
        <v>4683</v>
      </c>
      <c r="O571" t="s">
        <v>6150</v>
      </c>
      <c r="P571" t="s">
        <v>19</v>
      </c>
      <c r="Q571" t="s">
        <v>1679</v>
      </c>
      <c r="R571" t="s">
        <v>40</v>
      </c>
      <c r="S571" t="s">
        <v>2186</v>
      </c>
      <c r="T571" t="s">
        <v>4091</v>
      </c>
      <c r="U571" t="s">
        <v>3146</v>
      </c>
    </row>
    <row r="572" spans="1:22" x14ac:dyDescent="0.25">
      <c r="A572" t="s">
        <v>549</v>
      </c>
      <c r="B572" t="s">
        <v>550</v>
      </c>
      <c r="C572" t="s">
        <v>1269</v>
      </c>
      <c r="D572" t="s">
        <v>2129</v>
      </c>
      <c r="E572" t="s">
        <v>134</v>
      </c>
      <c r="F572" t="s">
        <v>221</v>
      </c>
      <c r="G572" t="s">
        <v>2028</v>
      </c>
      <c r="H572" t="s">
        <v>1655</v>
      </c>
      <c r="I572" t="s">
        <v>20</v>
      </c>
      <c r="J572" t="s">
        <v>876</v>
      </c>
      <c r="K572" t="s">
        <v>1749</v>
      </c>
      <c r="L572" t="s">
        <v>1688</v>
      </c>
      <c r="M572" t="s">
        <v>2183</v>
      </c>
      <c r="N572" t="s">
        <v>4683</v>
      </c>
      <c r="O572" t="s">
        <v>6151</v>
      </c>
      <c r="P572" t="s">
        <v>19</v>
      </c>
      <c r="Q572" t="s">
        <v>2062</v>
      </c>
      <c r="R572" t="s">
        <v>18</v>
      </c>
      <c r="S572" t="s">
        <v>2186</v>
      </c>
      <c r="T572" t="s">
        <v>2269</v>
      </c>
      <c r="U572" t="s">
        <v>551</v>
      </c>
    </row>
    <row r="573" spans="1:22" x14ac:dyDescent="0.25">
      <c r="A573" t="s">
        <v>3057</v>
      </c>
      <c r="B573" t="s">
        <v>3058</v>
      </c>
      <c r="C573" t="s">
        <v>2914</v>
      </c>
      <c r="D573" t="s">
        <v>1368</v>
      </c>
      <c r="E573" t="s">
        <v>134</v>
      </c>
      <c r="F573" t="s">
        <v>283</v>
      </c>
      <c r="G573" t="s">
        <v>2028</v>
      </c>
      <c r="H573" t="s">
        <v>135</v>
      </c>
      <c r="I573" t="s">
        <v>1383</v>
      </c>
      <c r="J573" t="s">
        <v>877</v>
      </c>
      <c r="K573" t="s">
        <v>991</v>
      </c>
      <c r="M573" t="s">
        <v>2181</v>
      </c>
      <c r="N573" t="s">
        <v>4084</v>
      </c>
      <c r="P573" t="s">
        <v>19</v>
      </c>
      <c r="Q573" t="s">
        <v>135</v>
      </c>
      <c r="R573" t="s">
        <v>24</v>
      </c>
      <c r="S573" t="s">
        <v>2182</v>
      </c>
      <c r="T573" t="s">
        <v>3601</v>
      </c>
      <c r="U573" t="s">
        <v>3059</v>
      </c>
    </row>
    <row r="574" spans="1:22" x14ac:dyDescent="0.25">
      <c r="A574" t="s">
        <v>1812</v>
      </c>
      <c r="B574" t="s">
        <v>1813</v>
      </c>
      <c r="C574" t="s">
        <v>1269</v>
      </c>
      <c r="D574" t="s">
        <v>1658</v>
      </c>
      <c r="E574" t="s">
        <v>134</v>
      </c>
      <c r="F574" t="s">
        <v>221</v>
      </c>
      <c r="G574" t="s">
        <v>2028</v>
      </c>
      <c r="H574" t="s">
        <v>1654</v>
      </c>
      <c r="I574" t="s">
        <v>17</v>
      </c>
      <c r="J574" t="s">
        <v>921</v>
      </c>
      <c r="K574" t="s">
        <v>1722</v>
      </c>
      <c r="L574" t="s">
        <v>985</v>
      </c>
      <c r="M574" t="s">
        <v>2181</v>
      </c>
      <c r="N574" t="s">
        <v>6152</v>
      </c>
      <c r="O574" t="s">
        <v>6153</v>
      </c>
      <c r="P574" t="s">
        <v>19</v>
      </c>
      <c r="Q574" t="s">
        <v>2062</v>
      </c>
      <c r="R574" t="s">
        <v>52</v>
      </c>
      <c r="S574" t="s">
        <v>2182</v>
      </c>
      <c r="T574" t="s">
        <v>1696</v>
      </c>
      <c r="U574" t="s">
        <v>1814</v>
      </c>
    </row>
    <row r="575" spans="1:22" x14ac:dyDescent="0.25">
      <c r="A575" t="s">
        <v>998</v>
      </c>
      <c r="B575" t="s">
        <v>999</v>
      </c>
      <c r="C575" t="s">
        <v>1390</v>
      </c>
      <c r="D575" t="s">
        <v>1394</v>
      </c>
      <c r="E575" t="s">
        <v>134</v>
      </c>
      <c r="F575" t="s">
        <v>221</v>
      </c>
      <c r="G575" t="s">
        <v>2028</v>
      </c>
      <c r="H575" t="s">
        <v>135</v>
      </c>
      <c r="I575" t="s">
        <v>17</v>
      </c>
      <c r="J575" t="s">
        <v>6762</v>
      </c>
      <c r="K575" t="s">
        <v>989</v>
      </c>
      <c r="L575" t="s">
        <v>990</v>
      </c>
      <c r="M575" t="s">
        <v>2185</v>
      </c>
      <c r="N575" t="s">
        <v>6154</v>
      </c>
      <c r="O575" t="s">
        <v>6155</v>
      </c>
      <c r="P575" t="s">
        <v>19</v>
      </c>
      <c r="Q575" t="s">
        <v>1710</v>
      </c>
      <c r="R575" t="s">
        <v>66</v>
      </c>
      <c r="S575" t="s">
        <v>2186</v>
      </c>
      <c r="T575" t="s">
        <v>6156</v>
      </c>
      <c r="U575" t="s">
        <v>1000</v>
      </c>
    </row>
    <row r="576" spans="1:22" x14ac:dyDescent="0.25">
      <c r="A576" t="s">
        <v>2469</v>
      </c>
      <c r="B576" t="s">
        <v>2470</v>
      </c>
      <c r="C576" t="s">
        <v>2914</v>
      </c>
      <c r="D576" t="s">
        <v>1403</v>
      </c>
      <c r="E576" t="s">
        <v>134</v>
      </c>
      <c r="F576" t="s">
        <v>284</v>
      </c>
      <c r="G576" t="s">
        <v>703</v>
      </c>
      <c r="H576" t="s">
        <v>1654</v>
      </c>
      <c r="I576" t="s">
        <v>28</v>
      </c>
      <c r="J576" t="s">
        <v>877</v>
      </c>
      <c r="K576" t="s">
        <v>989</v>
      </c>
      <c r="M576" t="s">
        <v>2181</v>
      </c>
      <c r="N576" t="s">
        <v>4684</v>
      </c>
      <c r="O576" t="s">
        <v>3027</v>
      </c>
      <c r="P576" t="s">
        <v>19</v>
      </c>
      <c r="Q576" t="s">
        <v>1336</v>
      </c>
      <c r="R576" t="s">
        <v>24</v>
      </c>
      <c r="S576" t="s">
        <v>2182</v>
      </c>
      <c r="T576" t="s">
        <v>3040</v>
      </c>
      <c r="U576" t="s">
        <v>2471</v>
      </c>
    </row>
    <row r="577" spans="1:21" x14ac:dyDescent="0.25">
      <c r="A577" t="s">
        <v>79</v>
      </c>
      <c r="B577" t="s">
        <v>80</v>
      </c>
      <c r="C577" t="s">
        <v>33</v>
      </c>
      <c r="D577" t="s">
        <v>1400</v>
      </c>
      <c r="E577" t="s">
        <v>134</v>
      </c>
      <c r="F577" t="s">
        <v>221</v>
      </c>
      <c r="G577" t="s">
        <v>2028</v>
      </c>
      <c r="H577" t="s">
        <v>1654</v>
      </c>
      <c r="I577" t="s">
        <v>17</v>
      </c>
      <c r="J577" t="s">
        <v>913</v>
      </c>
      <c r="K577" t="s">
        <v>1338</v>
      </c>
      <c r="M577" t="s">
        <v>2181</v>
      </c>
      <c r="N577" t="s">
        <v>3958</v>
      </c>
      <c r="P577" t="s">
        <v>19</v>
      </c>
      <c r="Q577" t="s">
        <v>135</v>
      </c>
      <c r="R577" t="s">
        <v>34</v>
      </c>
      <c r="S577" t="s">
        <v>2182</v>
      </c>
      <c r="T577" t="s">
        <v>6157</v>
      </c>
      <c r="U577" t="s">
        <v>81</v>
      </c>
    </row>
    <row r="578" spans="1:21" x14ac:dyDescent="0.25">
      <c r="A578" t="s">
        <v>1424</v>
      </c>
      <c r="B578" t="s">
        <v>1425</v>
      </c>
      <c r="C578" t="s">
        <v>1269</v>
      </c>
      <c r="D578" t="s">
        <v>2566</v>
      </c>
      <c r="E578" t="s">
        <v>1667</v>
      </c>
      <c r="F578" t="s">
        <v>2713</v>
      </c>
      <c r="G578" t="s">
        <v>2028</v>
      </c>
      <c r="H578" t="s">
        <v>1655</v>
      </c>
      <c r="I578" t="s">
        <v>28</v>
      </c>
      <c r="J578" t="s">
        <v>916</v>
      </c>
      <c r="K578" t="s">
        <v>2126</v>
      </c>
      <c r="L578" t="s">
        <v>983</v>
      </c>
      <c r="M578" t="s">
        <v>2185</v>
      </c>
      <c r="N578" t="s">
        <v>4552</v>
      </c>
      <c r="O578" t="s">
        <v>6158</v>
      </c>
      <c r="P578" t="s">
        <v>19</v>
      </c>
      <c r="Q578" t="s">
        <v>2026</v>
      </c>
      <c r="R578" t="s">
        <v>54</v>
      </c>
      <c r="S578" t="s">
        <v>2184</v>
      </c>
      <c r="T578" t="s">
        <v>2482</v>
      </c>
      <c r="U578" t="s">
        <v>1426</v>
      </c>
    </row>
    <row r="579" spans="1:21" x14ac:dyDescent="0.25">
      <c r="A579" t="s">
        <v>3008</v>
      </c>
      <c r="B579" t="s">
        <v>3009</v>
      </c>
      <c r="D579" t="s">
        <v>1368</v>
      </c>
      <c r="E579" t="s">
        <v>134</v>
      </c>
      <c r="F579" t="s">
        <v>284</v>
      </c>
      <c r="G579" t="s">
        <v>2028</v>
      </c>
      <c r="H579" t="s">
        <v>1654</v>
      </c>
      <c r="I579" t="s">
        <v>1383</v>
      </c>
      <c r="J579" t="s">
        <v>875</v>
      </c>
      <c r="K579" t="s">
        <v>989</v>
      </c>
      <c r="L579" t="s">
        <v>984</v>
      </c>
      <c r="M579" t="s">
        <v>2181</v>
      </c>
      <c r="N579" t="s">
        <v>4685</v>
      </c>
      <c r="O579" t="s">
        <v>6159</v>
      </c>
      <c r="Q579" t="s">
        <v>135</v>
      </c>
      <c r="R579" t="s">
        <v>69</v>
      </c>
      <c r="S579" t="s">
        <v>2184</v>
      </c>
      <c r="T579" t="s">
        <v>1731</v>
      </c>
      <c r="U579" t="s">
        <v>3010</v>
      </c>
    </row>
    <row r="580" spans="1:21" x14ac:dyDescent="0.25">
      <c r="A580" t="s">
        <v>394</v>
      </c>
      <c r="B580" t="s">
        <v>395</v>
      </c>
      <c r="C580" t="s">
        <v>1269</v>
      </c>
      <c r="D580" t="s">
        <v>4038</v>
      </c>
      <c r="E580" t="s">
        <v>1667</v>
      </c>
      <c r="F580" t="s">
        <v>2713</v>
      </c>
      <c r="G580" t="s">
        <v>1714</v>
      </c>
      <c r="H580" t="s">
        <v>1668</v>
      </c>
      <c r="I580" t="s">
        <v>28</v>
      </c>
      <c r="J580" t="s">
        <v>880</v>
      </c>
      <c r="K580" t="s">
        <v>2289</v>
      </c>
      <c r="L580" t="s">
        <v>1678</v>
      </c>
      <c r="M580" t="s">
        <v>2181</v>
      </c>
      <c r="N580" t="s">
        <v>6160</v>
      </c>
      <c r="O580" t="s">
        <v>6126</v>
      </c>
      <c r="P580" t="s">
        <v>25</v>
      </c>
      <c r="Q580" t="s">
        <v>2062</v>
      </c>
      <c r="R580" t="s">
        <v>54</v>
      </c>
      <c r="S580" t="s">
        <v>2182</v>
      </c>
      <c r="T580" t="s">
        <v>6161</v>
      </c>
      <c r="U580" t="s">
        <v>396</v>
      </c>
    </row>
    <row r="581" spans="1:21" x14ac:dyDescent="0.25">
      <c r="A581" t="s">
        <v>1235</v>
      </c>
      <c r="B581" t="s">
        <v>1236</v>
      </c>
      <c r="C581" t="s">
        <v>33</v>
      </c>
      <c r="D581" t="s">
        <v>1400</v>
      </c>
      <c r="E581" t="s">
        <v>134</v>
      </c>
      <c r="F581" t="s">
        <v>221</v>
      </c>
      <c r="G581" t="s">
        <v>2028</v>
      </c>
      <c r="H581" t="s">
        <v>135</v>
      </c>
      <c r="I581" t="s">
        <v>28</v>
      </c>
      <c r="J581" t="s">
        <v>913</v>
      </c>
      <c r="K581" t="s">
        <v>1666</v>
      </c>
      <c r="L581" t="s">
        <v>1659</v>
      </c>
      <c r="M581" t="s">
        <v>2185</v>
      </c>
      <c r="N581" t="s">
        <v>4995</v>
      </c>
      <c r="O581" t="s">
        <v>6162</v>
      </c>
      <c r="P581" t="s">
        <v>25</v>
      </c>
      <c r="Q581" t="s">
        <v>1358</v>
      </c>
      <c r="R581" t="s">
        <v>38</v>
      </c>
      <c r="S581" t="s">
        <v>2186</v>
      </c>
      <c r="T581" t="s">
        <v>4364</v>
      </c>
      <c r="U581" t="s">
        <v>1237</v>
      </c>
    </row>
    <row r="582" spans="1:21" x14ac:dyDescent="0.25">
      <c r="A582" t="s">
        <v>4993</v>
      </c>
      <c r="B582" t="s">
        <v>4994</v>
      </c>
      <c r="D582" t="s">
        <v>27</v>
      </c>
      <c r="E582" t="s">
        <v>134</v>
      </c>
      <c r="F582" t="s">
        <v>284</v>
      </c>
      <c r="G582" t="s">
        <v>704</v>
      </c>
      <c r="H582" t="s">
        <v>135</v>
      </c>
      <c r="I582" t="s">
        <v>17</v>
      </c>
      <c r="J582" t="s">
        <v>3632</v>
      </c>
      <c r="K582" t="s">
        <v>987</v>
      </c>
      <c r="L582" t="s">
        <v>984</v>
      </c>
      <c r="M582" t="s">
        <v>2183</v>
      </c>
      <c r="N582" t="s">
        <v>4995</v>
      </c>
      <c r="O582" t="s">
        <v>6163</v>
      </c>
      <c r="P582" t="s">
        <v>19</v>
      </c>
      <c r="Q582" t="s">
        <v>1679</v>
      </c>
      <c r="R582" t="s">
        <v>74</v>
      </c>
      <c r="S582" t="s">
        <v>2186</v>
      </c>
      <c r="T582" t="s">
        <v>2803</v>
      </c>
      <c r="U582" t="s">
        <v>4996</v>
      </c>
    </row>
    <row r="583" spans="1:21" x14ac:dyDescent="0.25">
      <c r="A583" t="s">
        <v>576</v>
      </c>
      <c r="B583" t="s">
        <v>577</v>
      </c>
      <c r="C583" t="s">
        <v>1269</v>
      </c>
      <c r="D583" t="s">
        <v>2129</v>
      </c>
      <c r="E583" t="s">
        <v>134</v>
      </c>
      <c r="F583" t="s">
        <v>221</v>
      </c>
      <c r="G583" t="s">
        <v>2028</v>
      </c>
      <c r="H583" t="s">
        <v>1654</v>
      </c>
      <c r="I583" t="s">
        <v>20</v>
      </c>
      <c r="J583" t="s">
        <v>916</v>
      </c>
      <c r="K583" t="s">
        <v>988</v>
      </c>
      <c r="L583" t="s">
        <v>990</v>
      </c>
      <c r="M583" t="s">
        <v>2183</v>
      </c>
      <c r="N583" t="s">
        <v>6164</v>
      </c>
      <c r="O583" t="s">
        <v>6165</v>
      </c>
      <c r="P583" t="s">
        <v>19</v>
      </c>
      <c r="Q583" t="s">
        <v>2026</v>
      </c>
      <c r="R583" t="s">
        <v>38</v>
      </c>
      <c r="S583" t="s">
        <v>2184</v>
      </c>
      <c r="T583" t="s">
        <v>3772</v>
      </c>
      <c r="U583" t="s">
        <v>578</v>
      </c>
    </row>
    <row r="584" spans="1:21" x14ac:dyDescent="0.25">
      <c r="A584" t="s">
        <v>1852</v>
      </c>
      <c r="B584" t="s">
        <v>1853</v>
      </c>
      <c r="C584" t="s">
        <v>1347</v>
      </c>
      <c r="D584" t="s">
        <v>343</v>
      </c>
      <c r="E584" t="s">
        <v>134</v>
      </c>
      <c r="F584" t="s">
        <v>221</v>
      </c>
      <c r="G584" t="s">
        <v>28</v>
      </c>
      <c r="H584" t="s">
        <v>1654</v>
      </c>
      <c r="I584" t="s">
        <v>17</v>
      </c>
      <c r="J584" t="s">
        <v>880</v>
      </c>
      <c r="K584" t="s">
        <v>1411</v>
      </c>
      <c r="L584" t="s">
        <v>984</v>
      </c>
      <c r="M584" t="s">
        <v>2183</v>
      </c>
      <c r="N584" t="s">
        <v>6164</v>
      </c>
      <c r="O584" t="s">
        <v>6166</v>
      </c>
      <c r="P584" t="s">
        <v>25</v>
      </c>
      <c r="Q584" t="s">
        <v>135</v>
      </c>
      <c r="R584" t="s">
        <v>40</v>
      </c>
      <c r="S584" t="s">
        <v>2186</v>
      </c>
      <c r="T584" t="s">
        <v>1731</v>
      </c>
      <c r="U584" t="s">
        <v>1854</v>
      </c>
    </row>
    <row r="585" spans="1:21" x14ac:dyDescent="0.25">
      <c r="A585" t="s">
        <v>2625</v>
      </c>
      <c r="B585" t="s">
        <v>2626</v>
      </c>
      <c r="D585" t="s">
        <v>1400</v>
      </c>
      <c r="E585" t="s">
        <v>134</v>
      </c>
      <c r="F585" t="s">
        <v>221</v>
      </c>
      <c r="G585" t="s">
        <v>2028</v>
      </c>
      <c r="H585" t="s">
        <v>1654</v>
      </c>
      <c r="I585" t="s">
        <v>28</v>
      </c>
      <c r="J585" t="s">
        <v>4310</v>
      </c>
      <c r="K585" t="s">
        <v>1362</v>
      </c>
      <c r="L585" t="s">
        <v>984</v>
      </c>
      <c r="M585" t="s">
        <v>2183</v>
      </c>
      <c r="N585" t="s">
        <v>4686</v>
      </c>
      <c r="O585" t="s">
        <v>6167</v>
      </c>
      <c r="Q585" t="s">
        <v>1336</v>
      </c>
      <c r="R585" t="s">
        <v>38</v>
      </c>
      <c r="S585" t="s">
        <v>2182</v>
      </c>
      <c r="T585" t="s">
        <v>3582</v>
      </c>
      <c r="U585" t="s">
        <v>2627</v>
      </c>
    </row>
    <row r="586" spans="1:21" x14ac:dyDescent="0.25">
      <c r="A586" t="s">
        <v>730</v>
      </c>
      <c r="B586" t="s">
        <v>731</v>
      </c>
      <c r="C586" t="s">
        <v>1725</v>
      </c>
      <c r="D586" t="s">
        <v>2129</v>
      </c>
      <c r="E586" t="s">
        <v>134</v>
      </c>
      <c r="F586" t="s">
        <v>221</v>
      </c>
      <c r="G586" t="s">
        <v>2028</v>
      </c>
      <c r="H586" t="s">
        <v>1654</v>
      </c>
      <c r="I586" t="s">
        <v>28</v>
      </c>
      <c r="J586" t="s">
        <v>873</v>
      </c>
      <c r="K586" t="s">
        <v>988</v>
      </c>
      <c r="L586" t="s">
        <v>984</v>
      </c>
      <c r="M586" t="s">
        <v>2185</v>
      </c>
      <c r="N586" t="s">
        <v>4686</v>
      </c>
      <c r="O586" t="s">
        <v>6168</v>
      </c>
      <c r="P586" t="s">
        <v>19</v>
      </c>
      <c r="Q586" t="s">
        <v>2026</v>
      </c>
      <c r="R586" t="s">
        <v>66</v>
      </c>
      <c r="S586" t="s">
        <v>2184</v>
      </c>
      <c r="T586" t="s">
        <v>4695</v>
      </c>
      <c r="U586" t="s">
        <v>732</v>
      </c>
    </row>
    <row r="587" spans="1:21" x14ac:dyDescent="0.25">
      <c r="A587" t="s">
        <v>1050</v>
      </c>
      <c r="B587" t="s">
        <v>1051</v>
      </c>
      <c r="C587" t="s">
        <v>1390</v>
      </c>
      <c r="D587" t="s">
        <v>3241</v>
      </c>
      <c r="E587" t="s">
        <v>2565</v>
      </c>
      <c r="F587" t="s">
        <v>221</v>
      </c>
      <c r="G587" t="s">
        <v>2028</v>
      </c>
      <c r="H587" t="s">
        <v>1655</v>
      </c>
      <c r="I587" t="s">
        <v>28</v>
      </c>
      <c r="J587" t="s">
        <v>881</v>
      </c>
      <c r="K587" t="s">
        <v>2231</v>
      </c>
      <c r="L587" t="s">
        <v>2913</v>
      </c>
      <c r="M587" t="s">
        <v>2181</v>
      </c>
      <c r="N587" t="s">
        <v>4686</v>
      </c>
      <c r="O587" t="s">
        <v>6169</v>
      </c>
      <c r="Q587" t="s">
        <v>2062</v>
      </c>
      <c r="R587" t="s">
        <v>40</v>
      </c>
      <c r="S587" t="s">
        <v>2182</v>
      </c>
      <c r="T587" t="s">
        <v>4351</v>
      </c>
      <c r="U587" t="s">
        <v>1052</v>
      </c>
    </row>
    <row r="588" spans="1:21" x14ac:dyDescent="0.25">
      <c r="A588" t="s">
        <v>4548</v>
      </c>
      <c r="B588" t="s">
        <v>4549</v>
      </c>
      <c r="D588" t="s">
        <v>1381</v>
      </c>
      <c r="E588" t="s">
        <v>134</v>
      </c>
      <c r="F588" t="s">
        <v>284</v>
      </c>
      <c r="G588" t="s">
        <v>2028</v>
      </c>
      <c r="H588" t="s">
        <v>135</v>
      </c>
      <c r="I588" t="s">
        <v>1383</v>
      </c>
      <c r="J588" t="s">
        <v>261</v>
      </c>
      <c r="K588" t="s">
        <v>991</v>
      </c>
      <c r="L588" t="s">
        <v>986</v>
      </c>
      <c r="M588" t="s">
        <v>2181</v>
      </c>
      <c r="N588" t="s">
        <v>4687</v>
      </c>
      <c r="O588" t="s">
        <v>6170</v>
      </c>
      <c r="P588" t="s">
        <v>19</v>
      </c>
      <c r="Q588" t="s">
        <v>1336</v>
      </c>
      <c r="R588" t="s">
        <v>24</v>
      </c>
      <c r="S588" t="s">
        <v>2182</v>
      </c>
      <c r="T588" t="s">
        <v>2074</v>
      </c>
      <c r="U588" t="s">
        <v>4550</v>
      </c>
    </row>
    <row r="589" spans="1:21" x14ac:dyDescent="0.25">
      <c r="A589" t="s">
        <v>347</v>
      </c>
      <c r="B589" t="s">
        <v>348</v>
      </c>
      <c r="C589" t="s">
        <v>3220</v>
      </c>
      <c r="D589" t="s">
        <v>3022</v>
      </c>
      <c r="E589" t="s">
        <v>1667</v>
      </c>
      <c r="F589" t="s">
        <v>221</v>
      </c>
      <c r="G589" t="s">
        <v>2028</v>
      </c>
      <c r="H589" t="s">
        <v>1655</v>
      </c>
      <c r="I589" t="s">
        <v>28</v>
      </c>
      <c r="J589" t="s">
        <v>43</v>
      </c>
      <c r="K589" t="s">
        <v>2063</v>
      </c>
      <c r="L589" t="s">
        <v>2913</v>
      </c>
      <c r="M589" t="s">
        <v>2185</v>
      </c>
      <c r="N589" t="s">
        <v>4997</v>
      </c>
      <c r="O589" t="s">
        <v>6171</v>
      </c>
      <c r="P589" t="s">
        <v>25</v>
      </c>
      <c r="Q589" t="s">
        <v>2026</v>
      </c>
      <c r="R589" t="s">
        <v>74</v>
      </c>
      <c r="S589" t="s">
        <v>2184</v>
      </c>
      <c r="T589" t="s">
        <v>2930</v>
      </c>
      <c r="U589" t="s">
        <v>349</v>
      </c>
    </row>
    <row r="590" spans="1:21" x14ac:dyDescent="0.25">
      <c r="A590" t="s">
        <v>1578</v>
      </c>
      <c r="B590" t="s">
        <v>1579</v>
      </c>
      <c r="C590" t="s">
        <v>102</v>
      </c>
      <c r="D590" t="s">
        <v>2125</v>
      </c>
      <c r="E590" t="s">
        <v>2649</v>
      </c>
      <c r="F590" t="s">
        <v>2713</v>
      </c>
      <c r="G590" t="s">
        <v>2028</v>
      </c>
      <c r="H590" t="s">
        <v>1655</v>
      </c>
      <c r="I590" t="s">
        <v>17</v>
      </c>
      <c r="J590" t="s">
        <v>872</v>
      </c>
      <c r="K590" t="s">
        <v>1722</v>
      </c>
      <c r="L590" t="s">
        <v>1351</v>
      </c>
      <c r="M590" t="s">
        <v>2185</v>
      </c>
      <c r="N590" t="s">
        <v>4997</v>
      </c>
      <c r="O590" t="s">
        <v>6172</v>
      </c>
      <c r="P590" t="s">
        <v>19</v>
      </c>
      <c r="Q590" t="s">
        <v>1710</v>
      </c>
      <c r="R590" t="s">
        <v>24</v>
      </c>
      <c r="S590" t="s">
        <v>2184</v>
      </c>
      <c r="T590" t="s">
        <v>2312</v>
      </c>
      <c r="U590" t="s">
        <v>1580</v>
      </c>
    </row>
    <row r="591" spans="1:21" x14ac:dyDescent="0.25">
      <c r="A591" t="s">
        <v>462</v>
      </c>
      <c r="B591" t="s">
        <v>463</v>
      </c>
      <c r="C591" t="s">
        <v>33</v>
      </c>
      <c r="D591" t="s">
        <v>1380</v>
      </c>
      <c r="E591" t="s">
        <v>134</v>
      </c>
      <c r="F591" t="s">
        <v>284</v>
      </c>
      <c r="G591" t="s">
        <v>704</v>
      </c>
      <c r="H591" t="s">
        <v>135</v>
      </c>
      <c r="I591" t="s">
        <v>1383</v>
      </c>
      <c r="J591" t="s">
        <v>878</v>
      </c>
      <c r="K591" t="s">
        <v>1339</v>
      </c>
      <c r="L591" t="s">
        <v>984</v>
      </c>
      <c r="M591" t="s">
        <v>2183</v>
      </c>
      <c r="N591" t="s">
        <v>3527</v>
      </c>
      <c r="O591" t="s">
        <v>6173</v>
      </c>
      <c r="P591" t="s">
        <v>19</v>
      </c>
      <c r="Q591" t="s">
        <v>1336</v>
      </c>
      <c r="R591" t="s">
        <v>66</v>
      </c>
      <c r="S591" t="s">
        <v>2186</v>
      </c>
      <c r="T591" t="s">
        <v>3434</v>
      </c>
      <c r="U591" t="s">
        <v>464</v>
      </c>
    </row>
    <row r="592" spans="1:21" x14ac:dyDescent="0.25">
      <c r="A592" t="s">
        <v>141</v>
      </c>
      <c r="B592" t="s">
        <v>142</v>
      </c>
      <c r="C592" t="s">
        <v>3220</v>
      </c>
      <c r="D592" t="s">
        <v>968</v>
      </c>
      <c r="E592" t="s">
        <v>134</v>
      </c>
      <c r="F592" t="s">
        <v>221</v>
      </c>
      <c r="G592" t="s">
        <v>2028</v>
      </c>
      <c r="H592" t="s">
        <v>1654</v>
      </c>
      <c r="I592" t="s">
        <v>20</v>
      </c>
      <c r="J592" t="s">
        <v>920</v>
      </c>
      <c r="K592" t="s">
        <v>1362</v>
      </c>
      <c r="L592" t="s">
        <v>983</v>
      </c>
      <c r="M592" t="s">
        <v>2185</v>
      </c>
      <c r="N592" t="s">
        <v>6174</v>
      </c>
      <c r="O592" t="s">
        <v>6175</v>
      </c>
      <c r="P592" t="s">
        <v>19</v>
      </c>
      <c r="Q592" t="s">
        <v>1710</v>
      </c>
      <c r="R592" t="s">
        <v>54</v>
      </c>
      <c r="S592" t="s">
        <v>2184</v>
      </c>
      <c r="T592" t="s">
        <v>4359</v>
      </c>
      <c r="U592" t="s">
        <v>143</v>
      </c>
    </row>
    <row r="593" spans="1:21" x14ac:dyDescent="0.25">
      <c r="A593" t="s">
        <v>195</v>
      </c>
      <c r="B593" t="s">
        <v>195</v>
      </c>
      <c r="C593" t="s">
        <v>102</v>
      </c>
      <c r="D593" t="s">
        <v>2017</v>
      </c>
      <c r="E593" t="s">
        <v>1667</v>
      </c>
      <c r="F593" t="s">
        <v>221</v>
      </c>
      <c r="G593" t="s">
        <v>2028</v>
      </c>
      <c r="H593" t="s">
        <v>1655</v>
      </c>
      <c r="I593" t="s">
        <v>20</v>
      </c>
      <c r="J593" t="s">
        <v>872</v>
      </c>
      <c r="K593" t="s">
        <v>2900</v>
      </c>
      <c r="L593" t="s">
        <v>2484</v>
      </c>
      <c r="M593" t="s">
        <v>2185</v>
      </c>
      <c r="N593" t="s">
        <v>4353</v>
      </c>
      <c r="O593" t="s">
        <v>6176</v>
      </c>
      <c r="P593" t="s">
        <v>19</v>
      </c>
      <c r="Q593" t="s">
        <v>1710</v>
      </c>
      <c r="R593" t="s">
        <v>74</v>
      </c>
      <c r="S593" t="s">
        <v>2184</v>
      </c>
      <c r="T593" t="s">
        <v>3427</v>
      </c>
      <c r="U593" t="s">
        <v>196</v>
      </c>
    </row>
    <row r="594" spans="1:21" x14ac:dyDescent="0.25">
      <c r="A594" t="s">
        <v>1277</v>
      </c>
      <c r="B594" t="s">
        <v>1278</v>
      </c>
      <c r="C594" t="s">
        <v>1347</v>
      </c>
      <c r="D594" t="s">
        <v>1394</v>
      </c>
      <c r="E594" t="s">
        <v>134</v>
      </c>
      <c r="F594" t="s">
        <v>221</v>
      </c>
      <c r="G594" t="s">
        <v>2028</v>
      </c>
      <c r="H594" t="s">
        <v>135</v>
      </c>
      <c r="I594" t="s">
        <v>140</v>
      </c>
      <c r="J594" t="s">
        <v>6730</v>
      </c>
      <c r="K594" t="s">
        <v>1338</v>
      </c>
      <c r="L594" t="s">
        <v>984</v>
      </c>
      <c r="M594" t="s">
        <v>2183</v>
      </c>
      <c r="N594" t="s">
        <v>4353</v>
      </c>
      <c r="O594" t="s">
        <v>6177</v>
      </c>
      <c r="P594" t="s">
        <v>19</v>
      </c>
      <c r="Q594" t="s">
        <v>2026</v>
      </c>
      <c r="R594" t="s">
        <v>40</v>
      </c>
      <c r="S594" t="s">
        <v>2184</v>
      </c>
      <c r="T594" t="s">
        <v>2013</v>
      </c>
      <c r="U594" t="s">
        <v>1279</v>
      </c>
    </row>
    <row r="595" spans="1:21" x14ac:dyDescent="0.25">
      <c r="A595" t="s">
        <v>961</v>
      </c>
      <c r="B595" t="s">
        <v>962</v>
      </c>
      <c r="C595" t="s">
        <v>3220</v>
      </c>
      <c r="D595" t="s">
        <v>3241</v>
      </c>
      <c r="E595" t="s">
        <v>134</v>
      </c>
      <c r="F595" t="s">
        <v>221</v>
      </c>
      <c r="G595" t="s">
        <v>2028</v>
      </c>
      <c r="H595" t="s">
        <v>1654</v>
      </c>
      <c r="I595" t="s">
        <v>17</v>
      </c>
      <c r="J595" t="s">
        <v>3161</v>
      </c>
      <c r="K595" t="s">
        <v>988</v>
      </c>
      <c r="L595" t="s">
        <v>984</v>
      </c>
      <c r="M595" t="s">
        <v>2185</v>
      </c>
      <c r="N595" t="s">
        <v>4353</v>
      </c>
      <c r="O595" t="s">
        <v>6167</v>
      </c>
      <c r="P595" t="s">
        <v>25</v>
      </c>
      <c r="Q595" t="s">
        <v>2026</v>
      </c>
      <c r="R595" t="s">
        <v>52</v>
      </c>
      <c r="S595" t="s">
        <v>2184</v>
      </c>
      <c r="T595" t="s">
        <v>3575</v>
      </c>
      <c r="U595" t="s">
        <v>963</v>
      </c>
    </row>
    <row r="596" spans="1:21" x14ac:dyDescent="0.25">
      <c r="A596" t="s">
        <v>459</v>
      </c>
      <c r="B596" t="s">
        <v>460</v>
      </c>
      <c r="C596" t="s">
        <v>1390</v>
      </c>
      <c r="D596" t="s">
        <v>2620</v>
      </c>
      <c r="E596" t="s">
        <v>134</v>
      </c>
      <c r="F596" t="s">
        <v>221</v>
      </c>
      <c r="G596" t="s">
        <v>2028</v>
      </c>
      <c r="H596" t="s">
        <v>1654</v>
      </c>
      <c r="I596" t="s">
        <v>17</v>
      </c>
      <c r="J596" t="s">
        <v>875</v>
      </c>
      <c r="K596" t="s">
        <v>1749</v>
      </c>
      <c r="L596" t="s">
        <v>1343</v>
      </c>
      <c r="M596" t="s">
        <v>2181</v>
      </c>
      <c r="N596" t="s">
        <v>6178</v>
      </c>
      <c r="O596" t="s">
        <v>4919</v>
      </c>
      <c r="P596" t="s">
        <v>19</v>
      </c>
      <c r="Q596" t="s">
        <v>1710</v>
      </c>
      <c r="R596" t="s">
        <v>49</v>
      </c>
      <c r="S596" t="s">
        <v>2182</v>
      </c>
      <c r="T596" t="s">
        <v>4085</v>
      </c>
      <c r="U596" t="s">
        <v>461</v>
      </c>
    </row>
    <row r="597" spans="1:21" x14ac:dyDescent="0.25">
      <c r="A597" t="s">
        <v>2581</v>
      </c>
      <c r="B597" t="s">
        <v>2582</v>
      </c>
      <c r="D597" t="s">
        <v>1342</v>
      </c>
      <c r="E597" t="s">
        <v>134</v>
      </c>
      <c r="F597" t="s">
        <v>284</v>
      </c>
      <c r="G597" t="s">
        <v>2028</v>
      </c>
      <c r="H597" t="s">
        <v>135</v>
      </c>
      <c r="I597" t="s">
        <v>17</v>
      </c>
      <c r="J597" t="s">
        <v>873</v>
      </c>
      <c r="K597" t="s">
        <v>987</v>
      </c>
      <c r="L597" t="s">
        <v>983</v>
      </c>
      <c r="M597" t="s">
        <v>2185</v>
      </c>
      <c r="N597" t="s">
        <v>5000</v>
      </c>
      <c r="O597" t="s">
        <v>6179</v>
      </c>
      <c r="P597" t="s">
        <v>19</v>
      </c>
      <c r="Q597" t="s">
        <v>1334</v>
      </c>
      <c r="R597" t="s">
        <v>49</v>
      </c>
      <c r="S597" t="s">
        <v>2186</v>
      </c>
      <c r="T597" t="s">
        <v>3506</v>
      </c>
      <c r="U597" t="s">
        <v>2583</v>
      </c>
    </row>
    <row r="598" spans="1:21" x14ac:dyDescent="0.25">
      <c r="A598" t="s">
        <v>1540</v>
      </c>
      <c r="B598" t="s">
        <v>1541</v>
      </c>
      <c r="C598" t="s">
        <v>102</v>
      </c>
      <c r="D598" t="s">
        <v>6763</v>
      </c>
      <c r="E598" t="s">
        <v>134</v>
      </c>
      <c r="F598" t="s">
        <v>221</v>
      </c>
      <c r="G598" t="s">
        <v>2028</v>
      </c>
      <c r="H598" t="s">
        <v>1654</v>
      </c>
      <c r="I598" t="s">
        <v>17</v>
      </c>
      <c r="J598" t="s">
        <v>880</v>
      </c>
      <c r="K598" t="s">
        <v>1396</v>
      </c>
      <c r="L598" t="s">
        <v>985</v>
      </c>
      <c r="M598" t="s">
        <v>2185</v>
      </c>
      <c r="N598" t="s">
        <v>6180</v>
      </c>
      <c r="O598" t="s">
        <v>6181</v>
      </c>
      <c r="P598" t="s">
        <v>19</v>
      </c>
      <c r="Q598" t="s">
        <v>2026</v>
      </c>
      <c r="R598" t="s">
        <v>73</v>
      </c>
      <c r="S598" t="s">
        <v>2184</v>
      </c>
      <c r="T598" t="s">
        <v>6764</v>
      </c>
      <c r="U598" t="s">
        <v>1542</v>
      </c>
    </row>
    <row r="599" spans="1:21" x14ac:dyDescent="0.25">
      <c r="A599" t="s">
        <v>174</v>
      </c>
      <c r="B599" t="s">
        <v>175</v>
      </c>
      <c r="C599" t="s">
        <v>3220</v>
      </c>
      <c r="D599" t="s">
        <v>3776</v>
      </c>
      <c r="E599" t="s">
        <v>134</v>
      </c>
      <c r="F599" t="s">
        <v>221</v>
      </c>
      <c r="G599" t="s">
        <v>1714</v>
      </c>
      <c r="H599" t="s">
        <v>1655</v>
      </c>
      <c r="I599" t="s">
        <v>20</v>
      </c>
      <c r="J599" t="s">
        <v>875</v>
      </c>
      <c r="K599" t="s">
        <v>1362</v>
      </c>
      <c r="L599" t="s">
        <v>990</v>
      </c>
      <c r="M599" t="s">
        <v>2183</v>
      </c>
      <c r="N599" t="s">
        <v>6182</v>
      </c>
      <c r="O599" t="s">
        <v>6183</v>
      </c>
      <c r="Q599" t="s">
        <v>1334</v>
      </c>
      <c r="R599" t="s">
        <v>126</v>
      </c>
      <c r="S599" t="s">
        <v>2186</v>
      </c>
      <c r="T599" t="s">
        <v>6184</v>
      </c>
      <c r="U599" t="s">
        <v>176</v>
      </c>
    </row>
    <row r="600" spans="1:21" x14ac:dyDescent="0.25">
      <c r="A600" t="s">
        <v>1302</v>
      </c>
      <c r="B600" t="s">
        <v>1303</v>
      </c>
      <c r="C600" t="s">
        <v>1390</v>
      </c>
      <c r="D600" t="s">
        <v>1395</v>
      </c>
      <c r="E600" t="s">
        <v>2565</v>
      </c>
      <c r="F600" t="s">
        <v>2713</v>
      </c>
      <c r="G600" t="s">
        <v>2028</v>
      </c>
      <c r="H600" t="s">
        <v>1655</v>
      </c>
      <c r="I600" t="s">
        <v>17</v>
      </c>
      <c r="J600" t="s">
        <v>877</v>
      </c>
      <c r="K600" t="s">
        <v>1396</v>
      </c>
      <c r="L600" t="s">
        <v>983</v>
      </c>
      <c r="M600" t="s">
        <v>2181</v>
      </c>
      <c r="N600" t="s">
        <v>6182</v>
      </c>
      <c r="O600" t="s">
        <v>6185</v>
      </c>
      <c r="P600" t="s">
        <v>2268</v>
      </c>
      <c r="Q600" t="s">
        <v>1336</v>
      </c>
      <c r="R600" t="s">
        <v>18</v>
      </c>
      <c r="S600" t="s">
        <v>2182</v>
      </c>
      <c r="T600" t="s">
        <v>6765</v>
      </c>
      <c r="U600" t="s">
        <v>1304</v>
      </c>
    </row>
    <row r="601" spans="1:21" x14ac:dyDescent="0.25">
      <c r="A601" t="s">
        <v>3142</v>
      </c>
      <c r="B601" t="s">
        <v>3141</v>
      </c>
      <c r="C601" t="s">
        <v>3220</v>
      </c>
      <c r="D601" t="s">
        <v>2648</v>
      </c>
      <c r="E601" t="s">
        <v>2758</v>
      </c>
      <c r="F601" t="s">
        <v>221</v>
      </c>
      <c r="G601" t="s">
        <v>2028</v>
      </c>
      <c r="H601" t="s">
        <v>1668</v>
      </c>
      <c r="I601" t="s">
        <v>20</v>
      </c>
      <c r="J601" t="s">
        <v>921</v>
      </c>
      <c r="K601" t="s">
        <v>2063</v>
      </c>
      <c r="M601" t="s">
        <v>2185</v>
      </c>
      <c r="N601" t="s">
        <v>6182</v>
      </c>
      <c r="O601" t="s">
        <v>3186</v>
      </c>
      <c r="P601" t="s">
        <v>19</v>
      </c>
      <c r="Q601" t="s">
        <v>1679</v>
      </c>
      <c r="R601" t="s">
        <v>54</v>
      </c>
      <c r="S601" t="s">
        <v>2184</v>
      </c>
      <c r="T601" t="s">
        <v>4355</v>
      </c>
      <c r="U601" t="s">
        <v>3140</v>
      </c>
    </row>
    <row r="602" spans="1:21" x14ac:dyDescent="0.25">
      <c r="A602" t="s">
        <v>3826</v>
      </c>
      <c r="B602" t="s">
        <v>3827</v>
      </c>
      <c r="C602" t="s">
        <v>1337</v>
      </c>
      <c r="D602" t="s">
        <v>332</v>
      </c>
      <c r="E602" t="s">
        <v>134</v>
      </c>
      <c r="F602" t="s">
        <v>221</v>
      </c>
      <c r="G602" t="s">
        <v>2028</v>
      </c>
      <c r="H602" t="s">
        <v>1654</v>
      </c>
      <c r="I602" t="s">
        <v>28</v>
      </c>
      <c r="J602" t="s">
        <v>916</v>
      </c>
      <c r="K602" t="s">
        <v>1660</v>
      </c>
      <c r="L602" t="s">
        <v>986</v>
      </c>
      <c r="M602" t="s">
        <v>2185</v>
      </c>
      <c r="N602" t="s">
        <v>5001</v>
      </c>
      <c r="O602" t="s">
        <v>6186</v>
      </c>
      <c r="P602" t="s">
        <v>19</v>
      </c>
      <c r="Q602" t="s">
        <v>1358</v>
      </c>
      <c r="R602" t="s">
        <v>34</v>
      </c>
      <c r="S602" t="s">
        <v>2184</v>
      </c>
      <c r="T602" t="s">
        <v>1691</v>
      </c>
      <c r="U602" t="s">
        <v>3828</v>
      </c>
    </row>
    <row r="603" spans="1:21" x14ac:dyDescent="0.25">
      <c r="A603" t="s">
        <v>520</v>
      </c>
      <c r="B603" t="s">
        <v>520</v>
      </c>
      <c r="C603" t="s">
        <v>3220</v>
      </c>
      <c r="D603" t="s">
        <v>1395</v>
      </c>
      <c r="E603" t="s">
        <v>134</v>
      </c>
      <c r="F603" t="s">
        <v>221</v>
      </c>
      <c r="G603" t="s">
        <v>2028</v>
      </c>
      <c r="H603" t="s">
        <v>135</v>
      </c>
      <c r="I603" t="s">
        <v>1383</v>
      </c>
      <c r="J603" t="s">
        <v>43</v>
      </c>
      <c r="K603" t="s">
        <v>2684</v>
      </c>
      <c r="M603" t="s">
        <v>2185</v>
      </c>
      <c r="N603" t="s">
        <v>5001</v>
      </c>
      <c r="O603" t="s">
        <v>5205</v>
      </c>
      <c r="Q603" t="s">
        <v>1679</v>
      </c>
      <c r="R603" t="s">
        <v>66</v>
      </c>
      <c r="S603" t="s">
        <v>2184</v>
      </c>
      <c r="T603" t="s">
        <v>4702</v>
      </c>
      <c r="U603" t="s">
        <v>521</v>
      </c>
    </row>
    <row r="604" spans="1:21" x14ac:dyDescent="0.25">
      <c r="A604" t="s">
        <v>4092</v>
      </c>
      <c r="B604" t="s">
        <v>4093</v>
      </c>
      <c r="D604" t="s">
        <v>1400</v>
      </c>
      <c r="E604" t="s">
        <v>134</v>
      </c>
      <c r="F604" t="s">
        <v>221</v>
      </c>
      <c r="G604" t="s">
        <v>2028</v>
      </c>
      <c r="H604" t="s">
        <v>135</v>
      </c>
      <c r="I604" t="s">
        <v>140</v>
      </c>
      <c r="J604" t="s">
        <v>3622</v>
      </c>
      <c r="K604" t="s">
        <v>1411</v>
      </c>
      <c r="L604" t="s">
        <v>983</v>
      </c>
      <c r="M604" t="s">
        <v>2185</v>
      </c>
      <c r="N604" t="s">
        <v>5002</v>
      </c>
      <c r="O604" t="s">
        <v>3577</v>
      </c>
      <c r="P604" t="s">
        <v>19</v>
      </c>
      <c r="Q604" t="s">
        <v>1336</v>
      </c>
      <c r="R604" t="s">
        <v>77</v>
      </c>
      <c r="S604" t="s">
        <v>2184</v>
      </c>
      <c r="T604" t="s">
        <v>2013</v>
      </c>
      <c r="U604" t="s">
        <v>4094</v>
      </c>
    </row>
    <row r="605" spans="1:21" x14ac:dyDescent="0.25">
      <c r="A605" t="s">
        <v>955</v>
      </c>
      <c r="B605" t="s">
        <v>956</v>
      </c>
      <c r="C605" t="s">
        <v>1390</v>
      </c>
      <c r="D605" t="s">
        <v>3383</v>
      </c>
      <c r="E605" t="s">
        <v>134</v>
      </c>
      <c r="F605" t="s">
        <v>221</v>
      </c>
      <c r="G605" t="s">
        <v>2028</v>
      </c>
      <c r="H605" t="s">
        <v>135</v>
      </c>
      <c r="I605" t="s">
        <v>20</v>
      </c>
      <c r="J605" t="s">
        <v>873</v>
      </c>
      <c r="K605" t="s">
        <v>1338</v>
      </c>
      <c r="L605" t="s">
        <v>2837</v>
      </c>
      <c r="M605" t="s">
        <v>2185</v>
      </c>
      <c r="N605" t="s">
        <v>6187</v>
      </c>
      <c r="O605" t="s">
        <v>6188</v>
      </c>
      <c r="P605" t="s">
        <v>19</v>
      </c>
      <c r="Q605" t="s">
        <v>1710</v>
      </c>
      <c r="R605" t="s">
        <v>49</v>
      </c>
      <c r="S605" t="s">
        <v>2186</v>
      </c>
      <c r="T605" t="s">
        <v>1691</v>
      </c>
      <c r="U605" t="s">
        <v>957</v>
      </c>
    </row>
    <row r="606" spans="1:21" x14ac:dyDescent="0.25">
      <c r="A606" t="s">
        <v>1041</v>
      </c>
      <c r="B606" t="s">
        <v>1042</v>
      </c>
      <c r="C606" t="s">
        <v>1269</v>
      </c>
      <c r="D606" t="s">
        <v>1692</v>
      </c>
      <c r="E606" t="s">
        <v>134</v>
      </c>
      <c r="F606" t="s">
        <v>221</v>
      </c>
      <c r="G606" t="s">
        <v>28</v>
      </c>
      <c r="H606" t="s">
        <v>1654</v>
      </c>
      <c r="I606" t="s">
        <v>28</v>
      </c>
      <c r="J606" t="s">
        <v>879</v>
      </c>
      <c r="K606" t="s">
        <v>1362</v>
      </c>
      <c r="L606" t="s">
        <v>1343</v>
      </c>
      <c r="M606" t="s">
        <v>2183</v>
      </c>
      <c r="N606" t="s">
        <v>6189</v>
      </c>
      <c r="O606" t="s">
        <v>4532</v>
      </c>
      <c r="P606" t="s">
        <v>19</v>
      </c>
      <c r="Q606" t="s">
        <v>1679</v>
      </c>
      <c r="R606" t="s">
        <v>54</v>
      </c>
      <c r="S606" t="s">
        <v>2184</v>
      </c>
      <c r="T606" t="s">
        <v>4087</v>
      </c>
      <c r="U606" t="s">
        <v>1043</v>
      </c>
    </row>
    <row r="607" spans="1:21" x14ac:dyDescent="0.25">
      <c r="A607" t="s">
        <v>3387</v>
      </c>
      <c r="B607" t="s">
        <v>3386</v>
      </c>
      <c r="D607" t="s">
        <v>234</v>
      </c>
      <c r="E607" t="s">
        <v>134</v>
      </c>
      <c r="F607" t="s">
        <v>283</v>
      </c>
      <c r="G607" t="s">
        <v>2028</v>
      </c>
      <c r="H607" t="s">
        <v>135</v>
      </c>
      <c r="I607" t="s">
        <v>1383</v>
      </c>
      <c r="J607" t="s">
        <v>4306</v>
      </c>
      <c r="K607" t="s">
        <v>989</v>
      </c>
      <c r="M607" t="s">
        <v>2185</v>
      </c>
      <c r="N607" t="s">
        <v>5004</v>
      </c>
      <c r="O607" t="s">
        <v>5017</v>
      </c>
      <c r="P607" t="s">
        <v>19</v>
      </c>
      <c r="Q607" t="s">
        <v>135</v>
      </c>
      <c r="R607" t="s">
        <v>34</v>
      </c>
      <c r="S607" t="s">
        <v>2186</v>
      </c>
      <c r="T607" t="s">
        <v>5018</v>
      </c>
      <c r="U607" t="s">
        <v>3385</v>
      </c>
    </row>
    <row r="608" spans="1:21" x14ac:dyDescent="0.25">
      <c r="A608" t="s">
        <v>671</v>
      </c>
      <c r="B608" t="s">
        <v>672</v>
      </c>
      <c r="C608" t="s">
        <v>1390</v>
      </c>
      <c r="D608" t="s">
        <v>27</v>
      </c>
      <c r="E608" t="s">
        <v>2795</v>
      </c>
      <c r="F608" t="s">
        <v>221</v>
      </c>
      <c r="G608" t="s">
        <v>2028</v>
      </c>
      <c r="H608" t="s">
        <v>2288</v>
      </c>
      <c r="I608" t="s">
        <v>17</v>
      </c>
      <c r="J608" t="s">
        <v>878</v>
      </c>
      <c r="K608" t="s">
        <v>2063</v>
      </c>
      <c r="L608" t="s">
        <v>1406</v>
      </c>
      <c r="M608" t="s">
        <v>2183</v>
      </c>
      <c r="N608" t="s">
        <v>6190</v>
      </c>
      <c r="O608" t="s">
        <v>6191</v>
      </c>
      <c r="Q608" t="s">
        <v>2026</v>
      </c>
      <c r="R608" t="s">
        <v>66</v>
      </c>
      <c r="S608" t="s">
        <v>2186</v>
      </c>
      <c r="T608" t="s">
        <v>4690</v>
      </c>
      <c r="U608" t="s">
        <v>673</v>
      </c>
    </row>
    <row r="609" spans="1:22" x14ac:dyDescent="0.25">
      <c r="A609" t="s">
        <v>2472</v>
      </c>
      <c r="B609" t="s">
        <v>2473</v>
      </c>
      <c r="C609" t="s">
        <v>3220</v>
      </c>
      <c r="D609" t="s">
        <v>411</v>
      </c>
      <c r="E609" t="s">
        <v>1667</v>
      </c>
      <c r="F609" t="s">
        <v>221</v>
      </c>
      <c r="G609" t="s">
        <v>1714</v>
      </c>
      <c r="H609" t="s">
        <v>1668</v>
      </c>
      <c r="I609" t="s">
        <v>20</v>
      </c>
      <c r="J609" t="s">
        <v>876</v>
      </c>
      <c r="K609" t="s">
        <v>2497</v>
      </c>
      <c r="L609" t="s">
        <v>2064</v>
      </c>
      <c r="M609" t="s">
        <v>2185</v>
      </c>
      <c r="N609" t="s">
        <v>4553</v>
      </c>
      <c r="O609" t="s">
        <v>6192</v>
      </c>
      <c r="P609" t="s">
        <v>19</v>
      </c>
      <c r="Q609" t="s">
        <v>1358</v>
      </c>
      <c r="R609" t="s">
        <v>74</v>
      </c>
      <c r="S609" t="s">
        <v>2184</v>
      </c>
      <c r="T609" t="s">
        <v>3190</v>
      </c>
      <c r="U609" t="s">
        <v>2474</v>
      </c>
    </row>
    <row r="610" spans="1:22" x14ac:dyDescent="0.25">
      <c r="A610" t="s">
        <v>2131</v>
      </c>
      <c r="B610" t="s">
        <v>2132</v>
      </c>
      <c r="C610" t="s">
        <v>3220</v>
      </c>
      <c r="D610" t="s">
        <v>2564</v>
      </c>
      <c r="E610" t="s">
        <v>134</v>
      </c>
      <c r="F610" t="s">
        <v>284</v>
      </c>
      <c r="G610" t="s">
        <v>1714</v>
      </c>
      <c r="H610" t="s">
        <v>1654</v>
      </c>
      <c r="I610" t="s">
        <v>28</v>
      </c>
      <c r="J610" t="s">
        <v>915</v>
      </c>
      <c r="K610" t="s">
        <v>1749</v>
      </c>
      <c r="L610" t="s">
        <v>1335</v>
      </c>
      <c r="M610" t="s">
        <v>2181</v>
      </c>
      <c r="N610" t="s">
        <v>4553</v>
      </c>
      <c r="O610" t="s">
        <v>6193</v>
      </c>
      <c r="P610" t="s">
        <v>25</v>
      </c>
      <c r="Q610" t="s">
        <v>1358</v>
      </c>
      <c r="R610" t="s">
        <v>18</v>
      </c>
      <c r="S610" t="s">
        <v>2182</v>
      </c>
      <c r="T610" t="s">
        <v>5204</v>
      </c>
      <c r="U610" t="s">
        <v>2133</v>
      </c>
    </row>
    <row r="611" spans="1:22" x14ac:dyDescent="0.25">
      <c r="A611" t="s">
        <v>2523</v>
      </c>
      <c r="B611" t="s">
        <v>2524</v>
      </c>
      <c r="C611" t="s">
        <v>1725</v>
      </c>
      <c r="D611" t="s">
        <v>1380</v>
      </c>
      <c r="E611" t="s">
        <v>134</v>
      </c>
      <c r="F611" t="s">
        <v>221</v>
      </c>
      <c r="G611" t="s">
        <v>2028</v>
      </c>
      <c r="H611" t="s">
        <v>1654</v>
      </c>
      <c r="I611" t="s">
        <v>1383</v>
      </c>
      <c r="J611" t="s">
        <v>919</v>
      </c>
      <c r="K611" t="s">
        <v>1411</v>
      </c>
      <c r="L611" t="s">
        <v>985</v>
      </c>
      <c r="M611" t="s">
        <v>2185</v>
      </c>
      <c r="N611" t="s">
        <v>4553</v>
      </c>
      <c r="O611" t="s">
        <v>6194</v>
      </c>
      <c r="P611" t="s">
        <v>19</v>
      </c>
      <c r="Q611" t="s">
        <v>1334</v>
      </c>
      <c r="R611" t="s">
        <v>40</v>
      </c>
      <c r="S611" t="s">
        <v>2184</v>
      </c>
      <c r="T611" t="s">
        <v>4369</v>
      </c>
      <c r="U611" t="s">
        <v>2525</v>
      </c>
    </row>
    <row r="612" spans="1:22" x14ac:dyDescent="0.25">
      <c r="A612" t="s">
        <v>2785</v>
      </c>
      <c r="B612" t="s">
        <v>2786</v>
      </c>
      <c r="C612" t="s">
        <v>3220</v>
      </c>
      <c r="D612" t="s">
        <v>3571</v>
      </c>
      <c r="E612" t="s">
        <v>134</v>
      </c>
      <c r="F612" t="s">
        <v>284</v>
      </c>
      <c r="G612" t="s">
        <v>1714</v>
      </c>
      <c r="H612" t="s">
        <v>1654</v>
      </c>
      <c r="I612" t="s">
        <v>20</v>
      </c>
      <c r="J612" t="s">
        <v>43</v>
      </c>
      <c r="K612" t="s">
        <v>1660</v>
      </c>
      <c r="L612" t="s">
        <v>983</v>
      </c>
      <c r="M612" t="s">
        <v>2181</v>
      </c>
      <c r="N612" t="s">
        <v>4553</v>
      </c>
      <c r="O612" t="s">
        <v>6195</v>
      </c>
      <c r="P612" t="s">
        <v>2268</v>
      </c>
      <c r="Q612" t="s">
        <v>1358</v>
      </c>
      <c r="R612" t="s">
        <v>74</v>
      </c>
      <c r="S612" t="s">
        <v>2186</v>
      </c>
      <c r="T612" t="s">
        <v>6196</v>
      </c>
      <c r="U612" t="s">
        <v>2787</v>
      </c>
    </row>
    <row r="613" spans="1:22" x14ac:dyDescent="0.25">
      <c r="A613" t="s">
        <v>2971</v>
      </c>
      <c r="B613" t="s">
        <v>2972</v>
      </c>
      <c r="C613" t="s">
        <v>1269</v>
      </c>
      <c r="D613" t="s">
        <v>400</v>
      </c>
      <c r="E613" t="s">
        <v>134</v>
      </c>
      <c r="F613" t="s">
        <v>284</v>
      </c>
      <c r="G613" t="s">
        <v>2028</v>
      </c>
      <c r="H613" t="s">
        <v>135</v>
      </c>
      <c r="I613" t="s">
        <v>28</v>
      </c>
      <c r="J613" t="s">
        <v>920</v>
      </c>
      <c r="K613" t="s">
        <v>989</v>
      </c>
      <c r="L613" t="s">
        <v>984</v>
      </c>
      <c r="M613" t="s">
        <v>2185</v>
      </c>
      <c r="N613" t="s">
        <v>4553</v>
      </c>
      <c r="O613" t="s">
        <v>6197</v>
      </c>
      <c r="P613" t="s">
        <v>19</v>
      </c>
      <c r="Q613" t="s">
        <v>1358</v>
      </c>
      <c r="R613" t="s">
        <v>29</v>
      </c>
      <c r="S613" t="s">
        <v>2184</v>
      </c>
      <c r="T613" t="s">
        <v>4354</v>
      </c>
      <c r="U613" t="s">
        <v>2973</v>
      </c>
    </row>
    <row r="614" spans="1:22" x14ac:dyDescent="0.25">
      <c r="A614" t="s">
        <v>618</v>
      </c>
      <c r="B614" t="s">
        <v>619</v>
      </c>
      <c r="C614" t="s">
        <v>102</v>
      </c>
      <c r="D614" t="s">
        <v>2017</v>
      </c>
      <c r="E614" t="s">
        <v>134</v>
      </c>
      <c r="F614" t="s">
        <v>221</v>
      </c>
      <c r="G614" t="s">
        <v>2028</v>
      </c>
      <c r="H614" t="s">
        <v>1654</v>
      </c>
      <c r="I614" t="s">
        <v>140</v>
      </c>
      <c r="J614" t="s">
        <v>876</v>
      </c>
      <c r="K614" t="s">
        <v>1666</v>
      </c>
      <c r="L614" t="s">
        <v>1406</v>
      </c>
      <c r="M614" t="s">
        <v>2183</v>
      </c>
      <c r="N614" t="s">
        <v>6198</v>
      </c>
      <c r="O614" t="s">
        <v>6199</v>
      </c>
      <c r="P614" t="s">
        <v>19</v>
      </c>
      <c r="Q614" t="s">
        <v>1710</v>
      </c>
      <c r="R614" t="s">
        <v>18</v>
      </c>
      <c r="S614" t="s">
        <v>2186</v>
      </c>
      <c r="T614" t="s">
        <v>1917</v>
      </c>
      <c r="U614" t="s">
        <v>620</v>
      </c>
    </row>
    <row r="615" spans="1:22" x14ac:dyDescent="0.25">
      <c r="A615" t="s">
        <v>2977</v>
      </c>
      <c r="B615" t="s">
        <v>2978</v>
      </c>
      <c r="C615" t="s">
        <v>2914</v>
      </c>
      <c r="D615" t="s">
        <v>1658</v>
      </c>
      <c r="E615" t="s">
        <v>134</v>
      </c>
      <c r="F615" t="s">
        <v>284</v>
      </c>
      <c r="G615" t="s">
        <v>2028</v>
      </c>
      <c r="H615" t="s">
        <v>1654</v>
      </c>
      <c r="I615" t="s">
        <v>20</v>
      </c>
      <c r="J615" t="s">
        <v>925</v>
      </c>
      <c r="K615" t="s">
        <v>1660</v>
      </c>
      <c r="L615" t="s">
        <v>1351</v>
      </c>
      <c r="M615" t="s">
        <v>2183</v>
      </c>
      <c r="N615" t="s">
        <v>5007</v>
      </c>
      <c r="O615" t="s">
        <v>6200</v>
      </c>
      <c r="P615" t="s">
        <v>19</v>
      </c>
      <c r="Q615" t="s">
        <v>1336</v>
      </c>
      <c r="R615" t="s">
        <v>49</v>
      </c>
      <c r="S615" t="s">
        <v>2184</v>
      </c>
      <c r="T615" t="s">
        <v>1691</v>
      </c>
      <c r="U615" t="s">
        <v>2979</v>
      </c>
    </row>
    <row r="616" spans="1:22" x14ac:dyDescent="0.25">
      <c r="A616" t="s">
        <v>2010</v>
      </c>
      <c r="B616" t="s">
        <v>2011</v>
      </c>
      <c r="D616" t="s">
        <v>1400</v>
      </c>
      <c r="E616" t="s">
        <v>134</v>
      </c>
      <c r="F616" t="s">
        <v>284</v>
      </c>
      <c r="G616" t="s">
        <v>4823</v>
      </c>
      <c r="H616" t="s">
        <v>135</v>
      </c>
      <c r="I616" t="s">
        <v>1383</v>
      </c>
      <c r="J616" t="s">
        <v>43</v>
      </c>
      <c r="K616" t="s">
        <v>991</v>
      </c>
      <c r="L616" t="s">
        <v>984</v>
      </c>
      <c r="M616" t="s">
        <v>2183</v>
      </c>
      <c r="N616" t="s">
        <v>5008</v>
      </c>
      <c r="O616" t="s">
        <v>1231</v>
      </c>
      <c r="Q616" t="s">
        <v>135</v>
      </c>
      <c r="R616" t="s">
        <v>24</v>
      </c>
      <c r="S616" t="s">
        <v>2186</v>
      </c>
      <c r="T616" t="s">
        <v>5009</v>
      </c>
      <c r="U616" t="s">
        <v>2012</v>
      </c>
    </row>
    <row r="617" spans="1:22" x14ac:dyDescent="0.25">
      <c r="A617" t="s">
        <v>2172</v>
      </c>
      <c r="B617" t="s">
        <v>2173</v>
      </c>
      <c r="C617" t="s">
        <v>1725</v>
      </c>
      <c r="D617" t="s">
        <v>2061</v>
      </c>
      <c r="E617" t="s">
        <v>134</v>
      </c>
      <c r="F617" t="s">
        <v>2713</v>
      </c>
      <c r="G617" t="s">
        <v>2028</v>
      </c>
      <c r="H617" t="s">
        <v>1654</v>
      </c>
      <c r="I617" t="s">
        <v>17</v>
      </c>
      <c r="J617" t="s">
        <v>877</v>
      </c>
      <c r="K617" t="s">
        <v>1411</v>
      </c>
      <c r="L617" t="s">
        <v>985</v>
      </c>
      <c r="M617" t="s">
        <v>2185</v>
      </c>
      <c r="N617" t="s">
        <v>6201</v>
      </c>
      <c r="O617" t="s">
        <v>6202</v>
      </c>
      <c r="P617" t="s">
        <v>19</v>
      </c>
      <c r="Q617" t="s">
        <v>2026</v>
      </c>
      <c r="R617" t="s">
        <v>30</v>
      </c>
      <c r="S617" t="s">
        <v>2184</v>
      </c>
      <c r="T617" t="s">
        <v>2121</v>
      </c>
      <c r="U617" t="s">
        <v>2174</v>
      </c>
    </row>
    <row r="618" spans="1:22" x14ac:dyDescent="0.25">
      <c r="A618" t="s">
        <v>2006</v>
      </c>
      <c r="B618" t="s">
        <v>2007</v>
      </c>
      <c r="D618" t="s">
        <v>1382</v>
      </c>
      <c r="E618" t="s">
        <v>134</v>
      </c>
      <c r="F618" t="s">
        <v>284</v>
      </c>
      <c r="G618" t="s">
        <v>703</v>
      </c>
      <c r="H618" t="s">
        <v>135</v>
      </c>
      <c r="I618" t="s">
        <v>17</v>
      </c>
      <c r="J618" t="s">
        <v>879</v>
      </c>
      <c r="K618" t="s">
        <v>989</v>
      </c>
      <c r="M618" t="s">
        <v>2183</v>
      </c>
      <c r="N618" t="s">
        <v>4691</v>
      </c>
      <c r="P618" t="s">
        <v>19</v>
      </c>
      <c r="Q618" t="s">
        <v>135</v>
      </c>
      <c r="R618" t="s">
        <v>54</v>
      </c>
      <c r="S618" t="s">
        <v>2186</v>
      </c>
      <c r="T618" t="s">
        <v>4706</v>
      </c>
      <c r="U618" t="s">
        <v>2008</v>
      </c>
    </row>
    <row r="619" spans="1:22" x14ac:dyDescent="0.25">
      <c r="A619" t="s">
        <v>1259</v>
      </c>
      <c r="B619" t="s">
        <v>1260</v>
      </c>
      <c r="C619" t="s">
        <v>1269</v>
      </c>
      <c r="D619" t="s">
        <v>1534</v>
      </c>
      <c r="E619" t="s">
        <v>134</v>
      </c>
      <c r="F619" t="s">
        <v>221</v>
      </c>
      <c r="G619" t="s">
        <v>2028</v>
      </c>
      <c r="H619" t="s">
        <v>135</v>
      </c>
      <c r="I619" t="s">
        <v>20</v>
      </c>
      <c r="J619" t="s">
        <v>876</v>
      </c>
      <c r="K619" t="s">
        <v>1338</v>
      </c>
      <c r="M619" t="s">
        <v>2181</v>
      </c>
      <c r="N619" t="s">
        <v>6203</v>
      </c>
      <c r="P619" t="s">
        <v>2268</v>
      </c>
      <c r="Q619" t="s">
        <v>1334</v>
      </c>
      <c r="R619" t="s">
        <v>69</v>
      </c>
      <c r="S619" t="s">
        <v>2186</v>
      </c>
      <c r="T619" t="s">
        <v>2802</v>
      </c>
      <c r="U619" t="s">
        <v>1261</v>
      </c>
    </row>
    <row r="620" spans="1:22" x14ac:dyDescent="0.25">
      <c r="A620" t="s">
        <v>1945</v>
      </c>
      <c r="B620" t="s">
        <v>1946</v>
      </c>
      <c r="D620" t="s">
        <v>234</v>
      </c>
      <c r="E620" t="s">
        <v>134</v>
      </c>
      <c r="F620" t="s">
        <v>284</v>
      </c>
      <c r="G620" t="s">
        <v>28</v>
      </c>
      <c r="H620" t="s">
        <v>135</v>
      </c>
      <c r="I620" t="s">
        <v>1383</v>
      </c>
      <c r="J620" t="s">
        <v>4306</v>
      </c>
      <c r="K620" t="s">
        <v>991</v>
      </c>
      <c r="M620" t="s">
        <v>2183</v>
      </c>
      <c r="N620" t="s">
        <v>6204</v>
      </c>
      <c r="P620" t="s">
        <v>19</v>
      </c>
      <c r="Q620" t="s">
        <v>135</v>
      </c>
      <c r="R620" t="s">
        <v>77</v>
      </c>
      <c r="S620" t="s">
        <v>2186</v>
      </c>
      <c r="T620" t="s">
        <v>4693</v>
      </c>
      <c r="U620" t="s">
        <v>1947</v>
      </c>
    </row>
    <row r="621" spans="1:22" x14ac:dyDescent="0.25">
      <c r="A621" t="s">
        <v>2655</v>
      </c>
      <c r="B621" t="s">
        <v>2656</v>
      </c>
      <c r="C621" t="s">
        <v>3220</v>
      </c>
      <c r="D621" t="s">
        <v>2060</v>
      </c>
      <c r="E621" t="s">
        <v>134</v>
      </c>
      <c r="F621" t="s">
        <v>221</v>
      </c>
      <c r="G621" t="s">
        <v>703</v>
      </c>
      <c r="H621" t="s">
        <v>1654</v>
      </c>
      <c r="I621" t="s">
        <v>20</v>
      </c>
      <c r="J621" t="s">
        <v>881</v>
      </c>
      <c r="K621" t="s">
        <v>987</v>
      </c>
      <c r="L621" t="s">
        <v>986</v>
      </c>
      <c r="M621" t="s">
        <v>2185</v>
      </c>
      <c r="N621" t="s">
        <v>6204</v>
      </c>
      <c r="O621" t="s">
        <v>6205</v>
      </c>
      <c r="P621" t="s">
        <v>19</v>
      </c>
      <c r="Q621" t="s">
        <v>2026</v>
      </c>
      <c r="R621" t="s">
        <v>77</v>
      </c>
      <c r="S621" t="s">
        <v>2184</v>
      </c>
      <c r="T621" t="s">
        <v>6206</v>
      </c>
      <c r="U621" t="s">
        <v>2657</v>
      </c>
    </row>
    <row r="622" spans="1:22" x14ac:dyDescent="0.25">
      <c r="A622" t="s">
        <v>1029</v>
      </c>
      <c r="B622" t="s">
        <v>1030</v>
      </c>
      <c r="C622" t="s">
        <v>1269</v>
      </c>
      <c r="D622" t="s">
        <v>720</v>
      </c>
      <c r="E622" t="s">
        <v>134</v>
      </c>
      <c r="F622" t="s">
        <v>221</v>
      </c>
      <c r="G622" t="s">
        <v>2028</v>
      </c>
      <c r="H622" t="s">
        <v>1654</v>
      </c>
      <c r="I622" t="s">
        <v>140</v>
      </c>
      <c r="J622" t="s">
        <v>873</v>
      </c>
      <c r="K622" t="s">
        <v>2126</v>
      </c>
      <c r="L622" t="s">
        <v>990</v>
      </c>
      <c r="M622" t="s">
        <v>2185</v>
      </c>
      <c r="N622" t="s">
        <v>4692</v>
      </c>
      <c r="O622" t="s">
        <v>6207</v>
      </c>
      <c r="P622" t="s">
        <v>25</v>
      </c>
      <c r="Q622" t="s">
        <v>1336</v>
      </c>
      <c r="R622" t="s">
        <v>73</v>
      </c>
      <c r="S622" t="s">
        <v>2184</v>
      </c>
      <c r="T622" t="s">
        <v>1691</v>
      </c>
      <c r="U622" t="s">
        <v>1031</v>
      </c>
    </row>
    <row r="623" spans="1:22" x14ac:dyDescent="0.25">
      <c r="A623" t="s">
        <v>1247</v>
      </c>
      <c r="B623" t="s">
        <v>1248</v>
      </c>
      <c r="C623" t="s">
        <v>1269</v>
      </c>
      <c r="D623" t="s">
        <v>2711</v>
      </c>
      <c r="E623" t="s">
        <v>1667</v>
      </c>
      <c r="F623" t="s">
        <v>221</v>
      </c>
      <c r="G623" t="s">
        <v>2028</v>
      </c>
      <c r="H623" t="s">
        <v>1668</v>
      </c>
      <c r="I623" t="s">
        <v>140</v>
      </c>
      <c r="J623" t="s">
        <v>879</v>
      </c>
      <c r="K623" t="s">
        <v>2650</v>
      </c>
      <c r="L623" t="s">
        <v>985</v>
      </c>
      <c r="M623" t="s">
        <v>2185</v>
      </c>
      <c r="N623" t="s">
        <v>4692</v>
      </c>
      <c r="O623" t="s">
        <v>6208</v>
      </c>
      <c r="P623" t="s">
        <v>19</v>
      </c>
      <c r="Q623" t="s">
        <v>1710</v>
      </c>
      <c r="R623" t="s">
        <v>77</v>
      </c>
      <c r="S623" t="s">
        <v>2184</v>
      </c>
      <c r="T623" t="s">
        <v>3767</v>
      </c>
      <c r="U623" t="s">
        <v>1249</v>
      </c>
      <c r="V623" t="s">
        <v>1405</v>
      </c>
    </row>
    <row r="624" spans="1:22" x14ac:dyDescent="0.25">
      <c r="A624" t="s">
        <v>109</v>
      </c>
      <c r="B624" t="s">
        <v>110</v>
      </c>
      <c r="C624" t="s">
        <v>1269</v>
      </c>
      <c r="D624" t="s">
        <v>1497</v>
      </c>
      <c r="E624" t="s">
        <v>134</v>
      </c>
      <c r="F624" t="s">
        <v>221</v>
      </c>
      <c r="G624" t="s">
        <v>2028</v>
      </c>
      <c r="H624" t="s">
        <v>1654</v>
      </c>
      <c r="I624" t="s">
        <v>17</v>
      </c>
      <c r="J624" t="s">
        <v>877</v>
      </c>
      <c r="K624" t="s">
        <v>1722</v>
      </c>
      <c r="L624" t="s">
        <v>986</v>
      </c>
      <c r="M624" t="s">
        <v>2185</v>
      </c>
      <c r="N624" t="s">
        <v>6209</v>
      </c>
      <c r="O624" t="s">
        <v>6210</v>
      </c>
      <c r="P624" t="s">
        <v>19</v>
      </c>
      <c r="Q624" t="s">
        <v>135</v>
      </c>
      <c r="R624" t="s">
        <v>68</v>
      </c>
      <c r="S624" t="s">
        <v>2184</v>
      </c>
      <c r="T624" t="s">
        <v>1736</v>
      </c>
      <c r="U624" t="s">
        <v>111</v>
      </c>
    </row>
    <row r="625" spans="1:21" x14ac:dyDescent="0.25">
      <c r="A625" t="s">
        <v>5011</v>
      </c>
      <c r="B625" t="s">
        <v>5012</v>
      </c>
      <c r="C625" t="s">
        <v>1364</v>
      </c>
      <c r="D625" t="s">
        <v>1395</v>
      </c>
      <c r="E625" t="s">
        <v>134</v>
      </c>
      <c r="F625" t="s">
        <v>284</v>
      </c>
      <c r="G625" t="s">
        <v>704</v>
      </c>
      <c r="H625" t="s">
        <v>1654</v>
      </c>
      <c r="I625" t="s">
        <v>140</v>
      </c>
      <c r="J625" t="s">
        <v>914</v>
      </c>
      <c r="K625" t="s">
        <v>1362</v>
      </c>
      <c r="L625" t="s">
        <v>1406</v>
      </c>
      <c r="M625" t="s">
        <v>2183</v>
      </c>
      <c r="N625" t="s">
        <v>5010</v>
      </c>
      <c r="O625" t="s">
        <v>6211</v>
      </c>
      <c r="P625" t="s">
        <v>19</v>
      </c>
      <c r="Q625" t="s">
        <v>135</v>
      </c>
      <c r="R625" t="s">
        <v>40</v>
      </c>
      <c r="S625" t="s">
        <v>2186</v>
      </c>
      <c r="T625" t="s">
        <v>2029</v>
      </c>
      <c r="U625" t="s">
        <v>5013</v>
      </c>
    </row>
    <row r="626" spans="1:21" x14ac:dyDescent="0.25">
      <c r="A626" t="s">
        <v>1963</v>
      </c>
      <c r="B626" t="s">
        <v>1964</v>
      </c>
      <c r="C626" t="s">
        <v>1269</v>
      </c>
      <c r="D626" t="s">
        <v>1344</v>
      </c>
      <c r="E626" t="s">
        <v>134</v>
      </c>
      <c r="F626" t="s">
        <v>221</v>
      </c>
      <c r="G626" t="s">
        <v>704</v>
      </c>
      <c r="H626" t="s">
        <v>1655</v>
      </c>
      <c r="I626" t="s">
        <v>17</v>
      </c>
      <c r="J626" t="s">
        <v>921</v>
      </c>
      <c r="K626" t="s">
        <v>2684</v>
      </c>
      <c r="L626" t="s">
        <v>984</v>
      </c>
      <c r="M626" t="s">
        <v>2185</v>
      </c>
      <c r="N626" t="s">
        <v>5014</v>
      </c>
      <c r="O626" t="s">
        <v>6212</v>
      </c>
      <c r="P626" t="s">
        <v>19</v>
      </c>
      <c r="Q626" t="s">
        <v>1358</v>
      </c>
      <c r="R626" t="s">
        <v>21</v>
      </c>
      <c r="S626" t="s">
        <v>2184</v>
      </c>
      <c r="T626" t="s">
        <v>4558</v>
      </c>
      <c r="U626" t="s">
        <v>1965</v>
      </c>
    </row>
    <row r="627" spans="1:21" x14ac:dyDescent="0.25">
      <c r="A627" t="s">
        <v>2066</v>
      </c>
      <c r="B627" t="s">
        <v>2067</v>
      </c>
      <c r="D627" t="s">
        <v>1382</v>
      </c>
      <c r="E627" t="s">
        <v>134</v>
      </c>
      <c r="F627" t="s">
        <v>284</v>
      </c>
      <c r="G627" t="s">
        <v>704</v>
      </c>
      <c r="H627" t="s">
        <v>135</v>
      </c>
      <c r="I627" t="s">
        <v>1383</v>
      </c>
      <c r="J627" t="s">
        <v>5907</v>
      </c>
      <c r="K627" t="s">
        <v>991</v>
      </c>
      <c r="M627" t="s">
        <v>2183</v>
      </c>
      <c r="N627" t="s">
        <v>5015</v>
      </c>
      <c r="P627" t="s">
        <v>19</v>
      </c>
      <c r="Q627" t="s">
        <v>135</v>
      </c>
      <c r="R627" t="s">
        <v>38</v>
      </c>
      <c r="S627" t="s">
        <v>2186</v>
      </c>
      <c r="T627" t="s">
        <v>4698</v>
      </c>
      <c r="U627" t="s">
        <v>2068</v>
      </c>
    </row>
    <row r="628" spans="1:21" x14ac:dyDescent="0.25">
      <c r="A628" t="s">
        <v>228</v>
      </c>
      <c r="B628" t="s">
        <v>229</v>
      </c>
      <c r="C628" t="s">
        <v>3220</v>
      </c>
      <c r="D628" t="s">
        <v>2016</v>
      </c>
      <c r="E628" t="s">
        <v>2565</v>
      </c>
      <c r="F628" t="s">
        <v>284</v>
      </c>
      <c r="G628" t="s">
        <v>2028</v>
      </c>
      <c r="H628" t="s">
        <v>1655</v>
      </c>
      <c r="I628" t="s">
        <v>20</v>
      </c>
      <c r="J628" t="s">
        <v>876</v>
      </c>
      <c r="K628" t="s">
        <v>1722</v>
      </c>
      <c r="L628" t="s">
        <v>1659</v>
      </c>
      <c r="M628" t="s">
        <v>2185</v>
      </c>
      <c r="N628" t="s">
        <v>4356</v>
      </c>
      <c r="O628" t="s">
        <v>6213</v>
      </c>
      <c r="P628" t="s">
        <v>19</v>
      </c>
      <c r="Q628" t="s">
        <v>2062</v>
      </c>
      <c r="R628" t="s">
        <v>49</v>
      </c>
      <c r="S628" t="s">
        <v>2184</v>
      </c>
      <c r="T628" t="s">
        <v>3581</v>
      </c>
      <c r="U628" t="s">
        <v>230</v>
      </c>
    </row>
    <row r="629" spans="1:21" x14ac:dyDescent="0.25">
      <c r="A629" t="s">
        <v>3439</v>
      </c>
      <c r="B629" t="s">
        <v>3440</v>
      </c>
      <c r="C629" t="s">
        <v>2914</v>
      </c>
      <c r="D629" t="s">
        <v>1395</v>
      </c>
      <c r="E629" t="s">
        <v>134</v>
      </c>
      <c r="F629" t="s">
        <v>221</v>
      </c>
      <c r="G629" t="s">
        <v>702</v>
      </c>
      <c r="H629" t="s">
        <v>135</v>
      </c>
      <c r="I629" t="s">
        <v>20</v>
      </c>
      <c r="J629" t="s">
        <v>877</v>
      </c>
      <c r="K629" t="s">
        <v>991</v>
      </c>
      <c r="M629" t="s">
        <v>2183</v>
      </c>
      <c r="N629" t="s">
        <v>5016</v>
      </c>
      <c r="P629" t="s">
        <v>19</v>
      </c>
      <c r="Q629" t="s">
        <v>1336</v>
      </c>
      <c r="R629" t="s">
        <v>24</v>
      </c>
      <c r="S629" t="s">
        <v>2184</v>
      </c>
      <c r="T629" t="s">
        <v>6214</v>
      </c>
      <c r="U629" t="s">
        <v>3441</v>
      </c>
    </row>
    <row r="630" spans="1:21" x14ac:dyDescent="0.25">
      <c r="A630" t="s">
        <v>2001</v>
      </c>
      <c r="B630" t="s">
        <v>2001</v>
      </c>
      <c r="D630" t="s">
        <v>1403</v>
      </c>
      <c r="E630" t="s">
        <v>134</v>
      </c>
      <c r="F630" t="s">
        <v>221</v>
      </c>
      <c r="G630" t="s">
        <v>704</v>
      </c>
      <c r="H630" t="s">
        <v>135</v>
      </c>
      <c r="I630" t="s">
        <v>1383</v>
      </c>
      <c r="J630" t="s">
        <v>877</v>
      </c>
      <c r="K630" t="s">
        <v>991</v>
      </c>
      <c r="M630" t="s">
        <v>2183</v>
      </c>
      <c r="N630" t="s">
        <v>5016</v>
      </c>
      <c r="P630" t="s">
        <v>19</v>
      </c>
      <c r="Q630" t="s">
        <v>135</v>
      </c>
      <c r="R630" t="s">
        <v>38</v>
      </c>
      <c r="S630" t="s">
        <v>2184</v>
      </c>
      <c r="T630" t="s">
        <v>4694</v>
      </c>
      <c r="U630" t="s">
        <v>2002</v>
      </c>
    </row>
    <row r="631" spans="1:21" x14ac:dyDescent="0.25">
      <c r="A631" t="s">
        <v>1427</v>
      </c>
      <c r="B631" t="s">
        <v>1428</v>
      </c>
      <c r="C631" t="s">
        <v>1337</v>
      </c>
      <c r="D631" t="s">
        <v>1692</v>
      </c>
      <c r="E631" t="s">
        <v>134</v>
      </c>
      <c r="F631" t="s">
        <v>2713</v>
      </c>
      <c r="G631" t="s">
        <v>2028</v>
      </c>
      <c r="H631" t="s">
        <v>135</v>
      </c>
      <c r="I631" t="s">
        <v>28</v>
      </c>
      <c r="J631" t="s">
        <v>879</v>
      </c>
      <c r="K631" t="s">
        <v>1338</v>
      </c>
      <c r="L631" t="s">
        <v>986</v>
      </c>
      <c r="M631" t="s">
        <v>2181</v>
      </c>
      <c r="N631" t="s">
        <v>6215</v>
      </c>
      <c r="O631" t="s">
        <v>4895</v>
      </c>
      <c r="P631" t="s">
        <v>19</v>
      </c>
      <c r="Q631" t="s">
        <v>2026</v>
      </c>
      <c r="R631" t="s">
        <v>54</v>
      </c>
      <c r="S631" t="s">
        <v>2182</v>
      </c>
      <c r="T631" t="s">
        <v>2528</v>
      </c>
      <c r="U631" t="s">
        <v>1429</v>
      </c>
    </row>
    <row r="632" spans="1:21" x14ac:dyDescent="0.25">
      <c r="A632" t="s">
        <v>3122</v>
      </c>
      <c r="B632" t="s">
        <v>3123</v>
      </c>
      <c r="D632" t="s">
        <v>234</v>
      </c>
      <c r="E632" t="s">
        <v>134</v>
      </c>
      <c r="F632" t="s">
        <v>284</v>
      </c>
      <c r="G632" t="s">
        <v>2028</v>
      </c>
      <c r="H632" t="s">
        <v>1654</v>
      </c>
      <c r="I632" t="s">
        <v>28</v>
      </c>
      <c r="J632" t="s">
        <v>5181</v>
      </c>
      <c r="K632" t="s">
        <v>1339</v>
      </c>
      <c r="L632" t="s">
        <v>990</v>
      </c>
      <c r="M632" t="s">
        <v>2185</v>
      </c>
      <c r="N632" t="s">
        <v>6216</v>
      </c>
      <c r="O632" t="s">
        <v>6217</v>
      </c>
      <c r="P632" t="s">
        <v>19</v>
      </c>
      <c r="Q632" t="s">
        <v>1334</v>
      </c>
      <c r="R632" t="s">
        <v>34</v>
      </c>
      <c r="S632" t="s">
        <v>2184</v>
      </c>
      <c r="T632" t="s">
        <v>1740</v>
      </c>
      <c r="U632" t="s">
        <v>3124</v>
      </c>
    </row>
    <row r="633" spans="1:21" x14ac:dyDescent="0.25">
      <c r="A633" t="s">
        <v>736</v>
      </c>
      <c r="B633" t="s">
        <v>737</v>
      </c>
      <c r="C633" t="s">
        <v>709</v>
      </c>
      <c r="D633" t="s">
        <v>2648</v>
      </c>
      <c r="E633" t="s">
        <v>1667</v>
      </c>
      <c r="F633" t="s">
        <v>221</v>
      </c>
      <c r="G633" t="s">
        <v>2028</v>
      </c>
      <c r="H633" t="s">
        <v>1655</v>
      </c>
      <c r="I633" t="s">
        <v>17</v>
      </c>
      <c r="J633" t="s">
        <v>913</v>
      </c>
      <c r="K633" t="s">
        <v>2122</v>
      </c>
      <c r="L633" t="s">
        <v>1406</v>
      </c>
      <c r="M633" t="s">
        <v>2183</v>
      </c>
      <c r="N633" t="s">
        <v>3961</v>
      </c>
      <c r="O633" t="s">
        <v>6218</v>
      </c>
      <c r="Q633" t="s">
        <v>1679</v>
      </c>
      <c r="R633" t="s">
        <v>34</v>
      </c>
      <c r="S633" t="s">
        <v>2184</v>
      </c>
      <c r="T633" t="s">
        <v>3143</v>
      </c>
      <c r="U633" t="s">
        <v>738</v>
      </c>
    </row>
    <row r="634" spans="1:21" x14ac:dyDescent="0.25">
      <c r="A634" t="s">
        <v>597</v>
      </c>
      <c r="B634" t="s">
        <v>598</v>
      </c>
      <c r="D634" t="s">
        <v>1368</v>
      </c>
      <c r="E634" t="s">
        <v>134</v>
      </c>
      <c r="F634" t="s">
        <v>284</v>
      </c>
      <c r="G634" t="s">
        <v>703</v>
      </c>
      <c r="H634" t="s">
        <v>135</v>
      </c>
      <c r="I634" t="s">
        <v>1383</v>
      </c>
      <c r="J634" t="s">
        <v>874</v>
      </c>
      <c r="K634" t="s">
        <v>989</v>
      </c>
      <c r="L634" t="s">
        <v>984</v>
      </c>
      <c r="M634" t="s">
        <v>2183</v>
      </c>
      <c r="N634" t="s">
        <v>6219</v>
      </c>
      <c r="O634" t="s">
        <v>6220</v>
      </c>
      <c r="Q634" t="s">
        <v>135</v>
      </c>
      <c r="R634" t="s">
        <v>54</v>
      </c>
      <c r="S634" t="s">
        <v>2186</v>
      </c>
      <c r="T634" t="s">
        <v>4361</v>
      </c>
      <c r="U634" t="s">
        <v>599</v>
      </c>
    </row>
    <row r="635" spans="1:21" x14ac:dyDescent="0.25">
      <c r="A635" t="s">
        <v>1299</v>
      </c>
      <c r="B635" t="s">
        <v>1300</v>
      </c>
      <c r="C635" t="s">
        <v>1269</v>
      </c>
      <c r="D635" t="s">
        <v>2615</v>
      </c>
      <c r="E635" t="s">
        <v>2758</v>
      </c>
      <c r="F635" t="s">
        <v>2713</v>
      </c>
      <c r="G635" t="s">
        <v>2028</v>
      </c>
      <c r="H635" t="s">
        <v>1655</v>
      </c>
      <c r="I635" t="s">
        <v>17</v>
      </c>
      <c r="J635" t="s">
        <v>874</v>
      </c>
      <c r="K635" t="s">
        <v>2123</v>
      </c>
      <c r="L635" t="s">
        <v>1659</v>
      </c>
      <c r="M635" t="s">
        <v>2185</v>
      </c>
      <c r="N635" t="s">
        <v>6219</v>
      </c>
      <c r="O635" t="s">
        <v>6221</v>
      </c>
      <c r="P635" t="s">
        <v>19</v>
      </c>
      <c r="Q635" t="s">
        <v>1710</v>
      </c>
      <c r="R635" t="s">
        <v>54</v>
      </c>
      <c r="S635" t="s">
        <v>2184</v>
      </c>
      <c r="T635" t="s">
        <v>1738</v>
      </c>
      <c r="U635" t="s">
        <v>1301</v>
      </c>
    </row>
    <row r="636" spans="1:21" x14ac:dyDescent="0.25">
      <c r="A636" t="s">
        <v>2824</v>
      </c>
      <c r="B636" t="s">
        <v>2825</v>
      </c>
      <c r="C636" t="s">
        <v>1269</v>
      </c>
      <c r="D636" t="s">
        <v>400</v>
      </c>
      <c r="E636" t="s">
        <v>134</v>
      </c>
      <c r="F636" t="s">
        <v>284</v>
      </c>
      <c r="G636" t="s">
        <v>2028</v>
      </c>
      <c r="H636" t="s">
        <v>135</v>
      </c>
      <c r="I636" t="s">
        <v>140</v>
      </c>
      <c r="J636" t="s">
        <v>882</v>
      </c>
      <c r="K636" t="s">
        <v>989</v>
      </c>
      <c r="L636" t="s">
        <v>984</v>
      </c>
      <c r="M636" t="s">
        <v>2183</v>
      </c>
      <c r="N636" t="s">
        <v>3824</v>
      </c>
      <c r="O636" t="s">
        <v>6222</v>
      </c>
      <c r="P636" t="s">
        <v>19</v>
      </c>
      <c r="Q636" t="s">
        <v>1334</v>
      </c>
      <c r="R636" t="s">
        <v>54</v>
      </c>
      <c r="S636" t="s">
        <v>2186</v>
      </c>
      <c r="T636" t="s">
        <v>1691</v>
      </c>
      <c r="U636" t="s">
        <v>2826</v>
      </c>
    </row>
    <row r="637" spans="1:21" x14ac:dyDescent="0.25">
      <c r="A637" t="s">
        <v>1086</v>
      </c>
      <c r="B637" t="s">
        <v>1087</v>
      </c>
      <c r="D637" t="s">
        <v>1400</v>
      </c>
      <c r="E637" t="s">
        <v>134</v>
      </c>
      <c r="F637" t="s">
        <v>284</v>
      </c>
      <c r="G637" t="s">
        <v>1714</v>
      </c>
      <c r="H637" t="s">
        <v>135</v>
      </c>
      <c r="I637" t="s">
        <v>17</v>
      </c>
      <c r="J637" t="s">
        <v>880</v>
      </c>
      <c r="K637" t="s">
        <v>987</v>
      </c>
      <c r="M637" t="s">
        <v>2183</v>
      </c>
      <c r="N637" t="s">
        <v>6223</v>
      </c>
      <c r="P637" t="s">
        <v>19</v>
      </c>
      <c r="Q637" t="s">
        <v>135</v>
      </c>
      <c r="R637" t="s">
        <v>18</v>
      </c>
      <c r="S637" t="s">
        <v>2182</v>
      </c>
      <c r="T637" t="s">
        <v>5208</v>
      </c>
      <c r="U637" t="s">
        <v>1088</v>
      </c>
    </row>
    <row r="638" spans="1:21" x14ac:dyDescent="0.25">
      <c r="A638" t="s">
        <v>1177</v>
      </c>
      <c r="B638" t="s">
        <v>1178</v>
      </c>
      <c r="C638" t="s">
        <v>1390</v>
      </c>
      <c r="D638" t="s">
        <v>2024</v>
      </c>
      <c r="E638" t="s">
        <v>134</v>
      </c>
      <c r="F638" t="s">
        <v>221</v>
      </c>
      <c r="G638" t="s">
        <v>2028</v>
      </c>
      <c r="H638" t="s">
        <v>1655</v>
      </c>
      <c r="I638" t="s">
        <v>17</v>
      </c>
      <c r="J638" t="s">
        <v>876</v>
      </c>
      <c r="K638" t="s">
        <v>1660</v>
      </c>
      <c r="L638" t="s">
        <v>1343</v>
      </c>
      <c r="M638" t="s">
        <v>2185</v>
      </c>
      <c r="N638" t="s">
        <v>6224</v>
      </c>
      <c r="O638" t="s">
        <v>6225</v>
      </c>
      <c r="P638" t="s">
        <v>19</v>
      </c>
      <c r="Q638" t="s">
        <v>2062</v>
      </c>
      <c r="R638" t="s">
        <v>54</v>
      </c>
      <c r="S638" t="s">
        <v>2184</v>
      </c>
      <c r="T638" t="s">
        <v>3764</v>
      </c>
      <c r="U638" t="s">
        <v>1179</v>
      </c>
    </row>
    <row r="639" spans="1:21" x14ac:dyDescent="0.25">
      <c r="A639" t="s">
        <v>1510</v>
      </c>
      <c r="B639" t="s">
        <v>1511</v>
      </c>
      <c r="C639" t="s">
        <v>1390</v>
      </c>
      <c r="D639" t="s">
        <v>2024</v>
      </c>
      <c r="E639" t="s">
        <v>2565</v>
      </c>
      <c r="F639" t="s">
        <v>284</v>
      </c>
      <c r="G639" t="s">
        <v>2028</v>
      </c>
      <c r="H639" t="s">
        <v>1655</v>
      </c>
      <c r="I639" t="s">
        <v>17</v>
      </c>
      <c r="J639" t="s">
        <v>920</v>
      </c>
      <c r="K639" t="s">
        <v>1674</v>
      </c>
      <c r="L639" t="s">
        <v>1659</v>
      </c>
      <c r="M639" t="s">
        <v>2185</v>
      </c>
      <c r="N639" t="s">
        <v>6224</v>
      </c>
      <c r="O639" t="s">
        <v>6226</v>
      </c>
      <c r="P639" t="s">
        <v>19</v>
      </c>
      <c r="Q639" t="s">
        <v>1336</v>
      </c>
      <c r="R639" t="s">
        <v>34</v>
      </c>
      <c r="S639" t="s">
        <v>2182</v>
      </c>
      <c r="T639" t="s">
        <v>1691</v>
      </c>
      <c r="U639" t="s">
        <v>1512</v>
      </c>
    </row>
    <row r="640" spans="1:21" x14ac:dyDescent="0.25">
      <c r="A640" t="s">
        <v>2540</v>
      </c>
      <c r="B640" t="s">
        <v>2541</v>
      </c>
      <c r="D640" t="s">
        <v>1381</v>
      </c>
      <c r="E640" t="s">
        <v>134</v>
      </c>
      <c r="F640" t="s">
        <v>283</v>
      </c>
      <c r="G640" t="s">
        <v>704</v>
      </c>
      <c r="H640" t="s">
        <v>135</v>
      </c>
      <c r="I640" t="s">
        <v>1383</v>
      </c>
      <c r="J640" t="s">
        <v>873</v>
      </c>
      <c r="K640" t="s">
        <v>991</v>
      </c>
      <c r="L640" t="s">
        <v>984</v>
      </c>
      <c r="M640" t="s">
        <v>2183</v>
      </c>
      <c r="N640" t="s">
        <v>6224</v>
      </c>
      <c r="O640" t="s">
        <v>6227</v>
      </c>
      <c r="P640" t="s">
        <v>19</v>
      </c>
      <c r="Q640" t="s">
        <v>135</v>
      </c>
      <c r="R640" t="s">
        <v>49</v>
      </c>
      <c r="S640" t="s">
        <v>2186</v>
      </c>
      <c r="T640" t="s">
        <v>4707</v>
      </c>
      <c r="U640" t="s">
        <v>2542</v>
      </c>
    </row>
    <row r="641" spans="1:21" x14ac:dyDescent="0.25">
      <c r="A641" t="s">
        <v>2612</v>
      </c>
      <c r="B641" t="s">
        <v>2613</v>
      </c>
      <c r="C641" t="s">
        <v>1269</v>
      </c>
      <c r="D641" t="s">
        <v>1368</v>
      </c>
      <c r="E641" t="s">
        <v>134</v>
      </c>
      <c r="F641" t="s">
        <v>221</v>
      </c>
      <c r="G641" t="s">
        <v>2028</v>
      </c>
      <c r="H641" t="s">
        <v>1654</v>
      </c>
      <c r="I641" t="s">
        <v>20</v>
      </c>
      <c r="J641" t="s">
        <v>918</v>
      </c>
      <c r="K641" t="s">
        <v>1396</v>
      </c>
      <c r="L641" t="s">
        <v>983</v>
      </c>
      <c r="M641" t="s">
        <v>2183</v>
      </c>
      <c r="N641" t="s">
        <v>6224</v>
      </c>
      <c r="O641" t="s">
        <v>6228</v>
      </c>
      <c r="P641" t="s">
        <v>25</v>
      </c>
      <c r="Q641" t="s">
        <v>1336</v>
      </c>
      <c r="R641" t="s">
        <v>213</v>
      </c>
      <c r="S641" t="s">
        <v>2184</v>
      </c>
      <c r="T641" t="s">
        <v>3741</v>
      </c>
      <c r="U641" t="s">
        <v>2614</v>
      </c>
    </row>
    <row r="642" spans="1:21" x14ac:dyDescent="0.25">
      <c r="A642" t="s">
        <v>3208</v>
      </c>
      <c r="B642" t="s">
        <v>3209</v>
      </c>
      <c r="C642" t="s">
        <v>1390</v>
      </c>
      <c r="D642" t="s">
        <v>1684</v>
      </c>
      <c r="E642" t="s">
        <v>1667</v>
      </c>
      <c r="F642" t="s">
        <v>221</v>
      </c>
      <c r="G642" t="s">
        <v>28</v>
      </c>
      <c r="H642" t="s">
        <v>1655</v>
      </c>
      <c r="I642" t="s">
        <v>28</v>
      </c>
      <c r="J642" t="s">
        <v>43</v>
      </c>
      <c r="K642" t="s">
        <v>1411</v>
      </c>
      <c r="L642" t="s">
        <v>1659</v>
      </c>
      <c r="M642" t="s">
        <v>2183</v>
      </c>
      <c r="N642" t="s">
        <v>4697</v>
      </c>
      <c r="O642" t="s">
        <v>6113</v>
      </c>
      <c r="P642" t="s">
        <v>19</v>
      </c>
      <c r="Q642" t="s">
        <v>1358</v>
      </c>
      <c r="R642" t="s">
        <v>66</v>
      </c>
      <c r="S642" t="s">
        <v>2182</v>
      </c>
      <c r="T642" t="s">
        <v>3829</v>
      </c>
      <c r="U642" t="s">
        <v>3210</v>
      </c>
    </row>
    <row r="643" spans="1:21" x14ac:dyDescent="0.25">
      <c r="A643" t="s">
        <v>3472</v>
      </c>
      <c r="B643" t="s">
        <v>3473</v>
      </c>
      <c r="C643" t="s">
        <v>2914</v>
      </c>
      <c r="D643" t="s">
        <v>1513</v>
      </c>
      <c r="E643" t="s">
        <v>134</v>
      </c>
      <c r="F643" t="s">
        <v>283</v>
      </c>
      <c r="G643" t="s">
        <v>704</v>
      </c>
      <c r="H643" t="s">
        <v>1654</v>
      </c>
      <c r="I643" t="s">
        <v>28</v>
      </c>
      <c r="J643" t="s">
        <v>43</v>
      </c>
      <c r="K643" t="s">
        <v>1411</v>
      </c>
      <c r="L643" t="s">
        <v>1343</v>
      </c>
      <c r="M643" t="s">
        <v>2181</v>
      </c>
      <c r="N643" t="s">
        <v>4697</v>
      </c>
      <c r="O643" t="s">
        <v>5388</v>
      </c>
      <c r="P643" t="s">
        <v>19</v>
      </c>
      <c r="Q643" t="s">
        <v>1336</v>
      </c>
      <c r="R643" t="s">
        <v>68</v>
      </c>
      <c r="S643" t="s">
        <v>2182</v>
      </c>
      <c r="T643" t="s">
        <v>5020</v>
      </c>
      <c r="U643" t="s">
        <v>3474</v>
      </c>
    </row>
    <row r="644" spans="1:21" x14ac:dyDescent="0.25">
      <c r="A644" t="s">
        <v>1980</v>
      </c>
      <c r="B644" t="s">
        <v>1981</v>
      </c>
      <c r="C644" t="s">
        <v>1269</v>
      </c>
      <c r="D644" t="s">
        <v>4523</v>
      </c>
      <c r="E644" t="s">
        <v>2649</v>
      </c>
      <c r="F644" t="s">
        <v>221</v>
      </c>
      <c r="G644" t="s">
        <v>1714</v>
      </c>
      <c r="H644" t="s">
        <v>1668</v>
      </c>
      <c r="I644" t="s">
        <v>28</v>
      </c>
      <c r="J644" t="s">
        <v>873</v>
      </c>
      <c r="K644" t="s">
        <v>4856</v>
      </c>
      <c r="L644" t="s">
        <v>1683</v>
      </c>
      <c r="M644" t="s">
        <v>2185</v>
      </c>
      <c r="N644" t="s">
        <v>4555</v>
      </c>
      <c r="O644" t="s">
        <v>6229</v>
      </c>
      <c r="P644" t="s">
        <v>19</v>
      </c>
      <c r="Q644" t="s">
        <v>1710</v>
      </c>
      <c r="R644" t="s">
        <v>24</v>
      </c>
      <c r="S644" t="s">
        <v>2184</v>
      </c>
      <c r="T644" t="s">
        <v>2879</v>
      </c>
      <c r="U644" t="s">
        <v>1982</v>
      </c>
    </row>
    <row r="645" spans="1:21" x14ac:dyDescent="0.25">
      <c r="A645" t="s">
        <v>1597</v>
      </c>
      <c r="B645" t="s">
        <v>1598</v>
      </c>
      <c r="C645" t="s">
        <v>1269</v>
      </c>
      <c r="D645" t="s">
        <v>2018</v>
      </c>
      <c r="E645" t="s">
        <v>134</v>
      </c>
      <c r="F645" t="s">
        <v>221</v>
      </c>
      <c r="G645" t="s">
        <v>2028</v>
      </c>
      <c r="H645" t="s">
        <v>1654</v>
      </c>
      <c r="I645" t="s">
        <v>28</v>
      </c>
      <c r="J645" t="s">
        <v>873</v>
      </c>
      <c r="K645" t="s">
        <v>1704</v>
      </c>
      <c r="L645" t="s">
        <v>983</v>
      </c>
      <c r="M645" t="s">
        <v>2185</v>
      </c>
      <c r="N645" t="s">
        <v>6230</v>
      </c>
      <c r="O645" t="s">
        <v>6231</v>
      </c>
      <c r="P645" t="s">
        <v>19</v>
      </c>
      <c r="Q645" t="s">
        <v>1710</v>
      </c>
      <c r="R645" t="s">
        <v>213</v>
      </c>
      <c r="S645" t="s">
        <v>2186</v>
      </c>
      <c r="T645" t="s">
        <v>4696</v>
      </c>
      <c r="U645" t="s">
        <v>1599</v>
      </c>
    </row>
    <row r="646" spans="1:21" x14ac:dyDescent="0.25">
      <c r="A646" t="s">
        <v>2884</v>
      </c>
      <c r="B646" t="s">
        <v>2885</v>
      </c>
      <c r="D646" t="s">
        <v>234</v>
      </c>
      <c r="E646" t="s">
        <v>134</v>
      </c>
      <c r="F646" t="s">
        <v>284</v>
      </c>
      <c r="G646" t="s">
        <v>2028</v>
      </c>
      <c r="H646" t="s">
        <v>135</v>
      </c>
      <c r="I646" t="s">
        <v>20</v>
      </c>
      <c r="J646" t="s">
        <v>877</v>
      </c>
      <c r="K646" t="s">
        <v>1339</v>
      </c>
      <c r="L646" t="s">
        <v>984</v>
      </c>
      <c r="M646" t="s">
        <v>2185</v>
      </c>
      <c r="N646" t="s">
        <v>6230</v>
      </c>
      <c r="O646" t="s">
        <v>6232</v>
      </c>
      <c r="P646" t="s">
        <v>19</v>
      </c>
      <c r="Q646" t="s">
        <v>1336</v>
      </c>
      <c r="R646" t="s">
        <v>38</v>
      </c>
      <c r="S646" t="s">
        <v>2186</v>
      </c>
      <c r="T646" t="s">
        <v>1741</v>
      </c>
      <c r="U646" t="s">
        <v>2886</v>
      </c>
    </row>
    <row r="647" spans="1:21" x14ac:dyDescent="0.25">
      <c r="A647" t="s">
        <v>995</v>
      </c>
      <c r="B647" t="s">
        <v>996</v>
      </c>
      <c r="C647" t="s">
        <v>1390</v>
      </c>
      <c r="D647" t="s">
        <v>1497</v>
      </c>
      <c r="E647" t="s">
        <v>134</v>
      </c>
      <c r="F647" t="s">
        <v>221</v>
      </c>
      <c r="G647" t="s">
        <v>2028</v>
      </c>
      <c r="H647" t="s">
        <v>1655</v>
      </c>
      <c r="I647" t="s">
        <v>28</v>
      </c>
      <c r="J647" t="s">
        <v>43</v>
      </c>
      <c r="K647" t="s">
        <v>1722</v>
      </c>
      <c r="L647" t="s">
        <v>1351</v>
      </c>
      <c r="M647" t="s">
        <v>2185</v>
      </c>
      <c r="N647" t="s">
        <v>5021</v>
      </c>
      <c r="O647" t="s">
        <v>6233</v>
      </c>
      <c r="P647" t="s">
        <v>19</v>
      </c>
      <c r="Q647" t="s">
        <v>2026</v>
      </c>
      <c r="R647" t="s">
        <v>54</v>
      </c>
      <c r="S647" t="s">
        <v>2184</v>
      </c>
      <c r="T647" t="s">
        <v>3594</v>
      </c>
      <c r="U647" t="s">
        <v>997</v>
      </c>
    </row>
    <row r="648" spans="1:21" x14ac:dyDescent="0.25">
      <c r="A648" t="s">
        <v>1241</v>
      </c>
      <c r="B648" t="s">
        <v>1242</v>
      </c>
      <c r="D648" t="s">
        <v>1403</v>
      </c>
      <c r="E648" t="s">
        <v>134</v>
      </c>
      <c r="F648" t="s">
        <v>284</v>
      </c>
      <c r="G648" t="s">
        <v>2028</v>
      </c>
      <c r="H648" t="s">
        <v>1654</v>
      </c>
      <c r="I648" t="s">
        <v>140</v>
      </c>
      <c r="J648" t="s">
        <v>2993</v>
      </c>
      <c r="K648" t="s">
        <v>1338</v>
      </c>
      <c r="L648" t="s">
        <v>984</v>
      </c>
      <c r="M648" t="s">
        <v>2185</v>
      </c>
      <c r="N648" t="s">
        <v>6234</v>
      </c>
      <c r="O648" t="s">
        <v>6235</v>
      </c>
      <c r="P648" t="s">
        <v>19</v>
      </c>
      <c r="Q648" t="s">
        <v>1358</v>
      </c>
      <c r="R648" t="s">
        <v>29</v>
      </c>
      <c r="S648" t="s">
        <v>2186</v>
      </c>
      <c r="T648" t="s">
        <v>4403</v>
      </c>
      <c r="U648" t="s">
        <v>1243</v>
      </c>
    </row>
    <row r="649" spans="1:21" x14ac:dyDescent="0.25">
      <c r="A649" t="s">
        <v>2676</v>
      </c>
      <c r="B649" t="s">
        <v>2677</v>
      </c>
      <c r="C649" t="s">
        <v>2914</v>
      </c>
      <c r="D649" t="s">
        <v>1342</v>
      </c>
      <c r="E649" t="s">
        <v>134</v>
      </c>
      <c r="F649" t="s">
        <v>284</v>
      </c>
      <c r="G649" t="s">
        <v>2028</v>
      </c>
      <c r="H649" t="s">
        <v>135</v>
      </c>
      <c r="I649" t="s">
        <v>28</v>
      </c>
      <c r="J649" t="s">
        <v>874</v>
      </c>
      <c r="K649" t="s">
        <v>989</v>
      </c>
      <c r="L649" t="s">
        <v>984</v>
      </c>
      <c r="M649" t="s">
        <v>2183</v>
      </c>
      <c r="N649" t="s">
        <v>6234</v>
      </c>
      <c r="O649" t="s">
        <v>6236</v>
      </c>
      <c r="P649" t="s">
        <v>19</v>
      </c>
      <c r="Q649" t="s">
        <v>1358</v>
      </c>
      <c r="R649" t="s">
        <v>68</v>
      </c>
      <c r="S649" t="s">
        <v>2182</v>
      </c>
      <c r="T649" t="s">
        <v>6237</v>
      </c>
      <c r="U649" t="s">
        <v>2678</v>
      </c>
    </row>
    <row r="650" spans="1:21" x14ac:dyDescent="0.25">
      <c r="A650" t="s">
        <v>665</v>
      </c>
      <c r="B650" t="s">
        <v>666</v>
      </c>
      <c r="C650" t="s">
        <v>33</v>
      </c>
      <c r="D650" t="s">
        <v>2061</v>
      </c>
      <c r="E650" t="s">
        <v>134</v>
      </c>
      <c r="F650" t="s">
        <v>221</v>
      </c>
      <c r="G650" t="s">
        <v>2028</v>
      </c>
      <c r="H650" t="s">
        <v>135</v>
      </c>
      <c r="I650" t="s">
        <v>28</v>
      </c>
      <c r="J650" t="s">
        <v>878</v>
      </c>
      <c r="K650" t="s">
        <v>1338</v>
      </c>
      <c r="L650" t="s">
        <v>1406</v>
      </c>
      <c r="M650" t="s">
        <v>2185</v>
      </c>
      <c r="N650" t="s">
        <v>5022</v>
      </c>
      <c r="O650" t="s">
        <v>6238</v>
      </c>
      <c r="P650" t="s">
        <v>19</v>
      </c>
      <c r="Q650" t="s">
        <v>1358</v>
      </c>
      <c r="R650" t="s">
        <v>18</v>
      </c>
      <c r="S650" t="s">
        <v>2184</v>
      </c>
      <c r="T650" t="s">
        <v>5206</v>
      </c>
      <c r="U650" t="s">
        <v>667</v>
      </c>
    </row>
    <row r="651" spans="1:21" x14ac:dyDescent="0.25">
      <c r="A651" t="s">
        <v>2252</v>
      </c>
      <c r="B651" t="s">
        <v>2253</v>
      </c>
      <c r="C651" t="s">
        <v>3220</v>
      </c>
      <c r="D651" t="s">
        <v>2023</v>
      </c>
      <c r="E651" t="s">
        <v>134</v>
      </c>
      <c r="F651" t="s">
        <v>221</v>
      </c>
      <c r="G651" t="s">
        <v>2028</v>
      </c>
      <c r="H651" t="s">
        <v>1655</v>
      </c>
      <c r="I651" t="s">
        <v>140</v>
      </c>
      <c r="J651" t="s">
        <v>872</v>
      </c>
      <c r="K651" t="s">
        <v>2126</v>
      </c>
      <c r="L651" t="s">
        <v>985</v>
      </c>
      <c r="M651" t="s">
        <v>2183</v>
      </c>
      <c r="N651" t="s">
        <v>5022</v>
      </c>
      <c r="O651" t="s">
        <v>4980</v>
      </c>
      <c r="P651" t="s">
        <v>19</v>
      </c>
      <c r="Q651" t="s">
        <v>2026</v>
      </c>
      <c r="R651" t="s">
        <v>54</v>
      </c>
      <c r="S651" t="s">
        <v>2182</v>
      </c>
      <c r="T651" t="s">
        <v>1687</v>
      </c>
      <c r="U651" t="s">
        <v>2254</v>
      </c>
    </row>
    <row r="652" spans="1:21" x14ac:dyDescent="0.25">
      <c r="A652" t="s">
        <v>1566</v>
      </c>
      <c r="B652" t="s">
        <v>1567</v>
      </c>
      <c r="C652" t="s">
        <v>2914</v>
      </c>
      <c r="D652" t="s">
        <v>1717</v>
      </c>
      <c r="E652" t="s">
        <v>134</v>
      </c>
      <c r="F652" t="s">
        <v>221</v>
      </c>
      <c r="G652" t="s">
        <v>2028</v>
      </c>
      <c r="H652" t="s">
        <v>1654</v>
      </c>
      <c r="I652" t="s">
        <v>28</v>
      </c>
      <c r="J652" t="s">
        <v>919</v>
      </c>
      <c r="K652" t="s">
        <v>989</v>
      </c>
      <c r="L652" t="s">
        <v>986</v>
      </c>
      <c r="M652" t="s">
        <v>2181</v>
      </c>
      <c r="N652" t="s">
        <v>6239</v>
      </c>
      <c r="O652" t="s">
        <v>5863</v>
      </c>
      <c r="P652" t="s">
        <v>19</v>
      </c>
      <c r="Q652" t="s">
        <v>1334</v>
      </c>
      <c r="R652" t="s">
        <v>44</v>
      </c>
      <c r="S652" t="s">
        <v>2182</v>
      </c>
      <c r="T652" t="s">
        <v>4097</v>
      </c>
      <c r="U652" t="s">
        <v>1568</v>
      </c>
    </row>
    <row r="653" spans="1:21" x14ac:dyDescent="0.25">
      <c r="A653" t="s">
        <v>870</v>
      </c>
      <c r="B653" t="s">
        <v>870</v>
      </c>
      <c r="C653" t="s">
        <v>3220</v>
      </c>
      <c r="D653" t="s">
        <v>2901</v>
      </c>
      <c r="E653" t="s">
        <v>134</v>
      </c>
      <c r="F653" t="s">
        <v>284</v>
      </c>
      <c r="G653" t="s">
        <v>1714</v>
      </c>
      <c r="H653" t="s">
        <v>1654</v>
      </c>
      <c r="I653" t="s">
        <v>28</v>
      </c>
      <c r="J653" t="s">
        <v>877</v>
      </c>
      <c r="K653" t="s">
        <v>1338</v>
      </c>
      <c r="L653" t="s">
        <v>990</v>
      </c>
      <c r="M653" t="s">
        <v>2185</v>
      </c>
      <c r="N653" t="s">
        <v>6240</v>
      </c>
      <c r="O653" t="s">
        <v>6355</v>
      </c>
      <c r="P653" t="s">
        <v>19</v>
      </c>
      <c r="Q653" t="s">
        <v>1679</v>
      </c>
      <c r="R653" t="s">
        <v>66</v>
      </c>
      <c r="S653" t="s">
        <v>2184</v>
      </c>
      <c r="T653" t="s">
        <v>6766</v>
      </c>
      <c r="U653" t="s">
        <v>871</v>
      </c>
    </row>
    <row r="654" spans="1:21" x14ac:dyDescent="0.25">
      <c r="A654" t="s">
        <v>2844</v>
      </c>
      <c r="B654" t="s">
        <v>2845</v>
      </c>
      <c r="D654" t="s">
        <v>1380</v>
      </c>
      <c r="E654" t="s">
        <v>134</v>
      </c>
      <c r="F654" t="s">
        <v>284</v>
      </c>
      <c r="G654" t="s">
        <v>2028</v>
      </c>
      <c r="H654" t="s">
        <v>1654</v>
      </c>
      <c r="I654" t="s">
        <v>28</v>
      </c>
      <c r="J654" t="s">
        <v>4663</v>
      </c>
      <c r="K654" t="s">
        <v>987</v>
      </c>
      <c r="L654" t="s">
        <v>984</v>
      </c>
      <c r="M654" t="s">
        <v>2181</v>
      </c>
      <c r="N654" t="s">
        <v>6240</v>
      </c>
      <c r="O654" t="s">
        <v>6241</v>
      </c>
      <c r="P654" t="s">
        <v>19</v>
      </c>
      <c r="Q654" t="s">
        <v>1358</v>
      </c>
      <c r="R654" t="s">
        <v>29</v>
      </c>
      <c r="S654" t="s">
        <v>2182</v>
      </c>
      <c r="T654" t="s">
        <v>6242</v>
      </c>
      <c r="U654" t="s">
        <v>2846</v>
      </c>
    </row>
    <row r="655" spans="1:21" x14ac:dyDescent="0.25">
      <c r="A655" t="s">
        <v>320</v>
      </c>
      <c r="B655" t="s">
        <v>321</v>
      </c>
      <c r="C655" t="s">
        <v>1269</v>
      </c>
      <c r="D655" t="s">
        <v>3946</v>
      </c>
      <c r="E655" t="s">
        <v>134</v>
      </c>
      <c r="F655" t="s">
        <v>221</v>
      </c>
      <c r="G655" t="s">
        <v>2028</v>
      </c>
      <c r="H655" t="s">
        <v>1654</v>
      </c>
      <c r="I655" t="s">
        <v>140</v>
      </c>
      <c r="J655" t="s">
        <v>920</v>
      </c>
      <c r="K655" t="s">
        <v>2571</v>
      </c>
      <c r="L655" t="s">
        <v>1683</v>
      </c>
      <c r="M655" t="s">
        <v>2181</v>
      </c>
      <c r="N655" t="s">
        <v>6243</v>
      </c>
      <c r="O655" t="s">
        <v>6244</v>
      </c>
      <c r="P655" t="s">
        <v>19</v>
      </c>
      <c r="Q655" t="s">
        <v>1710</v>
      </c>
      <c r="R655" t="s">
        <v>18</v>
      </c>
      <c r="S655" t="s">
        <v>2182</v>
      </c>
      <c r="T655" t="s">
        <v>3145</v>
      </c>
      <c r="U655" t="s">
        <v>322</v>
      </c>
    </row>
    <row r="656" spans="1:21" x14ac:dyDescent="0.25">
      <c r="A656" t="s">
        <v>2645</v>
      </c>
      <c r="B656" t="s">
        <v>2645</v>
      </c>
      <c r="D656" t="s">
        <v>1394</v>
      </c>
      <c r="E656" t="s">
        <v>134</v>
      </c>
      <c r="F656" t="s">
        <v>284</v>
      </c>
      <c r="G656" t="s">
        <v>2028</v>
      </c>
      <c r="H656" t="s">
        <v>135</v>
      </c>
      <c r="I656" t="s">
        <v>28</v>
      </c>
      <c r="J656" t="s">
        <v>929</v>
      </c>
      <c r="K656" t="s">
        <v>991</v>
      </c>
      <c r="M656" t="s">
        <v>2185</v>
      </c>
      <c r="N656" t="s">
        <v>6243</v>
      </c>
      <c r="P656" t="s">
        <v>19</v>
      </c>
      <c r="Q656" t="s">
        <v>135</v>
      </c>
      <c r="R656" t="s">
        <v>24</v>
      </c>
      <c r="S656" t="s">
        <v>2184</v>
      </c>
      <c r="T656" t="s">
        <v>1741</v>
      </c>
      <c r="U656" t="s">
        <v>2646</v>
      </c>
    </row>
    <row r="657" spans="1:22" x14ac:dyDescent="0.25">
      <c r="A657" t="s">
        <v>2087</v>
      </c>
      <c r="B657" t="s">
        <v>2088</v>
      </c>
      <c r="C657" t="s">
        <v>3220</v>
      </c>
      <c r="D657" t="s">
        <v>2060</v>
      </c>
      <c r="E657" t="s">
        <v>134</v>
      </c>
      <c r="F657" t="s">
        <v>2713</v>
      </c>
      <c r="G657" t="s">
        <v>2028</v>
      </c>
      <c r="H657" t="s">
        <v>1655</v>
      </c>
      <c r="I657" t="s">
        <v>17</v>
      </c>
      <c r="J657" t="s">
        <v>921</v>
      </c>
      <c r="K657" t="s">
        <v>1411</v>
      </c>
      <c r="L657" t="s">
        <v>983</v>
      </c>
      <c r="M657" t="s">
        <v>2185</v>
      </c>
      <c r="N657" t="s">
        <v>5023</v>
      </c>
      <c r="O657" t="s">
        <v>6245</v>
      </c>
      <c r="P657" t="s">
        <v>19</v>
      </c>
      <c r="Q657" t="s">
        <v>1358</v>
      </c>
      <c r="R657" t="s">
        <v>24</v>
      </c>
      <c r="S657" t="s">
        <v>2184</v>
      </c>
      <c r="T657" t="s">
        <v>3584</v>
      </c>
      <c r="U657" t="s">
        <v>2089</v>
      </c>
    </row>
    <row r="658" spans="1:22" x14ac:dyDescent="0.25">
      <c r="A658" t="s">
        <v>2847</v>
      </c>
      <c r="B658" t="s">
        <v>2848</v>
      </c>
      <c r="C658" t="s">
        <v>1725</v>
      </c>
      <c r="D658" t="s">
        <v>234</v>
      </c>
      <c r="E658" t="s">
        <v>134</v>
      </c>
      <c r="F658" t="s">
        <v>221</v>
      </c>
      <c r="G658" t="s">
        <v>2028</v>
      </c>
      <c r="H658" t="s">
        <v>135</v>
      </c>
      <c r="I658" t="s">
        <v>1383</v>
      </c>
      <c r="J658" t="s">
        <v>916</v>
      </c>
      <c r="K658" t="s">
        <v>1704</v>
      </c>
      <c r="L658" t="s">
        <v>985</v>
      </c>
      <c r="M658" t="s">
        <v>2185</v>
      </c>
      <c r="N658" t="s">
        <v>6246</v>
      </c>
      <c r="O658" t="s">
        <v>6247</v>
      </c>
      <c r="P658" t="s">
        <v>19</v>
      </c>
      <c r="Q658" t="s">
        <v>1336</v>
      </c>
      <c r="R658" t="s">
        <v>18</v>
      </c>
      <c r="S658" t="s">
        <v>2184</v>
      </c>
      <c r="T658" t="s">
        <v>6248</v>
      </c>
      <c r="U658" t="s">
        <v>2849</v>
      </c>
    </row>
    <row r="659" spans="1:22" x14ac:dyDescent="0.25">
      <c r="A659" t="s">
        <v>495</v>
      </c>
      <c r="B659" t="s">
        <v>496</v>
      </c>
      <c r="C659" t="s">
        <v>1269</v>
      </c>
      <c r="D659" t="s">
        <v>1496</v>
      </c>
      <c r="E659" t="s">
        <v>134</v>
      </c>
      <c r="F659" t="s">
        <v>221</v>
      </c>
      <c r="G659" t="s">
        <v>2028</v>
      </c>
      <c r="H659" t="s">
        <v>1654</v>
      </c>
      <c r="I659" t="s">
        <v>28</v>
      </c>
      <c r="J659" t="s">
        <v>921</v>
      </c>
      <c r="K659" t="s">
        <v>1666</v>
      </c>
      <c r="L659" t="s">
        <v>990</v>
      </c>
      <c r="M659" t="s">
        <v>2185</v>
      </c>
      <c r="N659" t="s">
        <v>6246</v>
      </c>
      <c r="O659" t="s">
        <v>6249</v>
      </c>
      <c r="P659" t="s">
        <v>19</v>
      </c>
      <c r="Q659" t="s">
        <v>2026</v>
      </c>
      <c r="R659" t="s">
        <v>29</v>
      </c>
      <c r="S659" t="s">
        <v>2184</v>
      </c>
      <c r="T659" t="s">
        <v>2763</v>
      </c>
      <c r="U659" t="s">
        <v>497</v>
      </c>
    </row>
    <row r="660" spans="1:22" x14ac:dyDescent="0.25">
      <c r="A660" t="s">
        <v>2850</v>
      </c>
      <c r="B660" t="s">
        <v>2851</v>
      </c>
      <c r="C660" t="s">
        <v>1269</v>
      </c>
      <c r="D660" t="s">
        <v>1692</v>
      </c>
      <c r="E660" t="s">
        <v>134</v>
      </c>
      <c r="F660" t="s">
        <v>221</v>
      </c>
      <c r="G660" t="s">
        <v>2028</v>
      </c>
      <c r="H660" t="s">
        <v>1654</v>
      </c>
      <c r="I660" t="s">
        <v>28</v>
      </c>
      <c r="J660" t="s">
        <v>877</v>
      </c>
      <c r="K660" t="s">
        <v>987</v>
      </c>
      <c r="L660" t="s">
        <v>985</v>
      </c>
      <c r="M660" t="s">
        <v>2181</v>
      </c>
      <c r="N660" t="s">
        <v>4703</v>
      </c>
      <c r="O660" t="s">
        <v>6250</v>
      </c>
      <c r="P660" t="s">
        <v>19</v>
      </c>
      <c r="Q660" t="s">
        <v>1336</v>
      </c>
      <c r="R660" t="s">
        <v>54</v>
      </c>
      <c r="S660" t="s">
        <v>2182</v>
      </c>
      <c r="T660" t="s">
        <v>1691</v>
      </c>
      <c r="U660" t="s">
        <v>2852</v>
      </c>
    </row>
    <row r="661" spans="1:22" x14ac:dyDescent="0.25">
      <c r="A661" t="s">
        <v>3096</v>
      </c>
      <c r="B661" t="s">
        <v>3097</v>
      </c>
      <c r="C661" t="s">
        <v>2914</v>
      </c>
      <c r="D661" t="s">
        <v>411</v>
      </c>
      <c r="E661" t="s">
        <v>134</v>
      </c>
      <c r="F661" t="s">
        <v>284</v>
      </c>
      <c r="G661" t="s">
        <v>2028</v>
      </c>
      <c r="H661" t="s">
        <v>1654</v>
      </c>
      <c r="I661" t="s">
        <v>17</v>
      </c>
      <c r="J661" t="s">
        <v>2790</v>
      </c>
      <c r="K661" t="s">
        <v>987</v>
      </c>
      <c r="L661" t="s">
        <v>985</v>
      </c>
      <c r="M661" t="s">
        <v>2185</v>
      </c>
      <c r="N661" t="s">
        <v>4358</v>
      </c>
      <c r="O661" t="s">
        <v>6251</v>
      </c>
      <c r="P661" t="s">
        <v>19</v>
      </c>
      <c r="Q661" t="s">
        <v>1336</v>
      </c>
      <c r="R661" t="s">
        <v>24</v>
      </c>
      <c r="S661" t="s">
        <v>2182</v>
      </c>
      <c r="T661" t="s">
        <v>1740</v>
      </c>
      <c r="U661" t="s">
        <v>3098</v>
      </c>
    </row>
    <row r="662" spans="1:22" x14ac:dyDescent="0.25">
      <c r="A662" t="s">
        <v>314</v>
      </c>
      <c r="B662" t="s">
        <v>315</v>
      </c>
      <c r="C662" t="s">
        <v>1269</v>
      </c>
      <c r="D662" t="s">
        <v>2017</v>
      </c>
      <c r="E662" t="s">
        <v>134</v>
      </c>
      <c r="F662" t="s">
        <v>221</v>
      </c>
      <c r="G662" t="s">
        <v>2028</v>
      </c>
      <c r="H662" t="s">
        <v>1654</v>
      </c>
      <c r="I662" t="s">
        <v>20</v>
      </c>
      <c r="J662" t="s">
        <v>882</v>
      </c>
      <c r="K662" t="s">
        <v>1396</v>
      </c>
      <c r="L662" t="s">
        <v>984</v>
      </c>
      <c r="M662" t="s">
        <v>2181</v>
      </c>
      <c r="N662" t="s">
        <v>6252</v>
      </c>
      <c r="O662" t="s">
        <v>5391</v>
      </c>
      <c r="P662" t="s">
        <v>19</v>
      </c>
      <c r="Q662" t="s">
        <v>1358</v>
      </c>
      <c r="R662" t="s">
        <v>38</v>
      </c>
      <c r="S662" t="s">
        <v>2186</v>
      </c>
      <c r="T662" t="s">
        <v>4556</v>
      </c>
      <c r="U662" t="s">
        <v>316</v>
      </c>
    </row>
    <row r="663" spans="1:22" x14ac:dyDescent="0.25">
      <c r="A663" t="s">
        <v>214</v>
      </c>
      <c r="B663" t="s">
        <v>215</v>
      </c>
      <c r="C663" t="s">
        <v>102</v>
      </c>
      <c r="D663" t="s">
        <v>1692</v>
      </c>
      <c r="E663" t="s">
        <v>2565</v>
      </c>
      <c r="F663" t="s">
        <v>2713</v>
      </c>
      <c r="G663" t="s">
        <v>1714</v>
      </c>
      <c r="H663" t="s">
        <v>1655</v>
      </c>
      <c r="I663" t="s">
        <v>17</v>
      </c>
      <c r="J663" t="s">
        <v>875</v>
      </c>
      <c r="K663" t="s">
        <v>2126</v>
      </c>
      <c r="L663" t="s">
        <v>1406</v>
      </c>
      <c r="M663" t="s">
        <v>2185</v>
      </c>
      <c r="N663" t="s">
        <v>6252</v>
      </c>
      <c r="O663" t="s">
        <v>6253</v>
      </c>
      <c r="P663" t="s">
        <v>19</v>
      </c>
      <c r="Q663" t="s">
        <v>1710</v>
      </c>
      <c r="R663" t="s">
        <v>30</v>
      </c>
      <c r="S663" t="s">
        <v>2184</v>
      </c>
      <c r="T663" t="s">
        <v>6767</v>
      </c>
      <c r="U663" t="s">
        <v>216</v>
      </c>
    </row>
    <row r="664" spans="1:22" x14ac:dyDescent="0.25">
      <c r="A664" t="s">
        <v>456</v>
      </c>
      <c r="B664" t="s">
        <v>457</v>
      </c>
      <c r="C664" t="s">
        <v>1390</v>
      </c>
      <c r="D664" t="s">
        <v>234</v>
      </c>
      <c r="E664" t="s">
        <v>2649</v>
      </c>
      <c r="F664" t="s">
        <v>221</v>
      </c>
      <c r="G664" t="s">
        <v>703</v>
      </c>
      <c r="H664" t="s">
        <v>1655</v>
      </c>
      <c r="I664" t="s">
        <v>20</v>
      </c>
      <c r="J664" t="s">
        <v>359</v>
      </c>
      <c r="K664" t="s">
        <v>1722</v>
      </c>
      <c r="L664" t="s">
        <v>1683</v>
      </c>
      <c r="M664" t="s">
        <v>2181</v>
      </c>
      <c r="N664" t="s">
        <v>6252</v>
      </c>
      <c r="O664" t="s">
        <v>6254</v>
      </c>
      <c r="P664" t="s">
        <v>19</v>
      </c>
      <c r="Q664" t="s">
        <v>1679</v>
      </c>
      <c r="R664" t="s">
        <v>18</v>
      </c>
      <c r="S664" t="s">
        <v>2182</v>
      </c>
      <c r="T664" t="s">
        <v>4720</v>
      </c>
      <c r="U664" t="s">
        <v>458</v>
      </c>
    </row>
    <row r="665" spans="1:22" x14ac:dyDescent="0.25">
      <c r="A665" t="s">
        <v>2782</v>
      </c>
      <c r="B665" t="s">
        <v>2783</v>
      </c>
      <c r="D665" t="s">
        <v>234</v>
      </c>
      <c r="E665" t="s">
        <v>134</v>
      </c>
      <c r="F665" t="s">
        <v>284</v>
      </c>
      <c r="G665" t="s">
        <v>2028</v>
      </c>
      <c r="H665" t="s">
        <v>135</v>
      </c>
      <c r="I665" t="s">
        <v>17</v>
      </c>
      <c r="J665" t="s">
        <v>879</v>
      </c>
      <c r="K665" t="s">
        <v>1339</v>
      </c>
      <c r="L665" t="s">
        <v>990</v>
      </c>
      <c r="M665" t="s">
        <v>2181</v>
      </c>
      <c r="N665" t="s">
        <v>3583</v>
      </c>
      <c r="O665" t="s">
        <v>1275</v>
      </c>
      <c r="P665" t="s">
        <v>19</v>
      </c>
      <c r="Q665" t="s">
        <v>1334</v>
      </c>
      <c r="R665" t="s">
        <v>44</v>
      </c>
      <c r="S665" t="s">
        <v>2182</v>
      </c>
      <c r="T665" t="s">
        <v>1740</v>
      </c>
      <c r="U665" t="s">
        <v>2784</v>
      </c>
    </row>
    <row r="666" spans="1:22" x14ac:dyDescent="0.25">
      <c r="A666" t="s">
        <v>1575</v>
      </c>
      <c r="B666" t="s">
        <v>1576</v>
      </c>
      <c r="C666" t="s">
        <v>1340</v>
      </c>
      <c r="D666" t="s">
        <v>234</v>
      </c>
      <c r="E666" t="s">
        <v>134</v>
      </c>
      <c r="F666" t="s">
        <v>221</v>
      </c>
      <c r="G666" t="s">
        <v>2028</v>
      </c>
      <c r="H666" t="s">
        <v>1654</v>
      </c>
      <c r="I666" t="s">
        <v>20</v>
      </c>
      <c r="J666" t="s">
        <v>6285</v>
      </c>
      <c r="K666" t="s">
        <v>987</v>
      </c>
      <c r="L666" t="s">
        <v>990</v>
      </c>
      <c r="M666" t="s">
        <v>2183</v>
      </c>
      <c r="N666" t="s">
        <v>5207</v>
      </c>
      <c r="O666" t="s">
        <v>6255</v>
      </c>
      <c r="P666" t="s">
        <v>19</v>
      </c>
      <c r="Q666" t="s">
        <v>1336</v>
      </c>
      <c r="R666" t="s">
        <v>49</v>
      </c>
      <c r="S666" t="s">
        <v>2184</v>
      </c>
      <c r="T666" t="s">
        <v>4363</v>
      </c>
      <c r="U666" t="s">
        <v>1577</v>
      </c>
    </row>
    <row r="667" spans="1:22" x14ac:dyDescent="0.25">
      <c r="A667" t="s">
        <v>2628</v>
      </c>
      <c r="B667" t="s">
        <v>2629</v>
      </c>
      <c r="C667" t="s">
        <v>1390</v>
      </c>
      <c r="D667" t="s">
        <v>265</v>
      </c>
      <c r="E667" t="s">
        <v>134</v>
      </c>
      <c r="F667" t="s">
        <v>221</v>
      </c>
      <c r="G667" t="s">
        <v>2028</v>
      </c>
      <c r="H667" t="s">
        <v>1654</v>
      </c>
      <c r="I667" t="s">
        <v>17</v>
      </c>
      <c r="J667" t="s">
        <v>881</v>
      </c>
      <c r="K667" t="s">
        <v>987</v>
      </c>
      <c r="L667" t="s">
        <v>983</v>
      </c>
      <c r="M667" t="s">
        <v>2183</v>
      </c>
      <c r="N667" t="s">
        <v>5207</v>
      </c>
      <c r="O667" t="s">
        <v>6256</v>
      </c>
      <c r="P667" t="s">
        <v>19</v>
      </c>
      <c r="Q667" t="s">
        <v>1358</v>
      </c>
      <c r="R667" t="s">
        <v>24</v>
      </c>
      <c r="S667" t="s">
        <v>2186</v>
      </c>
      <c r="T667" t="s">
        <v>1691</v>
      </c>
      <c r="U667" t="s">
        <v>2630</v>
      </c>
    </row>
    <row r="668" spans="1:22" x14ac:dyDescent="0.25">
      <c r="A668" t="s">
        <v>2778</v>
      </c>
      <c r="B668" t="s">
        <v>2778</v>
      </c>
      <c r="D668" t="s">
        <v>234</v>
      </c>
      <c r="E668" t="s">
        <v>134</v>
      </c>
      <c r="F668" t="s">
        <v>283</v>
      </c>
      <c r="G668" t="s">
        <v>2028</v>
      </c>
      <c r="H668" t="s">
        <v>135</v>
      </c>
      <c r="I668" t="s">
        <v>1383</v>
      </c>
      <c r="J668" t="s">
        <v>877</v>
      </c>
      <c r="K668" t="s">
        <v>991</v>
      </c>
      <c r="L668" t="s">
        <v>984</v>
      </c>
      <c r="M668" t="s">
        <v>2181</v>
      </c>
      <c r="N668" t="s">
        <v>6257</v>
      </c>
      <c r="O668" t="s">
        <v>6258</v>
      </c>
      <c r="P668" t="s">
        <v>19</v>
      </c>
      <c r="Q668" t="s">
        <v>135</v>
      </c>
      <c r="R668" t="s">
        <v>49</v>
      </c>
      <c r="S668" t="s">
        <v>2182</v>
      </c>
      <c r="T668" t="s">
        <v>2980</v>
      </c>
      <c r="U668" t="s">
        <v>2779</v>
      </c>
    </row>
    <row r="669" spans="1:22" x14ac:dyDescent="0.25">
      <c r="A669" t="s">
        <v>2273</v>
      </c>
      <c r="B669" t="s">
        <v>2274</v>
      </c>
      <c r="C669" t="s">
        <v>2914</v>
      </c>
      <c r="D669" t="s">
        <v>304</v>
      </c>
      <c r="E669" t="s">
        <v>134</v>
      </c>
      <c r="F669" t="s">
        <v>221</v>
      </c>
      <c r="G669" t="s">
        <v>1657</v>
      </c>
      <c r="H669" t="s">
        <v>1654</v>
      </c>
      <c r="I669" t="s">
        <v>17</v>
      </c>
      <c r="J669" t="s">
        <v>43</v>
      </c>
      <c r="K669" t="s">
        <v>1338</v>
      </c>
      <c r="L669" t="s">
        <v>984</v>
      </c>
      <c r="M669" t="s">
        <v>2185</v>
      </c>
      <c r="N669" t="s">
        <v>3962</v>
      </c>
      <c r="O669" t="s">
        <v>5056</v>
      </c>
      <c r="P669" t="s">
        <v>2268</v>
      </c>
      <c r="Q669" t="s">
        <v>1336</v>
      </c>
      <c r="R669" t="s">
        <v>68</v>
      </c>
      <c r="S669" t="s">
        <v>2184</v>
      </c>
      <c r="T669" t="s">
        <v>2009</v>
      </c>
      <c r="U669" t="s">
        <v>2275</v>
      </c>
    </row>
    <row r="670" spans="1:22" x14ac:dyDescent="0.25">
      <c r="A670" t="s">
        <v>1116</v>
      </c>
      <c r="B670" t="s">
        <v>1117</v>
      </c>
      <c r="D670" t="s">
        <v>304</v>
      </c>
      <c r="E670" t="s">
        <v>134</v>
      </c>
      <c r="F670" t="s">
        <v>221</v>
      </c>
      <c r="G670" t="s">
        <v>704</v>
      </c>
      <c r="H670" t="s">
        <v>135</v>
      </c>
      <c r="I670" t="s">
        <v>1383</v>
      </c>
      <c r="J670" t="s">
        <v>43</v>
      </c>
      <c r="K670" t="s">
        <v>1726</v>
      </c>
      <c r="M670" t="s">
        <v>2183</v>
      </c>
      <c r="N670" t="s">
        <v>5024</v>
      </c>
      <c r="O670" t="s">
        <v>6259</v>
      </c>
      <c r="P670" t="s">
        <v>1388</v>
      </c>
      <c r="Q670" t="s">
        <v>135</v>
      </c>
      <c r="R670" t="s">
        <v>18</v>
      </c>
      <c r="S670" t="s">
        <v>2186</v>
      </c>
      <c r="T670" t="s">
        <v>6260</v>
      </c>
      <c r="U670" t="s">
        <v>1118</v>
      </c>
    </row>
    <row r="671" spans="1:22" x14ac:dyDescent="0.25">
      <c r="A671" t="s">
        <v>253</v>
      </c>
      <c r="B671" t="s">
        <v>254</v>
      </c>
      <c r="C671" t="s">
        <v>1269</v>
      </c>
      <c r="D671" t="s">
        <v>2189</v>
      </c>
      <c r="E671" t="s">
        <v>1667</v>
      </c>
      <c r="F671" t="s">
        <v>221</v>
      </c>
      <c r="G671" t="s">
        <v>2028</v>
      </c>
      <c r="H671" t="s">
        <v>1655</v>
      </c>
      <c r="I671" t="s">
        <v>17</v>
      </c>
      <c r="J671" t="s">
        <v>3632</v>
      </c>
      <c r="K671" t="s">
        <v>1362</v>
      </c>
      <c r="L671" t="s">
        <v>984</v>
      </c>
      <c r="M671" t="s">
        <v>2185</v>
      </c>
      <c r="N671" t="s">
        <v>6261</v>
      </c>
      <c r="O671" t="s">
        <v>6262</v>
      </c>
      <c r="P671" t="s">
        <v>19</v>
      </c>
      <c r="Q671" t="s">
        <v>2026</v>
      </c>
      <c r="R671" t="s">
        <v>68</v>
      </c>
      <c r="S671" t="s">
        <v>2186</v>
      </c>
      <c r="T671" t="s">
        <v>1662</v>
      </c>
      <c r="U671" t="s">
        <v>255</v>
      </c>
      <c r="V671" t="s">
        <v>1405</v>
      </c>
    </row>
    <row r="672" spans="1:22" x14ac:dyDescent="0.25">
      <c r="A672" t="s">
        <v>2593</v>
      </c>
      <c r="B672" t="s">
        <v>2594</v>
      </c>
      <c r="D672" t="s">
        <v>234</v>
      </c>
      <c r="E672" t="s">
        <v>134</v>
      </c>
      <c r="F672" t="s">
        <v>221</v>
      </c>
      <c r="G672" t="s">
        <v>2028</v>
      </c>
      <c r="H672" t="s">
        <v>1654</v>
      </c>
      <c r="I672" t="s">
        <v>1383</v>
      </c>
      <c r="J672" t="s">
        <v>872</v>
      </c>
      <c r="K672" t="s">
        <v>1396</v>
      </c>
      <c r="M672" t="s">
        <v>2183</v>
      </c>
      <c r="N672" t="s">
        <v>5025</v>
      </c>
      <c r="P672" t="s">
        <v>19</v>
      </c>
      <c r="Q672" t="s">
        <v>1336</v>
      </c>
      <c r="R672" t="s">
        <v>38</v>
      </c>
      <c r="S672" t="s">
        <v>2184</v>
      </c>
      <c r="T672" t="s">
        <v>3139</v>
      </c>
      <c r="U672" t="s">
        <v>2595</v>
      </c>
    </row>
    <row r="673" spans="1:21" x14ac:dyDescent="0.25">
      <c r="A673" t="s">
        <v>553</v>
      </c>
      <c r="B673" t="s">
        <v>554</v>
      </c>
      <c r="C673" t="s">
        <v>3220</v>
      </c>
      <c r="D673" t="s">
        <v>265</v>
      </c>
      <c r="E673" t="s">
        <v>134</v>
      </c>
      <c r="F673" t="s">
        <v>284</v>
      </c>
      <c r="G673" t="s">
        <v>2028</v>
      </c>
      <c r="H673" t="s">
        <v>135</v>
      </c>
      <c r="I673" t="s">
        <v>28</v>
      </c>
      <c r="J673" t="s">
        <v>3632</v>
      </c>
      <c r="K673" t="s">
        <v>1660</v>
      </c>
      <c r="L673" t="s">
        <v>1343</v>
      </c>
      <c r="M673" t="s">
        <v>2183</v>
      </c>
      <c r="N673" t="s">
        <v>5026</v>
      </c>
      <c r="O673" t="s">
        <v>6263</v>
      </c>
      <c r="P673" t="s">
        <v>19</v>
      </c>
      <c r="Q673" t="s">
        <v>1358</v>
      </c>
      <c r="R673" t="s">
        <v>74</v>
      </c>
      <c r="S673" t="s">
        <v>2184</v>
      </c>
      <c r="T673" t="s">
        <v>1691</v>
      </c>
      <c r="U673" t="s">
        <v>555</v>
      </c>
    </row>
    <row r="674" spans="1:21" x14ac:dyDescent="0.25">
      <c r="A674" t="s">
        <v>2056</v>
      </c>
      <c r="B674" t="s">
        <v>2057</v>
      </c>
      <c r="C674" t="s">
        <v>1337</v>
      </c>
      <c r="D674" t="s">
        <v>1379</v>
      </c>
      <c r="E674" t="s">
        <v>134</v>
      </c>
      <c r="F674" t="s">
        <v>284</v>
      </c>
      <c r="G674" t="s">
        <v>2028</v>
      </c>
      <c r="H674" t="s">
        <v>135</v>
      </c>
      <c r="I674" t="s">
        <v>17</v>
      </c>
      <c r="J674" t="s">
        <v>5942</v>
      </c>
      <c r="K674" t="s">
        <v>989</v>
      </c>
      <c r="L674" t="s">
        <v>984</v>
      </c>
      <c r="M674" t="s">
        <v>2183</v>
      </c>
      <c r="N674" t="s">
        <v>6264</v>
      </c>
      <c r="O674" t="s">
        <v>6265</v>
      </c>
      <c r="P674" t="s">
        <v>19</v>
      </c>
      <c r="Q674" t="s">
        <v>2026</v>
      </c>
      <c r="R674" t="s">
        <v>54</v>
      </c>
      <c r="S674" t="s">
        <v>2182</v>
      </c>
      <c r="T674" t="s">
        <v>4557</v>
      </c>
      <c r="U674" t="s">
        <v>2058</v>
      </c>
    </row>
    <row r="675" spans="1:21" x14ac:dyDescent="0.25">
      <c r="A675" t="s">
        <v>2672</v>
      </c>
      <c r="B675" t="s">
        <v>2672</v>
      </c>
      <c r="D675" t="s">
        <v>1394</v>
      </c>
      <c r="E675" t="s">
        <v>134</v>
      </c>
      <c r="F675" t="s">
        <v>284</v>
      </c>
      <c r="G675" t="s">
        <v>2028</v>
      </c>
      <c r="H675" t="s">
        <v>135</v>
      </c>
      <c r="I675" t="s">
        <v>28</v>
      </c>
      <c r="J675" t="s">
        <v>929</v>
      </c>
      <c r="K675" t="s">
        <v>991</v>
      </c>
      <c r="M675" t="s">
        <v>2185</v>
      </c>
      <c r="N675" t="s">
        <v>6264</v>
      </c>
      <c r="P675" t="s">
        <v>19</v>
      </c>
      <c r="Q675" t="s">
        <v>135</v>
      </c>
      <c r="R675" t="s">
        <v>24</v>
      </c>
      <c r="S675" t="s">
        <v>2184</v>
      </c>
      <c r="T675" t="s">
        <v>1741</v>
      </c>
      <c r="U675" t="s">
        <v>2673</v>
      </c>
    </row>
    <row r="676" spans="1:21" x14ac:dyDescent="0.25">
      <c r="A676" t="s">
        <v>4699</v>
      </c>
      <c r="B676" t="s">
        <v>4700</v>
      </c>
      <c r="D676" t="s">
        <v>1381</v>
      </c>
      <c r="E676" t="s">
        <v>134</v>
      </c>
      <c r="F676" t="s">
        <v>284</v>
      </c>
      <c r="G676" t="s">
        <v>2028</v>
      </c>
      <c r="H676" t="s">
        <v>135</v>
      </c>
      <c r="I676" t="s">
        <v>28</v>
      </c>
      <c r="J676" t="s">
        <v>930</v>
      </c>
      <c r="K676" t="s">
        <v>991</v>
      </c>
      <c r="L676" t="s">
        <v>986</v>
      </c>
      <c r="M676" t="s">
        <v>2185</v>
      </c>
      <c r="N676" t="s">
        <v>5027</v>
      </c>
      <c r="O676" t="s">
        <v>6266</v>
      </c>
      <c r="P676" t="s">
        <v>19</v>
      </c>
      <c r="Q676" t="s">
        <v>1336</v>
      </c>
      <c r="R676" t="s">
        <v>30</v>
      </c>
      <c r="S676" t="s">
        <v>2184</v>
      </c>
      <c r="T676" t="s">
        <v>1996</v>
      </c>
      <c r="U676" t="s">
        <v>4701</v>
      </c>
    </row>
    <row r="677" spans="1:21" x14ac:dyDescent="0.25">
      <c r="A677" t="s">
        <v>2998</v>
      </c>
      <c r="B677" t="s">
        <v>2999</v>
      </c>
      <c r="D677" t="s">
        <v>1400</v>
      </c>
      <c r="E677" t="s">
        <v>134</v>
      </c>
      <c r="F677" t="s">
        <v>284</v>
      </c>
      <c r="G677" t="s">
        <v>28</v>
      </c>
      <c r="H677" t="s">
        <v>1654</v>
      </c>
      <c r="I677" t="s">
        <v>140</v>
      </c>
      <c r="J677" t="s">
        <v>916</v>
      </c>
      <c r="K677" t="s">
        <v>1338</v>
      </c>
      <c r="M677" t="s">
        <v>2183</v>
      </c>
      <c r="N677" t="s">
        <v>4704</v>
      </c>
      <c r="O677" t="s">
        <v>5210</v>
      </c>
      <c r="P677" t="s">
        <v>1388</v>
      </c>
      <c r="Q677" t="s">
        <v>135</v>
      </c>
      <c r="R677" t="s">
        <v>69</v>
      </c>
      <c r="S677" t="s">
        <v>2186</v>
      </c>
      <c r="T677" t="s">
        <v>5211</v>
      </c>
      <c r="U677" t="s">
        <v>3000</v>
      </c>
    </row>
    <row r="678" spans="1:21" x14ac:dyDescent="0.25">
      <c r="A678" t="s">
        <v>3463</v>
      </c>
      <c r="B678" t="s">
        <v>3464</v>
      </c>
      <c r="C678" t="s">
        <v>1725</v>
      </c>
      <c r="D678" t="s">
        <v>1692</v>
      </c>
      <c r="E678" t="s">
        <v>134</v>
      </c>
      <c r="F678" t="s">
        <v>284</v>
      </c>
      <c r="G678" t="s">
        <v>1657</v>
      </c>
      <c r="H678" t="s">
        <v>1654</v>
      </c>
      <c r="I678" t="s">
        <v>28</v>
      </c>
      <c r="J678" t="s">
        <v>872</v>
      </c>
      <c r="K678" t="s">
        <v>1396</v>
      </c>
      <c r="L678" t="s">
        <v>1351</v>
      </c>
      <c r="M678" t="s">
        <v>2185</v>
      </c>
      <c r="N678" t="s">
        <v>4704</v>
      </c>
      <c r="O678" t="s">
        <v>6267</v>
      </c>
      <c r="P678" t="s">
        <v>19</v>
      </c>
      <c r="Q678" t="s">
        <v>1334</v>
      </c>
      <c r="R678" t="s">
        <v>49</v>
      </c>
      <c r="S678" t="s">
        <v>2184</v>
      </c>
      <c r="T678" t="s">
        <v>6268</v>
      </c>
      <c r="U678" t="s">
        <v>3465</v>
      </c>
    </row>
    <row r="679" spans="1:21" x14ac:dyDescent="0.25">
      <c r="A679" t="s">
        <v>1987</v>
      </c>
      <c r="B679" t="s">
        <v>1988</v>
      </c>
      <c r="C679" t="s">
        <v>1347</v>
      </c>
      <c r="D679" t="s">
        <v>1394</v>
      </c>
      <c r="E679" t="s">
        <v>134</v>
      </c>
      <c r="F679" t="s">
        <v>221</v>
      </c>
      <c r="G679" t="s">
        <v>2028</v>
      </c>
      <c r="H679" t="s">
        <v>1654</v>
      </c>
      <c r="I679" t="s">
        <v>140</v>
      </c>
      <c r="J679" t="s">
        <v>4943</v>
      </c>
      <c r="K679" t="s">
        <v>988</v>
      </c>
      <c r="L679" t="s">
        <v>984</v>
      </c>
      <c r="M679" t="s">
        <v>2185</v>
      </c>
      <c r="N679" t="s">
        <v>5028</v>
      </c>
      <c r="O679" t="s">
        <v>6269</v>
      </c>
      <c r="P679" t="s">
        <v>19</v>
      </c>
      <c r="Q679" t="s">
        <v>135</v>
      </c>
      <c r="R679" t="s">
        <v>24</v>
      </c>
      <c r="S679" t="s">
        <v>2186</v>
      </c>
      <c r="T679" t="s">
        <v>5209</v>
      </c>
      <c r="U679" t="s">
        <v>1989</v>
      </c>
    </row>
    <row r="680" spans="1:21" x14ac:dyDescent="0.25">
      <c r="A680" t="s">
        <v>4384</v>
      </c>
      <c r="B680" t="s">
        <v>4385</v>
      </c>
      <c r="D680" t="s">
        <v>82</v>
      </c>
      <c r="E680" t="s">
        <v>134</v>
      </c>
      <c r="F680" t="s">
        <v>284</v>
      </c>
      <c r="G680" t="s">
        <v>2028</v>
      </c>
      <c r="H680" t="s">
        <v>1654</v>
      </c>
      <c r="I680" t="s">
        <v>17</v>
      </c>
      <c r="J680" t="s">
        <v>877</v>
      </c>
      <c r="K680" t="s">
        <v>989</v>
      </c>
      <c r="L680" t="s">
        <v>986</v>
      </c>
      <c r="M680" t="s">
        <v>2183</v>
      </c>
      <c r="N680" t="s">
        <v>6270</v>
      </c>
      <c r="O680" t="s">
        <v>4718</v>
      </c>
      <c r="P680" t="s">
        <v>19</v>
      </c>
      <c r="Q680" t="s">
        <v>1336</v>
      </c>
      <c r="R680" t="s">
        <v>24</v>
      </c>
      <c r="S680" t="s">
        <v>2182</v>
      </c>
      <c r="T680" t="s">
        <v>1740</v>
      </c>
      <c r="U680" t="s">
        <v>4386</v>
      </c>
    </row>
    <row r="681" spans="1:21" x14ac:dyDescent="0.25">
      <c r="A681" t="s">
        <v>1006</v>
      </c>
      <c r="B681" t="s">
        <v>1007</v>
      </c>
      <c r="C681" t="s">
        <v>1347</v>
      </c>
      <c r="D681" t="s">
        <v>1394</v>
      </c>
      <c r="E681" t="s">
        <v>134</v>
      </c>
      <c r="F681" t="s">
        <v>221</v>
      </c>
      <c r="G681" t="s">
        <v>704</v>
      </c>
      <c r="H681" t="s">
        <v>1654</v>
      </c>
      <c r="I681" t="s">
        <v>17</v>
      </c>
      <c r="J681" t="s">
        <v>880</v>
      </c>
      <c r="K681" t="s">
        <v>1362</v>
      </c>
      <c r="M681" t="s">
        <v>2181</v>
      </c>
      <c r="N681" t="s">
        <v>6271</v>
      </c>
      <c r="P681" t="s">
        <v>19</v>
      </c>
      <c r="Q681" t="s">
        <v>1358</v>
      </c>
      <c r="R681" t="s">
        <v>30</v>
      </c>
      <c r="S681" t="s">
        <v>2186</v>
      </c>
      <c r="T681" t="s">
        <v>1740</v>
      </c>
      <c r="U681" t="s">
        <v>1008</v>
      </c>
    </row>
    <row r="682" spans="1:21" x14ac:dyDescent="0.25">
      <c r="A682" t="s">
        <v>1225</v>
      </c>
      <c r="B682" t="s">
        <v>1226</v>
      </c>
      <c r="C682" t="s">
        <v>1347</v>
      </c>
      <c r="D682" t="s">
        <v>1394</v>
      </c>
      <c r="E682" t="s">
        <v>134</v>
      </c>
      <c r="F682" t="s">
        <v>284</v>
      </c>
      <c r="G682" t="s">
        <v>2028</v>
      </c>
      <c r="H682" t="s">
        <v>135</v>
      </c>
      <c r="I682" t="s">
        <v>140</v>
      </c>
      <c r="J682" t="s">
        <v>6730</v>
      </c>
      <c r="K682" t="s">
        <v>991</v>
      </c>
      <c r="L682" t="s">
        <v>985</v>
      </c>
      <c r="M682" t="s">
        <v>2185</v>
      </c>
      <c r="N682" t="s">
        <v>6271</v>
      </c>
      <c r="O682" t="s">
        <v>6272</v>
      </c>
      <c r="P682" t="s">
        <v>19</v>
      </c>
      <c r="Q682" t="s">
        <v>2026</v>
      </c>
      <c r="R682" t="s">
        <v>18</v>
      </c>
      <c r="S682" t="s">
        <v>2186</v>
      </c>
      <c r="T682" t="s">
        <v>1727</v>
      </c>
      <c r="U682" t="s">
        <v>1227</v>
      </c>
    </row>
    <row r="683" spans="1:21" x14ac:dyDescent="0.25">
      <c r="A683" t="s">
        <v>4099</v>
      </c>
      <c r="B683" t="s">
        <v>4100</v>
      </c>
      <c r="C683" t="s">
        <v>1269</v>
      </c>
      <c r="D683" t="s">
        <v>2124</v>
      </c>
      <c r="E683" t="s">
        <v>134</v>
      </c>
      <c r="F683" t="s">
        <v>284</v>
      </c>
      <c r="G683" t="s">
        <v>2028</v>
      </c>
      <c r="H683" t="s">
        <v>1654</v>
      </c>
      <c r="I683" t="s">
        <v>1383</v>
      </c>
      <c r="J683" t="s">
        <v>3227</v>
      </c>
      <c r="K683" t="s">
        <v>989</v>
      </c>
      <c r="L683" t="s">
        <v>984</v>
      </c>
      <c r="M683" t="s">
        <v>2183</v>
      </c>
      <c r="N683" t="s">
        <v>6271</v>
      </c>
      <c r="O683" t="s">
        <v>6273</v>
      </c>
      <c r="Q683" t="s">
        <v>135</v>
      </c>
      <c r="R683" t="s">
        <v>66</v>
      </c>
      <c r="S683" t="s">
        <v>2184</v>
      </c>
      <c r="T683" t="s">
        <v>1740</v>
      </c>
      <c r="U683" t="s">
        <v>4101</v>
      </c>
    </row>
    <row r="684" spans="1:21" x14ac:dyDescent="0.25">
      <c r="A684" t="s">
        <v>2909</v>
      </c>
      <c r="B684" t="s">
        <v>2910</v>
      </c>
      <c r="C684" t="s">
        <v>1390</v>
      </c>
      <c r="D684" t="s">
        <v>2023</v>
      </c>
      <c r="E684" t="s">
        <v>1667</v>
      </c>
      <c r="F684" t="s">
        <v>284</v>
      </c>
      <c r="G684" t="s">
        <v>2028</v>
      </c>
      <c r="H684" t="s">
        <v>1668</v>
      </c>
      <c r="I684" t="s">
        <v>28</v>
      </c>
      <c r="J684" t="s">
        <v>43</v>
      </c>
      <c r="K684" t="s">
        <v>1411</v>
      </c>
      <c r="L684" t="s">
        <v>983</v>
      </c>
      <c r="M684" t="s">
        <v>2183</v>
      </c>
      <c r="N684" t="s">
        <v>6274</v>
      </c>
      <c r="O684" t="s">
        <v>3243</v>
      </c>
      <c r="P684" t="s">
        <v>19</v>
      </c>
      <c r="Q684" t="s">
        <v>1358</v>
      </c>
      <c r="R684" t="s">
        <v>54</v>
      </c>
      <c r="S684" t="s">
        <v>2186</v>
      </c>
      <c r="T684" t="s">
        <v>4362</v>
      </c>
      <c r="U684" t="s">
        <v>2911</v>
      </c>
    </row>
    <row r="685" spans="1:21" x14ac:dyDescent="0.25">
      <c r="A685" t="s">
        <v>2725</v>
      </c>
      <c r="B685" t="s">
        <v>2725</v>
      </c>
      <c r="D685" t="s">
        <v>1381</v>
      </c>
      <c r="E685" t="s">
        <v>134</v>
      </c>
      <c r="F685" t="s">
        <v>283</v>
      </c>
      <c r="G685" t="s">
        <v>2028</v>
      </c>
      <c r="H685" t="s">
        <v>135</v>
      </c>
      <c r="I685" t="s">
        <v>1383</v>
      </c>
      <c r="J685" t="s">
        <v>873</v>
      </c>
      <c r="K685" t="s">
        <v>991</v>
      </c>
      <c r="L685" t="s">
        <v>984</v>
      </c>
      <c r="M685" t="s">
        <v>2181</v>
      </c>
      <c r="N685" t="s">
        <v>4705</v>
      </c>
      <c r="O685" t="s">
        <v>6275</v>
      </c>
      <c r="P685" t="s">
        <v>19</v>
      </c>
      <c r="Q685" t="s">
        <v>135</v>
      </c>
      <c r="R685" t="s">
        <v>49</v>
      </c>
      <c r="S685" t="s">
        <v>2182</v>
      </c>
      <c r="T685" t="s">
        <v>1741</v>
      </c>
      <c r="U685" t="s">
        <v>2726</v>
      </c>
    </row>
    <row r="686" spans="1:21" x14ac:dyDescent="0.25">
      <c r="A686" t="s">
        <v>2084</v>
      </c>
      <c r="B686" t="s">
        <v>2085</v>
      </c>
      <c r="C686" t="s">
        <v>3220</v>
      </c>
      <c r="D686" t="s">
        <v>2535</v>
      </c>
      <c r="E686" t="s">
        <v>134</v>
      </c>
      <c r="F686" t="s">
        <v>2713</v>
      </c>
      <c r="G686" t="s">
        <v>2028</v>
      </c>
      <c r="H686" t="s">
        <v>1655</v>
      </c>
      <c r="I686" t="s">
        <v>28</v>
      </c>
      <c r="J686" t="s">
        <v>921</v>
      </c>
      <c r="K686" t="s">
        <v>1722</v>
      </c>
      <c r="L686" t="s">
        <v>1406</v>
      </c>
      <c r="M686" t="s">
        <v>2185</v>
      </c>
      <c r="N686" t="s">
        <v>5030</v>
      </c>
      <c r="O686" t="s">
        <v>6276</v>
      </c>
      <c r="P686" t="s">
        <v>19</v>
      </c>
      <c r="Q686" t="s">
        <v>1358</v>
      </c>
      <c r="R686" t="s">
        <v>54</v>
      </c>
      <c r="S686" t="s">
        <v>2184</v>
      </c>
      <c r="T686" t="s">
        <v>3580</v>
      </c>
      <c r="U686" t="s">
        <v>2086</v>
      </c>
    </row>
    <row r="687" spans="1:21" x14ac:dyDescent="0.25">
      <c r="A687" t="s">
        <v>1840</v>
      </c>
      <c r="B687" t="s">
        <v>1841</v>
      </c>
      <c r="C687" t="s">
        <v>1269</v>
      </c>
      <c r="D687" t="s">
        <v>2015</v>
      </c>
      <c r="E687" t="s">
        <v>134</v>
      </c>
      <c r="F687" t="s">
        <v>221</v>
      </c>
      <c r="G687" t="s">
        <v>2028</v>
      </c>
      <c r="H687" t="s">
        <v>1654</v>
      </c>
      <c r="I687" t="s">
        <v>28</v>
      </c>
      <c r="J687" t="s">
        <v>872</v>
      </c>
      <c r="K687" t="s">
        <v>1666</v>
      </c>
      <c r="L687" t="s">
        <v>990</v>
      </c>
      <c r="M687" t="s">
        <v>2183</v>
      </c>
      <c r="N687" t="s">
        <v>3531</v>
      </c>
      <c r="O687" t="s">
        <v>6277</v>
      </c>
      <c r="P687" t="s">
        <v>19</v>
      </c>
      <c r="Q687" t="s">
        <v>2026</v>
      </c>
      <c r="R687" t="s">
        <v>29</v>
      </c>
      <c r="S687" t="s">
        <v>2186</v>
      </c>
      <c r="T687" t="s">
        <v>2128</v>
      </c>
      <c r="U687" t="s">
        <v>1842</v>
      </c>
    </row>
    <row r="688" spans="1:21" x14ac:dyDescent="0.25">
      <c r="A688" t="s">
        <v>778</v>
      </c>
      <c r="B688" t="s">
        <v>779</v>
      </c>
      <c r="D688" t="s">
        <v>1375</v>
      </c>
      <c r="E688" t="s">
        <v>134</v>
      </c>
      <c r="F688" t="s">
        <v>284</v>
      </c>
      <c r="G688" t="s">
        <v>28</v>
      </c>
      <c r="H688" t="s">
        <v>135</v>
      </c>
      <c r="I688" t="s">
        <v>17</v>
      </c>
      <c r="J688" t="s">
        <v>879</v>
      </c>
      <c r="K688" t="s">
        <v>991</v>
      </c>
      <c r="L688" t="s">
        <v>990</v>
      </c>
      <c r="M688" t="s">
        <v>2183</v>
      </c>
      <c r="N688" t="s">
        <v>3531</v>
      </c>
      <c r="O688" t="s">
        <v>1275</v>
      </c>
      <c r="P688" t="s">
        <v>1388</v>
      </c>
      <c r="Q688" t="s">
        <v>135</v>
      </c>
      <c r="R688" t="s">
        <v>69</v>
      </c>
      <c r="S688" t="s">
        <v>2186</v>
      </c>
      <c r="T688" t="s">
        <v>4366</v>
      </c>
      <c r="U688" t="s">
        <v>780</v>
      </c>
    </row>
    <row r="689" spans="1:21" x14ac:dyDescent="0.25">
      <c r="A689" t="s">
        <v>2906</v>
      </c>
      <c r="B689" t="s">
        <v>2907</v>
      </c>
      <c r="C689" t="s">
        <v>2914</v>
      </c>
      <c r="D689" t="s">
        <v>1350</v>
      </c>
      <c r="E689" t="s">
        <v>134</v>
      </c>
      <c r="F689" t="s">
        <v>284</v>
      </c>
      <c r="G689" t="s">
        <v>2028</v>
      </c>
      <c r="H689" t="s">
        <v>1654</v>
      </c>
      <c r="I689" t="s">
        <v>20</v>
      </c>
      <c r="J689" t="s">
        <v>43</v>
      </c>
      <c r="K689" t="s">
        <v>987</v>
      </c>
      <c r="L689" t="s">
        <v>990</v>
      </c>
      <c r="M689" t="s">
        <v>2181</v>
      </c>
      <c r="N689" t="s">
        <v>3531</v>
      </c>
      <c r="O689" t="s">
        <v>4991</v>
      </c>
      <c r="P689" t="s">
        <v>25</v>
      </c>
      <c r="Q689" t="s">
        <v>1336</v>
      </c>
      <c r="R689" t="s">
        <v>68</v>
      </c>
      <c r="S689" t="s">
        <v>2182</v>
      </c>
      <c r="T689" t="s">
        <v>4713</v>
      </c>
      <c r="U689" t="s">
        <v>2908</v>
      </c>
    </row>
    <row r="690" spans="1:21" x14ac:dyDescent="0.25">
      <c r="A690" t="s">
        <v>2464</v>
      </c>
      <c r="B690" t="s">
        <v>2464</v>
      </c>
      <c r="D690" t="s">
        <v>220</v>
      </c>
      <c r="E690" t="s">
        <v>134</v>
      </c>
      <c r="F690" t="s">
        <v>284</v>
      </c>
      <c r="G690" t="s">
        <v>2028</v>
      </c>
      <c r="H690" t="s">
        <v>135</v>
      </c>
      <c r="I690" t="s">
        <v>1383</v>
      </c>
      <c r="J690" t="s">
        <v>874</v>
      </c>
      <c r="K690" t="s">
        <v>991</v>
      </c>
      <c r="L690" t="s">
        <v>1683</v>
      </c>
      <c r="M690" t="s">
        <v>2183</v>
      </c>
      <c r="N690" t="s">
        <v>6278</v>
      </c>
      <c r="O690" t="s">
        <v>6279</v>
      </c>
      <c r="P690" t="s">
        <v>2268</v>
      </c>
      <c r="Q690" t="s">
        <v>135</v>
      </c>
      <c r="R690" t="s">
        <v>74</v>
      </c>
      <c r="S690" t="s">
        <v>2186</v>
      </c>
      <c r="T690" t="s">
        <v>4096</v>
      </c>
      <c r="U690" t="s">
        <v>2465</v>
      </c>
    </row>
    <row r="691" spans="1:21" x14ac:dyDescent="0.25">
      <c r="A691" t="s">
        <v>2818</v>
      </c>
      <c r="B691" t="s">
        <v>2819</v>
      </c>
      <c r="D691" t="s">
        <v>1381</v>
      </c>
      <c r="E691" t="s">
        <v>134</v>
      </c>
      <c r="F691" t="s">
        <v>283</v>
      </c>
      <c r="G691" t="s">
        <v>2028</v>
      </c>
      <c r="H691" t="s">
        <v>135</v>
      </c>
      <c r="I691" t="s">
        <v>140</v>
      </c>
      <c r="J691" t="s">
        <v>5201</v>
      </c>
      <c r="K691" t="s">
        <v>989</v>
      </c>
      <c r="L691" t="s">
        <v>986</v>
      </c>
      <c r="M691" t="s">
        <v>2183</v>
      </c>
      <c r="N691" t="s">
        <v>4098</v>
      </c>
      <c r="O691" t="s">
        <v>5043</v>
      </c>
      <c r="P691" t="s">
        <v>19</v>
      </c>
      <c r="Q691" t="s">
        <v>135</v>
      </c>
      <c r="R691" t="s">
        <v>54</v>
      </c>
      <c r="S691" t="s">
        <v>2182</v>
      </c>
      <c r="T691" t="s">
        <v>1741</v>
      </c>
      <c r="U691" t="s">
        <v>2820</v>
      </c>
    </row>
    <row r="692" spans="1:21" x14ac:dyDescent="0.25">
      <c r="A692" t="s">
        <v>2099</v>
      </c>
      <c r="B692" t="s">
        <v>2100</v>
      </c>
      <c r="C692" t="s">
        <v>3220</v>
      </c>
      <c r="D692" t="s">
        <v>2188</v>
      </c>
      <c r="E692" t="s">
        <v>1667</v>
      </c>
      <c r="F692" t="s">
        <v>221</v>
      </c>
      <c r="G692" t="s">
        <v>2028</v>
      </c>
      <c r="H692" t="s">
        <v>1655</v>
      </c>
      <c r="I692" t="s">
        <v>28</v>
      </c>
      <c r="J692" t="s">
        <v>874</v>
      </c>
      <c r="K692" t="s">
        <v>1666</v>
      </c>
      <c r="L692" t="s">
        <v>985</v>
      </c>
      <c r="M692" t="s">
        <v>2185</v>
      </c>
      <c r="N692" t="s">
        <v>6280</v>
      </c>
      <c r="O692" t="s">
        <v>6281</v>
      </c>
      <c r="P692" t="s">
        <v>19</v>
      </c>
      <c r="Q692" t="s">
        <v>1358</v>
      </c>
      <c r="R692" t="s">
        <v>69</v>
      </c>
      <c r="S692" t="s">
        <v>2184</v>
      </c>
      <c r="T692" t="s">
        <v>3158</v>
      </c>
      <c r="U692" t="s">
        <v>2101</v>
      </c>
    </row>
    <row r="693" spans="1:21" x14ac:dyDescent="0.25">
      <c r="A693" t="s">
        <v>1998</v>
      </c>
      <c r="B693" t="s">
        <v>1999</v>
      </c>
      <c r="C693" t="s">
        <v>33</v>
      </c>
      <c r="D693" t="s">
        <v>1423</v>
      </c>
      <c r="E693" t="s">
        <v>134</v>
      </c>
      <c r="F693" t="s">
        <v>221</v>
      </c>
      <c r="G693" t="s">
        <v>2028</v>
      </c>
      <c r="H693" t="s">
        <v>1654</v>
      </c>
      <c r="I693" t="s">
        <v>17</v>
      </c>
      <c r="J693" t="s">
        <v>879</v>
      </c>
      <c r="K693" t="s">
        <v>1338</v>
      </c>
      <c r="L693" t="s">
        <v>985</v>
      </c>
      <c r="M693" t="s">
        <v>2181</v>
      </c>
      <c r="N693" t="s">
        <v>6282</v>
      </c>
      <c r="O693" t="s">
        <v>4391</v>
      </c>
      <c r="P693" t="s">
        <v>19</v>
      </c>
      <c r="Q693" t="s">
        <v>2026</v>
      </c>
      <c r="R693" t="s">
        <v>66</v>
      </c>
      <c r="S693" t="s">
        <v>2182</v>
      </c>
      <c r="T693" t="s">
        <v>3757</v>
      </c>
      <c r="U693" t="s">
        <v>2000</v>
      </c>
    </row>
    <row r="694" spans="1:21" x14ac:dyDescent="0.25">
      <c r="A694" t="s">
        <v>3850</v>
      </c>
      <c r="B694" t="s">
        <v>3851</v>
      </c>
      <c r="D694" t="s">
        <v>1403</v>
      </c>
      <c r="E694" t="s">
        <v>134</v>
      </c>
      <c r="F694" t="s">
        <v>283</v>
      </c>
      <c r="G694" t="s">
        <v>2028</v>
      </c>
      <c r="H694" t="s">
        <v>135</v>
      </c>
      <c r="I694" t="s">
        <v>1383</v>
      </c>
      <c r="J694" t="s">
        <v>5106</v>
      </c>
      <c r="K694" t="s">
        <v>991</v>
      </c>
      <c r="M694" t="s">
        <v>2185</v>
      </c>
      <c r="N694" t="s">
        <v>6283</v>
      </c>
      <c r="P694" t="s">
        <v>19</v>
      </c>
      <c r="Q694" t="s">
        <v>135</v>
      </c>
      <c r="R694" t="s">
        <v>24</v>
      </c>
      <c r="S694" t="s">
        <v>2182</v>
      </c>
      <c r="T694" t="s">
        <v>4399</v>
      </c>
      <c r="U694" t="s">
        <v>3852</v>
      </c>
    </row>
    <row r="695" spans="1:21" x14ac:dyDescent="0.25">
      <c r="A695" t="s">
        <v>1969</v>
      </c>
      <c r="B695" t="s">
        <v>1970</v>
      </c>
      <c r="C695" t="s">
        <v>1269</v>
      </c>
      <c r="D695" t="s">
        <v>2757</v>
      </c>
      <c r="E695" t="s">
        <v>1667</v>
      </c>
      <c r="F695" t="s">
        <v>221</v>
      </c>
      <c r="G695" t="s">
        <v>2028</v>
      </c>
      <c r="H695" t="s">
        <v>1655</v>
      </c>
      <c r="I695" t="s">
        <v>17</v>
      </c>
      <c r="J695" t="s">
        <v>873</v>
      </c>
      <c r="K695" t="s">
        <v>2311</v>
      </c>
      <c r="L695" t="s">
        <v>1659</v>
      </c>
      <c r="M695" t="s">
        <v>2185</v>
      </c>
      <c r="N695" t="s">
        <v>5031</v>
      </c>
      <c r="O695" t="s">
        <v>6284</v>
      </c>
      <c r="P695" t="s">
        <v>19</v>
      </c>
      <c r="Q695" t="s">
        <v>2062</v>
      </c>
      <c r="R695" t="s">
        <v>18</v>
      </c>
      <c r="S695" t="s">
        <v>2184</v>
      </c>
      <c r="T695" t="s">
        <v>5212</v>
      </c>
      <c r="U695" t="s">
        <v>1971</v>
      </c>
    </row>
    <row r="696" spans="1:21" x14ac:dyDescent="0.25">
      <c r="A696" t="s">
        <v>2706</v>
      </c>
      <c r="B696" t="s">
        <v>2707</v>
      </c>
      <c r="D696" t="s">
        <v>1394</v>
      </c>
      <c r="E696" t="s">
        <v>134</v>
      </c>
      <c r="F696" t="s">
        <v>284</v>
      </c>
      <c r="G696" t="s">
        <v>2028</v>
      </c>
      <c r="H696" t="s">
        <v>1654</v>
      </c>
      <c r="I696" t="s">
        <v>1383</v>
      </c>
      <c r="J696" t="s">
        <v>5649</v>
      </c>
      <c r="K696" t="s">
        <v>1339</v>
      </c>
      <c r="L696" t="s">
        <v>984</v>
      </c>
      <c r="M696" t="s">
        <v>2185</v>
      </c>
      <c r="N696" t="s">
        <v>5032</v>
      </c>
      <c r="O696" t="s">
        <v>6286</v>
      </c>
      <c r="P696" t="s">
        <v>19</v>
      </c>
      <c r="Q696" t="s">
        <v>1336</v>
      </c>
      <c r="R696" t="s">
        <v>40</v>
      </c>
      <c r="S696" t="s">
        <v>2184</v>
      </c>
      <c r="T696" t="s">
        <v>5040</v>
      </c>
      <c r="U696" t="s">
        <v>2708</v>
      </c>
    </row>
    <row r="697" spans="1:21" x14ac:dyDescent="0.25">
      <c r="A697" t="s">
        <v>1021</v>
      </c>
      <c r="B697" t="s">
        <v>1022</v>
      </c>
      <c r="D697" t="s">
        <v>1400</v>
      </c>
      <c r="E697" t="s">
        <v>134</v>
      </c>
      <c r="F697" t="s">
        <v>284</v>
      </c>
      <c r="G697" t="s">
        <v>1714</v>
      </c>
      <c r="H697" t="s">
        <v>135</v>
      </c>
      <c r="I697" t="s">
        <v>1383</v>
      </c>
      <c r="J697" t="s">
        <v>882</v>
      </c>
      <c r="K697" t="s">
        <v>991</v>
      </c>
      <c r="M697" t="s">
        <v>2183</v>
      </c>
      <c r="N697" t="s">
        <v>5034</v>
      </c>
      <c r="O697" t="s">
        <v>5043</v>
      </c>
      <c r="Q697" t="s">
        <v>135</v>
      </c>
      <c r="R697" t="s">
        <v>66</v>
      </c>
      <c r="S697" t="s">
        <v>2186</v>
      </c>
      <c r="T697" t="s">
        <v>5044</v>
      </c>
      <c r="U697" t="s">
        <v>1023</v>
      </c>
    </row>
    <row r="698" spans="1:21" x14ac:dyDescent="0.25">
      <c r="A698" t="s">
        <v>1035</v>
      </c>
      <c r="B698" t="s">
        <v>1036</v>
      </c>
      <c r="C698" t="s">
        <v>1337</v>
      </c>
      <c r="D698" t="s">
        <v>2437</v>
      </c>
      <c r="E698" t="s">
        <v>134</v>
      </c>
      <c r="F698" t="s">
        <v>221</v>
      </c>
      <c r="G698" t="s">
        <v>2028</v>
      </c>
      <c r="H698" t="s">
        <v>1655</v>
      </c>
      <c r="I698" t="s">
        <v>20</v>
      </c>
      <c r="J698" t="s">
        <v>880</v>
      </c>
      <c r="K698" t="s">
        <v>1338</v>
      </c>
      <c r="L698" t="s">
        <v>1351</v>
      </c>
      <c r="M698" t="s">
        <v>2185</v>
      </c>
      <c r="N698" t="s">
        <v>4710</v>
      </c>
      <c r="O698" t="s">
        <v>6287</v>
      </c>
      <c r="P698" t="s">
        <v>25</v>
      </c>
      <c r="Q698" t="s">
        <v>1679</v>
      </c>
      <c r="R698" t="s">
        <v>18</v>
      </c>
      <c r="S698" t="s">
        <v>2184</v>
      </c>
      <c r="T698" t="s">
        <v>3274</v>
      </c>
      <c r="U698" t="s">
        <v>1037</v>
      </c>
    </row>
    <row r="699" spans="1:21" x14ac:dyDescent="0.25">
      <c r="A699" t="s">
        <v>2631</v>
      </c>
      <c r="B699" t="s">
        <v>2632</v>
      </c>
      <c r="D699" t="s">
        <v>1380</v>
      </c>
      <c r="E699" t="s">
        <v>134</v>
      </c>
      <c r="F699" t="s">
        <v>284</v>
      </c>
      <c r="G699" t="s">
        <v>2028</v>
      </c>
      <c r="H699" t="s">
        <v>135</v>
      </c>
      <c r="I699" t="s">
        <v>17</v>
      </c>
      <c r="J699" t="s">
        <v>912</v>
      </c>
      <c r="K699" t="s">
        <v>991</v>
      </c>
      <c r="L699" t="s">
        <v>986</v>
      </c>
      <c r="M699" t="s">
        <v>2185</v>
      </c>
      <c r="N699" t="s">
        <v>4711</v>
      </c>
      <c r="O699" t="s">
        <v>6288</v>
      </c>
      <c r="P699" t="s">
        <v>19</v>
      </c>
      <c r="Q699" t="s">
        <v>1358</v>
      </c>
      <c r="R699" t="s">
        <v>30</v>
      </c>
      <c r="S699" t="s">
        <v>2182</v>
      </c>
      <c r="T699" t="s">
        <v>1696</v>
      </c>
      <c r="U699" t="s">
        <v>2633</v>
      </c>
    </row>
    <row r="700" spans="1:21" x14ac:dyDescent="0.25">
      <c r="A700" t="s">
        <v>441</v>
      </c>
      <c r="B700" t="s">
        <v>442</v>
      </c>
      <c r="D700" t="s">
        <v>2485</v>
      </c>
      <c r="E700" t="s">
        <v>1667</v>
      </c>
      <c r="F700" t="s">
        <v>2713</v>
      </c>
      <c r="G700" t="s">
        <v>2028</v>
      </c>
      <c r="H700" t="s">
        <v>1668</v>
      </c>
      <c r="I700" t="s">
        <v>28</v>
      </c>
      <c r="J700" t="s">
        <v>875</v>
      </c>
      <c r="K700" t="s">
        <v>2063</v>
      </c>
      <c r="L700" t="s">
        <v>990</v>
      </c>
      <c r="M700" t="s">
        <v>2181</v>
      </c>
      <c r="N700" t="s">
        <v>6289</v>
      </c>
      <c r="O700" t="s">
        <v>6290</v>
      </c>
      <c r="Q700" t="s">
        <v>1358</v>
      </c>
      <c r="R700" t="s">
        <v>77</v>
      </c>
      <c r="S700" t="s">
        <v>2182</v>
      </c>
      <c r="T700" t="s">
        <v>6291</v>
      </c>
      <c r="U700" t="s">
        <v>443</v>
      </c>
    </row>
    <row r="701" spans="1:21" x14ac:dyDescent="0.25">
      <c r="A701" t="s">
        <v>477</v>
      </c>
      <c r="B701" t="s">
        <v>478</v>
      </c>
      <c r="C701" t="s">
        <v>3220</v>
      </c>
      <c r="D701" t="s">
        <v>2125</v>
      </c>
      <c r="E701" t="s">
        <v>1667</v>
      </c>
      <c r="F701" t="s">
        <v>221</v>
      </c>
      <c r="G701" t="s">
        <v>2028</v>
      </c>
      <c r="H701" t="s">
        <v>2288</v>
      </c>
      <c r="I701" t="s">
        <v>20</v>
      </c>
      <c r="J701" t="s">
        <v>43</v>
      </c>
      <c r="K701" t="s">
        <v>2684</v>
      </c>
      <c r="L701" t="s">
        <v>2064</v>
      </c>
      <c r="M701" t="s">
        <v>2185</v>
      </c>
      <c r="N701" t="s">
        <v>6289</v>
      </c>
      <c r="O701" t="s">
        <v>6292</v>
      </c>
      <c r="P701" t="s">
        <v>19</v>
      </c>
      <c r="Q701" t="s">
        <v>2026</v>
      </c>
      <c r="R701" t="s">
        <v>18</v>
      </c>
      <c r="S701" t="s">
        <v>2184</v>
      </c>
      <c r="T701" t="s">
        <v>2765</v>
      </c>
      <c r="U701" t="s">
        <v>479</v>
      </c>
    </row>
    <row r="702" spans="1:21" x14ac:dyDescent="0.25">
      <c r="A702" t="s">
        <v>2461</v>
      </c>
      <c r="B702" t="s">
        <v>2462</v>
      </c>
      <c r="C702" t="s">
        <v>4060</v>
      </c>
      <c r="D702" t="s">
        <v>968</v>
      </c>
      <c r="E702" t="s">
        <v>134</v>
      </c>
      <c r="F702" t="s">
        <v>284</v>
      </c>
      <c r="G702" t="s">
        <v>2028</v>
      </c>
      <c r="H702" t="s">
        <v>1654</v>
      </c>
      <c r="I702" t="s">
        <v>28</v>
      </c>
      <c r="J702" t="s">
        <v>872</v>
      </c>
      <c r="K702" t="s">
        <v>1660</v>
      </c>
      <c r="L702" t="s">
        <v>990</v>
      </c>
      <c r="M702" t="s">
        <v>2185</v>
      </c>
      <c r="N702" t="s">
        <v>4367</v>
      </c>
      <c r="O702" t="s">
        <v>6293</v>
      </c>
      <c r="P702" t="s">
        <v>19</v>
      </c>
      <c r="Q702" t="s">
        <v>1336</v>
      </c>
      <c r="R702" t="s">
        <v>18</v>
      </c>
      <c r="S702" t="s">
        <v>2184</v>
      </c>
      <c r="T702" t="s">
        <v>5213</v>
      </c>
      <c r="U702" t="s">
        <v>2463</v>
      </c>
    </row>
    <row r="703" spans="1:21" x14ac:dyDescent="0.25">
      <c r="A703" t="s">
        <v>404</v>
      </c>
      <c r="B703" t="s">
        <v>405</v>
      </c>
      <c r="C703" t="s">
        <v>1269</v>
      </c>
      <c r="D703" t="s">
        <v>1400</v>
      </c>
      <c r="E703" t="s">
        <v>134</v>
      </c>
      <c r="F703" t="s">
        <v>284</v>
      </c>
      <c r="G703" t="s">
        <v>28</v>
      </c>
      <c r="H703" t="s">
        <v>1654</v>
      </c>
      <c r="I703" t="s">
        <v>20</v>
      </c>
      <c r="J703" t="s">
        <v>5691</v>
      </c>
      <c r="K703" t="s">
        <v>1339</v>
      </c>
      <c r="L703" t="s">
        <v>990</v>
      </c>
      <c r="M703" t="s">
        <v>2183</v>
      </c>
      <c r="N703" t="s">
        <v>5035</v>
      </c>
      <c r="O703" t="s">
        <v>6294</v>
      </c>
      <c r="P703" t="s">
        <v>25</v>
      </c>
      <c r="Q703" t="s">
        <v>135</v>
      </c>
      <c r="R703" t="s">
        <v>74</v>
      </c>
      <c r="S703" t="s">
        <v>2186</v>
      </c>
      <c r="T703" t="s">
        <v>2055</v>
      </c>
      <c r="U703" t="s">
        <v>406</v>
      </c>
    </row>
    <row r="704" spans="1:21" x14ac:dyDescent="0.25">
      <c r="A704" t="s">
        <v>2572</v>
      </c>
      <c r="B704" t="s">
        <v>2573</v>
      </c>
      <c r="D704" t="s">
        <v>1403</v>
      </c>
      <c r="E704" t="s">
        <v>134</v>
      </c>
      <c r="F704" t="s">
        <v>221</v>
      </c>
      <c r="G704" t="s">
        <v>2028</v>
      </c>
      <c r="H704" t="s">
        <v>1654</v>
      </c>
      <c r="I704" t="s">
        <v>20</v>
      </c>
      <c r="J704" t="s">
        <v>2993</v>
      </c>
      <c r="K704" t="s">
        <v>987</v>
      </c>
      <c r="L704" t="s">
        <v>983</v>
      </c>
      <c r="M704" t="s">
        <v>2185</v>
      </c>
      <c r="N704" t="s">
        <v>5035</v>
      </c>
      <c r="O704" t="s">
        <v>6295</v>
      </c>
      <c r="P704" t="s">
        <v>25</v>
      </c>
      <c r="Q704" t="s">
        <v>1679</v>
      </c>
      <c r="R704" t="s">
        <v>18</v>
      </c>
      <c r="S704" t="s">
        <v>2184</v>
      </c>
      <c r="T704" t="s">
        <v>5625</v>
      </c>
      <c r="U704" t="s">
        <v>2574</v>
      </c>
    </row>
    <row r="705" spans="1:21" x14ac:dyDescent="0.25">
      <c r="A705" t="s">
        <v>2617</v>
      </c>
      <c r="B705" t="s">
        <v>2618</v>
      </c>
      <c r="D705" t="s">
        <v>1380</v>
      </c>
      <c r="E705" t="s">
        <v>134</v>
      </c>
      <c r="F705" t="s">
        <v>283</v>
      </c>
      <c r="G705" t="s">
        <v>28</v>
      </c>
      <c r="H705" t="s">
        <v>135</v>
      </c>
      <c r="I705" t="s">
        <v>17</v>
      </c>
      <c r="J705" t="s">
        <v>925</v>
      </c>
      <c r="K705" t="s">
        <v>1726</v>
      </c>
      <c r="M705" t="s">
        <v>2181</v>
      </c>
      <c r="N705" t="s">
        <v>6296</v>
      </c>
      <c r="O705" t="s">
        <v>4712</v>
      </c>
      <c r="P705" t="s">
        <v>25</v>
      </c>
      <c r="Q705" t="s">
        <v>135</v>
      </c>
      <c r="R705" t="s">
        <v>24</v>
      </c>
      <c r="S705" t="s">
        <v>2184</v>
      </c>
      <c r="T705" t="s">
        <v>3839</v>
      </c>
      <c r="U705" t="s">
        <v>2619</v>
      </c>
    </row>
    <row r="706" spans="1:21" x14ac:dyDescent="0.25">
      <c r="A706" t="s">
        <v>2137</v>
      </c>
      <c r="B706" t="s">
        <v>2137</v>
      </c>
      <c r="D706" t="s">
        <v>1596</v>
      </c>
      <c r="E706" t="s">
        <v>134</v>
      </c>
      <c r="F706" t="s">
        <v>284</v>
      </c>
      <c r="G706" t="s">
        <v>2028</v>
      </c>
      <c r="H706" t="s">
        <v>135</v>
      </c>
      <c r="I706" t="s">
        <v>1383</v>
      </c>
      <c r="J706" t="s">
        <v>874</v>
      </c>
      <c r="K706" t="s">
        <v>991</v>
      </c>
      <c r="L706" t="s">
        <v>986</v>
      </c>
      <c r="M706" t="s">
        <v>2181</v>
      </c>
      <c r="N706" t="s">
        <v>5036</v>
      </c>
      <c r="O706" t="s">
        <v>6297</v>
      </c>
      <c r="P706" t="s">
        <v>1388</v>
      </c>
      <c r="Q706" t="s">
        <v>135</v>
      </c>
      <c r="R706" t="s">
        <v>38</v>
      </c>
      <c r="S706" t="s">
        <v>2186</v>
      </c>
      <c r="T706" t="s">
        <v>4559</v>
      </c>
      <c r="U706" t="s">
        <v>2138</v>
      </c>
    </row>
    <row r="707" spans="1:21" x14ac:dyDescent="0.25">
      <c r="A707" t="s">
        <v>615</v>
      </c>
      <c r="B707" t="s">
        <v>616</v>
      </c>
      <c r="C707" t="s">
        <v>3220</v>
      </c>
      <c r="D707" t="s">
        <v>2801</v>
      </c>
      <c r="E707" t="s">
        <v>1667</v>
      </c>
      <c r="F707" t="s">
        <v>221</v>
      </c>
      <c r="G707" t="s">
        <v>2028</v>
      </c>
      <c r="H707" t="s">
        <v>1655</v>
      </c>
      <c r="I707" t="s">
        <v>17</v>
      </c>
      <c r="J707" t="s">
        <v>877</v>
      </c>
      <c r="K707" t="s">
        <v>1396</v>
      </c>
      <c r="L707" t="s">
        <v>2064</v>
      </c>
      <c r="M707" t="s">
        <v>2185</v>
      </c>
      <c r="N707" t="s">
        <v>3831</v>
      </c>
      <c r="O707" t="s">
        <v>6298</v>
      </c>
      <c r="Q707" t="s">
        <v>1679</v>
      </c>
      <c r="R707" t="s">
        <v>18</v>
      </c>
      <c r="S707" t="s">
        <v>2184</v>
      </c>
      <c r="T707" t="s">
        <v>6768</v>
      </c>
      <c r="U707" t="s">
        <v>617</v>
      </c>
    </row>
    <row r="708" spans="1:21" x14ac:dyDescent="0.25">
      <c r="A708" t="s">
        <v>603</v>
      </c>
      <c r="B708" t="s">
        <v>604</v>
      </c>
      <c r="C708" t="s">
        <v>1269</v>
      </c>
      <c r="D708" t="s">
        <v>3776</v>
      </c>
      <c r="E708" t="s">
        <v>1667</v>
      </c>
      <c r="F708" t="s">
        <v>221</v>
      </c>
      <c r="G708" t="s">
        <v>2028</v>
      </c>
      <c r="H708" t="s">
        <v>1668</v>
      </c>
      <c r="I708" t="s">
        <v>28</v>
      </c>
      <c r="J708" t="s">
        <v>915</v>
      </c>
      <c r="K708" t="s">
        <v>3179</v>
      </c>
      <c r="L708" t="s">
        <v>1406</v>
      </c>
      <c r="M708" t="s">
        <v>2181</v>
      </c>
      <c r="N708" t="s">
        <v>3831</v>
      </c>
      <c r="O708" t="s">
        <v>6299</v>
      </c>
      <c r="P708" t="s">
        <v>19</v>
      </c>
      <c r="Q708" t="s">
        <v>1710</v>
      </c>
      <c r="R708" t="s">
        <v>66</v>
      </c>
      <c r="S708" t="s">
        <v>2182</v>
      </c>
      <c r="T708" t="s">
        <v>4708</v>
      </c>
      <c r="U708" t="s">
        <v>605</v>
      </c>
    </row>
    <row r="709" spans="1:21" x14ac:dyDescent="0.25">
      <c r="A709" t="s">
        <v>2078</v>
      </c>
      <c r="B709" t="s">
        <v>2079</v>
      </c>
      <c r="C709" t="s">
        <v>1390</v>
      </c>
      <c r="D709" t="s">
        <v>1394</v>
      </c>
      <c r="E709" t="s">
        <v>134</v>
      </c>
      <c r="F709" t="s">
        <v>221</v>
      </c>
      <c r="G709" t="s">
        <v>704</v>
      </c>
      <c r="H709" t="s">
        <v>1654</v>
      </c>
      <c r="I709" t="s">
        <v>1383</v>
      </c>
      <c r="J709" t="s">
        <v>911</v>
      </c>
      <c r="K709" t="s">
        <v>989</v>
      </c>
      <c r="L709" t="s">
        <v>990</v>
      </c>
      <c r="M709" t="s">
        <v>2183</v>
      </c>
      <c r="N709" t="s">
        <v>5037</v>
      </c>
      <c r="O709" t="s">
        <v>6300</v>
      </c>
      <c r="Q709" t="s">
        <v>1336</v>
      </c>
      <c r="R709" t="s">
        <v>54</v>
      </c>
      <c r="S709" t="s">
        <v>2186</v>
      </c>
      <c r="T709" t="s">
        <v>4294</v>
      </c>
      <c r="U709" t="s">
        <v>2080</v>
      </c>
    </row>
    <row r="710" spans="1:21" x14ac:dyDescent="0.25">
      <c r="A710" t="s">
        <v>344</v>
      </c>
      <c r="B710" t="s">
        <v>345</v>
      </c>
      <c r="C710" t="s">
        <v>102</v>
      </c>
      <c r="D710" t="s">
        <v>1496</v>
      </c>
      <c r="E710" t="s">
        <v>134</v>
      </c>
      <c r="F710" t="s">
        <v>2713</v>
      </c>
      <c r="G710" t="s">
        <v>2028</v>
      </c>
      <c r="H710" t="s">
        <v>1654</v>
      </c>
      <c r="I710" t="s">
        <v>20</v>
      </c>
      <c r="J710" t="s">
        <v>874</v>
      </c>
      <c r="K710" t="s">
        <v>1362</v>
      </c>
      <c r="L710" t="s">
        <v>984</v>
      </c>
      <c r="M710" t="s">
        <v>2185</v>
      </c>
      <c r="N710" t="s">
        <v>5038</v>
      </c>
      <c r="O710" t="s">
        <v>6301</v>
      </c>
      <c r="P710" t="s">
        <v>19</v>
      </c>
      <c r="Q710" t="s">
        <v>1679</v>
      </c>
      <c r="R710" t="s">
        <v>29</v>
      </c>
      <c r="S710" t="s">
        <v>2184</v>
      </c>
      <c r="T710" t="s">
        <v>1691</v>
      </c>
      <c r="U710" t="s">
        <v>346</v>
      </c>
    </row>
    <row r="711" spans="1:21" x14ac:dyDescent="0.25">
      <c r="A711" t="s">
        <v>3551</v>
      </c>
      <c r="B711" t="s">
        <v>3552</v>
      </c>
      <c r="C711" t="s">
        <v>1269</v>
      </c>
      <c r="D711" t="s">
        <v>304</v>
      </c>
      <c r="E711" t="s">
        <v>134</v>
      </c>
      <c r="F711" t="s">
        <v>284</v>
      </c>
      <c r="G711" t="s">
        <v>704</v>
      </c>
      <c r="H711" t="s">
        <v>1654</v>
      </c>
      <c r="I711" t="s">
        <v>28</v>
      </c>
      <c r="J711" t="s">
        <v>881</v>
      </c>
      <c r="K711" t="s">
        <v>1339</v>
      </c>
      <c r="L711" t="s">
        <v>986</v>
      </c>
      <c r="M711" t="s">
        <v>2185</v>
      </c>
      <c r="N711" t="s">
        <v>5039</v>
      </c>
      <c r="O711" t="s">
        <v>6302</v>
      </c>
      <c r="P711" t="s">
        <v>19</v>
      </c>
      <c r="Q711" t="s">
        <v>1358</v>
      </c>
      <c r="R711" t="s">
        <v>44</v>
      </c>
      <c r="S711" t="s">
        <v>2184</v>
      </c>
      <c r="T711" t="s">
        <v>4374</v>
      </c>
      <c r="U711" t="s">
        <v>3553</v>
      </c>
    </row>
    <row r="712" spans="1:21" x14ac:dyDescent="0.25">
      <c r="A712" t="s">
        <v>2694</v>
      </c>
      <c r="B712" t="s">
        <v>2694</v>
      </c>
      <c r="D712" t="s">
        <v>1400</v>
      </c>
      <c r="E712" t="s">
        <v>134</v>
      </c>
      <c r="F712" t="s">
        <v>284</v>
      </c>
      <c r="G712" t="s">
        <v>2028</v>
      </c>
      <c r="H712" t="s">
        <v>135</v>
      </c>
      <c r="I712" t="s">
        <v>140</v>
      </c>
      <c r="J712" t="s">
        <v>3253</v>
      </c>
      <c r="K712" t="s">
        <v>991</v>
      </c>
      <c r="M712" t="s">
        <v>2185</v>
      </c>
      <c r="N712" t="s">
        <v>6303</v>
      </c>
      <c r="O712" t="s">
        <v>3186</v>
      </c>
      <c r="P712" t="s">
        <v>19</v>
      </c>
      <c r="Q712" t="s">
        <v>1334</v>
      </c>
      <c r="R712" t="s">
        <v>24</v>
      </c>
      <c r="S712" t="s">
        <v>2184</v>
      </c>
      <c r="T712" t="s">
        <v>4382</v>
      </c>
      <c r="U712" t="s">
        <v>2695</v>
      </c>
    </row>
    <row r="713" spans="1:21" x14ac:dyDescent="0.25">
      <c r="A713" t="s">
        <v>131</v>
      </c>
      <c r="B713" t="s">
        <v>132</v>
      </c>
      <c r="C713" t="s">
        <v>1269</v>
      </c>
      <c r="D713" t="s">
        <v>2189</v>
      </c>
      <c r="E713" t="s">
        <v>134</v>
      </c>
      <c r="F713" t="s">
        <v>221</v>
      </c>
      <c r="G713" t="s">
        <v>2028</v>
      </c>
      <c r="H713" t="s">
        <v>1654</v>
      </c>
      <c r="I713" t="s">
        <v>140</v>
      </c>
      <c r="J713" t="s">
        <v>138</v>
      </c>
      <c r="K713" t="s">
        <v>1339</v>
      </c>
      <c r="L713" t="s">
        <v>985</v>
      </c>
      <c r="M713" t="s">
        <v>2181</v>
      </c>
      <c r="N713" t="s">
        <v>6304</v>
      </c>
      <c r="O713" t="s">
        <v>6305</v>
      </c>
      <c r="P713" t="s">
        <v>19</v>
      </c>
      <c r="Q713" t="s">
        <v>135</v>
      </c>
      <c r="R713" t="s">
        <v>66</v>
      </c>
      <c r="S713" t="s">
        <v>2186</v>
      </c>
      <c r="T713" t="s">
        <v>1691</v>
      </c>
      <c r="U713" t="s">
        <v>133</v>
      </c>
    </row>
    <row r="714" spans="1:21" x14ac:dyDescent="0.25">
      <c r="A714" t="s">
        <v>1550</v>
      </c>
      <c r="B714" t="s">
        <v>1551</v>
      </c>
      <c r="C714" t="s">
        <v>1269</v>
      </c>
      <c r="D714" t="s">
        <v>2017</v>
      </c>
      <c r="E714" t="s">
        <v>2565</v>
      </c>
      <c r="F714" t="s">
        <v>284</v>
      </c>
      <c r="G714" t="s">
        <v>2028</v>
      </c>
      <c r="H714" t="s">
        <v>1655</v>
      </c>
      <c r="I714" t="s">
        <v>17</v>
      </c>
      <c r="J714" t="s">
        <v>875</v>
      </c>
      <c r="K714" t="s">
        <v>2126</v>
      </c>
      <c r="L714" t="s">
        <v>1688</v>
      </c>
      <c r="M714" t="s">
        <v>2183</v>
      </c>
      <c r="N714" t="s">
        <v>6304</v>
      </c>
      <c r="O714" t="s">
        <v>6306</v>
      </c>
      <c r="P714" t="s">
        <v>19</v>
      </c>
      <c r="Q714" t="s">
        <v>2026</v>
      </c>
      <c r="R714" t="s">
        <v>40</v>
      </c>
      <c r="S714" t="s">
        <v>2182</v>
      </c>
      <c r="T714" t="s">
        <v>4368</v>
      </c>
      <c r="U714" t="s">
        <v>1552</v>
      </c>
    </row>
    <row r="715" spans="1:21" x14ac:dyDescent="0.25">
      <c r="A715" t="s">
        <v>3591</v>
      </c>
      <c r="B715" t="s">
        <v>3592</v>
      </c>
      <c r="D715" t="s">
        <v>1381</v>
      </c>
      <c r="E715" t="s">
        <v>134</v>
      </c>
      <c r="F715" t="s">
        <v>284</v>
      </c>
      <c r="G715" t="s">
        <v>2028</v>
      </c>
      <c r="H715" t="s">
        <v>135</v>
      </c>
      <c r="I715" t="s">
        <v>20</v>
      </c>
      <c r="J715" t="s">
        <v>6769</v>
      </c>
      <c r="K715" t="s">
        <v>991</v>
      </c>
      <c r="M715" t="s">
        <v>2183</v>
      </c>
      <c r="N715" t="s">
        <v>6307</v>
      </c>
      <c r="P715" t="s">
        <v>19</v>
      </c>
      <c r="Q715" t="s">
        <v>135</v>
      </c>
      <c r="R715" t="s">
        <v>40</v>
      </c>
      <c r="S715" t="s">
        <v>2186</v>
      </c>
      <c r="T715" t="s">
        <v>2803</v>
      </c>
      <c r="U715" t="s">
        <v>3593</v>
      </c>
    </row>
    <row r="716" spans="1:21" x14ac:dyDescent="0.25">
      <c r="A716" t="s">
        <v>644</v>
      </c>
      <c r="B716" t="s">
        <v>645</v>
      </c>
      <c r="C716" t="s">
        <v>1364</v>
      </c>
      <c r="D716" t="s">
        <v>3516</v>
      </c>
      <c r="E716" t="s">
        <v>1667</v>
      </c>
      <c r="F716" t="s">
        <v>221</v>
      </c>
      <c r="G716" t="s">
        <v>2028</v>
      </c>
      <c r="H716" t="s">
        <v>1668</v>
      </c>
      <c r="I716" t="s">
        <v>28</v>
      </c>
      <c r="J716" t="s">
        <v>43</v>
      </c>
      <c r="K716" t="s">
        <v>2896</v>
      </c>
      <c r="L716" t="s">
        <v>1406</v>
      </c>
      <c r="M716" t="s">
        <v>2181</v>
      </c>
      <c r="N716" t="s">
        <v>4714</v>
      </c>
      <c r="O716" t="s">
        <v>4709</v>
      </c>
      <c r="P716" t="s">
        <v>19</v>
      </c>
      <c r="Q716" t="s">
        <v>2026</v>
      </c>
      <c r="R716" t="s">
        <v>54</v>
      </c>
      <c r="S716" t="s">
        <v>2182</v>
      </c>
      <c r="T716" t="s">
        <v>3765</v>
      </c>
      <c r="U716" t="s">
        <v>646</v>
      </c>
    </row>
    <row r="717" spans="1:21" x14ac:dyDescent="0.25">
      <c r="A717" t="s">
        <v>2662</v>
      </c>
      <c r="B717" t="s">
        <v>2662</v>
      </c>
      <c r="D717" t="s">
        <v>234</v>
      </c>
      <c r="E717" t="s">
        <v>134</v>
      </c>
      <c r="F717" t="s">
        <v>284</v>
      </c>
      <c r="G717" t="s">
        <v>2028</v>
      </c>
      <c r="H717" t="s">
        <v>135</v>
      </c>
      <c r="I717" t="s">
        <v>28</v>
      </c>
      <c r="J717" t="s">
        <v>929</v>
      </c>
      <c r="K717" t="s">
        <v>991</v>
      </c>
      <c r="M717" t="s">
        <v>2185</v>
      </c>
      <c r="N717" t="s">
        <v>4714</v>
      </c>
      <c r="P717" t="s">
        <v>19</v>
      </c>
      <c r="Q717" t="s">
        <v>135</v>
      </c>
      <c r="R717" t="s">
        <v>24</v>
      </c>
      <c r="S717" t="s">
        <v>2184</v>
      </c>
      <c r="T717" t="s">
        <v>1740</v>
      </c>
      <c r="U717" t="s">
        <v>2663</v>
      </c>
    </row>
    <row r="718" spans="1:21" x14ac:dyDescent="0.25">
      <c r="A718" t="s">
        <v>3199</v>
      </c>
      <c r="B718" t="s">
        <v>3200</v>
      </c>
      <c r="C718" t="s">
        <v>2914</v>
      </c>
      <c r="D718" t="s">
        <v>1363</v>
      </c>
      <c r="E718" t="s">
        <v>134</v>
      </c>
      <c r="F718" t="s">
        <v>283</v>
      </c>
      <c r="G718" t="s">
        <v>1714</v>
      </c>
      <c r="H718" t="s">
        <v>1654</v>
      </c>
      <c r="I718" t="s">
        <v>28</v>
      </c>
      <c r="J718" t="s">
        <v>877</v>
      </c>
      <c r="K718" t="s">
        <v>1660</v>
      </c>
      <c r="L718" t="s">
        <v>1351</v>
      </c>
      <c r="M718" t="s">
        <v>2185</v>
      </c>
      <c r="N718" t="s">
        <v>6308</v>
      </c>
      <c r="O718" t="s">
        <v>6309</v>
      </c>
      <c r="P718" t="s">
        <v>19</v>
      </c>
      <c r="Q718" t="s">
        <v>1334</v>
      </c>
      <c r="R718" t="s">
        <v>40</v>
      </c>
      <c r="S718" t="s">
        <v>2184</v>
      </c>
      <c r="T718" t="s">
        <v>4562</v>
      </c>
      <c r="U718" t="s">
        <v>3201</v>
      </c>
    </row>
    <row r="719" spans="1:21" x14ac:dyDescent="0.25">
      <c r="A719" t="s">
        <v>638</v>
      </c>
      <c r="B719" t="s">
        <v>639</v>
      </c>
      <c r="C719" t="s">
        <v>3220</v>
      </c>
      <c r="D719" t="s">
        <v>2188</v>
      </c>
      <c r="E719" t="s">
        <v>134</v>
      </c>
      <c r="F719" t="s">
        <v>221</v>
      </c>
      <c r="G719" t="s">
        <v>2028</v>
      </c>
      <c r="H719" t="s">
        <v>1655</v>
      </c>
      <c r="I719" t="s">
        <v>140</v>
      </c>
      <c r="J719" t="s">
        <v>920</v>
      </c>
      <c r="K719" t="s">
        <v>1396</v>
      </c>
      <c r="L719" t="s">
        <v>1343</v>
      </c>
      <c r="M719" t="s">
        <v>2185</v>
      </c>
      <c r="N719" t="s">
        <v>4715</v>
      </c>
      <c r="O719" t="s">
        <v>6310</v>
      </c>
      <c r="P719" t="s">
        <v>19</v>
      </c>
      <c r="Q719" t="s">
        <v>1710</v>
      </c>
      <c r="R719" t="s">
        <v>54</v>
      </c>
      <c r="S719" t="s">
        <v>2184</v>
      </c>
      <c r="T719" t="s">
        <v>2936</v>
      </c>
      <c r="U719" t="s">
        <v>640</v>
      </c>
    </row>
    <row r="720" spans="1:21" x14ac:dyDescent="0.25">
      <c r="A720" t="s">
        <v>1110</v>
      </c>
      <c r="B720" t="s">
        <v>1111</v>
      </c>
      <c r="C720" t="s">
        <v>1390</v>
      </c>
      <c r="D720" t="s">
        <v>2027</v>
      </c>
      <c r="E720" t="s">
        <v>134</v>
      </c>
      <c r="F720" t="s">
        <v>221</v>
      </c>
      <c r="G720" t="s">
        <v>2028</v>
      </c>
      <c r="H720" t="s">
        <v>1654</v>
      </c>
      <c r="I720" t="s">
        <v>20</v>
      </c>
      <c r="J720" t="s">
        <v>913</v>
      </c>
      <c r="K720" t="s">
        <v>1338</v>
      </c>
      <c r="L720" t="s">
        <v>983</v>
      </c>
      <c r="M720" t="s">
        <v>2181</v>
      </c>
      <c r="N720" t="s">
        <v>4715</v>
      </c>
      <c r="O720" t="s">
        <v>4532</v>
      </c>
      <c r="P720" t="s">
        <v>19</v>
      </c>
      <c r="Q720" t="s">
        <v>1679</v>
      </c>
      <c r="R720" t="s">
        <v>66</v>
      </c>
      <c r="S720" t="s">
        <v>2182</v>
      </c>
      <c r="T720" t="s">
        <v>1691</v>
      </c>
      <c r="U720" t="s">
        <v>1112</v>
      </c>
    </row>
    <row r="721" spans="1:21" x14ac:dyDescent="0.25">
      <c r="A721" t="s">
        <v>1322</v>
      </c>
      <c r="B721" t="s">
        <v>1323</v>
      </c>
      <c r="C721" t="s">
        <v>1390</v>
      </c>
      <c r="D721" t="s">
        <v>209</v>
      </c>
      <c r="E721" t="s">
        <v>134</v>
      </c>
      <c r="F721" t="s">
        <v>221</v>
      </c>
      <c r="G721" t="s">
        <v>1714</v>
      </c>
      <c r="H721" t="s">
        <v>1654</v>
      </c>
      <c r="I721" t="s">
        <v>1383</v>
      </c>
      <c r="J721" t="s">
        <v>881</v>
      </c>
      <c r="K721" t="s">
        <v>1339</v>
      </c>
      <c r="L721" t="s">
        <v>983</v>
      </c>
      <c r="M721" t="s">
        <v>2185</v>
      </c>
      <c r="N721" t="s">
        <v>4715</v>
      </c>
      <c r="O721" t="s">
        <v>6311</v>
      </c>
      <c r="P721" t="s">
        <v>2268</v>
      </c>
      <c r="Q721" t="s">
        <v>135</v>
      </c>
      <c r="R721" t="s">
        <v>18</v>
      </c>
      <c r="S721" t="s">
        <v>2182</v>
      </c>
      <c r="T721" t="s">
        <v>6312</v>
      </c>
      <c r="U721" t="s">
        <v>1324</v>
      </c>
    </row>
    <row r="722" spans="1:21" x14ac:dyDescent="0.25">
      <c r="A722" t="s">
        <v>1993</v>
      </c>
      <c r="B722" t="s">
        <v>1994</v>
      </c>
      <c r="C722" t="s">
        <v>1269</v>
      </c>
      <c r="D722" t="s">
        <v>2566</v>
      </c>
      <c r="E722" t="s">
        <v>2565</v>
      </c>
      <c r="F722" t="s">
        <v>2713</v>
      </c>
      <c r="G722" t="s">
        <v>2028</v>
      </c>
      <c r="H722" t="s">
        <v>1655</v>
      </c>
      <c r="I722" t="s">
        <v>20</v>
      </c>
      <c r="J722" t="s">
        <v>873</v>
      </c>
      <c r="K722" t="s">
        <v>2265</v>
      </c>
      <c r="L722" t="s">
        <v>1659</v>
      </c>
      <c r="M722" t="s">
        <v>2185</v>
      </c>
      <c r="N722" t="s">
        <v>4715</v>
      </c>
      <c r="O722" t="s">
        <v>6313</v>
      </c>
      <c r="P722" t="s">
        <v>19</v>
      </c>
      <c r="Q722" t="s">
        <v>2026</v>
      </c>
      <c r="R722" t="s">
        <v>69</v>
      </c>
      <c r="S722" t="s">
        <v>2184</v>
      </c>
      <c r="T722" t="s">
        <v>5041</v>
      </c>
      <c r="U722" t="s">
        <v>1995</v>
      </c>
    </row>
    <row r="723" spans="1:21" x14ac:dyDescent="0.25">
      <c r="A723" t="s">
        <v>3136</v>
      </c>
      <c r="B723" t="s">
        <v>3135</v>
      </c>
      <c r="C723" t="s">
        <v>2914</v>
      </c>
      <c r="D723" t="s">
        <v>1344</v>
      </c>
      <c r="E723" t="s">
        <v>134</v>
      </c>
      <c r="F723" t="s">
        <v>284</v>
      </c>
      <c r="G723" t="s">
        <v>2028</v>
      </c>
      <c r="H723" t="s">
        <v>1654</v>
      </c>
      <c r="I723" t="s">
        <v>28</v>
      </c>
      <c r="J723" t="s">
        <v>872</v>
      </c>
      <c r="K723" t="s">
        <v>988</v>
      </c>
      <c r="L723" t="s">
        <v>990</v>
      </c>
      <c r="M723" t="s">
        <v>2185</v>
      </c>
      <c r="N723" t="s">
        <v>4715</v>
      </c>
      <c r="O723" t="s">
        <v>6314</v>
      </c>
      <c r="P723" t="s">
        <v>19</v>
      </c>
      <c r="Q723" t="s">
        <v>1358</v>
      </c>
      <c r="R723" t="s">
        <v>54</v>
      </c>
      <c r="S723" t="s">
        <v>2182</v>
      </c>
      <c r="T723" t="s">
        <v>4375</v>
      </c>
      <c r="U723" t="s">
        <v>3134</v>
      </c>
    </row>
    <row r="724" spans="1:21" x14ac:dyDescent="0.25">
      <c r="A724" t="s">
        <v>517</v>
      </c>
      <c r="B724" t="s">
        <v>518</v>
      </c>
      <c r="C724" t="s">
        <v>3220</v>
      </c>
      <c r="D724" t="s">
        <v>5180</v>
      </c>
      <c r="E724" t="s">
        <v>1667</v>
      </c>
      <c r="F724" t="s">
        <v>221</v>
      </c>
      <c r="G724" t="s">
        <v>2028</v>
      </c>
      <c r="H724" t="s">
        <v>1668</v>
      </c>
      <c r="I724" t="s">
        <v>20</v>
      </c>
      <c r="J724" t="s">
        <v>916</v>
      </c>
      <c r="K724" t="s">
        <v>2122</v>
      </c>
      <c r="L724" t="s">
        <v>1688</v>
      </c>
      <c r="M724" t="s">
        <v>2181</v>
      </c>
      <c r="N724" t="s">
        <v>4370</v>
      </c>
      <c r="O724" t="s">
        <v>6315</v>
      </c>
      <c r="P724" t="s">
        <v>19</v>
      </c>
      <c r="Q724" t="s">
        <v>2062</v>
      </c>
      <c r="R724" t="s">
        <v>66</v>
      </c>
      <c r="S724" t="s">
        <v>2182</v>
      </c>
      <c r="T724" t="s">
        <v>4560</v>
      </c>
      <c r="U724" t="s">
        <v>519</v>
      </c>
    </row>
    <row r="725" spans="1:21" x14ac:dyDescent="0.25">
      <c r="A725" t="s">
        <v>693</v>
      </c>
      <c r="B725" t="s">
        <v>694</v>
      </c>
      <c r="C725" t="s">
        <v>3220</v>
      </c>
      <c r="D725" t="s">
        <v>2015</v>
      </c>
      <c r="E725" t="s">
        <v>134</v>
      </c>
      <c r="F725" t="s">
        <v>221</v>
      </c>
      <c r="G725" t="s">
        <v>2028</v>
      </c>
      <c r="H725" t="s">
        <v>1654</v>
      </c>
      <c r="I725" t="s">
        <v>1383</v>
      </c>
      <c r="J725" t="s">
        <v>881</v>
      </c>
      <c r="K725" t="s">
        <v>1396</v>
      </c>
      <c r="L725" t="s">
        <v>990</v>
      </c>
      <c r="M725" t="s">
        <v>2183</v>
      </c>
      <c r="N725" t="s">
        <v>3832</v>
      </c>
      <c r="O725" t="s">
        <v>5742</v>
      </c>
      <c r="P725" t="s">
        <v>25</v>
      </c>
      <c r="Q725" t="s">
        <v>1679</v>
      </c>
      <c r="R725" t="s">
        <v>54</v>
      </c>
      <c r="S725" t="s">
        <v>2182</v>
      </c>
      <c r="T725" t="s">
        <v>1727</v>
      </c>
      <c r="U725" t="s">
        <v>695</v>
      </c>
    </row>
    <row r="726" spans="1:21" x14ac:dyDescent="0.25">
      <c r="A726" t="s">
        <v>3761</v>
      </c>
      <c r="B726" t="s">
        <v>3760</v>
      </c>
      <c r="D726" t="s">
        <v>1380</v>
      </c>
      <c r="E726" t="s">
        <v>134</v>
      </c>
      <c r="F726" t="s">
        <v>284</v>
      </c>
      <c r="G726" t="s">
        <v>28</v>
      </c>
      <c r="H726" t="s">
        <v>135</v>
      </c>
      <c r="I726" t="s">
        <v>28</v>
      </c>
      <c r="J726" t="s">
        <v>6134</v>
      </c>
      <c r="K726" t="s">
        <v>1339</v>
      </c>
      <c r="L726" t="s">
        <v>990</v>
      </c>
      <c r="M726" t="s">
        <v>2183</v>
      </c>
      <c r="N726" t="s">
        <v>3832</v>
      </c>
      <c r="P726" t="s">
        <v>19</v>
      </c>
      <c r="Q726" t="s">
        <v>1336</v>
      </c>
      <c r="R726" t="s">
        <v>52</v>
      </c>
      <c r="S726" t="s">
        <v>2186</v>
      </c>
      <c r="T726" t="s">
        <v>3840</v>
      </c>
      <c r="U726" t="s">
        <v>3759</v>
      </c>
    </row>
    <row r="727" spans="1:21" x14ac:dyDescent="0.25">
      <c r="A727" t="s">
        <v>426</v>
      </c>
      <c r="B727" t="s">
        <v>427</v>
      </c>
      <c r="C727" t="s">
        <v>1269</v>
      </c>
      <c r="D727" t="s">
        <v>6770</v>
      </c>
      <c r="E727" t="s">
        <v>134</v>
      </c>
      <c r="F727" t="s">
        <v>221</v>
      </c>
      <c r="G727" t="s">
        <v>2028</v>
      </c>
      <c r="H727" t="s">
        <v>1655</v>
      </c>
      <c r="I727" t="s">
        <v>140</v>
      </c>
      <c r="J727" t="s">
        <v>873</v>
      </c>
      <c r="K727" t="s">
        <v>1666</v>
      </c>
      <c r="L727" t="s">
        <v>1406</v>
      </c>
      <c r="M727" t="s">
        <v>2183</v>
      </c>
      <c r="N727" t="s">
        <v>4371</v>
      </c>
      <c r="O727" t="s">
        <v>6317</v>
      </c>
      <c r="P727" t="s">
        <v>1388</v>
      </c>
      <c r="Q727" t="s">
        <v>1679</v>
      </c>
      <c r="R727" t="s">
        <v>49</v>
      </c>
      <c r="S727" t="s">
        <v>2186</v>
      </c>
      <c r="T727" t="s">
        <v>4378</v>
      </c>
      <c r="U727" t="s">
        <v>428</v>
      </c>
    </row>
    <row r="728" spans="1:21" x14ac:dyDescent="0.25">
      <c r="A728" t="s">
        <v>3538</v>
      </c>
      <c r="B728" t="s">
        <v>3539</v>
      </c>
      <c r="D728" t="s">
        <v>1394</v>
      </c>
      <c r="E728" t="s">
        <v>134</v>
      </c>
      <c r="F728" t="s">
        <v>284</v>
      </c>
      <c r="G728" t="s">
        <v>2028</v>
      </c>
      <c r="H728" t="s">
        <v>135</v>
      </c>
      <c r="I728" t="s">
        <v>20</v>
      </c>
      <c r="J728" t="s">
        <v>5351</v>
      </c>
      <c r="K728" t="s">
        <v>987</v>
      </c>
      <c r="L728" t="s">
        <v>986</v>
      </c>
      <c r="M728" t="s">
        <v>2185</v>
      </c>
      <c r="N728" t="s">
        <v>4716</v>
      </c>
      <c r="O728" t="s">
        <v>1265</v>
      </c>
      <c r="P728" t="s">
        <v>19</v>
      </c>
      <c r="Q728" t="s">
        <v>135</v>
      </c>
      <c r="R728" t="s">
        <v>44</v>
      </c>
      <c r="S728" t="s">
        <v>2186</v>
      </c>
      <c r="T728" t="s">
        <v>4126</v>
      </c>
      <c r="U728" t="s">
        <v>3540</v>
      </c>
    </row>
    <row r="729" spans="1:21" x14ac:dyDescent="0.25">
      <c r="A729" t="s">
        <v>2546</v>
      </c>
      <c r="B729" t="s">
        <v>2547</v>
      </c>
      <c r="D729" t="s">
        <v>968</v>
      </c>
      <c r="E729" t="s">
        <v>134</v>
      </c>
      <c r="F729" t="s">
        <v>221</v>
      </c>
      <c r="G729" t="s">
        <v>2028</v>
      </c>
      <c r="H729" t="s">
        <v>135</v>
      </c>
      <c r="I729" t="s">
        <v>17</v>
      </c>
      <c r="J729" t="s">
        <v>6137</v>
      </c>
      <c r="K729" t="s">
        <v>991</v>
      </c>
      <c r="L729" t="s">
        <v>986</v>
      </c>
      <c r="M729" t="s">
        <v>2181</v>
      </c>
      <c r="N729" t="s">
        <v>3191</v>
      </c>
      <c r="O729" t="s">
        <v>6318</v>
      </c>
      <c r="P729" t="s">
        <v>19</v>
      </c>
      <c r="Q729" t="s">
        <v>1336</v>
      </c>
      <c r="R729" t="s">
        <v>24</v>
      </c>
      <c r="S729" t="s">
        <v>2186</v>
      </c>
      <c r="T729" t="s">
        <v>1740</v>
      </c>
      <c r="U729" t="s">
        <v>2548</v>
      </c>
    </row>
    <row r="730" spans="1:21" x14ac:dyDescent="0.25">
      <c r="A730" t="s">
        <v>1355</v>
      </c>
      <c r="B730" t="s">
        <v>1356</v>
      </c>
      <c r="C730" t="s">
        <v>709</v>
      </c>
      <c r="D730" t="s">
        <v>2711</v>
      </c>
      <c r="E730" t="s">
        <v>2565</v>
      </c>
      <c r="F730" t="s">
        <v>221</v>
      </c>
      <c r="G730" t="s">
        <v>2028</v>
      </c>
      <c r="H730" t="s">
        <v>1655</v>
      </c>
      <c r="I730" t="s">
        <v>140</v>
      </c>
      <c r="J730" t="s">
        <v>918</v>
      </c>
      <c r="K730" t="s">
        <v>3179</v>
      </c>
      <c r="L730" t="s">
        <v>1688</v>
      </c>
      <c r="M730" t="s">
        <v>2185</v>
      </c>
      <c r="N730" t="s">
        <v>6319</v>
      </c>
      <c r="O730" t="s">
        <v>6320</v>
      </c>
      <c r="P730" t="s">
        <v>19</v>
      </c>
      <c r="Q730" t="s">
        <v>1710</v>
      </c>
      <c r="R730" t="s">
        <v>49</v>
      </c>
      <c r="S730" t="s">
        <v>2184</v>
      </c>
      <c r="T730" t="s">
        <v>3384</v>
      </c>
      <c r="U730" t="s">
        <v>1357</v>
      </c>
    </row>
    <row r="731" spans="1:21" x14ac:dyDescent="0.25">
      <c r="A731" t="s">
        <v>3014</v>
      </c>
      <c r="B731" t="s">
        <v>3015</v>
      </c>
      <c r="D731" t="s">
        <v>82</v>
      </c>
      <c r="E731" t="s">
        <v>134</v>
      </c>
      <c r="F731" t="s">
        <v>284</v>
      </c>
      <c r="G731" t="s">
        <v>2028</v>
      </c>
      <c r="H731" t="s">
        <v>135</v>
      </c>
      <c r="I731" t="s">
        <v>17</v>
      </c>
      <c r="J731" t="s">
        <v>43</v>
      </c>
      <c r="K731" t="s">
        <v>987</v>
      </c>
      <c r="L731" t="s">
        <v>990</v>
      </c>
      <c r="M731" t="s">
        <v>2185</v>
      </c>
      <c r="N731" t="s">
        <v>6319</v>
      </c>
      <c r="O731" t="s">
        <v>6321</v>
      </c>
      <c r="P731" t="s">
        <v>19</v>
      </c>
      <c r="Q731" t="s">
        <v>135</v>
      </c>
      <c r="R731" t="s">
        <v>74</v>
      </c>
      <c r="S731" t="s">
        <v>2184</v>
      </c>
      <c r="T731" t="s">
        <v>1741</v>
      </c>
      <c r="U731" t="s">
        <v>3016</v>
      </c>
    </row>
    <row r="732" spans="1:21" x14ac:dyDescent="0.25">
      <c r="A732" t="s">
        <v>1849</v>
      </c>
      <c r="B732" t="s">
        <v>1850</v>
      </c>
      <c r="D732" t="s">
        <v>2839</v>
      </c>
      <c r="E732" t="s">
        <v>134</v>
      </c>
      <c r="F732" t="s">
        <v>221</v>
      </c>
      <c r="G732" t="s">
        <v>2028</v>
      </c>
      <c r="H732" t="s">
        <v>1668</v>
      </c>
      <c r="I732" t="s">
        <v>20</v>
      </c>
      <c r="J732" t="s">
        <v>874</v>
      </c>
      <c r="K732" t="s">
        <v>1362</v>
      </c>
      <c r="L732" t="s">
        <v>1659</v>
      </c>
      <c r="M732" t="s">
        <v>2185</v>
      </c>
      <c r="N732" t="s">
        <v>5042</v>
      </c>
      <c r="O732" t="s">
        <v>6322</v>
      </c>
      <c r="P732" t="s">
        <v>19</v>
      </c>
      <c r="Q732" t="s">
        <v>1358</v>
      </c>
      <c r="R732" t="s">
        <v>69</v>
      </c>
      <c r="S732" t="s">
        <v>2186</v>
      </c>
      <c r="T732" t="s">
        <v>4373</v>
      </c>
      <c r="U732" t="s">
        <v>1851</v>
      </c>
    </row>
    <row r="733" spans="1:21" x14ac:dyDescent="0.25">
      <c r="A733" t="s">
        <v>2475</v>
      </c>
      <c r="B733" t="s">
        <v>2476</v>
      </c>
      <c r="C733" t="s">
        <v>1269</v>
      </c>
      <c r="D733" t="s">
        <v>6323</v>
      </c>
      <c r="E733" t="s">
        <v>2565</v>
      </c>
      <c r="F733" t="s">
        <v>221</v>
      </c>
      <c r="G733" t="s">
        <v>1714</v>
      </c>
      <c r="H733" t="s">
        <v>1655</v>
      </c>
      <c r="I733" t="s">
        <v>17</v>
      </c>
      <c r="J733" t="s">
        <v>873</v>
      </c>
      <c r="K733" t="s">
        <v>2063</v>
      </c>
      <c r="L733" t="s">
        <v>985</v>
      </c>
      <c r="M733" t="s">
        <v>2181</v>
      </c>
      <c r="N733" t="s">
        <v>6324</v>
      </c>
      <c r="O733" t="s">
        <v>6325</v>
      </c>
      <c r="P733" t="s">
        <v>19</v>
      </c>
      <c r="Q733" t="s">
        <v>2026</v>
      </c>
      <c r="R733" t="s">
        <v>40</v>
      </c>
      <c r="S733" t="s">
        <v>2182</v>
      </c>
      <c r="T733" t="s">
        <v>6771</v>
      </c>
      <c r="U733" t="s">
        <v>2477</v>
      </c>
    </row>
    <row r="734" spans="1:21" x14ac:dyDescent="0.25">
      <c r="A734" t="s">
        <v>1024</v>
      </c>
      <c r="B734" t="s">
        <v>1025</v>
      </c>
      <c r="C734" t="s">
        <v>33</v>
      </c>
      <c r="D734" t="s">
        <v>2836</v>
      </c>
      <c r="E734" t="s">
        <v>1667</v>
      </c>
      <c r="F734" t="s">
        <v>221</v>
      </c>
      <c r="G734" t="s">
        <v>2028</v>
      </c>
      <c r="H734" t="s">
        <v>1655</v>
      </c>
      <c r="I734" t="s">
        <v>140</v>
      </c>
      <c r="J734" t="s">
        <v>872</v>
      </c>
      <c r="K734" t="s">
        <v>2063</v>
      </c>
      <c r="L734" t="s">
        <v>1406</v>
      </c>
      <c r="M734" t="s">
        <v>2181</v>
      </c>
      <c r="N734" t="s">
        <v>4372</v>
      </c>
      <c r="O734" t="s">
        <v>6326</v>
      </c>
      <c r="P734" t="s">
        <v>19</v>
      </c>
      <c r="Q734" t="s">
        <v>1710</v>
      </c>
      <c r="R734" t="s">
        <v>30</v>
      </c>
      <c r="S734" t="s">
        <v>2182</v>
      </c>
      <c r="T734" t="s">
        <v>1808</v>
      </c>
      <c r="U734" t="s">
        <v>1026</v>
      </c>
    </row>
    <row r="735" spans="1:21" x14ac:dyDescent="0.25">
      <c r="A735" t="s">
        <v>4109</v>
      </c>
      <c r="B735" t="s">
        <v>4110</v>
      </c>
      <c r="D735" t="s">
        <v>234</v>
      </c>
      <c r="E735" t="s">
        <v>134</v>
      </c>
      <c r="F735" t="s">
        <v>221</v>
      </c>
      <c r="G735" t="s">
        <v>2028</v>
      </c>
      <c r="H735" t="s">
        <v>135</v>
      </c>
      <c r="I735" t="s">
        <v>28</v>
      </c>
      <c r="J735" t="s">
        <v>5942</v>
      </c>
      <c r="K735" t="s">
        <v>1339</v>
      </c>
      <c r="L735" t="s">
        <v>984</v>
      </c>
      <c r="M735" t="s">
        <v>2181</v>
      </c>
      <c r="N735" t="s">
        <v>6327</v>
      </c>
      <c r="P735" t="s">
        <v>19</v>
      </c>
      <c r="Q735" t="s">
        <v>135</v>
      </c>
      <c r="R735" t="s">
        <v>66</v>
      </c>
      <c r="S735" t="s">
        <v>2186</v>
      </c>
      <c r="T735" t="s">
        <v>4653</v>
      </c>
      <c r="U735" t="s">
        <v>4111</v>
      </c>
    </row>
    <row r="736" spans="1:21" x14ac:dyDescent="0.25">
      <c r="A736" t="s">
        <v>690</v>
      </c>
      <c r="B736" t="s">
        <v>691</v>
      </c>
      <c r="C736" t="s">
        <v>1390</v>
      </c>
      <c r="D736" t="s">
        <v>265</v>
      </c>
      <c r="E736" t="s">
        <v>134</v>
      </c>
      <c r="F736" t="s">
        <v>221</v>
      </c>
      <c r="G736" t="s">
        <v>2028</v>
      </c>
      <c r="H736" t="s">
        <v>1668</v>
      </c>
      <c r="I736" t="s">
        <v>1383</v>
      </c>
      <c r="J736" t="s">
        <v>914</v>
      </c>
      <c r="K736" t="s">
        <v>1749</v>
      </c>
      <c r="L736" t="s">
        <v>1669</v>
      </c>
      <c r="M736" t="s">
        <v>2181</v>
      </c>
      <c r="N736" t="s">
        <v>6327</v>
      </c>
      <c r="O736" t="s">
        <v>3600</v>
      </c>
      <c r="P736" t="s">
        <v>19</v>
      </c>
      <c r="Q736" t="s">
        <v>2026</v>
      </c>
      <c r="R736" t="s">
        <v>54</v>
      </c>
      <c r="S736" t="s">
        <v>2182</v>
      </c>
      <c r="T736" t="s">
        <v>1724</v>
      </c>
      <c r="U736" t="s">
        <v>692</v>
      </c>
    </row>
    <row r="737" spans="1:21" x14ac:dyDescent="0.25">
      <c r="A737" t="s">
        <v>2279</v>
      </c>
      <c r="B737" t="s">
        <v>2280</v>
      </c>
      <c r="C737" t="s">
        <v>2914</v>
      </c>
      <c r="D737" t="s">
        <v>2188</v>
      </c>
      <c r="E737" t="s">
        <v>134</v>
      </c>
      <c r="F737" t="s">
        <v>221</v>
      </c>
      <c r="G737" t="s">
        <v>2028</v>
      </c>
      <c r="H737" t="s">
        <v>1654</v>
      </c>
      <c r="I737" t="s">
        <v>140</v>
      </c>
      <c r="J737" t="s">
        <v>872</v>
      </c>
      <c r="K737" t="s">
        <v>2123</v>
      </c>
      <c r="L737" t="s">
        <v>984</v>
      </c>
      <c r="M737" t="s">
        <v>2183</v>
      </c>
      <c r="N737" t="s">
        <v>6328</v>
      </c>
      <c r="O737" t="s">
        <v>5782</v>
      </c>
      <c r="P737" t="s">
        <v>19</v>
      </c>
      <c r="Q737" t="s">
        <v>1679</v>
      </c>
      <c r="R737" t="s">
        <v>21</v>
      </c>
      <c r="S737" t="s">
        <v>2182</v>
      </c>
      <c r="T737" t="s">
        <v>3036</v>
      </c>
      <c r="U737" t="s">
        <v>2281</v>
      </c>
    </row>
    <row r="738" spans="1:21" x14ac:dyDescent="0.25">
      <c r="A738" t="s">
        <v>2734</v>
      </c>
      <c r="B738" t="s">
        <v>2734</v>
      </c>
      <c r="D738" t="s">
        <v>1380</v>
      </c>
      <c r="E738" t="s">
        <v>134</v>
      </c>
      <c r="F738" t="s">
        <v>283</v>
      </c>
      <c r="G738" t="s">
        <v>28</v>
      </c>
      <c r="H738" t="s">
        <v>135</v>
      </c>
      <c r="I738" t="s">
        <v>1383</v>
      </c>
      <c r="J738" t="s">
        <v>873</v>
      </c>
      <c r="K738" t="s">
        <v>991</v>
      </c>
      <c r="L738" t="s">
        <v>984</v>
      </c>
      <c r="M738" t="s">
        <v>2183</v>
      </c>
      <c r="N738" t="s">
        <v>6328</v>
      </c>
      <c r="O738" t="s">
        <v>6329</v>
      </c>
      <c r="P738" t="s">
        <v>19</v>
      </c>
      <c r="Q738" t="s">
        <v>135</v>
      </c>
      <c r="R738" t="s">
        <v>49</v>
      </c>
      <c r="S738" t="s">
        <v>2186</v>
      </c>
      <c r="T738" t="s">
        <v>6772</v>
      </c>
      <c r="U738" t="s">
        <v>2735</v>
      </c>
    </row>
    <row r="739" spans="1:21" x14ac:dyDescent="0.25">
      <c r="A739" t="s">
        <v>1572</v>
      </c>
      <c r="B739" t="s">
        <v>1573</v>
      </c>
      <c r="C739" t="s">
        <v>1269</v>
      </c>
      <c r="D739" t="s">
        <v>1497</v>
      </c>
      <c r="E739" t="s">
        <v>134</v>
      </c>
      <c r="F739" t="s">
        <v>284</v>
      </c>
      <c r="G739" t="s">
        <v>2028</v>
      </c>
      <c r="H739" t="s">
        <v>1654</v>
      </c>
      <c r="I739" t="s">
        <v>28</v>
      </c>
      <c r="J739" t="s">
        <v>882</v>
      </c>
      <c r="K739" t="s">
        <v>1666</v>
      </c>
      <c r="L739" t="s">
        <v>984</v>
      </c>
      <c r="M739" t="s">
        <v>2183</v>
      </c>
      <c r="N739" t="s">
        <v>3586</v>
      </c>
      <c r="O739" t="s">
        <v>6330</v>
      </c>
      <c r="P739" t="s">
        <v>19</v>
      </c>
      <c r="Q739" t="s">
        <v>1358</v>
      </c>
      <c r="R739" t="s">
        <v>77</v>
      </c>
      <c r="S739" t="s">
        <v>2182</v>
      </c>
      <c r="T739" t="s">
        <v>1664</v>
      </c>
      <c r="U739" t="s">
        <v>1574</v>
      </c>
    </row>
    <row r="740" spans="1:21" x14ac:dyDescent="0.25">
      <c r="A740" t="s">
        <v>136</v>
      </c>
      <c r="B740" t="s">
        <v>137</v>
      </c>
      <c r="C740" t="s">
        <v>1269</v>
      </c>
      <c r="D740" t="s">
        <v>2681</v>
      </c>
      <c r="E740" t="s">
        <v>134</v>
      </c>
      <c r="F740" t="s">
        <v>284</v>
      </c>
      <c r="G740" t="s">
        <v>2028</v>
      </c>
      <c r="H740" t="s">
        <v>1654</v>
      </c>
      <c r="I740" t="s">
        <v>140</v>
      </c>
      <c r="J740" t="s">
        <v>873</v>
      </c>
      <c r="K740" t="s">
        <v>1362</v>
      </c>
      <c r="L740" t="s">
        <v>984</v>
      </c>
      <c r="M740" t="s">
        <v>2181</v>
      </c>
      <c r="N740" t="s">
        <v>3966</v>
      </c>
      <c r="O740" t="s">
        <v>6331</v>
      </c>
      <c r="P740" t="s">
        <v>25</v>
      </c>
      <c r="Q740" t="s">
        <v>2026</v>
      </c>
      <c r="R740" t="s">
        <v>38</v>
      </c>
      <c r="S740" t="s">
        <v>2182</v>
      </c>
      <c r="T740" t="s">
        <v>6773</v>
      </c>
      <c r="U740" t="s">
        <v>139</v>
      </c>
    </row>
    <row r="741" spans="1:21" x14ac:dyDescent="0.25">
      <c r="A741" t="s">
        <v>757</v>
      </c>
      <c r="B741" t="s">
        <v>758</v>
      </c>
      <c r="C741" t="s">
        <v>1269</v>
      </c>
      <c r="D741" t="s">
        <v>1673</v>
      </c>
      <c r="E741" t="s">
        <v>134</v>
      </c>
      <c r="F741" t="s">
        <v>221</v>
      </c>
      <c r="G741" t="s">
        <v>2028</v>
      </c>
      <c r="H741" t="s">
        <v>1655</v>
      </c>
      <c r="I741" t="s">
        <v>1383</v>
      </c>
      <c r="J741" t="s">
        <v>43</v>
      </c>
      <c r="K741" t="s">
        <v>1396</v>
      </c>
      <c r="L741" t="s">
        <v>1335</v>
      </c>
      <c r="M741" t="s">
        <v>2185</v>
      </c>
      <c r="N741" t="s">
        <v>5046</v>
      </c>
      <c r="O741" t="s">
        <v>6332</v>
      </c>
      <c r="P741" t="s">
        <v>19</v>
      </c>
      <c r="Q741" t="s">
        <v>2026</v>
      </c>
      <c r="R741" t="s">
        <v>30</v>
      </c>
      <c r="S741" t="s">
        <v>2184</v>
      </c>
      <c r="T741" t="s">
        <v>3226</v>
      </c>
      <c r="U741" t="s">
        <v>759</v>
      </c>
    </row>
    <row r="742" spans="1:21" x14ac:dyDescent="0.25">
      <c r="A742" t="s">
        <v>2903</v>
      </c>
      <c r="B742" t="s">
        <v>2904</v>
      </c>
      <c r="C742" t="s">
        <v>243</v>
      </c>
      <c r="D742" t="s">
        <v>1684</v>
      </c>
      <c r="E742" t="s">
        <v>134</v>
      </c>
      <c r="F742" t="s">
        <v>284</v>
      </c>
      <c r="G742" t="s">
        <v>1714</v>
      </c>
      <c r="H742" t="s">
        <v>1654</v>
      </c>
      <c r="I742" t="s">
        <v>140</v>
      </c>
      <c r="J742" t="s">
        <v>912</v>
      </c>
      <c r="K742" t="s">
        <v>1338</v>
      </c>
      <c r="L742" t="s">
        <v>986</v>
      </c>
      <c r="M742" t="s">
        <v>2185</v>
      </c>
      <c r="N742" t="s">
        <v>6333</v>
      </c>
      <c r="O742" t="s">
        <v>6334</v>
      </c>
      <c r="P742" t="s">
        <v>19</v>
      </c>
      <c r="Q742" t="s">
        <v>1358</v>
      </c>
      <c r="R742" t="s">
        <v>68</v>
      </c>
      <c r="S742" t="s">
        <v>2184</v>
      </c>
      <c r="T742" t="s">
        <v>1691</v>
      </c>
      <c r="U742" t="s">
        <v>2905</v>
      </c>
    </row>
    <row r="743" spans="1:21" x14ac:dyDescent="0.25">
      <c r="A743" t="s">
        <v>1621</v>
      </c>
      <c r="B743" t="s">
        <v>1622</v>
      </c>
      <c r="C743" t="s">
        <v>709</v>
      </c>
      <c r="D743" t="s">
        <v>2596</v>
      </c>
      <c r="E743" t="s">
        <v>2649</v>
      </c>
      <c r="F743" t="s">
        <v>221</v>
      </c>
      <c r="G743" t="s">
        <v>2028</v>
      </c>
      <c r="H743" t="s">
        <v>1655</v>
      </c>
      <c r="I743" t="s">
        <v>17</v>
      </c>
      <c r="J743" t="s">
        <v>918</v>
      </c>
      <c r="K743" t="s">
        <v>3251</v>
      </c>
      <c r="L743" t="s">
        <v>990</v>
      </c>
      <c r="M743" t="s">
        <v>2181</v>
      </c>
      <c r="N743" t="s">
        <v>5216</v>
      </c>
      <c r="O743" t="s">
        <v>6335</v>
      </c>
      <c r="P743" t="s">
        <v>19</v>
      </c>
      <c r="Q743" t="s">
        <v>1710</v>
      </c>
      <c r="R743" t="s">
        <v>34</v>
      </c>
      <c r="S743" t="s">
        <v>2182</v>
      </c>
      <c r="T743" t="s">
        <v>5215</v>
      </c>
      <c r="U743" t="s">
        <v>1623</v>
      </c>
    </row>
    <row r="744" spans="1:21" x14ac:dyDescent="0.25">
      <c r="A744" t="s">
        <v>2660</v>
      </c>
      <c r="B744" t="s">
        <v>2660</v>
      </c>
      <c r="D744" t="s">
        <v>234</v>
      </c>
      <c r="E744" t="s">
        <v>134</v>
      </c>
      <c r="F744" t="s">
        <v>284</v>
      </c>
      <c r="G744" t="s">
        <v>704</v>
      </c>
      <c r="H744" t="s">
        <v>135</v>
      </c>
      <c r="I744" t="s">
        <v>28</v>
      </c>
      <c r="J744" t="s">
        <v>929</v>
      </c>
      <c r="K744" t="s">
        <v>991</v>
      </c>
      <c r="M744" t="s">
        <v>2183</v>
      </c>
      <c r="N744" t="s">
        <v>5216</v>
      </c>
      <c r="P744" t="s">
        <v>19</v>
      </c>
      <c r="Q744" t="s">
        <v>135</v>
      </c>
      <c r="R744" t="s">
        <v>24</v>
      </c>
      <c r="S744" t="s">
        <v>2186</v>
      </c>
      <c r="T744" t="s">
        <v>1741</v>
      </c>
      <c r="U744" t="s">
        <v>2661</v>
      </c>
    </row>
    <row r="745" spans="1:21" x14ac:dyDescent="0.25">
      <c r="A745" t="s">
        <v>2893</v>
      </c>
      <c r="B745" t="s">
        <v>2894</v>
      </c>
      <c r="C745" t="s">
        <v>2914</v>
      </c>
      <c r="D745" t="s">
        <v>27</v>
      </c>
      <c r="E745" t="s">
        <v>134</v>
      </c>
      <c r="F745" t="s">
        <v>284</v>
      </c>
      <c r="G745" t="s">
        <v>704</v>
      </c>
      <c r="H745" t="s">
        <v>1654</v>
      </c>
      <c r="I745" t="s">
        <v>17</v>
      </c>
      <c r="J745" t="s">
        <v>3432</v>
      </c>
      <c r="K745" t="s">
        <v>1338</v>
      </c>
      <c r="L745" t="s">
        <v>984</v>
      </c>
      <c r="M745" t="s">
        <v>2181</v>
      </c>
      <c r="N745" t="s">
        <v>4376</v>
      </c>
      <c r="O745" t="s">
        <v>6069</v>
      </c>
      <c r="P745" t="s">
        <v>19</v>
      </c>
      <c r="Q745" t="s">
        <v>1336</v>
      </c>
      <c r="R745" t="s">
        <v>68</v>
      </c>
      <c r="S745" t="s">
        <v>2182</v>
      </c>
      <c r="T745" t="s">
        <v>1691</v>
      </c>
      <c r="U745" t="s">
        <v>2895</v>
      </c>
    </row>
    <row r="746" spans="1:21" x14ac:dyDescent="0.25">
      <c r="A746" t="s">
        <v>635</v>
      </c>
      <c r="B746" t="s">
        <v>636</v>
      </c>
      <c r="C746" t="s">
        <v>102</v>
      </c>
      <c r="D746" t="s">
        <v>2801</v>
      </c>
      <c r="E746" t="s">
        <v>1667</v>
      </c>
      <c r="F746" t="s">
        <v>221</v>
      </c>
      <c r="G746" t="s">
        <v>2028</v>
      </c>
      <c r="H746" t="s">
        <v>1655</v>
      </c>
      <c r="I746" t="s">
        <v>28</v>
      </c>
      <c r="J746" t="s">
        <v>911</v>
      </c>
      <c r="K746" t="s">
        <v>2122</v>
      </c>
      <c r="L746" t="s">
        <v>4285</v>
      </c>
      <c r="M746" t="s">
        <v>2181</v>
      </c>
      <c r="N746" t="s">
        <v>4719</v>
      </c>
      <c r="O746" t="s">
        <v>6336</v>
      </c>
      <c r="P746" t="s">
        <v>19</v>
      </c>
      <c r="Q746" t="s">
        <v>2062</v>
      </c>
      <c r="R746" t="s">
        <v>18</v>
      </c>
      <c r="S746" t="s">
        <v>2182</v>
      </c>
      <c r="T746" t="s">
        <v>4717</v>
      </c>
      <c r="U746" t="s">
        <v>637</v>
      </c>
    </row>
    <row r="747" spans="1:21" x14ac:dyDescent="0.25">
      <c r="A747" t="s">
        <v>2634</v>
      </c>
      <c r="B747" t="s">
        <v>2635</v>
      </c>
      <c r="D747" t="s">
        <v>1380</v>
      </c>
      <c r="E747" t="s">
        <v>134</v>
      </c>
      <c r="F747" t="s">
        <v>283</v>
      </c>
      <c r="G747" t="s">
        <v>703</v>
      </c>
      <c r="H747" t="s">
        <v>135</v>
      </c>
      <c r="I747" t="s">
        <v>1383</v>
      </c>
      <c r="J747" t="s">
        <v>873</v>
      </c>
      <c r="K747" t="s">
        <v>989</v>
      </c>
      <c r="L747" t="s">
        <v>984</v>
      </c>
      <c r="M747" t="s">
        <v>2183</v>
      </c>
      <c r="N747" t="s">
        <v>4719</v>
      </c>
      <c r="O747" t="s">
        <v>6337</v>
      </c>
      <c r="P747" t="s">
        <v>19</v>
      </c>
      <c r="Q747" t="s">
        <v>135</v>
      </c>
      <c r="R747" t="s">
        <v>49</v>
      </c>
      <c r="S747" t="s">
        <v>2186</v>
      </c>
      <c r="T747" t="s">
        <v>4707</v>
      </c>
      <c r="U747" t="s">
        <v>2636</v>
      </c>
    </row>
    <row r="748" spans="1:21" x14ac:dyDescent="0.25">
      <c r="A748" t="s">
        <v>2956</v>
      </c>
      <c r="B748" t="s">
        <v>2957</v>
      </c>
      <c r="D748" t="s">
        <v>1380</v>
      </c>
      <c r="E748" t="s">
        <v>134</v>
      </c>
      <c r="F748" t="s">
        <v>283</v>
      </c>
      <c r="G748" t="s">
        <v>28</v>
      </c>
      <c r="H748" t="s">
        <v>135</v>
      </c>
      <c r="I748" t="s">
        <v>1383</v>
      </c>
      <c r="J748" t="s">
        <v>6774</v>
      </c>
      <c r="K748" t="s">
        <v>991</v>
      </c>
      <c r="M748" t="s">
        <v>2183</v>
      </c>
      <c r="N748" t="s">
        <v>4719</v>
      </c>
      <c r="P748" t="s">
        <v>19</v>
      </c>
      <c r="Q748" t="s">
        <v>135</v>
      </c>
      <c r="R748" t="s">
        <v>44</v>
      </c>
      <c r="S748" t="s">
        <v>2186</v>
      </c>
      <c r="T748" t="s">
        <v>4395</v>
      </c>
      <c r="U748" t="s">
        <v>2958</v>
      </c>
    </row>
    <row r="749" spans="1:21" x14ac:dyDescent="0.25">
      <c r="A749" t="s">
        <v>1095</v>
      </c>
      <c r="B749" t="s">
        <v>1096</v>
      </c>
      <c r="C749" t="s">
        <v>1725</v>
      </c>
      <c r="D749" t="s">
        <v>2566</v>
      </c>
      <c r="E749" t="s">
        <v>2565</v>
      </c>
      <c r="F749" t="s">
        <v>221</v>
      </c>
      <c r="G749" t="s">
        <v>2028</v>
      </c>
      <c r="H749" t="s">
        <v>1655</v>
      </c>
      <c r="I749" t="s">
        <v>20</v>
      </c>
      <c r="J749" t="s">
        <v>873</v>
      </c>
      <c r="K749" t="s">
        <v>2126</v>
      </c>
      <c r="L749" t="s">
        <v>1351</v>
      </c>
      <c r="M749" t="s">
        <v>2185</v>
      </c>
      <c r="N749" t="s">
        <v>5047</v>
      </c>
      <c r="O749" t="s">
        <v>6338</v>
      </c>
      <c r="Q749" t="s">
        <v>2026</v>
      </c>
      <c r="R749" t="s">
        <v>69</v>
      </c>
      <c r="S749" t="s">
        <v>2184</v>
      </c>
      <c r="T749" t="s">
        <v>1691</v>
      </c>
      <c r="U749" t="s">
        <v>1097</v>
      </c>
    </row>
    <row r="750" spans="1:21" x14ac:dyDescent="0.25">
      <c r="A750" t="s">
        <v>3596</v>
      </c>
      <c r="B750" t="s">
        <v>3597</v>
      </c>
      <c r="D750" t="s">
        <v>234</v>
      </c>
      <c r="E750" t="s">
        <v>134</v>
      </c>
      <c r="F750" t="s">
        <v>283</v>
      </c>
      <c r="G750" t="s">
        <v>2028</v>
      </c>
      <c r="H750" t="s">
        <v>135</v>
      </c>
      <c r="I750" t="s">
        <v>140</v>
      </c>
      <c r="J750" t="s">
        <v>6775</v>
      </c>
      <c r="K750" t="s">
        <v>991</v>
      </c>
      <c r="M750" t="s">
        <v>2183</v>
      </c>
      <c r="N750" t="s">
        <v>4106</v>
      </c>
      <c r="P750" t="s">
        <v>19</v>
      </c>
      <c r="Q750" t="s">
        <v>135</v>
      </c>
      <c r="R750" t="s">
        <v>54</v>
      </c>
      <c r="S750" t="s">
        <v>2186</v>
      </c>
      <c r="T750" t="s">
        <v>1741</v>
      </c>
      <c r="U750" t="s">
        <v>3598</v>
      </c>
    </row>
    <row r="751" spans="1:21" x14ac:dyDescent="0.25">
      <c r="A751" t="s">
        <v>1590</v>
      </c>
      <c r="B751" t="s">
        <v>1591</v>
      </c>
      <c r="C751" t="s">
        <v>1364</v>
      </c>
      <c r="D751" t="s">
        <v>2836</v>
      </c>
      <c r="E751" t="s">
        <v>134</v>
      </c>
      <c r="F751" t="s">
        <v>221</v>
      </c>
      <c r="G751" t="s">
        <v>2028</v>
      </c>
      <c r="H751" t="s">
        <v>1668</v>
      </c>
      <c r="I751" t="s">
        <v>1383</v>
      </c>
      <c r="J751" t="s">
        <v>911</v>
      </c>
      <c r="K751" t="s">
        <v>1704</v>
      </c>
      <c r="L751" t="s">
        <v>1683</v>
      </c>
      <c r="M751" t="s">
        <v>2181</v>
      </c>
      <c r="N751" t="s">
        <v>4106</v>
      </c>
      <c r="O751" t="s">
        <v>6342</v>
      </c>
      <c r="P751" t="s">
        <v>19</v>
      </c>
      <c r="Q751" t="s">
        <v>2062</v>
      </c>
      <c r="R751" t="s">
        <v>126</v>
      </c>
      <c r="S751" t="s">
        <v>2182</v>
      </c>
      <c r="T751" t="s">
        <v>2902</v>
      </c>
      <c r="U751" t="s">
        <v>1592</v>
      </c>
    </row>
    <row r="752" spans="1:21" x14ac:dyDescent="0.25">
      <c r="A752" t="s">
        <v>3205</v>
      </c>
      <c r="B752" t="s">
        <v>3206</v>
      </c>
      <c r="C752" t="s">
        <v>3220</v>
      </c>
      <c r="D752" t="s">
        <v>1394</v>
      </c>
      <c r="E752" t="s">
        <v>134</v>
      </c>
      <c r="F752" t="s">
        <v>221</v>
      </c>
      <c r="G752" t="s">
        <v>1714</v>
      </c>
      <c r="H752" t="s">
        <v>1654</v>
      </c>
      <c r="I752" t="s">
        <v>1383</v>
      </c>
      <c r="J752" t="s">
        <v>2993</v>
      </c>
      <c r="K752" t="s">
        <v>1411</v>
      </c>
      <c r="L752" t="s">
        <v>1343</v>
      </c>
      <c r="M752" t="s">
        <v>2185</v>
      </c>
      <c r="N752" t="s">
        <v>4377</v>
      </c>
      <c r="O752" t="s">
        <v>6343</v>
      </c>
      <c r="P752" t="s">
        <v>19</v>
      </c>
      <c r="Q752" t="s">
        <v>1358</v>
      </c>
      <c r="R752" t="s">
        <v>18</v>
      </c>
      <c r="S752" t="s">
        <v>2184</v>
      </c>
      <c r="T752" t="s">
        <v>4401</v>
      </c>
      <c r="U752" t="s">
        <v>3207</v>
      </c>
    </row>
    <row r="753" spans="1:22" x14ac:dyDescent="0.25">
      <c r="A753" t="s">
        <v>250</v>
      </c>
      <c r="B753" t="s">
        <v>251</v>
      </c>
      <c r="C753" t="s">
        <v>2914</v>
      </c>
      <c r="D753" t="s">
        <v>2615</v>
      </c>
      <c r="E753" t="s">
        <v>2565</v>
      </c>
      <c r="F753" t="s">
        <v>221</v>
      </c>
      <c r="G753" t="s">
        <v>2028</v>
      </c>
      <c r="H753" t="s">
        <v>1655</v>
      </c>
      <c r="I753" t="s">
        <v>17</v>
      </c>
      <c r="J753" t="s">
        <v>877</v>
      </c>
      <c r="K753" t="s">
        <v>2265</v>
      </c>
      <c r="M753" t="s">
        <v>2185</v>
      </c>
      <c r="N753" t="s">
        <v>4107</v>
      </c>
      <c r="O753" t="s">
        <v>3033</v>
      </c>
      <c r="Q753" t="s">
        <v>1710</v>
      </c>
      <c r="R753" t="s">
        <v>34</v>
      </c>
      <c r="S753" t="s">
        <v>2184</v>
      </c>
      <c r="T753" t="s">
        <v>3034</v>
      </c>
      <c r="U753" t="s">
        <v>252</v>
      </c>
      <c r="V753" t="s">
        <v>1405</v>
      </c>
    </row>
    <row r="754" spans="1:22" x14ac:dyDescent="0.25">
      <c r="A754" t="s">
        <v>489</v>
      </c>
      <c r="B754" t="s">
        <v>490</v>
      </c>
      <c r="C754" t="s">
        <v>1269</v>
      </c>
      <c r="D754" t="s">
        <v>2682</v>
      </c>
      <c r="E754" t="s">
        <v>134</v>
      </c>
      <c r="F754" t="s">
        <v>221</v>
      </c>
      <c r="G754" t="s">
        <v>2028</v>
      </c>
      <c r="H754" t="s">
        <v>1654</v>
      </c>
      <c r="I754" t="s">
        <v>140</v>
      </c>
      <c r="J754" t="s">
        <v>916</v>
      </c>
      <c r="K754" t="s">
        <v>1411</v>
      </c>
      <c r="L754" t="s">
        <v>1343</v>
      </c>
      <c r="M754" t="s">
        <v>2181</v>
      </c>
      <c r="N754" t="s">
        <v>4379</v>
      </c>
      <c r="O754" t="s">
        <v>6344</v>
      </c>
      <c r="P754" t="s">
        <v>19</v>
      </c>
      <c r="Q754" t="s">
        <v>1679</v>
      </c>
      <c r="R754" t="s">
        <v>66</v>
      </c>
      <c r="S754" t="s">
        <v>2182</v>
      </c>
      <c r="T754" t="s">
        <v>1740</v>
      </c>
      <c r="U754" t="s">
        <v>491</v>
      </c>
    </row>
    <row r="755" spans="1:22" x14ac:dyDescent="0.25">
      <c r="A755" t="s">
        <v>5051</v>
      </c>
      <c r="B755" t="s">
        <v>5052</v>
      </c>
      <c r="D755" t="s">
        <v>1350</v>
      </c>
      <c r="E755" t="s">
        <v>134</v>
      </c>
      <c r="F755" t="s">
        <v>221</v>
      </c>
      <c r="G755" t="s">
        <v>2028</v>
      </c>
      <c r="H755" t="s">
        <v>1654</v>
      </c>
      <c r="I755" t="s">
        <v>20</v>
      </c>
      <c r="J755" t="s">
        <v>261</v>
      </c>
      <c r="K755" t="s">
        <v>1997</v>
      </c>
      <c r="L755" t="s">
        <v>983</v>
      </c>
      <c r="M755" t="s">
        <v>2185</v>
      </c>
      <c r="N755" t="s">
        <v>6345</v>
      </c>
      <c r="O755" t="s">
        <v>4968</v>
      </c>
      <c r="P755" t="s">
        <v>19</v>
      </c>
      <c r="Q755" t="s">
        <v>1334</v>
      </c>
      <c r="R755" t="s">
        <v>21</v>
      </c>
      <c r="S755" t="s">
        <v>2184</v>
      </c>
      <c r="T755" t="s">
        <v>1656</v>
      </c>
      <c r="U755" t="s">
        <v>5054</v>
      </c>
    </row>
    <row r="756" spans="1:22" x14ac:dyDescent="0.25">
      <c r="A756" t="s">
        <v>905</v>
      </c>
      <c r="B756" t="s">
        <v>906</v>
      </c>
      <c r="C756" t="s">
        <v>1269</v>
      </c>
      <c r="D756" t="s">
        <v>2287</v>
      </c>
      <c r="E756" t="s">
        <v>134</v>
      </c>
      <c r="F756" t="s">
        <v>2713</v>
      </c>
      <c r="G756" t="s">
        <v>2028</v>
      </c>
      <c r="H756" t="s">
        <v>1655</v>
      </c>
      <c r="I756" t="s">
        <v>20</v>
      </c>
      <c r="J756" t="s">
        <v>880</v>
      </c>
      <c r="K756" t="s">
        <v>1666</v>
      </c>
      <c r="L756" t="s">
        <v>983</v>
      </c>
      <c r="M756" t="s">
        <v>2185</v>
      </c>
      <c r="N756" t="s">
        <v>6345</v>
      </c>
      <c r="O756" t="s">
        <v>6346</v>
      </c>
      <c r="P756" t="s">
        <v>19</v>
      </c>
      <c r="Q756" t="s">
        <v>2026</v>
      </c>
      <c r="R756" t="s">
        <v>54</v>
      </c>
      <c r="S756" t="s">
        <v>2184</v>
      </c>
      <c r="T756" t="s">
        <v>1691</v>
      </c>
      <c r="U756" t="s">
        <v>907</v>
      </c>
    </row>
    <row r="757" spans="1:22" x14ac:dyDescent="0.25">
      <c r="A757" t="s">
        <v>653</v>
      </c>
      <c r="B757" t="s">
        <v>654</v>
      </c>
      <c r="C757" t="s">
        <v>3220</v>
      </c>
      <c r="D757" t="s">
        <v>1380</v>
      </c>
      <c r="E757" t="s">
        <v>134</v>
      </c>
      <c r="F757" t="s">
        <v>221</v>
      </c>
      <c r="G757" t="s">
        <v>702</v>
      </c>
      <c r="H757" t="s">
        <v>1654</v>
      </c>
      <c r="I757" t="s">
        <v>140</v>
      </c>
      <c r="J757" t="s">
        <v>918</v>
      </c>
      <c r="K757" t="s">
        <v>1339</v>
      </c>
      <c r="M757" t="s">
        <v>2185</v>
      </c>
      <c r="N757" t="s">
        <v>5048</v>
      </c>
      <c r="P757" t="s">
        <v>19</v>
      </c>
      <c r="Q757" t="s">
        <v>135</v>
      </c>
      <c r="R757" t="s">
        <v>18</v>
      </c>
      <c r="S757" t="s">
        <v>2186</v>
      </c>
      <c r="T757" t="s">
        <v>4392</v>
      </c>
      <c r="U757" t="s">
        <v>655</v>
      </c>
    </row>
    <row r="758" spans="1:22" x14ac:dyDescent="0.25">
      <c r="A758" t="s">
        <v>1755</v>
      </c>
      <c r="B758" t="s">
        <v>1756</v>
      </c>
      <c r="C758" t="s">
        <v>1269</v>
      </c>
      <c r="D758" t="s">
        <v>2615</v>
      </c>
      <c r="E758" t="s">
        <v>1667</v>
      </c>
      <c r="F758" t="s">
        <v>284</v>
      </c>
      <c r="G758" t="s">
        <v>2028</v>
      </c>
      <c r="H758" t="s">
        <v>1655</v>
      </c>
      <c r="I758" t="s">
        <v>17</v>
      </c>
      <c r="J758" t="s">
        <v>43</v>
      </c>
      <c r="K758" t="s">
        <v>987</v>
      </c>
      <c r="L758" t="s">
        <v>983</v>
      </c>
      <c r="M758" t="s">
        <v>2185</v>
      </c>
      <c r="N758" t="s">
        <v>6347</v>
      </c>
      <c r="O758" t="s">
        <v>6348</v>
      </c>
      <c r="P758" t="s">
        <v>19</v>
      </c>
      <c r="Q758" t="s">
        <v>1710</v>
      </c>
      <c r="R758" t="s">
        <v>18</v>
      </c>
      <c r="S758" t="s">
        <v>2184</v>
      </c>
      <c r="T758" t="s">
        <v>3763</v>
      </c>
      <c r="U758" t="s">
        <v>1757</v>
      </c>
    </row>
    <row r="759" spans="1:22" x14ac:dyDescent="0.25">
      <c r="A759" t="s">
        <v>677</v>
      </c>
      <c r="B759" t="s">
        <v>678</v>
      </c>
      <c r="C759" t="s">
        <v>3220</v>
      </c>
      <c r="D759" t="s">
        <v>2839</v>
      </c>
      <c r="E759" t="s">
        <v>134</v>
      </c>
      <c r="F759" t="s">
        <v>2713</v>
      </c>
      <c r="G759" t="s">
        <v>2028</v>
      </c>
      <c r="H759" t="s">
        <v>135</v>
      </c>
      <c r="I759" t="s">
        <v>20</v>
      </c>
      <c r="J759" t="s">
        <v>877</v>
      </c>
      <c r="K759" t="s">
        <v>1674</v>
      </c>
      <c r="L759" t="s">
        <v>984</v>
      </c>
      <c r="M759" t="s">
        <v>2185</v>
      </c>
      <c r="N759" t="s">
        <v>3835</v>
      </c>
      <c r="O759" t="s">
        <v>6444</v>
      </c>
      <c r="P759" t="s">
        <v>19</v>
      </c>
      <c r="Q759" t="s">
        <v>1710</v>
      </c>
      <c r="R759" t="s">
        <v>69</v>
      </c>
      <c r="S759" t="s">
        <v>2184</v>
      </c>
      <c r="T759" t="s">
        <v>6445</v>
      </c>
      <c r="U759" t="s">
        <v>679</v>
      </c>
    </row>
    <row r="760" spans="1:22" x14ac:dyDescent="0.25">
      <c r="A760" t="s">
        <v>2537</v>
      </c>
      <c r="B760" t="s">
        <v>2538</v>
      </c>
      <c r="D760" t="s">
        <v>350</v>
      </c>
      <c r="E760" t="s">
        <v>134</v>
      </c>
      <c r="F760" t="s">
        <v>284</v>
      </c>
      <c r="G760" t="s">
        <v>2028</v>
      </c>
      <c r="H760" t="s">
        <v>135</v>
      </c>
      <c r="I760" t="s">
        <v>28</v>
      </c>
      <c r="J760" t="s">
        <v>873</v>
      </c>
      <c r="K760" t="s">
        <v>991</v>
      </c>
      <c r="M760" t="s">
        <v>2183</v>
      </c>
      <c r="N760" t="s">
        <v>3835</v>
      </c>
      <c r="Q760" t="s">
        <v>135</v>
      </c>
      <c r="R760" t="s">
        <v>34</v>
      </c>
      <c r="S760" t="s">
        <v>2186</v>
      </c>
      <c r="T760" t="s">
        <v>6349</v>
      </c>
      <c r="U760" t="s">
        <v>2539</v>
      </c>
    </row>
    <row r="761" spans="1:22" x14ac:dyDescent="0.25">
      <c r="A761" t="s">
        <v>2767</v>
      </c>
      <c r="B761" t="s">
        <v>2768</v>
      </c>
      <c r="D761" t="s">
        <v>1368</v>
      </c>
      <c r="E761" t="s">
        <v>134</v>
      </c>
      <c r="F761" t="s">
        <v>284</v>
      </c>
      <c r="G761" t="s">
        <v>703</v>
      </c>
      <c r="H761" t="s">
        <v>135</v>
      </c>
      <c r="I761" t="s">
        <v>1383</v>
      </c>
      <c r="J761" t="s">
        <v>5715</v>
      </c>
      <c r="K761" t="s">
        <v>991</v>
      </c>
      <c r="M761" t="s">
        <v>2183</v>
      </c>
      <c r="N761" t="s">
        <v>5049</v>
      </c>
      <c r="P761" t="s">
        <v>19</v>
      </c>
      <c r="Q761" t="s">
        <v>135</v>
      </c>
      <c r="R761" t="s">
        <v>52</v>
      </c>
      <c r="S761" t="s">
        <v>2186</v>
      </c>
      <c r="T761" t="s">
        <v>3588</v>
      </c>
      <c r="U761" t="s">
        <v>2769</v>
      </c>
    </row>
    <row r="762" spans="1:22" x14ac:dyDescent="0.25">
      <c r="A762" t="s">
        <v>3217</v>
      </c>
      <c r="B762" t="s">
        <v>3218</v>
      </c>
      <c r="C762" t="s">
        <v>1269</v>
      </c>
      <c r="D762" t="s">
        <v>1344</v>
      </c>
      <c r="E762" t="s">
        <v>134</v>
      </c>
      <c r="F762" t="s">
        <v>284</v>
      </c>
      <c r="G762" t="s">
        <v>2028</v>
      </c>
      <c r="H762" t="s">
        <v>1654</v>
      </c>
      <c r="I762" t="s">
        <v>28</v>
      </c>
      <c r="J762" t="s">
        <v>881</v>
      </c>
      <c r="K762" t="s">
        <v>1411</v>
      </c>
      <c r="L762" t="s">
        <v>1683</v>
      </c>
      <c r="M762" t="s">
        <v>2181</v>
      </c>
      <c r="N762" t="s">
        <v>5050</v>
      </c>
      <c r="O762" t="s">
        <v>6350</v>
      </c>
      <c r="P762" t="s">
        <v>19</v>
      </c>
      <c r="Q762" t="s">
        <v>1358</v>
      </c>
      <c r="R762" t="s">
        <v>18</v>
      </c>
      <c r="S762" t="s">
        <v>2182</v>
      </c>
      <c r="T762" t="s">
        <v>5059</v>
      </c>
      <c r="U762" t="s">
        <v>3219</v>
      </c>
    </row>
    <row r="763" spans="1:22" x14ac:dyDescent="0.25">
      <c r="A763" t="s">
        <v>940</v>
      </c>
      <c r="B763" t="s">
        <v>941</v>
      </c>
      <c r="D763" t="s">
        <v>1394</v>
      </c>
      <c r="E763" t="s">
        <v>134</v>
      </c>
      <c r="F763" t="s">
        <v>284</v>
      </c>
      <c r="G763" t="s">
        <v>28</v>
      </c>
      <c r="H763" t="s">
        <v>135</v>
      </c>
      <c r="I763" t="s">
        <v>20</v>
      </c>
      <c r="J763" t="s">
        <v>875</v>
      </c>
      <c r="K763" t="s">
        <v>989</v>
      </c>
      <c r="L763" t="s">
        <v>984</v>
      </c>
      <c r="M763" t="s">
        <v>2183</v>
      </c>
      <c r="N763" t="s">
        <v>4380</v>
      </c>
      <c r="P763" t="s">
        <v>19</v>
      </c>
      <c r="Q763" t="s">
        <v>135</v>
      </c>
      <c r="R763" t="s">
        <v>54</v>
      </c>
      <c r="S763" t="s">
        <v>2186</v>
      </c>
      <c r="T763" t="s">
        <v>6351</v>
      </c>
      <c r="U763" t="s">
        <v>942</v>
      </c>
    </row>
    <row r="764" spans="1:22" x14ac:dyDescent="0.25">
      <c r="A764" t="s">
        <v>650</v>
      </c>
      <c r="B764" t="s">
        <v>651</v>
      </c>
      <c r="C764" t="s">
        <v>1347</v>
      </c>
      <c r="D764" t="s">
        <v>1513</v>
      </c>
      <c r="E764" t="s">
        <v>134</v>
      </c>
      <c r="F764" t="s">
        <v>221</v>
      </c>
      <c r="G764" t="s">
        <v>1657</v>
      </c>
      <c r="H764" t="s">
        <v>1654</v>
      </c>
      <c r="I764" t="s">
        <v>28</v>
      </c>
      <c r="J764" t="s">
        <v>877</v>
      </c>
      <c r="K764" t="s">
        <v>987</v>
      </c>
      <c r="L764" t="s">
        <v>1335</v>
      </c>
      <c r="M764" t="s">
        <v>2183</v>
      </c>
      <c r="N764" t="s">
        <v>5053</v>
      </c>
      <c r="O764" t="s">
        <v>6352</v>
      </c>
      <c r="P764" t="s">
        <v>25</v>
      </c>
      <c r="Q764" t="s">
        <v>1358</v>
      </c>
      <c r="R764" t="s">
        <v>18</v>
      </c>
      <c r="S764" t="s">
        <v>2184</v>
      </c>
      <c r="T764" t="s">
        <v>1731</v>
      </c>
      <c r="U764" t="s">
        <v>652</v>
      </c>
    </row>
    <row r="765" spans="1:22" x14ac:dyDescent="0.25">
      <c r="A765" t="s">
        <v>2315</v>
      </c>
      <c r="B765" t="s">
        <v>2316</v>
      </c>
      <c r="C765" t="s">
        <v>1340</v>
      </c>
      <c r="D765" t="s">
        <v>1394</v>
      </c>
      <c r="E765" t="s">
        <v>134</v>
      </c>
      <c r="F765" t="s">
        <v>284</v>
      </c>
      <c r="G765" t="s">
        <v>1657</v>
      </c>
      <c r="H765" t="s">
        <v>1654</v>
      </c>
      <c r="I765" t="s">
        <v>28</v>
      </c>
      <c r="J765" t="s">
        <v>6734</v>
      </c>
      <c r="K765" t="s">
        <v>988</v>
      </c>
      <c r="L765" t="s">
        <v>1343</v>
      </c>
      <c r="M765" t="s">
        <v>2183</v>
      </c>
      <c r="N765" t="s">
        <v>5053</v>
      </c>
      <c r="O765" t="s">
        <v>6353</v>
      </c>
      <c r="Q765" t="s">
        <v>135</v>
      </c>
      <c r="R765" t="s">
        <v>18</v>
      </c>
      <c r="S765" t="s">
        <v>2186</v>
      </c>
      <c r="T765" t="s">
        <v>5058</v>
      </c>
      <c r="U765" t="s">
        <v>2317</v>
      </c>
    </row>
    <row r="766" spans="1:22" x14ac:dyDescent="0.25">
      <c r="A766" t="s">
        <v>2145</v>
      </c>
      <c r="B766" t="s">
        <v>2146</v>
      </c>
      <c r="D766" t="s">
        <v>1400</v>
      </c>
      <c r="E766" t="s">
        <v>134</v>
      </c>
      <c r="F766" t="s">
        <v>221</v>
      </c>
      <c r="G766" t="s">
        <v>1657</v>
      </c>
      <c r="H766" t="s">
        <v>135</v>
      </c>
      <c r="I766" t="s">
        <v>1383</v>
      </c>
      <c r="J766" t="s">
        <v>3953</v>
      </c>
      <c r="K766" t="s">
        <v>991</v>
      </c>
      <c r="M766" t="s">
        <v>2183</v>
      </c>
      <c r="N766" t="s">
        <v>6354</v>
      </c>
      <c r="P766" t="s">
        <v>19</v>
      </c>
      <c r="Q766" t="s">
        <v>135</v>
      </c>
      <c r="R766" t="s">
        <v>34</v>
      </c>
      <c r="S766" t="s">
        <v>2186</v>
      </c>
      <c r="T766" t="s">
        <v>4414</v>
      </c>
      <c r="U766" t="s">
        <v>2147</v>
      </c>
    </row>
    <row r="767" spans="1:22" x14ac:dyDescent="0.25">
      <c r="A767" t="s">
        <v>2142</v>
      </c>
      <c r="B767" t="s">
        <v>2143</v>
      </c>
      <c r="C767" t="s">
        <v>1269</v>
      </c>
      <c r="D767" t="s">
        <v>1363</v>
      </c>
      <c r="E767" t="s">
        <v>134</v>
      </c>
      <c r="F767" t="s">
        <v>221</v>
      </c>
      <c r="G767" t="s">
        <v>2028</v>
      </c>
      <c r="H767" t="s">
        <v>1654</v>
      </c>
      <c r="I767" t="s">
        <v>28</v>
      </c>
      <c r="J767" t="s">
        <v>916</v>
      </c>
      <c r="K767" t="s">
        <v>1339</v>
      </c>
      <c r="L767" t="s">
        <v>984</v>
      </c>
      <c r="M767" t="s">
        <v>2181</v>
      </c>
      <c r="N767" t="s">
        <v>6354</v>
      </c>
      <c r="O767" t="s">
        <v>6356</v>
      </c>
      <c r="P767" t="s">
        <v>19</v>
      </c>
      <c r="Q767" t="s">
        <v>1679</v>
      </c>
      <c r="R767" t="s">
        <v>34</v>
      </c>
      <c r="S767" t="s">
        <v>2182</v>
      </c>
      <c r="T767" t="s">
        <v>1691</v>
      </c>
      <c r="U767" t="s">
        <v>2144</v>
      </c>
    </row>
    <row r="768" spans="1:22" x14ac:dyDescent="0.25">
      <c r="A768" t="s">
        <v>1180</v>
      </c>
      <c r="B768" t="s">
        <v>552</v>
      </c>
      <c r="C768" t="s">
        <v>1390</v>
      </c>
      <c r="D768" t="s">
        <v>2535</v>
      </c>
      <c r="E768" t="s">
        <v>134</v>
      </c>
      <c r="F768" t="s">
        <v>221</v>
      </c>
      <c r="G768" t="s">
        <v>2028</v>
      </c>
      <c r="H768" t="s">
        <v>1654</v>
      </c>
      <c r="I768" t="s">
        <v>140</v>
      </c>
      <c r="J768" t="s">
        <v>875</v>
      </c>
      <c r="K768" t="s">
        <v>988</v>
      </c>
      <c r="L768" t="s">
        <v>990</v>
      </c>
      <c r="M768" t="s">
        <v>2185</v>
      </c>
      <c r="N768" t="s">
        <v>6357</v>
      </c>
      <c r="O768" t="s">
        <v>6358</v>
      </c>
      <c r="P768" t="s">
        <v>19</v>
      </c>
      <c r="Q768" t="s">
        <v>1358</v>
      </c>
      <c r="R768" t="s">
        <v>49</v>
      </c>
      <c r="S768" t="s">
        <v>2186</v>
      </c>
      <c r="T768" t="s">
        <v>2121</v>
      </c>
      <c r="U768" t="s">
        <v>1181</v>
      </c>
    </row>
    <row r="769" spans="1:21" x14ac:dyDescent="0.25">
      <c r="A769" t="s">
        <v>2458</v>
      </c>
      <c r="B769" t="s">
        <v>2459</v>
      </c>
      <c r="C769" t="s">
        <v>3220</v>
      </c>
      <c r="D769" t="s">
        <v>1534</v>
      </c>
      <c r="E769" t="s">
        <v>2565</v>
      </c>
      <c r="F769" t="s">
        <v>221</v>
      </c>
      <c r="G769" t="s">
        <v>704</v>
      </c>
      <c r="H769" t="s">
        <v>1655</v>
      </c>
      <c r="I769" t="s">
        <v>28</v>
      </c>
      <c r="J769" t="s">
        <v>872</v>
      </c>
      <c r="K769" t="s">
        <v>2497</v>
      </c>
      <c r="L769" t="s">
        <v>1335</v>
      </c>
      <c r="M769" t="s">
        <v>2181</v>
      </c>
      <c r="N769" t="s">
        <v>3836</v>
      </c>
      <c r="O769" t="s">
        <v>6359</v>
      </c>
      <c r="P769" t="s">
        <v>1388</v>
      </c>
      <c r="Q769" t="s">
        <v>1336</v>
      </c>
      <c r="R769" t="s">
        <v>74</v>
      </c>
      <c r="S769" t="s">
        <v>2182</v>
      </c>
      <c r="T769" t="s">
        <v>5057</v>
      </c>
      <c r="U769" t="s">
        <v>2460</v>
      </c>
    </row>
    <row r="770" spans="1:21" x14ac:dyDescent="0.25">
      <c r="A770" t="s">
        <v>377</v>
      </c>
      <c r="B770" t="s">
        <v>378</v>
      </c>
      <c r="C770" t="s">
        <v>33</v>
      </c>
      <c r="D770" t="s">
        <v>2648</v>
      </c>
      <c r="E770" t="s">
        <v>1667</v>
      </c>
      <c r="F770" t="s">
        <v>284</v>
      </c>
      <c r="G770" t="s">
        <v>2028</v>
      </c>
      <c r="H770" t="s">
        <v>1655</v>
      </c>
      <c r="I770" t="s">
        <v>20</v>
      </c>
      <c r="J770" t="s">
        <v>873</v>
      </c>
      <c r="K770" t="s">
        <v>1396</v>
      </c>
      <c r="L770" t="s">
        <v>1343</v>
      </c>
      <c r="M770" t="s">
        <v>2181</v>
      </c>
      <c r="N770" t="s">
        <v>3836</v>
      </c>
      <c r="O770" t="s">
        <v>6360</v>
      </c>
      <c r="P770" t="s">
        <v>19</v>
      </c>
      <c r="Q770" t="s">
        <v>1710</v>
      </c>
      <c r="R770" t="s">
        <v>40</v>
      </c>
      <c r="S770" t="s">
        <v>2182</v>
      </c>
      <c r="T770" t="s">
        <v>6776</v>
      </c>
      <c r="U770" t="s">
        <v>379</v>
      </c>
    </row>
    <row r="771" spans="1:21" x14ac:dyDescent="0.25">
      <c r="A771" t="s">
        <v>3841</v>
      </c>
      <c r="B771" t="s">
        <v>3842</v>
      </c>
      <c r="C771" t="s">
        <v>1390</v>
      </c>
      <c r="D771" t="s">
        <v>256</v>
      </c>
      <c r="E771" t="s">
        <v>134</v>
      </c>
      <c r="F771" t="s">
        <v>284</v>
      </c>
      <c r="G771" t="s">
        <v>2028</v>
      </c>
      <c r="H771" t="s">
        <v>1654</v>
      </c>
      <c r="I771" t="s">
        <v>17</v>
      </c>
      <c r="J771" t="s">
        <v>43</v>
      </c>
      <c r="K771" t="s">
        <v>1338</v>
      </c>
      <c r="L771" t="s">
        <v>1343</v>
      </c>
      <c r="M771" t="s">
        <v>2183</v>
      </c>
      <c r="N771" t="s">
        <v>3836</v>
      </c>
      <c r="O771" t="s">
        <v>6361</v>
      </c>
      <c r="P771" t="s">
        <v>19</v>
      </c>
      <c r="Q771" t="s">
        <v>1679</v>
      </c>
      <c r="R771" t="s">
        <v>49</v>
      </c>
      <c r="S771" t="s">
        <v>2186</v>
      </c>
      <c r="T771" t="s">
        <v>3843</v>
      </c>
      <c r="U771" t="s">
        <v>3844</v>
      </c>
    </row>
    <row r="772" spans="1:21" x14ac:dyDescent="0.25">
      <c r="A772" t="s">
        <v>2166</v>
      </c>
      <c r="B772" t="s">
        <v>2167</v>
      </c>
      <c r="C772" t="s">
        <v>1269</v>
      </c>
      <c r="D772" t="s">
        <v>1395</v>
      </c>
      <c r="E772" t="s">
        <v>134</v>
      </c>
      <c r="F772" t="s">
        <v>284</v>
      </c>
      <c r="G772" t="s">
        <v>704</v>
      </c>
      <c r="H772" t="s">
        <v>1654</v>
      </c>
      <c r="I772" t="s">
        <v>1383</v>
      </c>
      <c r="J772" t="s">
        <v>880</v>
      </c>
      <c r="K772" t="s">
        <v>1339</v>
      </c>
      <c r="L772" t="s">
        <v>984</v>
      </c>
      <c r="M772" t="s">
        <v>2183</v>
      </c>
      <c r="N772" t="s">
        <v>3836</v>
      </c>
      <c r="O772" t="s">
        <v>6362</v>
      </c>
      <c r="P772" t="s">
        <v>19</v>
      </c>
      <c r="Q772" t="s">
        <v>135</v>
      </c>
      <c r="R772" t="s">
        <v>30</v>
      </c>
      <c r="S772" t="s">
        <v>2186</v>
      </c>
      <c r="T772" t="s">
        <v>3039</v>
      </c>
      <c r="U772" t="s">
        <v>2168</v>
      </c>
    </row>
    <row r="773" spans="1:21" x14ac:dyDescent="0.25">
      <c r="A773" t="s">
        <v>3447</v>
      </c>
      <c r="B773" t="s">
        <v>3448</v>
      </c>
      <c r="D773" t="s">
        <v>1380</v>
      </c>
      <c r="E773" t="s">
        <v>134</v>
      </c>
      <c r="F773" t="s">
        <v>283</v>
      </c>
      <c r="G773" t="s">
        <v>2028</v>
      </c>
      <c r="H773" t="s">
        <v>135</v>
      </c>
      <c r="I773" t="s">
        <v>1383</v>
      </c>
      <c r="J773" t="s">
        <v>6038</v>
      </c>
      <c r="K773" t="s">
        <v>991</v>
      </c>
      <c r="M773" t="s">
        <v>2183</v>
      </c>
      <c r="N773" t="s">
        <v>6363</v>
      </c>
      <c r="P773" t="s">
        <v>19</v>
      </c>
      <c r="Q773" t="s">
        <v>135</v>
      </c>
      <c r="R773" t="s">
        <v>18</v>
      </c>
      <c r="S773" t="s">
        <v>2186</v>
      </c>
      <c r="T773" t="s">
        <v>4414</v>
      </c>
      <c r="U773" t="s">
        <v>3449</v>
      </c>
    </row>
    <row r="774" spans="1:21" x14ac:dyDescent="0.25">
      <c r="A774" t="s">
        <v>2190</v>
      </c>
      <c r="B774" t="s">
        <v>2191</v>
      </c>
      <c r="D774" t="s">
        <v>1382</v>
      </c>
      <c r="E774" t="s">
        <v>134</v>
      </c>
      <c r="F774" t="s">
        <v>284</v>
      </c>
      <c r="G774" t="s">
        <v>703</v>
      </c>
      <c r="H774" t="s">
        <v>135</v>
      </c>
      <c r="I774" t="s">
        <v>1383</v>
      </c>
      <c r="J774" t="s">
        <v>5907</v>
      </c>
      <c r="K774" t="s">
        <v>991</v>
      </c>
      <c r="M774" t="s">
        <v>2185</v>
      </c>
      <c r="N774" t="s">
        <v>6363</v>
      </c>
      <c r="P774" t="s">
        <v>19</v>
      </c>
      <c r="Q774" t="s">
        <v>135</v>
      </c>
      <c r="R774" t="s">
        <v>38</v>
      </c>
      <c r="S774" t="s">
        <v>2186</v>
      </c>
      <c r="T774" t="s">
        <v>4721</v>
      </c>
      <c r="U774" t="s">
        <v>2192</v>
      </c>
    </row>
    <row r="775" spans="1:21" x14ac:dyDescent="0.25">
      <c r="A775" t="s">
        <v>2729</v>
      </c>
      <c r="B775" t="s">
        <v>2729</v>
      </c>
      <c r="D775" t="s">
        <v>1394</v>
      </c>
      <c r="E775" t="s">
        <v>134</v>
      </c>
      <c r="F775" t="s">
        <v>283</v>
      </c>
      <c r="G775" t="s">
        <v>28</v>
      </c>
      <c r="H775" t="s">
        <v>135</v>
      </c>
      <c r="I775" t="s">
        <v>1383</v>
      </c>
      <c r="J775" t="s">
        <v>877</v>
      </c>
      <c r="K775" t="s">
        <v>991</v>
      </c>
      <c r="L775" t="s">
        <v>984</v>
      </c>
      <c r="M775" t="s">
        <v>2183</v>
      </c>
      <c r="N775" t="s">
        <v>3967</v>
      </c>
      <c r="O775" t="s">
        <v>6364</v>
      </c>
      <c r="P775" t="s">
        <v>19</v>
      </c>
      <c r="Q775" t="s">
        <v>135</v>
      </c>
      <c r="R775" t="s">
        <v>49</v>
      </c>
      <c r="S775" t="s">
        <v>2186</v>
      </c>
      <c r="T775" t="s">
        <v>6777</v>
      </c>
      <c r="U775" t="s">
        <v>2730</v>
      </c>
    </row>
    <row r="776" spans="1:21" x14ac:dyDescent="0.25">
      <c r="A776" t="s">
        <v>4387</v>
      </c>
      <c r="B776" t="s">
        <v>4388</v>
      </c>
      <c r="D776" t="s">
        <v>1381</v>
      </c>
      <c r="E776" t="s">
        <v>134</v>
      </c>
      <c r="F776" t="s">
        <v>283</v>
      </c>
      <c r="G776" t="s">
        <v>2028</v>
      </c>
      <c r="H776" t="s">
        <v>135</v>
      </c>
      <c r="I776" t="s">
        <v>140</v>
      </c>
      <c r="J776" t="s">
        <v>5588</v>
      </c>
      <c r="K776" t="s">
        <v>991</v>
      </c>
      <c r="M776" t="s">
        <v>2183</v>
      </c>
      <c r="N776" t="s">
        <v>4722</v>
      </c>
      <c r="P776" t="s">
        <v>19</v>
      </c>
      <c r="Q776" t="s">
        <v>135</v>
      </c>
      <c r="R776" t="s">
        <v>69</v>
      </c>
      <c r="S776" t="s">
        <v>2186</v>
      </c>
      <c r="T776" t="s">
        <v>1996</v>
      </c>
      <c r="U776" t="s">
        <v>4389</v>
      </c>
    </row>
    <row r="777" spans="1:21" x14ac:dyDescent="0.25">
      <c r="A777" t="s">
        <v>2643</v>
      </c>
      <c r="B777" t="s">
        <v>2643</v>
      </c>
      <c r="D777" t="s">
        <v>1400</v>
      </c>
      <c r="E777" t="s">
        <v>134</v>
      </c>
      <c r="F777" t="s">
        <v>284</v>
      </c>
      <c r="G777" t="s">
        <v>2028</v>
      </c>
      <c r="H777" t="s">
        <v>135</v>
      </c>
      <c r="I777" t="s">
        <v>28</v>
      </c>
      <c r="J777" t="s">
        <v>929</v>
      </c>
      <c r="K777" t="s">
        <v>991</v>
      </c>
      <c r="M777" t="s">
        <v>2183</v>
      </c>
      <c r="N777" t="s">
        <v>4722</v>
      </c>
      <c r="P777" t="s">
        <v>19</v>
      </c>
      <c r="Q777" t="s">
        <v>1358</v>
      </c>
      <c r="R777" t="s">
        <v>24</v>
      </c>
      <c r="S777" t="s">
        <v>2184</v>
      </c>
      <c r="T777" t="s">
        <v>1740</v>
      </c>
      <c r="U777" t="s">
        <v>2644</v>
      </c>
    </row>
    <row r="778" spans="1:21" x14ac:dyDescent="0.25">
      <c r="A778" t="s">
        <v>3105</v>
      </c>
      <c r="B778" t="s">
        <v>3106</v>
      </c>
      <c r="D778" t="s">
        <v>256</v>
      </c>
      <c r="E778" t="s">
        <v>134</v>
      </c>
      <c r="F778" t="s">
        <v>284</v>
      </c>
      <c r="G778" t="s">
        <v>1714</v>
      </c>
      <c r="H778" t="s">
        <v>135</v>
      </c>
      <c r="I778" t="s">
        <v>20</v>
      </c>
      <c r="J778" t="s">
        <v>881</v>
      </c>
      <c r="K778" t="s">
        <v>987</v>
      </c>
      <c r="L778" t="s">
        <v>990</v>
      </c>
      <c r="M778" t="s">
        <v>2185</v>
      </c>
      <c r="N778" t="s">
        <v>6365</v>
      </c>
      <c r="O778" t="s">
        <v>6366</v>
      </c>
      <c r="P778" t="s">
        <v>19</v>
      </c>
      <c r="Q778" t="s">
        <v>1334</v>
      </c>
      <c r="R778" t="s">
        <v>30</v>
      </c>
      <c r="S778" t="s">
        <v>2184</v>
      </c>
      <c r="T778" t="s">
        <v>1740</v>
      </c>
      <c r="U778" t="s">
        <v>3107</v>
      </c>
    </row>
    <row r="779" spans="1:21" x14ac:dyDescent="0.25">
      <c r="A779" t="s">
        <v>2196</v>
      </c>
      <c r="B779" t="s">
        <v>2197</v>
      </c>
      <c r="C779" t="s">
        <v>1390</v>
      </c>
      <c r="D779" t="s">
        <v>2596</v>
      </c>
      <c r="E779" t="s">
        <v>2565</v>
      </c>
      <c r="F779" t="s">
        <v>221</v>
      </c>
      <c r="G779" t="s">
        <v>2028</v>
      </c>
      <c r="H779" t="s">
        <v>1655</v>
      </c>
      <c r="I779" t="s">
        <v>17</v>
      </c>
      <c r="J779" t="s">
        <v>872</v>
      </c>
      <c r="K779" t="s">
        <v>1666</v>
      </c>
      <c r="M779" t="s">
        <v>2185</v>
      </c>
      <c r="N779" t="s">
        <v>4726</v>
      </c>
      <c r="O779" t="s">
        <v>4718</v>
      </c>
      <c r="P779" t="s">
        <v>19</v>
      </c>
      <c r="Q779" t="s">
        <v>1710</v>
      </c>
      <c r="R779" t="s">
        <v>66</v>
      </c>
      <c r="S779" t="s">
        <v>2184</v>
      </c>
      <c r="T779" t="s">
        <v>5055</v>
      </c>
      <c r="U779" t="s">
        <v>2198</v>
      </c>
    </row>
    <row r="780" spans="1:21" x14ac:dyDescent="0.25">
      <c r="A780" t="s">
        <v>2664</v>
      </c>
      <c r="B780" t="s">
        <v>2664</v>
      </c>
      <c r="D780" t="s">
        <v>1400</v>
      </c>
      <c r="E780" t="s">
        <v>134</v>
      </c>
      <c r="F780" t="s">
        <v>284</v>
      </c>
      <c r="G780" t="s">
        <v>2028</v>
      </c>
      <c r="H780" t="s">
        <v>135</v>
      </c>
      <c r="I780" t="s">
        <v>28</v>
      </c>
      <c r="J780" t="s">
        <v>929</v>
      </c>
      <c r="K780" t="s">
        <v>991</v>
      </c>
      <c r="M780" t="s">
        <v>2185</v>
      </c>
      <c r="N780" t="s">
        <v>5060</v>
      </c>
      <c r="P780" t="s">
        <v>19</v>
      </c>
      <c r="Q780" t="s">
        <v>1358</v>
      </c>
      <c r="R780" t="s">
        <v>24</v>
      </c>
      <c r="S780" t="s">
        <v>2184</v>
      </c>
      <c r="T780" t="s">
        <v>3162</v>
      </c>
      <c r="U780" t="s">
        <v>2665</v>
      </c>
    </row>
    <row r="781" spans="1:21" x14ac:dyDescent="0.25">
      <c r="A781" t="s">
        <v>501</v>
      </c>
      <c r="B781" t="s">
        <v>502</v>
      </c>
      <c r="C781" t="s">
        <v>3220</v>
      </c>
      <c r="D781" t="s">
        <v>1717</v>
      </c>
      <c r="E781" t="s">
        <v>134</v>
      </c>
      <c r="F781" t="s">
        <v>221</v>
      </c>
      <c r="G781" t="s">
        <v>2028</v>
      </c>
      <c r="H781" t="s">
        <v>135</v>
      </c>
      <c r="I781" t="s">
        <v>20</v>
      </c>
      <c r="J781" t="s">
        <v>6094</v>
      </c>
      <c r="K781" t="s">
        <v>1362</v>
      </c>
      <c r="L781" t="s">
        <v>990</v>
      </c>
      <c r="M781" t="s">
        <v>2185</v>
      </c>
      <c r="N781" t="s">
        <v>6367</v>
      </c>
      <c r="O781" t="s">
        <v>4854</v>
      </c>
      <c r="P781" t="s">
        <v>19</v>
      </c>
      <c r="Q781" t="s">
        <v>1679</v>
      </c>
      <c r="R781" t="s">
        <v>34</v>
      </c>
      <c r="S781" t="s">
        <v>2182</v>
      </c>
      <c r="T781" t="s">
        <v>2245</v>
      </c>
      <c r="U781" t="s">
        <v>503</v>
      </c>
    </row>
    <row r="782" spans="1:21" x14ac:dyDescent="0.25">
      <c r="A782" t="s">
        <v>2499</v>
      </c>
      <c r="B782" t="s">
        <v>2500</v>
      </c>
      <c r="D782" t="s">
        <v>1381</v>
      </c>
      <c r="E782" t="s">
        <v>134</v>
      </c>
      <c r="F782" t="s">
        <v>283</v>
      </c>
      <c r="G782" t="s">
        <v>704</v>
      </c>
      <c r="H782" t="s">
        <v>135</v>
      </c>
      <c r="I782" t="s">
        <v>1383</v>
      </c>
      <c r="J782" t="s">
        <v>877</v>
      </c>
      <c r="K782" t="s">
        <v>989</v>
      </c>
      <c r="L782" t="s">
        <v>990</v>
      </c>
      <c r="M782" t="s">
        <v>2183</v>
      </c>
      <c r="N782" t="s">
        <v>5061</v>
      </c>
      <c r="O782" t="s">
        <v>6368</v>
      </c>
      <c r="P782" t="s">
        <v>19</v>
      </c>
      <c r="Q782" t="s">
        <v>135</v>
      </c>
      <c r="R782" t="s">
        <v>49</v>
      </c>
      <c r="S782" t="s">
        <v>2186</v>
      </c>
      <c r="T782" t="s">
        <v>5217</v>
      </c>
      <c r="U782" t="s">
        <v>2501</v>
      </c>
    </row>
    <row r="783" spans="1:21" x14ac:dyDescent="0.25">
      <c r="A783" t="s">
        <v>2862</v>
      </c>
      <c r="B783" t="s">
        <v>2863</v>
      </c>
      <c r="C783" t="s">
        <v>1390</v>
      </c>
      <c r="D783" t="s">
        <v>2015</v>
      </c>
      <c r="E783" t="s">
        <v>134</v>
      </c>
      <c r="F783" t="s">
        <v>284</v>
      </c>
      <c r="G783" t="s">
        <v>1657</v>
      </c>
      <c r="H783" t="s">
        <v>1654</v>
      </c>
      <c r="I783" t="s">
        <v>17</v>
      </c>
      <c r="J783" t="s">
        <v>43</v>
      </c>
      <c r="K783" t="s">
        <v>2063</v>
      </c>
      <c r="L783" t="s">
        <v>1343</v>
      </c>
      <c r="M783" t="s">
        <v>2185</v>
      </c>
      <c r="N783" t="s">
        <v>6369</v>
      </c>
      <c r="O783" t="s">
        <v>6370</v>
      </c>
      <c r="P783" t="s">
        <v>19</v>
      </c>
      <c r="Q783" t="s">
        <v>1358</v>
      </c>
      <c r="R783" t="s">
        <v>30</v>
      </c>
      <c r="S783" t="s">
        <v>2184</v>
      </c>
      <c r="T783" t="s">
        <v>6371</v>
      </c>
      <c r="U783" t="s">
        <v>2864</v>
      </c>
    </row>
    <row r="784" spans="1:21" x14ac:dyDescent="0.25">
      <c r="A784" t="s">
        <v>4102</v>
      </c>
      <c r="B784" t="s">
        <v>4103</v>
      </c>
      <c r="D784" t="s">
        <v>1400</v>
      </c>
      <c r="E784" t="s">
        <v>134</v>
      </c>
      <c r="F784" t="s">
        <v>284</v>
      </c>
      <c r="G784" t="s">
        <v>28</v>
      </c>
      <c r="H784" t="s">
        <v>135</v>
      </c>
      <c r="I784" t="s">
        <v>1383</v>
      </c>
      <c r="J784" t="s">
        <v>6778</v>
      </c>
      <c r="K784" t="s">
        <v>1338</v>
      </c>
      <c r="L784" t="s">
        <v>990</v>
      </c>
      <c r="M784" t="s">
        <v>2183</v>
      </c>
      <c r="N784" t="s">
        <v>5062</v>
      </c>
      <c r="O784" t="s">
        <v>6372</v>
      </c>
      <c r="P784" t="s">
        <v>19</v>
      </c>
      <c r="Q784" t="s">
        <v>135</v>
      </c>
      <c r="R784" t="s">
        <v>18</v>
      </c>
      <c r="S784" t="s">
        <v>2186</v>
      </c>
      <c r="T784" t="s">
        <v>3815</v>
      </c>
      <c r="U784" t="s">
        <v>4104</v>
      </c>
    </row>
    <row r="785" spans="1:22" x14ac:dyDescent="0.25">
      <c r="A785" t="s">
        <v>3228</v>
      </c>
      <c r="B785" t="s">
        <v>3229</v>
      </c>
      <c r="C785" t="s">
        <v>1347</v>
      </c>
      <c r="D785" t="s">
        <v>1496</v>
      </c>
      <c r="E785" t="s">
        <v>134</v>
      </c>
      <c r="F785" t="s">
        <v>283</v>
      </c>
      <c r="G785" t="s">
        <v>2028</v>
      </c>
      <c r="H785" t="s">
        <v>135</v>
      </c>
      <c r="I785" t="s">
        <v>1383</v>
      </c>
      <c r="J785" t="s">
        <v>6576</v>
      </c>
      <c r="K785" t="s">
        <v>1338</v>
      </c>
      <c r="L785" t="s">
        <v>984</v>
      </c>
      <c r="M785" t="s">
        <v>2181</v>
      </c>
      <c r="N785" t="s">
        <v>3837</v>
      </c>
      <c r="O785" t="s">
        <v>6373</v>
      </c>
      <c r="P785" t="s">
        <v>19</v>
      </c>
      <c r="Q785" t="s">
        <v>135</v>
      </c>
      <c r="R785" t="s">
        <v>126</v>
      </c>
      <c r="S785" t="s">
        <v>2182</v>
      </c>
      <c r="T785" t="s">
        <v>1691</v>
      </c>
      <c r="U785" t="s">
        <v>3230</v>
      </c>
    </row>
    <row r="786" spans="1:22" x14ac:dyDescent="0.25">
      <c r="A786" t="s">
        <v>295</v>
      </c>
      <c r="B786" t="s">
        <v>296</v>
      </c>
      <c r="C786" t="s">
        <v>1269</v>
      </c>
      <c r="D786" t="s">
        <v>2437</v>
      </c>
      <c r="E786" t="s">
        <v>134</v>
      </c>
      <c r="F786" t="s">
        <v>2713</v>
      </c>
      <c r="G786" t="s">
        <v>2028</v>
      </c>
      <c r="H786" t="s">
        <v>1668</v>
      </c>
      <c r="I786" t="s">
        <v>28</v>
      </c>
      <c r="J786" t="s">
        <v>875</v>
      </c>
      <c r="K786" t="s">
        <v>2900</v>
      </c>
      <c r="M786" t="s">
        <v>2185</v>
      </c>
      <c r="N786" t="s">
        <v>3589</v>
      </c>
      <c r="O786" t="s">
        <v>2766</v>
      </c>
      <c r="P786" t="s">
        <v>19</v>
      </c>
      <c r="Q786" t="s">
        <v>1358</v>
      </c>
      <c r="R786" t="s">
        <v>29</v>
      </c>
      <c r="S786" t="s">
        <v>2184</v>
      </c>
      <c r="T786" t="s">
        <v>4108</v>
      </c>
      <c r="U786" t="s">
        <v>297</v>
      </c>
    </row>
    <row r="787" spans="1:22" x14ac:dyDescent="0.25">
      <c r="A787" t="s">
        <v>2578</v>
      </c>
      <c r="B787" t="s">
        <v>2579</v>
      </c>
      <c r="D787" t="s">
        <v>1381</v>
      </c>
      <c r="E787" t="s">
        <v>134</v>
      </c>
      <c r="F787" t="s">
        <v>283</v>
      </c>
      <c r="G787" t="s">
        <v>28</v>
      </c>
      <c r="H787" t="s">
        <v>1655</v>
      </c>
      <c r="I787" t="s">
        <v>28</v>
      </c>
      <c r="J787" t="s">
        <v>85</v>
      </c>
      <c r="K787" t="s">
        <v>1339</v>
      </c>
      <c r="L787" t="s">
        <v>984</v>
      </c>
      <c r="M787" t="s">
        <v>2183</v>
      </c>
      <c r="N787" t="s">
        <v>6374</v>
      </c>
      <c r="O787" t="s">
        <v>5366</v>
      </c>
      <c r="P787" t="s">
        <v>19</v>
      </c>
      <c r="Q787" t="s">
        <v>135</v>
      </c>
      <c r="R787" t="s">
        <v>52</v>
      </c>
      <c r="S787" t="s">
        <v>2186</v>
      </c>
      <c r="T787" t="s">
        <v>4112</v>
      </c>
      <c r="U787" t="s">
        <v>2580</v>
      </c>
    </row>
    <row r="788" spans="1:22" x14ac:dyDescent="0.25">
      <c r="A788" t="s">
        <v>1799</v>
      </c>
      <c r="B788" t="s">
        <v>1800</v>
      </c>
      <c r="C788" t="s">
        <v>1269</v>
      </c>
      <c r="D788" t="s">
        <v>2648</v>
      </c>
      <c r="E788" t="s">
        <v>134</v>
      </c>
      <c r="F788" t="s">
        <v>221</v>
      </c>
      <c r="G788" t="s">
        <v>2028</v>
      </c>
      <c r="H788" t="s">
        <v>1654</v>
      </c>
      <c r="I788" t="s">
        <v>28</v>
      </c>
      <c r="J788" t="s">
        <v>881</v>
      </c>
      <c r="K788" t="s">
        <v>989</v>
      </c>
      <c r="L788" t="s">
        <v>984</v>
      </c>
      <c r="M788" t="s">
        <v>2181</v>
      </c>
      <c r="N788" t="s">
        <v>5063</v>
      </c>
      <c r="O788" t="s">
        <v>6375</v>
      </c>
      <c r="P788" t="s">
        <v>19</v>
      </c>
      <c r="Q788" t="s">
        <v>2026</v>
      </c>
      <c r="R788" t="s">
        <v>74</v>
      </c>
      <c r="S788" t="s">
        <v>2184</v>
      </c>
      <c r="T788" t="s">
        <v>1686</v>
      </c>
      <c r="U788" t="s">
        <v>1801</v>
      </c>
    </row>
    <row r="789" spans="1:22" x14ac:dyDescent="0.25">
      <c r="A789" t="s">
        <v>627</v>
      </c>
      <c r="B789" t="s">
        <v>628</v>
      </c>
      <c r="D789" t="s">
        <v>332</v>
      </c>
      <c r="E789" t="s">
        <v>134</v>
      </c>
      <c r="F789" t="s">
        <v>284</v>
      </c>
      <c r="G789" t="s">
        <v>703</v>
      </c>
      <c r="H789" t="s">
        <v>135</v>
      </c>
      <c r="I789" t="s">
        <v>1383</v>
      </c>
      <c r="J789" t="s">
        <v>874</v>
      </c>
      <c r="K789" t="s">
        <v>991</v>
      </c>
      <c r="M789" t="s">
        <v>2183</v>
      </c>
      <c r="N789" t="s">
        <v>3838</v>
      </c>
      <c r="P789" t="s">
        <v>1388</v>
      </c>
      <c r="Q789" t="s">
        <v>135</v>
      </c>
      <c r="R789" t="s">
        <v>66</v>
      </c>
      <c r="S789" t="s">
        <v>2186</v>
      </c>
      <c r="T789" t="s">
        <v>4727</v>
      </c>
      <c r="U789" t="s">
        <v>629</v>
      </c>
    </row>
    <row r="790" spans="1:22" x14ac:dyDescent="0.25">
      <c r="A790" t="s">
        <v>852</v>
      </c>
      <c r="B790" t="s">
        <v>853</v>
      </c>
      <c r="C790" t="s">
        <v>102</v>
      </c>
      <c r="D790" t="s">
        <v>1717</v>
      </c>
      <c r="E790" t="s">
        <v>134</v>
      </c>
      <c r="F790" t="s">
        <v>221</v>
      </c>
      <c r="G790" t="s">
        <v>2028</v>
      </c>
      <c r="H790" t="s">
        <v>1654</v>
      </c>
      <c r="I790" t="s">
        <v>20</v>
      </c>
      <c r="J790" t="s">
        <v>876</v>
      </c>
      <c r="K790" t="s">
        <v>989</v>
      </c>
      <c r="L790" t="s">
        <v>984</v>
      </c>
      <c r="M790" t="s">
        <v>2185</v>
      </c>
      <c r="N790" t="s">
        <v>6376</v>
      </c>
      <c r="O790" t="s">
        <v>6377</v>
      </c>
      <c r="P790" t="s">
        <v>1388</v>
      </c>
      <c r="Q790" t="s">
        <v>1336</v>
      </c>
      <c r="R790" t="s">
        <v>30</v>
      </c>
      <c r="S790" t="s">
        <v>2184</v>
      </c>
      <c r="T790" t="s">
        <v>3853</v>
      </c>
      <c r="U790" t="s">
        <v>854</v>
      </c>
    </row>
    <row r="791" spans="1:22" x14ac:dyDescent="0.25">
      <c r="A791" t="s">
        <v>1498</v>
      </c>
      <c r="B791" t="s">
        <v>1499</v>
      </c>
      <c r="C791" t="s">
        <v>1269</v>
      </c>
      <c r="D791" t="s">
        <v>3241</v>
      </c>
      <c r="E791" t="s">
        <v>134</v>
      </c>
      <c r="F791" t="s">
        <v>221</v>
      </c>
      <c r="G791" t="s">
        <v>2028</v>
      </c>
      <c r="H791" t="s">
        <v>1655</v>
      </c>
      <c r="I791" t="s">
        <v>140</v>
      </c>
      <c r="J791" t="s">
        <v>873</v>
      </c>
      <c r="K791" t="s">
        <v>3585</v>
      </c>
      <c r="L791" t="s">
        <v>2232</v>
      </c>
      <c r="M791" t="s">
        <v>2181</v>
      </c>
      <c r="N791" t="s">
        <v>6376</v>
      </c>
      <c r="O791" t="s">
        <v>6378</v>
      </c>
      <c r="P791" t="s">
        <v>19</v>
      </c>
      <c r="Q791" t="s">
        <v>2026</v>
      </c>
      <c r="R791" t="s">
        <v>18</v>
      </c>
      <c r="S791" t="s">
        <v>2184</v>
      </c>
      <c r="T791" t="s">
        <v>4383</v>
      </c>
      <c r="U791" t="s">
        <v>1500</v>
      </c>
    </row>
    <row r="792" spans="1:22" x14ac:dyDescent="0.25">
      <c r="A792" t="s">
        <v>1310</v>
      </c>
      <c r="B792" t="s">
        <v>1311</v>
      </c>
      <c r="C792" t="s">
        <v>1269</v>
      </c>
      <c r="D792" t="s">
        <v>2015</v>
      </c>
      <c r="E792" t="s">
        <v>134</v>
      </c>
      <c r="F792" t="s">
        <v>284</v>
      </c>
      <c r="G792" t="s">
        <v>2028</v>
      </c>
      <c r="H792" t="s">
        <v>1654</v>
      </c>
      <c r="I792" t="s">
        <v>28</v>
      </c>
      <c r="J792" t="s">
        <v>915</v>
      </c>
      <c r="K792" t="s">
        <v>1338</v>
      </c>
      <c r="L792" t="s">
        <v>990</v>
      </c>
      <c r="M792" t="s">
        <v>2185</v>
      </c>
      <c r="N792" t="s">
        <v>4728</v>
      </c>
      <c r="O792" t="s">
        <v>6379</v>
      </c>
      <c r="P792" t="s">
        <v>19</v>
      </c>
      <c r="Q792" t="s">
        <v>2026</v>
      </c>
      <c r="R792" t="s">
        <v>38</v>
      </c>
      <c r="S792" t="s">
        <v>2186</v>
      </c>
      <c r="T792" t="s">
        <v>1691</v>
      </c>
      <c r="U792" t="s">
        <v>1312</v>
      </c>
    </row>
    <row r="793" spans="1:22" x14ac:dyDescent="0.25">
      <c r="A793" t="s">
        <v>3078</v>
      </c>
      <c r="B793" t="s">
        <v>3079</v>
      </c>
      <c r="D793" t="s">
        <v>1380</v>
      </c>
      <c r="E793" t="s">
        <v>134</v>
      </c>
      <c r="F793" t="s">
        <v>283</v>
      </c>
      <c r="G793" t="s">
        <v>703</v>
      </c>
      <c r="H793" t="s">
        <v>135</v>
      </c>
      <c r="I793" t="s">
        <v>1383</v>
      </c>
      <c r="J793" t="s">
        <v>4745</v>
      </c>
      <c r="K793" t="s">
        <v>991</v>
      </c>
      <c r="M793" t="s">
        <v>2183</v>
      </c>
      <c r="N793" t="s">
        <v>4728</v>
      </c>
      <c r="P793" t="s">
        <v>19</v>
      </c>
      <c r="Q793" t="s">
        <v>135</v>
      </c>
      <c r="R793" t="s">
        <v>68</v>
      </c>
      <c r="S793" t="s">
        <v>2186</v>
      </c>
      <c r="T793" t="s">
        <v>4105</v>
      </c>
      <c r="U793" t="s">
        <v>3080</v>
      </c>
    </row>
    <row r="794" spans="1:22" x14ac:dyDescent="0.25">
      <c r="A794" t="s">
        <v>2736</v>
      </c>
      <c r="B794" t="s">
        <v>2736</v>
      </c>
      <c r="D794" t="s">
        <v>234</v>
      </c>
      <c r="E794" t="s">
        <v>134</v>
      </c>
      <c r="F794" t="s">
        <v>283</v>
      </c>
      <c r="G794" t="s">
        <v>2028</v>
      </c>
      <c r="H794" t="s">
        <v>135</v>
      </c>
      <c r="I794" t="s">
        <v>1383</v>
      </c>
      <c r="J794" t="s">
        <v>877</v>
      </c>
      <c r="K794" t="s">
        <v>991</v>
      </c>
      <c r="L794" t="s">
        <v>984</v>
      </c>
      <c r="M794" t="s">
        <v>2181</v>
      </c>
      <c r="N794" t="s">
        <v>3533</v>
      </c>
      <c r="O794" t="s">
        <v>6380</v>
      </c>
      <c r="P794" t="s">
        <v>19</v>
      </c>
      <c r="Q794" t="s">
        <v>135</v>
      </c>
      <c r="R794" t="s">
        <v>49</v>
      </c>
      <c r="S794" t="s">
        <v>2182</v>
      </c>
      <c r="T794" t="s">
        <v>1740</v>
      </c>
      <c r="U794" t="s">
        <v>2737</v>
      </c>
    </row>
    <row r="795" spans="1:22" x14ac:dyDescent="0.25">
      <c r="A795" t="s">
        <v>766</v>
      </c>
      <c r="B795" t="s">
        <v>767</v>
      </c>
      <c r="D795" t="s">
        <v>1513</v>
      </c>
      <c r="E795" t="s">
        <v>2565</v>
      </c>
      <c r="F795" t="s">
        <v>221</v>
      </c>
      <c r="G795" t="s">
        <v>2028</v>
      </c>
      <c r="H795" t="s">
        <v>1655</v>
      </c>
      <c r="I795" t="s">
        <v>17</v>
      </c>
      <c r="J795" t="s">
        <v>43</v>
      </c>
      <c r="K795" t="s">
        <v>1660</v>
      </c>
      <c r="L795" t="s">
        <v>1659</v>
      </c>
      <c r="M795" t="s">
        <v>2183</v>
      </c>
      <c r="N795" t="s">
        <v>6381</v>
      </c>
      <c r="O795" t="s">
        <v>5679</v>
      </c>
      <c r="P795" t="s">
        <v>19</v>
      </c>
      <c r="Q795" t="s">
        <v>1358</v>
      </c>
      <c r="R795" t="s">
        <v>29</v>
      </c>
      <c r="S795" t="s">
        <v>2182</v>
      </c>
      <c r="T795" t="s">
        <v>3834</v>
      </c>
      <c r="U795" t="s">
        <v>768</v>
      </c>
    </row>
    <row r="796" spans="1:22" x14ac:dyDescent="0.25">
      <c r="A796" t="s">
        <v>3283</v>
      </c>
      <c r="B796" t="s">
        <v>3284</v>
      </c>
      <c r="D796" t="s">
        <v>720</v>
      </c>
      <c r="E796" t="s">
        <v>134</v>
      </c>
      <c r="F796" t="s">
        <v>284</v>
      </c>
      <c r="G796" t="s">
        <v>1714</v>
      </c>
      <c r="H796" t="s">
        <v>135</v>
      </c>
      <c r="I796" t="s">
        <v>28</v>
      </c>
      <c r="J796" t="s">
        <v>879</v>
      </c>
      <c r="K796" t="s">
        <v>991</v>
      </c>
      <c r="M796" t="s">
        <v>2183</v>
      </c>
      <c r="N796" t="s">
        <v>5064</v>
      </c>
      <c r="P796" t="s">
        <v>19</v>
      </c>
      <c r="Q796" t="s">
        <v>135</v>
      </c>
      <c r="R796" t="s">
        <v>24</v>
      </c>
      <c r="S796" t="s">
        <v>2182</v>
      </c>
      <c r="T796" t="s">
        <v>6382</v>
      </c>
      <c r="U796" t="s">
        <v>3285</v>
      </c>
    </row>
    <row r="797" spans="1:22" x14ac:dyDescent="0.25">
      <c r="A797" t="s">
        <v>2043</v>
      </c>
      <c r="B797" t="s">
        <v>2044</v>
      </c>
      <c r="C797" t="s">
        <v>1269</v>
      </c>
      <c r="D797" t="s">
        <v>2437</v>
      </c>
      <c r="E797" t="s">
        <v>134</v>
      </c>
      <c r="F797" t="s">
        <v>284</v>
      </c>
      <c r="G797" t="s">
        <v>2028</v>
      </c>
      <c r="H797" t="s">
        <v>1654</v>
      </c>
      <c r="I797" t="s">
        <v>17</v>
      </c>
      <c r="J797" t="s">
        <v>880</v>
      </c>
      <c r="K797" t="s">
        <v>988</v>
      </c>
      <c r="L797" t="s">
        <v>990</v>
      </c>
      <c r="M797" t="s">
        <v>2181</v>
      </c>
      <c r="N797" t="s">
        <v>5064</v>
      </c>
      <c r="O797" t="s">
        <v>6383</v>
      </c>
      <c r="P797" t="s">
        <v>19</v>
      </c>
      <c r="Q797" t="s">
        <v>1358</v>
      </c>
      <c r="R797" t="s">
        <v>54</v>
      </c>
      <c r="S797" t="s">
        <v>2182</v>
      </c>
      <c r="T797" t="s">
        <v>1686</v>
      </c>
      <c r="U797" t="s">
        <v>2045</v>
      </c>
    </row>
    <row r="798" spans="1:22" x14ac:dyDescent="0.25">
      <c r="A798" t="s">
        <v>4723</v>
      </c>
      <c r="B798" t="s">
        <v>4724</v>
      </c>
      <c r="C798" t="s">
        <v>33</v>
      </c>
      <c r="D798" t="s">
        <v>1379</v>
      </c>
      <c r="E798" t="s">
        <v>134</v>
      </c>
      <c r="F798" t="s">
        <v>284</v>
      </c>
      <c r="G798" t="s">
        <v>702</v>
      </c>
      <c r="H798" t="s">
        <v>135</v>
      </c>
      <c r="I798" t="s">
        <v>140</v>
      </c>
      <c r="J798" t="s">
        <v>43</v>
      </c>
      <c r="K798" t="s">
        <v>987</v>
      </c>
      <c r="M798" t="s">
        <v>2185</v>
      </c>
      <c r="N798" t="s">
        <v>5065</v>
      </c>
      <c r="O798" t="s">
        <v>3822</v>
      </c>
      <c r="P798" t="s">
        <v>19</v>
      </c>
      <c r="Q798" t="s">
        <v>135</v>
      </c>
      <c r="R798" t="s">
        <v>77</v>
      </c>
      <c r="S798" t="s">
        <v>2184</v>
      </c>
      <c r="T798" t="s">
        <v>1740</v>
      </c>
      <c r="U798" t="s">
        <v>4725</v>
      </c>
    </row>
    <row r="799" spans="1:22" x14ac:dyDescent="0.25">
      <c r="A799" t="s">
        <v>2321</v>
      </c>
      <c r="B799" t="s">
        <v>2322</v>
      </c>
      <c r="C799" t="s">
        <v>1269</v>
      </c>
      <c r="D799" t="s">
        <v>2596</v>
      </c>
      <c r="E799" t="s">
        <v>2565</v>
      </c>
      <c r="F799" t="s">
        <v>284</v>
      </c>
      <c r="G799" t="s">
        <v>2028</v>
      </c>
      <c r="H799" t="s">
        <v>1655</v>
      </c>
      <c r="I799" t="s">
        <v>28</v>
      </c>
      <c r="J799" t="s">
        <v>874</v>
      </c>
      <c r="K799" t="s">
        <v>2650</v>
      </c>
      <c r="L799" t="s">
        <v>2064</v>
      </c>
      <c r="M799" t="s">
        <v>2181</v>
      </c>
      <c r="N799" t="s">
        <v>6384</v>
      </c>
      <c r="O799" t="s">
        <v>6385</v>
      </c>
      <c r="P799" t="s">
        <v>19</v>
      </c>
      <c r="Q799" t="s">
        <v>1358</v>
      </c>
      <c r="R799" t="s">
        <v>49</v>
      </c>
      <c r="S799" t="s">
        <v>2182</v>
      </c>
      <c r="T799" t="s">
        <v>3160</v>
      </c>
      <c r="U799" t="s">
        <v>2323</v>
      </c>
    </row>
    <row r="800" spans="1:22" x14ac:dyDescent="0.25">
      <c r="A800" t="s">
        <v>1262</v>
      </c>
      <c r="B800" t="s">
        <v>1263</v>
      </c>
      <c r="C800" t="s">
        <v>1269</v>
      </c>
      <c r="D800" t="s">
        <v>2681</v>
      </c>
      <c r="E800" t="s">
        <v>1667</v>
      </c>
      <c r="F800" t="s">
        <v>221</v>
      </c>
      <c r="G800" t="s">
        <v>2028</v>
      </c>
      <c r="H800" t="s">
        <v>1655</v>
      </c>
      <c r="I800" t="s">
        <v>140</v>
      </c>
      <c r="J800" t="s">
        <v>879</v>
      </c>
      <c r="K800" t="s">
        <v>1704</v>
      </c>
      <c r="L800" t="s">
        <v>2290</v>
      </c>
      <c r="M800" t="s">
        <v>2185</v>
      </c>
      <c r="N800" t="s">
        <v>6384</v>
      </c>
      <c r="O800" t="s">
        <v>6386</v>
      </c>
      <c r="P800" t="s">
        <v>19</v>
      </c>
      <c r="Q800" t="s">
        <v>1710</v>
      </c>
      <c r="R800" t="s">
        <v>30</v>
      </c>
      <c r="S800" t="s">
        <v>2184</v>
      </c>
      <c r="T800" t="s">
        <v>3446</v>
      </c>
      <c r="U800" t="s">
        <v>1264</v>
      </c>
      <c r="V800" t="s">
        <v>1405</v>
      </c>
    </row>
    <row r="801" spans="1:22" x14ac:dyDescent="0.25">
      <c r="A801" t="s">
        <v>937</v>
      </c>
      <c r="B801" t="s">
        <v>938</v>
      </c>
      <c r="C801" t="s">
        <v>3220</v>
      </c>
      <c r="D801" t="s">
        <v>2901</v>
      </c>
      <c r="E801" t="s">
        <v>134</v>
      </c>
      <c r="F801" t="s">
        <v>221</v>
      </c>
      <c r="G801" t="s">
        <v>2028</v>
      </c>
      <c r="H801" t="s">
        <v>1655</v>
      </c>
      <c r="I801" t="s">
        <v>20</v>
      </c>
      <c r="J801" t="s">
        <v>878</v>
      </c>
      <c r="K801" t="s">
        <v>1396</v>
      </c>
      <c r="L801" t="s">
        <v>983</v>
      </c>
      <c r="M801" t="s">
        <v>2185</v>
      </c>
      <c r="N801" t="s">
        <v>5066</v>
      </c>
      <c r="O801" t="s">
        <v>6387</v>
      </c>
      <c r="P801" t="s">
        <v>19</v>
      </c>
      <c r="Q801" t="s">
        <v>1679</v>
      </c>
      <c r="R801" t="s">
        <v>73</v>
      </c>
      <c r="S801" t="s">
        <v>2182</v>
      </c>
      <c r="T801" t="s">
        <v>1691</v>
      </c>
      <c r="U801" t="s">
        <v>939</v>
      </c>
    </row>
    <row r="802" spans="1:22" x14ac:dyDescent="0.25">
      <c r="A802" t="s">
        <v>2859</v>
      </c>
      <c r="B802" t="s">
        <v>2860</v>
      </c>
      <c r="C802" t="s">
        <v>1390</v>
      </c>
      <c r="D802" t="s">
        <v>2027</v>
      </c>
      <c r="E802" t="s">
        <v>2912</v>
      </c>
      <c r="F802" t="s">
        <v>221</v>
      </c>
      <c r="G802" t="s">
        <v>2028</v>
      </c>
      <c r="H802" t="s">
        <v>1668</v>
      </c>
      <c r="I802" t="s">
        <v>28</v>
      </c>
      <c r="J802" t="s">
        <v>43</v>
      </c>
      <c r="K802" t="s">
        <v>1666</v>
      </c>
      <c r="L802" t="s">
        <v>1659</v>
      </c>
      <c r="M802" t="s">
        <v>2185</v>
      </c>
      <c r="N802" t="s">
        <v>5066</v>
      </c>
      <c r="O802" t="s">
        <v>6388</v>
      </c>
      <c r="P802" t="s">
        <v>19</v>
      </c>
      <c r="Q802" t="s">
        <v>1358</v>
      </c>
      <c r="R802" t="s">
        <v>66</v>
      </c>
      <c r="S802" t="s">
        <v>2184</v>
      </c>
      <c r="T802" t="s">
        <v>5067</v>
      </c>
      <c r="U802" t="s">
        <v>2861</v>
      </c>
    </row>
    <row r="803" spans="1:22" x14ac:dyDescent="0.25">
      <c r="A803" t="s">
        <v>958</v>
      </c>
      <c r="B803" t="s">
        <v>959</v>
      </c>
      <c r="C803" t="s">
        <v>1390</v>
      </c>
      <c r="D803" t="s">
        <v>220</v>
      </c>
      <c r="E803" t="s">
        <v>134</v>
      </c>
      <c r="F803" t="s">
        <v>221</v>
      </c>
      <c r="G803" t="s">
        <v>2028</v>
      </c>
      <c r="H803" t="s">
        <v>1655</v>
      </c>
      <c r="I803" t="s">
        <v>28</v>
      </c>
      <c r="J803" t="s">
        <v>876</v>
      </c>
      <c r="K803" t="s">
        <v>1704</v>
      </c>
      <c r="L803" t="s">
        <v>1351</v>
      </c>
      <c r="M803" t="s">
        <v>2185</v>
      </c>
      <c r="N803" t="s">
        <v>6389</v>
      </c>
      <c r="O803" t="s">
        <v>5893</v>
      </c>
      <c r="P803" t="s">
        <v>19</v>
      </c>
      <c r="Q803" t="s">
        <v>1679</v>
      </c>
      <c r="R803" t="s">
        <v>34</v>
      </c>
      <c r="S803" t="s">
        <v>2184</v>
      </c>
      <c r="T803" t="s">
        <v>3599</v>
      </c>
      <c r="U803" t="s">
        <v>960</v>
      </c>
    </row>
    <row r="804" spans="1:22" x14ac:dyDescent="0.25">
      <c r="A804" t="s">
        <v>1193</v>
      </c>
      <c r="B804" t="s">
        <v>1194</v>
      </c>
      <c r="C804" t="s">
        <v>102</v>
      </c>
      <c r="D804" t="s">
        <v>2711</v>
      </c>
      <c r="E804" t="s">
        <v>1667</v>
      </c>
      <c r="F804" t="s">
        <v>221</v>
      </c>
      <c r="G804" t="s">
        <v>2028</v>
      </c>
      <c r="H804" t="s">
        <v>1655</v>
      </c>
      <c r="I804" t="s">
        <v>1383</v>
      </c>
      <c r="J804" t="s">
        <v>872</v>
      </c>
      <c r="K804" t="s">
        <v>1704</v>
      </c>
      <c r="L804" t="s">
        <v>1678</v>
      </c>
      <c r="M804" t="s">
        <v>2185</v>
      </c>
      <c r="N804" t="s">
        <v>6389</v>
      </c>
      <c r="O804" t="s">
        <v>6390</v>
      </c>
      <c r="P804" t="s">
        <v>19</v>
      </c>
      <c r="Q804" t="s">
        <v>1710</v>
      </c>
      <c r="R804" t="s">
        <v>30</v>
      </c>
      <c r="S804" t="s">
        <v>2184</v>
      </c>
      <c r="T804" t="s">
        <v>1656</v>
      </c>
      <c r="U804" t="s">
        <v>1195</v>
      </c>
    </row>
    <row r="805" spans="1:22" x14ac:dyDescent="0.25">
      <c r="A805" t="s">
        <v>3102</v>
      </c>
      <c r="B805" t="s">
        <v>3103</v>
      </c>
      <c r="C805" t="s">
        <v>1269</v>
      </c>
      <c r="D805" t="s">
        <v>1350</v>
      </c>
      <c r="E805" t="s">
        <v>134</v>
      </c>
      <c r="F805" t="s">
        <v>284</v>
      </c>
      <c r="G805" t="s">
        <v>2028</v>
      </c>
      <c r="H805" t="s">
        <v>135</v>
      </c>
      <c r="I805" t="s">
        <v>17</v>
      </c>
      <c r="J805" t="s">
        <v>920</v>
      </c>
      <c r="K805" t="s">
        <v>1338</v>
      </c>
      <c r="L805" t="s">
        <v>985</v>
      </c>
      <c r="M805" t="s">
        <v>2185</v>
      </c>
      <c r="N805" t="s">
        <v>6389</v>
      </c>
      <c r="O805" t="s">
        <v>6391</v>
      </c>
      <c r="P805" t="s">
        <v>19</v>
      </c>
      <c r="Q805" t="s">
        <v>1358</v>
      </c>
      <c r="R805" t="s">
        <v>29</v>
      </c>
      <c r="S805" t="s">
        <v>2184</v>
      </c>
      <c r="T805" t="s">
        <v>1687</v>
      </c>
      <c r="U805" t="s">
        <v>3104</v>
      </c>
    </row>
    <row r="806" spans="1:22" x14ac:dyDescent="0.25">
      <c r="A806" t="s">
        <v>3450</v>
      </c>
      <c r="B806" t="s">
        <v>3451</v>
      </c>
      <c r="C806" t="s">
        <v>2914</v>
      </c>
      <c r="D806" t="s">
        <v>1395</v>
      </c>
      <c r="E806" t="s">
        <v>134</v>
      </c>
      <c r="F806" t="s">
        <v>284</v>
      </c>
      <c r="G806" t="s">
        <v>2028</v>
      </c>
      <c r="H806" t="s">
        <v>135</v>
      </c>
      <c r="I806" t="s">
        <v>28</v>
      </c>
      <c r="J806" t="s">
        <v>873</v>
      </c>
      <c r="K806" t="s">
        <v>1362</v>
      </c>
      <c r="L806" t="s">
        <v>990</v>
      </c>
      <c r="M806" t="s">
        <v>2181</v>
      </c>
      <c r="N806" t="s">
        <v>6392</v>
      </c>
      <c r="O806" t="s">
        <v>6393</v>
      </c>
      <c r="P806" t="s">
        <v>25</v>
      </c>
      <c r="Q806" t="s">
        <v>1358</v>
      </c>
      <c r="R806" t="s">
        <v>68</v>
      </c>
      <c r="S806" t="s">
        <v>2186</v>
      </c>
      <c r="T806" t="s">
        <v>1715</v>
      </c>
      <c r="U806" t="s">
        <v>3452</v>
      </c>
    </row>
    <row r="807" spans="1:22" x14ac:dyDescent="0.25">
      <c r="A807" t="s">
        <v>186</v>
      </c>
      <c r="B807" t="s">
        <v>187</v>
      </c>
      <c r="C807" t="s">
        <v>1269</v>
      </c>
      <c r="D807" t="s">
        <v>2485</v>
      </c>
      <c r="E807" t="s">
        <v>2565</v>
      </c>
      <c r="F807" t="s">
        <v>221</v>
      </c>
      <c r="G807" t="s">
        <v>2028</v>
      </c>
      <c r="H807" t="s">
        <v>1655</v>
      </c>
      <c r="I807" t="s">
        <v>28</v>
      </c>
      <c r="J807" t="s">
        <v>43</v>
      </c>
      <c r="K807" t="s">
        <v>2571</v>
      </c>
      <c r="L807" t="s">
        <v>4605</v>
      </c>
      <c r="M807" t="s">
        <v>2181</v>
      </c>
      <c r="N807" t="s">
        <v>3192</v>
      </c>
      <c r="O807" t="s">
        <v>6394</v>
      </c>
      <c r="P807" t="s">
        <v>19</v>
      </c>
      <c r="Q807" t="s">
        <v>1710</v>
      </c>
      <c r="R807" t="s">
        <v>18</v>
      </c>
      <c r="S807" t="s">
        <v>2182</v>
      </c>
      <c r="T807" t="s">
        <v>6395</v>
      </c>
      <c r="U807" t="s">
        <v>188</v>
      </c>
      <c r="V807" t="s">
        <v>1405</v>
      </c>
    </row>
    <row r="808" spans="1:22" x14ac:dyDescent="0.25">
      <c r="A808" t="s">
        <v>6396</v>
      </c>
      <c r="B808" t="s">
        <v>6397</v>
      </c>
      <c r="D808" t="s">
        <v>1342</v>
      </c>
      <c r="E808" t="s">
        <v>134</v>
      </c>
      <c r="F808" t="s">
        <v>283</v>
      </c>
      <c r="G808" t="s">
        <v>2028</v>
      </c>
      <c r="H808" t="s">
        <v>1654</v>
      </c>
      <c r="I808" t="s">
        <v>28</v>
      </c>
      <c r="J808" t="s">
        <v>138</v>
      </c>
      <c r="K808" t="s">
        <v>991</v>
      </c>
      <c r="L808" t="s">
        <v>983</v>
      </c>
      <c r="M808" t="s">
        <v>2183</v>
      </c>
      <c r="N808" t="s">
        <v>3192</v>
      </c>
      <c r="O808" t="s">
        <v>6398</v>
      </c>
      <c r="P808" t="s">
        <v>19</v>
      </c>
      <c r="Q808" t="s">
        <v>1336</v>
      </c>
      <c r="R808" t="s">
        <v>49</v>
      </c>
      <c r="S808" t="s">
        <v>2186</v>
      </c>
      <c r="T808" t="s">
        <v>1687</v>
      </c>
      <c r="U808" t="s">
        <v>6399</v>
      </c>
    </row>
    <row r="809" spans="1:22" x14ac:dyDescent="0.25">
      <c r="A809" t="s">
        <v>1753</v>
      </c>
      <c r="B809" t="s">
        <v>1753</v>
      </c>
      <c r="C809" t="s">
        <v>1269</v>
      </c>
      <c r="D809" t="s">
        <v>2877</v>
      </c>
      <c r="E809" t="s">
        <v>2649</v>
      </c>
      <c r="F809" t="s">
        <v>221</v>
      </c>
      <c r="G809" t="s">
        <v>2028</v>
      </c>
      <c r="H809" t="s">
        <v>1655</v>
      </c>
      <c r="I809" t="s">
        <v>20</v>
      </c>
      <c r="J809" t="s">
        <v>5220</v>
      </c>
      <c r="K809" t="s">
        <v>1997</v>
      </c>
      <c r="L809" t="s">
        <v>1343</v>
      </c>
      <c r="M809" t="s">
        <v>2181</v>
      </c>
      <c r="N809" t="s">
        <v>3192</v>
      </c>
      <c r="O809" t="s">
        <v>4673</v>
      </c>
      <c r="P809" t="s">
        <v>19</v>
      </c>
      <c r="Q809" t="s">
        <v>1358</v>
      </c>
      <c r="R809" t="s">
        <v>54</v>
      </c>
      <c r="S809" t="s">
        <v>2186</v>
      </c>
      <c r="T809" t="s">
        <v>1691</v>
      </c>
      <c r="U809" t="s">
        <v>1754</v>
      </c>
    </row>
    <row r="810" spans="1:22" x14ac:dyDescent="0.25">
      <c r="A810" t="s">
        <v>3042</v>
      </c>
      <c r="B810" t="s">
        <v>3043</v>
      </c>
      <c r="D810" t="s">
        <v>1402</v>
      </c>
      <c r="E810" t="s">
        <v>134</v>
      </c>
      <c r="F810" t="s">
        <v>283</v>
      </c>
      <c r="G810" t="s">
        <v>704</v>
      </c>
      <c r="H810" t="s">
        <v>135</v>
      </c>
      <c r="I810" t="s">
        <v>1383</v>
      </c>
      <c r="J810" t="s">
        <v>4745</v>
      </c>
      <c r="K810" t="s">
        <v>991</v>
      </c>
      <c r="M810" t="s">
        <v>2183</v>
      </c>
      <c r="N810" t="s">
        <v>3192</v>
      </c>
      <c r="P810" t="s">
        <v>19</v>
      </c>
      <c r="Q810" t="s">
        <v>135</v>
      </c>
      <c r="R810" t="s">
        <v>77</v>
      </c>
      <c r="S810" t="s">
        <v>2186</v>
      </c>
      <c r="T810" t="s">
        <v>2717</v>
      </c>
      <c r="U810" t="s">
        <v>3044</v>
      </c>
    </row>
    <row r="811" spans="1:22" x14ac:dyDescent="0.25">
      <c r="A811" t="s">
        <v>1250</v>
      </c>
      <c r="B811" t="s">
        <v>1251</v>
      </c>
      <c r="D811" t="s">
        <v>2017</v>
      </c>
      <c r="E811" t="s">
        <v>134</v>
      </c>
      <c r="F811" t="s">
        <v>221</v>
      </c>
      <c r="G811" t="s">
        <v>2028</v>
      </c>
      <c r="H811" t="s">
        <v>1654</v>
      </c>
      <c r="I811" t="s">
        <v>1383</v>
      </c>
      <c r="J811" t="s">
        <v>3137</v>
      </c>
      <c r="K811" t="s">
        <v>991</v>
      </c>
      <c r="L811" t="s">
        <v>986</v>
      </c>
      <c r="M811" t="s">
        <v>2185</v>
      </c>
      <c r="N811" t="s">
        <v>5068</v>
      </c>
      <c r="O811" t="s">
        <v>6400</v>
      </c>
      <c r="P811" t="s">
        <v>1388</v>
      </c>
      <c r="Q811" t="s">
        <v>1358</v>
      </c>
      <c r="R811" t="s">
        <v>54</v>
      </c>
      <c r="S811" t="s">
        <v>2184</v>
      </c>
      <c r="T811" t="s">
        <v>1780</v>
      </c>
      <c r="U811" t="s">
        <v>1252</v>
      </c>
    </row>
    <row r="812" spans="1:22" x14ac:dyDescent="0.25">
      <c r="A812" t="s">
        <v>890</v>
      </c>
      <c r="B812" t="s">
        <v>891</v>
      </c>
      <c r="C812" t="s">
        <v>1347</v>
      </c>
      <c r="D812" t="s">
        <v>234</v>
      </c>
      <c r="E812" t="s">
        <v>134</v>
      </c>
      <c r="F812" t="s">
        <v>221</v>
      </c>
      <c r="G812" t="s">
        <v>4823</v>
      </c>
      <c r="H812" t="s">
        <v>1655</v>
      </c>
      <c r="I812" t="s">
        <v>17</v>
      </c>
      <c r="J812" t="s">
        <v>872</v>
      </c>
      <c r="K812" t="s">
        <v>1396</v>
      </c>
      <c r="M812" t="s">
        <v>2181</v>
      </c>
      <c r="N812" t="s">
        <v>6401</v>
      </c>
      <c r="P812" t="s">
        <v>19</v>
      </c>
      <c r="Q812" t="s">
        <v>135</v>
      </c>
      <c r="R812" t="s">
        <v>30</v>
      </c>
      <c r="S812" t="s">
        <v>2182</v>
      </c>
      <c r="T812" t="s">
        <v>3758</v>
      </c>
      <c r="U812" t="s">
        <v>892</v>
      </c>
    </row>
    <row r="813" spans="1:22" x14ac:dyDescent="0.25">
      <c r="A813" t="s">
        <v>1430</v>
      </c>
      <c r="B813" t="s">
        <v>1431</v>
      </c>
      <c r="D813" t="s">
        <v>1400</v>
      </c>
      <c r="E813" t="s">
        <v>134</v>
      </c>
      <c r="F813" t="s">
        <v>221</v>
      </c>
      <c r="G813" t="s">
        <v>704</v>
      </c>
      <c r="H813" t="s">
        <v>135</v>
      </c>
      <c r="I813" t="s">
        <v>140</v>
      </c>
      <c r="J813" t="s">
        <v>876</v>
      </c>
      <c r="K813" t="s">
        <v>991</v>
      </c>
      <c r="M813" t="s">
        <v>2183</v>
      </c>
      <c r="N813" t="s">
        <v>3756</v>
      </c>
      <c r="O813" t="s">
        <v>4413</v>
      </c>
      <c r="P813" t="s">
        <v>19</v>
      </c>
      <c r="Q813" t="s">
        <v>1336</v>
      </c>
      <c r="R813" t="s">
        <v>40</v>
      </c>
      <c r="S813" t="s">
        <v>2186</v>
      </c>
      <c r="T813" t="s">
        <v>4331</v>
      </c>
      <c r="U813" t="s">
        <v>1432</v>
      </c>
    </row>
    <row r="814" spans="1:22" x14ac:dyDescent="0.25">
      <c r="A814" t="s">
        <v>2455</v>
      </c>
      <c r="B814" t="s">
        <v>2456</v>
      </c>
      <c r="C814" t="s">
        <v>1269</v>
      </c>
      <c r="D814" t="s">
        <v>2017</v>
      </c>
      <c r="E814" t="s">
        <v>2758</v>
      </c>
      <c r="F814" t="s">
        <v>284</v>
      </c>
      <c r="G814" t="s">
        <v>2028</v>
      </c>
      <c r="H814" t="s">
        <v>1655</v>
      </c>
      <c r="I814" t="s">
        <v>17</v>
      </c>
      <c r="J814" t="s">
        <v>873</v>
      </c>
      <c r="K814" t="s">
        <v>1660</v>
      </c>
      <c r="L814" t="s">
        <v>1343</v>
      </c>
      <c r="M814" t="s">
        <v>2181</v>
      </c>
      <c r="N814" t="s">
        <v>6402</v>
      </c>
      <c r="O814" t="s">
        <v>6403</v>
      </c>
      <c r="P814" t="s">
        <v>19</v>
      </c>
      <c r="Q814" t="s">
        <v>1710</v>
      </c>
      <c r="R814" t="s">
        <v>52</v>
      </c>
      <c r="S814" t="s">
        <v>2182</v>
      </c>
      <c r="T814" t="s">
        <v>6404</v>
      </c>
      <c r="U814" t="s">
        <v>2457</v>
      </c>
    </row>
    <row r="815" spans="1:22" x14ac:dyDescent="0.25">
      <c r="A815" t="s">
        <v>2939</v>
      </c>
      <c r="B815" t="s">
        <v>2940</v>
      </c>
      <c r="D815" t="s">
        <v>1402</v>
      </c>
      <c r="E815" t="s">
        <v>134</v>
      </c>
      <c r="F815" t="s">
        <v>283</v>
      </c>
      <c r="G815" t="s">
        <v>703</v>
      </c>
      <c r="H815" t="s">
        <v>135</v>
      </c>
      <c r="I815" t="s">
        <v>1383</v>
      </c>
      <c r="J815" t="s">
        <v>6774</v>
      </c>
      <c r="K815" t="s">
        <v>991</v>
      </c>
      <c r="M815" t="s">
        <v>2183</v>
      </c>
      <c r="N815" t="s">
        <v>6402</v>
      </c>
      <c r="P815" t="s">
        <v>19</v>
      </c>
      <c r="Q815" t="s">
        <v>135</v>
      </c>
      <c r="R815" t="s">
        <v>68</v>
      </c>
      <c r="S815" t="s">
        <v>2186</v>
      </c>
      <c r="T815" t="s">
        <v>2717</v>
      </c>
      <c r="U815" t="s">
        <v>2941</v>
      </c>
    </row>
    <row r="816" spans="1:22" x14ac:dyDescent="0.25">
      <c r="A816" t="s">
        <v>3747</v>
      </c>
      <c r="B816" t="s">
        <v>3746</v>
      </c>
      <c r="D816" t="s">
        <v>1400</v>
      </c>
      <c r="E816" t="s">
        <v>134</v>
      </c>
      <c r="F816" t="s">
        <v>283</v>
      </c>
      <c r="G816" t="s">
        <v>1714</v>
      </c>
      <c r="H816" t="s">
        <v>135</v>
      </c>
      <c r="I816" t="s">
        <v>140</v>
      </c>
      <c r="J816" t="s">
        <v>6505</v>
      </c>
      <c r="K816" t="s">
        <v>991</v>
      </c>
      <c r="M816" t="s">
        <v>2183</v>
      </c>
      <c r="N816" t="s">
        <v>6405</v>
      </c>
      <c r="O816" t="s">
        <v>3577</v>
      </c>
      <c r="P816" t="s">
        <v>19</v>
      </c>
      <c r="Q816" t="s">
        <v>135</v>
      </c>
      <c r="R816" t="s">
        <v>29</v>
      </c>
      <c r="S816" t="s">
        <v>2186</v>
      </c>
      <c r="T816" t="s">
        <v>3855</v>
      </c>
      <c r="U816" t="s">
        <v>3745</v>
      </c>
    </row>
    <row r="817" spans="1:21" x14ac:dyDescent="0.25">
      <c r="A817" t="s">
        <v>3045</v>
      </c>
      <c r="B817" t="s">
        <v>3046</v>
      </c>
      <c r="D817" t="s">
        <v>1402</v>
      </c>
      <c r="E817" t="s">
        <v>134</v>
      </c>
      <c r="F817" t="s">
        <v>283</v>
      </c>
      <c r="G817" t="s">
        <v>28</v>
      </c>
      <c r="H817" t="s">
        <v>135</v>
      </c>
      <c r="I817" t="s">
        <v>1383</v>
      </c>
      <c r="J817" t="s">
        <v>4745</v>
      </c>
      <c r="K817" t="s">
        <v>991</v>
      </c>
      <c r="M817" t="s">
        <v>2183</v>
      </c>
      <c r="N817" t="s">
        <v>6406</v>
      </c>
      <c r="P817" t="s">
        <v>19</v>
      </c>
      <c r="Q817" t="s">
        <v>135</v>
      </c>
      <c r="R817" t="s">
        <v>77</v>
      </c>
      <c r="S817" t="s">
        <v>2186</v>
      </c>
      <c r="T817" t="s">
        <v>2717</v>
      </c>
      <c r="U817" t="s">
        <v>3047</v>
      </c>
    </row>
    <row r="818" spans="1:21" x14ac:dyDescent="0.25">
      <c r="A818" t="s">
        <v>3605</v>
      </c>
      <c r="B818" t="s">
        <v>3606</v>
      </c>
      <c r="C818" t="s">
        <v>1269</v>
      </c>
      <c r="D818" t="s">
        <v>256</v>
      </c>
      <c r="E818" t="s">
        <v>134</v>
      </c>
      <c r="F818" t="s">
        <v>284</v>
      </c>
      <c r="G818" t="s">
        <v>1714</v>
      </c>
      <c r="H818" t="s">
        <v>1654</v>
      </c>
      <c r="I818" t="s">
        <v>28</v>
      </c>
      <c r="J818" t="s">
        <v>920</v>
      </c>
      <c r="K818" t="s">
        <v>1338</v>
      </c>
      <c r="L818" t="s">
        <v>986</v>
      </c>
      <c r="M818" t="s">
        <v>2183</v>
      </c>
      <c r="N818" t="s">
        <v>6406</v>
      </c>
      <c r="O818" t="s">
        <v>6407</v>
      </c>
      <c r="P818" t="s">
        <v>19</v>
      </c>
      <c r="Q818" t="s">
        <v>1334</v>
      </c>
      <c r="R818" t="s">
        <v>18</v>
      </c>
      <c r="S818" t="s">
        <v>2182</v>
      </c>
      <c r="T818" t="s">
        <v>4400</v>
      </c>
      <c r="U818" t="s">
        <v>3607</v>
      </c>
    </row>
    <row r="819" spans="1:21" x14ac:dyDescent="0.25">
      <c r="A819" t="s">
        <v>4406</v>
      </c>
      <c r="B819" t="s">
        <v>4406</v>
      </c>
      <c r="D819" t="s">
        <v>1403</v>
      </c>
      <c r="E819" t="s">
        <v>134</v>
      </c>
      <c r="F819" t="s">
        <v>283</v>
      </c>
      <c r="G819" t="s">
        <v>2028</v>
      </c>
      <c r="H819" t="s">
        <v>135</v>
      </c>
      <c r="I819" t="s">
        <v>140</v>
      </c>
      <c r="J819" t="s">
        <v>3947</v>
      </c>
      <c r="K819" t="s">
        <v>991</v>
      </c>
      <c r="M819" t="s">
        <v>2185</v>
      </c>
      <c r="N819" t="s">
        <v>5069</v>
      </c>
      <c r="P819" t="s">
        <v>19</v>
      </c>
      <c r="Q819" t="s">
        <v>135</v>
      </c>
      <c r="R819" t="s">
        <v>49</v>
      </c>
      <c r="S819" t="s">
        <v>2186</v>
      </c>
      <c r="T819" t="s">
        <v>1731</v>
      </c>
      <c r="U819" t="s">
        <v>4407</v>
      </c>
    </row>
    <row r="820" spans="1:21" x14ac:dyDescent="0.25">
      <c r="A820" t="s">
        <v>2640</v>
      </c>
      <c r="B820" t="s">
        <v>2641</v>
      </c>
      <c r="D820" t="s">
        <v>400</v>
      </c>
      <c r="E820" t="s">
        <v>134</v>
      </c>
      <c r="F820" t="s">
        <v>284</v>
      </c>
      <c r="G820" t="s">
        <v>2028</v>
      </c>
      <c r="H820" t="s">
        <v>135</v>
      </c>
      <c r="I820" t="s">
        <v>20</v>
      </c>
      <c r="J820" t="s">
        <v>873</v>
      </c>
      <c r="K820" t="s">
        <v>991</v>
      </c>
      <c r="M820" t="s">
        <v>2185</v>
      </c>
      <c r="N820" t="s">
        <v>5069</v>
      </c>
      <c r="P820" t="s">
        <v>19</v>
      </c>
      <c r="Q820" t="s">
        <v>135</v>
      </c>
      <c r="R820" t="s">
        <v>49</v>
      </c>
      <c r="S820" t="s">
        <v>2184</v>
      </c>
      <c r="T820" t="s">
        <v>1691</v>
      </c>
      <c r="U820" t="s">
        <v>2642</v>
      </c>
    </row>
    <row r="821" spans="1:21" x14ac:dyDescent="0.25">
      <c r="A821" t="s">
        <v>2715</v>
      </c>
      <c r="B821" t="s">
        <v>2716</v>
      </c>
      <c r="C821" t="s">
        <v>2914</v>
      </c>
      <c r="D821" t="s">
        <v>2017</v>
      </c>
      <c r="E821" t="s">
        <v>134</v>
      </c>
      <c r="F821" t="s">
        <v>284</v>
      </c>
      <c r="G821" t="s">
        <v>2028</v>
      </c>
      <c r="H821" t="s">
        <v>135</v>
      </c>
      <c r="I821" t="s">
        <v>140</v>
      </c>
      <c r="J821" t="s">
        <v>913</v>
      </c>
      <c r="K821" t="s">
        <v>987</v>
      </c>
      <c r="L821" t="s">
        <v>986</v>
      </c>
      <c r="M821" t="s">
        <v>2185</v>
      </c>
      <c r="N821" t="s">
        <v>4732</v>
      </c>
      <c r="O821" t="s">
        <v>6408</v>
      </c>
      <c r="P821" t="s">
        <v>1388</v>
      </c>
      <c r="Q821" t="s">
        <v>135</v>
      </c>
      <c r="R821" t="s">
        <v>34</v>
      </c>
      <c r="S821" t="s">
        <v>2184</v>
      </c>
      <c r="T821" t="s">
        <v>3040</v>
      </c>
      <c r="U821" t="s">
        <v>2718</v>
      </c>
    </row>
    <row r="822" spans="1:21" x14ac:dyDescent="0.25">
      <c r="A822" t="s">
        <v>3892</v>
      </c>
      <c r="B822" t="s">
        <v>3893</v>
      </c>
      <c r="D822" t="s">
        <v>1596</v>
      </c>
      <c r="E822" t="s">
        <v>1667</v>
      </c>
      <c r="F822" t="s">
        <v>221</v>
      </c>
      <c r="G822" t="s">
        <v>28</v>
      </c>
      <c r="H822" t="s">
        <v>1655</v>
      </c>
      <c r="I822" t="s">
        <v>17</v>
      </c>
      <c r="J822" t="s">
        <v>873</v>
      </c>
      <c r="K822" t="s">
        <v>1722</v>
      </c>
      <c r="L822" t="s">
        <v>985</v>
      </c>
      <c r="M822" t="s">
        <v>2183</v>
      </c>
      <c r="N822" t="s">
        <v>4733</v>
      </c>
      <c r="O822" t="s">
        <v>6409</v>
      </c>
      <c r="P822" t="s">
        <v>19</v>
      </c>
      <c r="Q822" t="s">
        <v>1358</v>
      </c>
      <c r="R822" t="s">
        <v>54</v>
      </c>
      <c r="S822" t="s">
        <v>2182</v>
      </c>
      <c r="T822" t="s">
        <v>5071</v>
      </c>
      <c r="U822" t="s">
        <v>3894</v>
      </c>
    </row>
    <row r="823" spans="1:21" x14ac:dyDescent="0.25">
      <c r="A823" t="s">
        <v>4729</v>
      </c>
      <c r="B823" t="s">
        <v>4730</v>
      </c>
      <c r="D823" t="s">
        <v>1400</v>
      </c>
      <c r="E823" t="s">
        <v>134</v>
      </c>
      <c r="F823" t="s">
        <v>284</v>
      </c>
      <c r="G823" t="s">
        <v>1714</v>
      </c>
      <c r="H823" t="s">
        <v>135</v>
      </c>
      <c r="I823" t="s">
        <v>17</v>
      </c>
      <c r="J823" t="s">
        <v>913</v>
      </c>
      <c r="K823" t="s">
        <v>991</v>
      </c>
      <c r="L823" t="s">
        <v>990</v>
      </c>
      <c r="M823" t="s">
        <v>2185</v>
      </c>
      <c r="N823" t="s">
        <v>4734</v>
      </c>
      <c r="O823" t="s">
        <v>6410</v>
      </c>
      <c r="P823" t="s">
        <v>19</v>
      </c>
      <c r="Q823" t="s">
        <v>1336</v>
      </c>
      <c r="R823" t="s">
        <v>40</v>
      </c>
      <c r="S823" t="s">
        <v>2186</v>
      </c>
      <c r="T823" t="s">
        <v>1996</v>
      </c>
      <c r="U823" t="s">
        <v>4731</v>
      </c>
    </row>
    <row r="824" spans="1:21" x14ac:dyDescent="0.25">
      <c r="A824" t="s">
        <v>2965</v>
      </c>
      <c r="B824" t="s">
        <v>2966</v>
      </c>
      <c r="D824" t="s">
        <v>1403</v>
      </c>
      <c r="E824" t="s">
        <v>134</v>
      </c>
      <c r="F824" t="s">
        <v>283</v>
      </c>
      <c r="G824" t="s">
        <v>704</v>
      </c>
      <c r="H824" t="s">
        <v>135</v>
      </c>
      <c r="I824" t="s">
        <v>1383</v>
      </c>
      <c r="J824" t="s">
        <v>6774</v>
      </c>
      <c r="K824" t="s">
        <v>991</v>
      </c>
      <c r="M824" t="s">
        <v>2183</v>
      </c>
      <c r="N824" t="s">
        <v>4734</v>
      </c>
      <c r="P824" t="s">
        <v>19</v>
      </c>
      <c r="Q824" t="s">
        <v>135</v>
      </c>
      <c r="R824" t="s">
        <v>68</v>
      </c>
      <c r="S824" t="s">
        <v>2186</v>
      </c>
      <c r="T824" t="s">
        <v>4395</v>
      </c>
      <c r="U824" t="s">
        <v>2967</v>
      </c>
    </row>
    <row r="825" spans="1:21" x14ac:dyDescent="0.25">
      <c r="A825" t="s">
        <v>1651</v>
      </c>
      <c r="B825" t="s">
        <v>1652</v>
      </c>
      <c r="D825" t="s">
        <v>1382</v>
      </c>
      <c r="E825" t="s">
        <v>134</v>
      </c>
      <c r="F825" t="s">
        <v>284</v>
      </c>
      <c r="G825" t="s">
        <v>704</v>
      </c>
      <c r="H825" t="s">
        <v>135</v>
      </c>
      <c r="I825" t="s">
        <v>1383</v>
      </c>
      <c r="J825" t="s">
        <v>876</v>
      </c>
      <c r="K825" t="s">
        <v>1339</v>
      </c>
      <c r="L825" t="s">
        <v>984</v>
      </c>
      <c r="M825" t="s">
        <v>2183</v>
      </c>
      <c r="N825" t="s">
        <v>3968</v>
      </c>
      <c r="O825" t="s">
        <v>1231</v>
      </c>
      <c r="P825" t="s">
        <v>19</v>
      </c>
      <c r="Q825" t="s">
        <v>135</v>
      </c>
      <c r="R825" t="s">
        <v>77</v>
      </c>
      <c r="S825" t="s">
        <v>2186</v>
      </c>
      <c r="T825" t="s">
        <v>3193</v>
      </c>
      <c r="U825" t="s">
        <v>1653</v>
      </c>
    </row>
    <row r="826" spans="1:21" x14ac:dyDescent="0.25">
      <c r="A826" t="s">
        <v>1325</v>
      </c>
      <c r="B826" t="s">
        <v>1326</v>
      </c>
      <c r="C826" t="s">
        <v>709</v>
      </c>
      <c r="D826" t="s">
        <v>2757</v>
      </c>
      <c r="E826" t="s">
        <v>2565</v>
      </c>
      <c r="F826" t="s">
        <v>221</v>
      </c>
      <c r="G826" t="s">
        <v>2028</v>
      </c>
      <c r="H826" t="s">
        <v>1655</v>
      </c>
      <c r="I826" t="s">
        <v>20</v>
      </c>
      <c r="J826" t="s">
        <v>915</v>
      </c>
      <c r="K826" t="s">
        <v>3179</v>
      </c>
      <c r="L826" t="s">
        <v>2264</v>
      </c>
      <c r="M826" t="s">
        <v>2185</v>
      </c>
      <c r="N826" t="s">
        <v>3968</v>
      </c>
      <c r="O826" t="s">
        <v>6411</v>
      </c>
      <c r="P826" t="s">
        <v>19</v>
      </c>
      <c r="Q826" t="s">
        <v>1710</v>
      </c>
      <c r="R826" t="s">
        <v>30</v>
      </c>
      <c r="S826" t="s">
        <v>2184</v>
      </c>
      <c r="T826" t="s">
        <v>1662</v>
      </c>
      <c r="U826" t="s">
        <v>1327</v>
      </c>
    </row>
    <row r="827" spans="1:21" x14ac:dyDescent="0.25">
      <c r="A827" t="s">
        <v>1877</v>
      </c>
      <c r="B827" t="s">
        <v>1878</v>
      </c>
      <c r="D827" t="s">
        <v>234</v>
      </c>
      <c r="E827" t="s">
        <v>134</v>
      </c>
      <c r="F827" t="s">
        <v>221</v>
      </c>
      <c r="G827" t="s">
        <v>2028</v>
      </c>
      <c r="H827" t="s">
        <v>135</v>
      </c>
      <c r="I827" t="s">
        <v>28</v>
      </c>
      <c r="J827" t="s">
        <v>85</v>
      </c>
      <c r="K827" t="s">
        <v>1396</v>
      </c>
      <c r="L827" t="s">
        <v>984</v>
      </c>
      <c r="M827" t="s">
        <v>2185</v>
      </c>
      <c r="N827" t="s">
        <v>5072</v>
      </c>
      <c r="O827" t="s">
        <v>6412</v>
      </c>
      <c r="P827" t="s">
        <v>1388</v>
      </c>
      <c r="Q827" t="s">
        <v>1358</v>
      </c>
      <c r="R827" t="s">
        <v>54</v>
      </c>
      <c r="S827" t="s">
        <v>2186</v>
      </c>
      <c r="T827" t="s">
        <v>5074</v>
      </c>
      <c r="U827" t="s">
        <v>1879</v>
      </c>
    </row>
    <row r="828" spans="1:21" x14ac:dyDescent="0.25">
      <c r="A828" t="s">
        <v>285</v>
      </c>
      <c r="B828" t="s">
        <v>286</v>
      </c>
      <c r="C828" t="s">
        <v>102</v>
      </c>
      <c r="D828" t="s">
        <v>1658</v>
      </c>
      <c r="E828" t="s">
        <v>2565</v>
      </c>
      <c r="F828" t="s">
        <v>221</v>
      </c>
      <c r="G828" t="s">
        <v>2028</v>
      </c>
      <c r="H828" t="s">
        <v>1668</v>
      </c>
      <c r="I828" t="s">
        <v>20</v>
      </c>
      <c r="J828" t="s">
        <v>43</v>
      </c>
      <c r="K828" t="s">
        <v>2122</v>
      </c>
      <c r="L828" t="s">
        <v>1335</v>
      </c>
      <c r="M828" t="s">
        <v>2181</v>
      </c>
      <c r="N828" t="s">
        <v>5072</v>
      </c>
      <c r="O828" t="s">
        <v>6413</v>
      </c>
      <c r="P828" t="s">
        <v>19</v>
      </c>
      <c r="Q828" t="s">
        <v>1358</v>
      </c>
      <c r="R828" t="s">
        <v>30</v>
      </c>
      <c r="S828" t="s">
        <v>2182</v>
      </c>
      <c r="T828" t="s">
        <v>4394</v>
      </c>
      <c r="U828" t="s">
        <v>287</v>
      </c>
    </row>
    <row r="829" spans="1:21" x14ac:dyDescent="0.25">
      <c r="A829" t="s">
        <v>2855</v>
      </c>
      <c r="B829" t="s">
        <v>2856</v>
      </c>
      <c r="C829" t="s">
        <v>1347</v>
      </c>
      <c r="D829" t="s">
        <v>1496</v>
      </c>
      <c r="E829" t="s">
        <v>134</v>
      </c>
      <c r="F829" t="s">
        <v>284</v>
      </c>
      <c r="G829" t="s">
        <v>2028</v>
      </c>
      <c r="H829" t="s">
        <v>1654</v>
      </c>
      <c r="I829" t="s">
        <v>20</v>
      </c>
      <c r="J829" t="s">
        <v>873</v>
      </c>
      <c r="K829" t="s">
        <v>988</v>
      </c>
      <c r="L829" t="s">
        <v>984</v>
      </c>
      <c r="M829" t="s">
        <v>2185</v>
      </c>
      <c r="N829" t="s">
        <v>5072</v>
      </c>
      <c r="O829" t="s">
        <v>5073</v>
      </c>
      <c r="P829" t="s">
        <v>19</v>
      </c>
      <c r="Q829" t="s">
        <v>1358</v>
      </c>
      <c r="R829" t="s">
        <v>66</v>
      </c>
      <c r="S829" t="s">
        <v>2184</v>
      </c>
      <c r="T829" t="s">
        <v>1691</v>
      </c>
      <c r="U829" t="s">
        <v>2857</v>
      </c>
    </row>
    <row r="830" spans="1:21" x14ac:dyDescent="0.25">
      <c r="A830" t="s">
        <v>3017</v>
      </c>
      <c r="B830" t="s">
        <v>3018</v>
      </c>
      <c r="C830" t="s">
        <v>3220</v>
      </c>
      <c r="D830" t="s">
        <v>2060</v>
      </c>
      <c r="E830" t="s">
        <v>134</v>
      </c>
      <c r="F830" t="s">
        <v>221</v>
      </c>
      <c r="G830" t="s">
        <v>1714</v>
      </c>
      <c r="H830" t="s">
        <v>1654</v>
      </c>
      <c r="I830" t="s">
        <v>1383</v>
      </c>
      <c r="J830" t="s">
        <v>881</v>
      </c>
      <c r="K830" t="s">
        <v>987</v>
      </c>
      <c r="L830" t="s">
        <v>990</v>
      </c>
      <c r="M830" t="s">
        <v>2183</v>
      </c>
      <c r="N830" t="s">
        <v>4735</v>
      </c>
      <c r="O830" t="s">
        <v>6414</v>
      </c>
      <c r="P830" t="s">
        <v>25</v>
      </c>
      <c r="Q830" t="s">
        <v>1358</v>
      </c>
      <c r="R830" t="s">
        <v>74</v>
      </c>
      <c r="S830" t="s">
        <v>2184</v>
      </c>
      <c r="T830" t="s">
        <v>4739</v>
      </c>
      <c r="U830" t="s">
        <v>3019</v>
      </c>
    </row>
    <row r="831" spans="1:21" x14ac:dyDescent="0.25">
      <c r="A831" t="s">
        <v>3645</v>
      </c>
      <c r="B831" t="s">
        <v>3644</v>
      </c>
      <c r="C831" t="s">
        <v>2487</v>
      </c>
      <c r="D831" t="s">
        <v>220</v>
      </c>
      <c r="E831" t="s">
        <v>134</v>
      </c>
      <c r="F831" t="s">
        <v>284</v>
      </c>
      <c r="G831" t="s">
        <v>28</v>
      </c>
      <c r="H831" t="s">
        <v>1654</v>
      </c>
      <c r="I831" t="s">
        <v>17</v>
      </c>
      <c r="J831" t="s">
        <v>43</v>
      </c>
      <c r="K831" t="s">
        <v>1338</v>
      </c>
      <c r="L831" t="s">
        <v>985</v>
      </c>
      <c r="M831" t="s">
        <v>2185</v>
      </c>
      <c r="N831" t="s">
        <v>6415</v>
      </c>
      <c r="O831" t="s">
        <v>6416</v>
      </c>
      <c r="P831" t="s">
        <v>19</v>
      </c>
      <c r="Q831" t="s">
        <v>1336</v>
      </c>
      <c r="R831" t="s">
        <v>18</v>
      </c>
      <c r="S831" t="s">
        <v>2184</v>
      </c>
      <c r="T831" t="s">
        <v>4736</v>
      </c>
      <c r="U831" t="s">
        <v>3643</v>
      </c>
    </row>
    <row r="832" spans="1:21" x14ac:dyDescent="0.25">
      <c r="A832" t="s">
        <v>4466</v>
      </c>
      <c r="B832" t="s">
        <v>4467</v>
      </c>
      <c r="C832" t="s">
        <v>1685</v>
      </c>
      <c r="D832" t="s">
        <v>265</v>
      </c>
      <c r="E832" t="s">
        <v>134</v>
      </c>
      <c r="F832" t="s">
        <v>284</v>
      </c>
      <c r="G832" t="s">
        <v>703</v>
      </c>
      <c r="H832" t="s">
        <v>1654</v>
      </c>
      <c r="I832" t="s">
        <v>28</v>
      </c>
      <c r="J832" t="s">
        <v>880</v>
      </c>
      <c r="K832" t="s">
        <v>1338</v>
      </c>
      <c r="L832" t="s">
        <v>1343</v>
      </c>
      <c r="M832" t="s">
        <v>2185</v>
      </c>
      <c r="N832" t="s">
        <v>6415</v>
      </c>
      <c r="O832" t="s">
        <v>6417</v>
      </c>
      <c r="P832" t="s">
        <v>19</v>
      </c>
      <c r="Q832" t="s">
        <v>1358</v>
      </c>
      <c r="R832" t="s">
        <v>40</v>
      </c>
      <c r="S832" t="s">
        <v>2184</v>
      </c>
      <c r="T832" t="s">
        <v>6418</v>
      </c>
      <c r="U832" t="s">
        <v>4468</v>
      </c>
    </row>
    <row r="833" spans="1:21" x14ac:dyDescent="0.25">
      <c r="A833" t="s">
        <v>3087</v>
      </c>
      <c r="B833" t="s">
        <v>3088</v>
      </c>
      <c r="D833" t="s">
        <v>1381</v>
      </c>
      <c r="E833" t="s">
        <v>134</v>
      </c>
      <c r="F833" t="s">
        <v>284</v>
      </c>
      <c r="G833" t="s">
        <v>2028</v>
      </c>
      <c r="H833" t="s">
        <v>1654</v>
      </c>
      <c r="I833" t="s">
        <v>28</v>
      </c>
      <c r="J833" t="s">
        <v>929</v>
      </c>
      <c r="K833" t="s">
        <v>1339</v>
      </c>
      <c r="L833" t="s">
        <v>986</v>
      </c>
      <c r="M833" t="s">
        <v>2185</v>
      </c>
      <c r="N833" t="s">
        <v>4113</v>
      </c>
      <c r="O833" t="s">
        <v>6419</v>
      </c>
      <c r="P833" t="s">
        <v>19</v>
      </c>
      <c r="Q833" t="s">
        <v>135</v>
      </c>
      <c r="R833" t="s">
        <v>38</v>
      </c>
      <c r="S833" t="s">
        <v>2186</v>
      </c>
      <c r="T833" t="s">
        <v>1731</v>
      </c>
      <c r="U833" t="s">
        <v>3089</v>
      </c>
    </row>
    <row r="834" spans="1:21" x14ac:dyDescent="0.25">
      <c r="A834" t="s">
        <v>2102</v>
      </c>
      <c r="B834" t="s">
        <v>2103</v>
      </c>
      <c r="D834" t="s">
        <v>1394</v>
      </c>
      <c r="E834" t="s">
        <v>134</v>
      </c>
      <c r="F834" t="s">
        <v>221</v>
      </c>
      <c r="G834" t="s">
        <v>703</v>
      </c>
      <c r="H834" t="s">
        <v>135</v>
      </c>
      <c r="I834" t="s">
        <v>1383</v>
      </c>
      <c r="J834" t="s">
        <v>6038</v>
      </c>
      <c r="K834" t="s">
        <v>989</v>
      </c>
      <c r="L834" t="s">
        <v>986</v>
      </c>
      <c r="M834" t="s">
        <v>2183</v>
      </c>
      <c r="N834" t="s">
        <v>3969</v>
      </c>
      <c r="O834" t="s">
        <v>1265</v>
      </c>
      <c r="P834" t="s">
        <v>19</v>
      </c>
      <c r="Q834" t="s">
        <v>1336</v>
      </c>
      <c r="R834" t="s">
        <v>77</v>
      </c>
      <c r="S834" t="s">
        <v>2186</v>
      </c>
      <c r="T834" t="s">
        <v>6420</v>
      </c>
      <c r="U834" t="s">
        <v>2104</v>
      </c>
    </row>
    <row r="835" spans="1:21" x14ac:dyDescent="0.25">
      <c r="A835" t="s">
        <v>2815</v>
      </c>
      <c r="B835" t="s">
        <v>2816</v>
      </c>
      <c r="D835" t="s">
        <v>304</v>
      </c>
      <c r="E835" t="s">
        <v>134</v>
      </c>
      <c r="F835" t="s">
        <v>221</v>
      </c>
      <c r="G835" t="s">
        <v>2028</v>
      </c>
      <c r="H835" t="s">
        <v>135</v>
      </c>
      <c r="I835" t="s">
        <v>17</v>
      </c>
      <c r="J835" t="s">
        <v>921</v>
      </c>
      <c r="K835" t="s">
        <v>1674</v>
      </c>
      <c r="L835" t="s">
        <v>1335</v>
      </c>
      <c r="M835" t="s">
        <v>2185</v>
      </c>
      <c r="N835" t="s">
        <v>3969</v>
      </c>
      <c r="O835" t="s">
        <v>6421</v>
      </c>
      <c r="P835" t="s">
        <v>2268</v>
      </c>
      <c r="Q835" t="s">
        <v>1334</v>
      </c>
      <c r="R835" t="s">
        <v>74</v>
      </c>
      <c r="S835" t="s">
        <v>2184</v>
      </c>
      <c r="T835" t="s">
        <v>6422</v>
      </c>
      <c r="U835" t="s">
        <v>2817</v>
      </c>
    </row>
    <row r="836" spans="1:21" x14ac:dyDescent="0.25">
      <c r="A836" t="s">
        <v>3237</v>
      </c>
      <c r="B836" t="s">
        <v>3238</v>
      </c>
      <c r="C836" t="s">
        <v>1390</v>
      </c>
      <c r="D836" t="s">
        <v>1403</v>
      </c>
      <c r="E836" t="s">
        <v>134</v>
      </c>
      <c r="F836" t="s">
        <v>284</v>
      </c>
      <c r="G836" t="s">
        <v>1657</v>
      </c>
      <c r="H836" t="s">
        <v>135</v>
      </c>
      <c r="I836" t="s">
        <v>17</v>
      </c>
      <c r="J836" t="s">
        <v>881</v>
      </c>
      <c r="K836" t="s">
        <v>1722</v>
      </c>
      <c r="L836" t="s">
        <v>986</v>
      </c>
      <c r="M836" t="s">
        <v>2181</v>
      </c>
      <c r="N836" t="s">
        <v>3969</v>
      </c>
      <c r="O836" t="s">
        <v>6339</v>
      </c>
      <c r="P836" t="s">
        <v>19</v>
      </c>
      <c r="Q836" t="s">
        <v>1336</v>
      </c>
      <c r="R836" t="s">
        <v>24</v>
      </c>
      <c r="S836" t="s">
        <v>2182</v>
      </c>
      <c r="T836" t="s">
        <v>6340</v>
      </c>
      <c r="U836" t="s">
        <v>3239</v>
      </c>
    </row>
    <row r="837" spans="1:21" x14ac:dyDescent="0.25">
      <c r="A837" t="s">
        <v>366</v>
      </c>
      <c r="B837" t="s">
        <v>367</v>
      </c>
      <c r="C837" t="s">
        <v>1269</v>
      </c>
      <c r="D837" t="s">
        <v>4737</v>
      </c>
      <c r="E837" t="s">
        <v>1667</v>
      </c>
      <c r="F837" t="s">
        <v>283</v>
      </c>
      <c r="G837" t="s">
        <v>1714</v>
      </c>
      <c r="H837" t="s">
        <v>1655</v>
      </c>
      <c r="I837" t="s">
        <v>140</v>
      </c>
      <c r="J837" t="s">
        <v>881</v>
      </c>
      <c r="K837" t="s">
        <v>2712</v>
      </c>
      <c r="L837" t="s">
        <v>4738</v>
      </c>
      <c r="M837" t="s">
        <v>2181</v>
      </c>
      <c r="N837" t="s">
        <v>4114</v>
      </c>
      <c r="O837" t="s">
        <v>6423</v>
      </c>
      <c r="Q837" t="s">
        <v>1679</v>
      </c>
      <c r="R837" t="s">
        <v>18</v>
      </c>
      <c r="S837" t="s">
        <v>2182</v>
      </c>
      <c r="T837" t="s">
        <v>6424</v>
      </c>
      <c r="U837" t="s">
        <v>368</v>
      </c>
    </row>
    <row r="838" spans="1:21" x14ac:dyDescent="0.25">
      <c r="A838" t="s">
        <v>171</v>
      </c>
      <c r="B838" t="s">
        <v>172</v>
      </c>
      <c r="C838" t="s">
        <v>1337</v>
      </c>
      <c r="D838" t="s">
        <v>2188</v>
      </c>
      <c r="E838" t="s">
        <v>134</v>
      </c>
      <c r="F838" t="s">
        <v>221</v>
      </c>
      <c r="G838" t="s">
        <v>2028</v>
      </c>
      <c r="H838" t="s">
        <v>1655</v>
      </c>
      <c r="I838" t="s">
        <v>17</v>
      </c>
      <c r="J838" t="s">
        <v>873</v>
      </c>
      <c r="K838" t="s">
        <v>1396</v>
      </c>
      <c r="L838" t="s">
        <v>1688</v>
      </c>
      <c r="M838" t="s">
        <v>2185</v>
      </c>
      <c r="N838" t="s">
        <v>5075</v>
      </c>
      <c r="O838" t="s">
        <v>6425</v>
      </c>
      <c r="P838" t="s">
        <v>19</v>
      </c>
      <c r="Q838" t="s">
        <v>2026</v>
      </c>
      <c r="R838" t="s">
        <v>40</v>
      </c>
      <c r="S838" t="s">
        <v>2184</v>
      </c>
      <c r="T838" t="s">
        <v>3755</v>
      </c>
      <c r="U838" t="s">
        <v>173</v>
      </c>
    </row>
    <row r="839" spans="1:21" x14ac:dyDescent="0.25">
      <c r="A839" t="s">
        <v>1171</v>
      </c>
      <c r="B839" t="s">
        <v>1172</v>
      </c>
      <c r="D839" t="s">
        <v>209</v>
      </c>
      <c r="E839" t="s">
        <v>134</v>
      </c>
      <c r="F839" t="s">
        <v>284</v>
      </c>
      <c r="G839" t="s">
        <v>703</v>
      </c>
      <c r="H839" t="s">
        <v>135</v>
      </c>
      <c r="I839" t="s">
        <v>1383</v>
      </c>
      <c r="J839" t="s">
        <v>513</v>
      </c>
      <c r="K839" t="s">
        <v>1339</v>
      </c>
      <c r="L839" t="s">
        <v>985</v>
      </c>
      <c r="M839" t="s">
        <v>2183</v>
      </c>
      <c r="N839" t="s">
        <v>5075</v>
      </c>
      <c r="O839" t="s">
        <v>6426</v>
      </c>
      <c r="P839" t="s">
        <v>25</v>
      </c>
      <c r="Q839" t="s">
        <v>135</v>
      </c>
      <c r="R839" t="s">
        <v>18</v>
      </c>
      <c r="S839" t="s">
        <v>2186</v>
      </c>
      <c r="T839" t="s">
        <v>3116</v>
      </c>
      <c r="U839" t="s">
        <v>1173</v>
      </c>
    </row>
    <row r="840" spans="1:21" x14ac:dyDescent="0.25">
      <c r="A840" t="s">
        <v>3544</v>
      </c>
      <c r="B840" t="s">
        <v>3545</v>
      </c>
      <c r="C840" t="s">
        <v>2914</v>
      </c>
      <c r="D840" t="s">
        <v>1375</v>
      </c>
      <c r="E840" t="s">
        <v>134</v>
      </c>
      <c r="F840" t="s">
        <v>283</v>
      </c>
      <c r="G840" t="s">
        <v>2028</v>
      </c>
      <c r="H840" t="s">
        <v>135</v>
      </c>
      <c r="I840" t="s">
        <v>140</v>
      </c>
      <c r="J840" t="s">
        <v>916</v>
      </c>
      <c r="K840" t="s">
        <v>987</v>
      </c>
      <c r="L840" t="s">
        <v>984</v>
      </c>
      <c r="M840" t="s">
        <v>2185</v>
      </c>
      <c r="N840" t="s">
        <v>3754</v>
      </c>
      <c r="O840" t="s">
        <v>6427</v>
      </c>
      <c r="P840" t="s">
        <v>19</v>
      </c>
      <c r="Q840" t="s">
        <v>135</v>
      </c>
      <c r="R840" t="s">
        <v>54</v>
      </c>
      <c r="S840" t="s">
        <v>2184</v>
      </c>
      <c r="T840" t="s">
        <v>1691</v>
      </c>
      <c r="U840" t="s">
        <v>3546</v>
      </c>
    </row>
    <row r="841" spans="1:21" x14ac:dyDescent="0.25">
      <c r="A841" t="s">
        <v>2157</v>
      </c>
      <c r="B841" t="s">
        <v>2158</v>
      </c>
      <c r="C841" t="s">
        <v>1725</v>
      </c>
      <c r="D841" t="s">
        <v>339</v>
      </c>
      <c r="E841" t="s">
        <v>134</v>
      </c>
      <c r="F841" t="s">
        <v>284</v>
      </c>
      <c r="G841" t="s">
        <v>703</v>
      </c>
      <c r="H841" t="s">
        <v>135</v>
      </c>
      <c r="I841" t="s">
        <v>28</v>
      </c>
      <c r="J841" t="s">
        <v>6734</v>
      </c>
      <c r="K841" t="s">
        <v>989</v>
      </c>
      <c r="M841" t="s">
        <v>2183</v>
      </c>
      <c r="N841" t="s">
        <v>3970</v>
      </c>
      <c r="O841" t="s">
        <v>2120</v>
      </c>
      <c r="P841" t="s">
        <v>25</v>
      </c>
      <c r="Q841" t="s">
        <v>2062</v>
      </c>
      <c r="R841" t="s">
        <v>52</v>
      </c>
      <c r="S841" t="s">
        <v>2186</v>
      </c>
      <c r="T841" t="s">
        <v>4412</v>
      </c>
      <c r="U841" t="s">
        <v>2159</v>
      </c>
    </row>
    <row r="842" spans="1:21" x14ac:dyDescent="0.25">
      <c r="A842" t="s">
        <v>2096</v>
      </c>
      <c r="B842" t="s">
        <v>2097</v>
      </c>
      <c r="C842" t="s">
        <v>1269</v>
      </c>
      <c r="D842" t="s">
        <v>2566</v>
      </c>
      <c r="E842" t="s">
        <v>134</v>
      </c>
      <c r="F842" t="s">
        <v>221</v>
      </c>
      <c r="G842" t="s">
        <v>2028</v>
      </c>
      <c r="H842" t="s">
        <v>1668</v>
      </c>
      <c r="I842" t="s">
        <v>28</v>
      </c>
      <c r="J842" t="s">
        <v>876</v>
      </c>
      <c r="K842" t="s">
        <v>1666</v>
      </c>
      <c r="L842" t="s">
        <v>1659</v>
      </c>
      <c r="M842" t="s">
        <v>2185</v>
      </c>
      <c r="N842" t="s">
        <v>6428</v>
      </c>
      <c r="O842" t="s">
        <v>6429</v>
      </c>
      <c r="P842" t="s">
        <v>19</v>
      </c>
      <c r="Q842" t="s">
        <v>1679</v>
      </c>
      <c r="R842" t="s">
        <v>24</v>
      </c>
      <c r="S842" t="s">
        <v>2184</v>
      </c>
      <c r="T842" t="s">
        <v>1691</v>
      </c>
      <c r="U842" t="s">
        <v>2098</v>
      </c>
    </row>
    <row r="843" spans="1:21" x14ac:dyDescent="0.25">
      <c r="A843" t="s">
        <v>2953</v>
      </c>
      <c r="B843" t="s">
        <v>2954</v>
      </c>
      <c r="D843" t="s">
        <v>1402</v>
      </c>
      <c r="E843" t="s">
        <v>134</v>
      </c>
      <c r="F843" t="s">
        <v>283</v>
      </c>
      <c r="G843" t="s">
        <v>28</v>
      </c>
      <c r="H843" t="s">
        <v>135</v>
      </c>
      <c r="I843" t="s">
        <v>1383</v>
      </c>
      <c r="J843" t="s">
        <v>4745</v>
      </c>
      <c r="K843" t="s">
        <v>991</v>
      </c>
      <c r="M843" t="s">
        <v>2183</v>
      </c>
      <c r="N843" t="s">
        <v>6428</v>
      </c>
      <c r="P843" t="s">
        <v>19</v>
      </c>
      <c r="Q843" t="s">
        <v>135</v>
      </c>
      <c r="R843" t="s">
        <v>34</v>
      </c>
      <c r="S843" t="s">
        <v>2186</v>
      </c>
      <c r="T843" t="s">
        <v>2717</v>
      </c>
      <c r="U843" t="s">
        <v>2955</v>
      </c>
    </row>
    <row r="844" spans="1:21" x14ac:dyDescent="0.25">
      <c r="A844" t="s">
        <v>902</v>
      </c>
      <c r="B844" t="s">
        <v>903</v>
      </c>
      <c r="C844" t="s">
        <v>102</v>
      </c>
      <c r="D844" t="s">
        <v>1394</v>
      </c>
      <c r="E844" t="s">
        <v>134</v>
      </c>
      <c r="F844" t="s">
        <v>284</v>
      </c>
      <c r="G844" t="s">
        <v>2028</v>
      </c>
      <c r="H844" t="s">
        <v>135</v>
      </c>
      <c r="I844" t="s">
        <v>140</v>
      </c>
      <c r="J844" t="s">
        <v>880</v>
      </c>
      <c r="K844" t="s">
        <v>1396</v>
      </c>
      <c r="M844" t="s">
        <v>2181</v>
      </c>
      <c r="N844" t="s">
        <v>5076</v>
      </c>
      <c r="P844" t="s">
        <v>19</v>
      </c>
      <c r="Q844" t="s">
        <v>135</v>
      </c>
      <c r="R844" t="s">
        <v>18</v>
      </c>
      <c r="S844" t="s">
        <v>2182</v>
      </c>
      <c r="T844" t="s">
        <v>4133</v>
      </c>
      <c r="U844" t="s">
        <v>904</v>
      </c>
    </row>
    <row r="845" spans="1:21" x14ac:dyDescent="0.25">
      <c r="A845" t="s">
        <v>2318</v>
      </c>
      <c r="B845" t="s">
        <v>2319</v>
      </c>
      <c r="C845" t="s">
        <v>1390</v>
      </c>
      <c r="D845" t="s">
        <v>2061</v>
      </c>
      <c r="E845" t="s">
        <v>134</v>
      </c>
      <c r="F845" t="s">
        <v>221</v>
      </c>
      <c r="G845" t="s">
        <v>2028</v>
      </c>
      <c r="H845" t="s">
        <v>1654</v>
      </c>
      <c r="I845" t="s">
        <v>20</v>
      </c>
      <c r="J845" t="s">
        <v>872</v>
      </c>
      <c r="K845" t="s">
        <v>2122</v>
      </c>
      <c r="L845" t="s">
        <v>985</v>
      </c>
      <c r="M845" t="s">
        <v>2181</v>
      </c>
      <c r="N845" t="s">
        <v>5076</v>
      </c>
      <c r="O845" t="s">
        <v>6430</v>
      </c>
      <c r="P845" t="s">
        <v>19</v>
      </c>
      <c r="Q845" t="s">
        <v>2026</v>
      </c>
      <c r="R845" t="s">
        <v>34</v>
      </c>
      <c r="S845" t="s">
        <v>2182</v>
      </c>
      <c r="T845" t="s">
        <v>6431</v>
      </c>
      <c r="U845" t="s">
        <v>2320</v>
      </c>
    </row>
    <row r="846" spans="1:21" x14ac:dyDescent="0.25">
      <c r="A846" t="s">
        <v>3202</v>
      </c>
      <c r="B846" t="s">
        <v>3203</v>
      </c>
      <c r="C846" t="s">
        <v>1269</v>
      </c>
      <c r="D846" t="s">
        <v>1382</v>
      </c>
      <c r="E846" t="s">
        <v>134</v>
      </c>
      <c r="F846" t="s">
        <v>283</v>
      </c>
      <c r="G846" t="s">
        <v>2028</v>
      </c>
      <c r="H846" t="s">
        <v>1654</v>
      </c>
      <c r="I846" t="s">
        <v>28</v>
      </c>
      <c r="J846" t="s">
        <v>43</v>
      </c>
      <c r="K846" t="s">
        <v>1411</v>
      </c>
      <c r="L846" t="s">
        <v>985</v>
      </c>
      <c r="M846" t="s">
        <v>2181</v>
      </c>
      <c r="N846" t="s">
        <v>5076</v>
      </c>
      <c r="O846" t="s">
        <v>6432</v>
      </c>
      <c r="Q846" t="s">
        <v>135</v>
      </c>
      <c r="R846" t="s">
        <v>52</v>
      </c>
      <c r="S846" t="s">
        <v>2186</v>
      </c>
      <c r="T846" t="s">
        <v>4397</v>
      </c>
      <c r="U846" t="s">
        <v>3204</v>
      </c>
    </row>
    <row r="847" spans="1:21" x14ac:dyDescent="0.25">
      <c r="A847" t="s">
        <v>3507</v>
      </c>
      <c r="B847" t="s">
        <v>3508</v>
      </c>
      <c r="D847" t="s">
        <v>2027</v>
      </c>
      <c r="E847" t="s">
        <v>134</v>
      </c>
      <c r="F847" t="s">
        <v>284</v>
      </c>
      <c r="G847" t="s">
        <v>2028</v>
      </c>
      <c r="H847" t="s">
        <v>135</v>
      </c>
      <c r="I847" t="s">
        <v>140</v>
      </c>
      <c r="J847" t="s">
        <v>261</v>
      </c>
      <c r="K847" t="s">
        <v>991</v>
      </c>
      <c r="L847" t="s">
        <v>986</v>
      </c>
      <c r="M847" t="s">
        <v>2181</v>
      </c>
      <c r="N847" t="s">
        <v>5077</v>
      </c>
      <c r="O847" t="s">
        <v>6433</v>
      </c>
      <c r="Q847" t="s">
        <v>1336</v>
      </c>
      <c r="R847" t="s">
        <v>126</v>
      </c>
      <c r="S847" t="s">
        <v>2184</v>
      </c>
      <c r="T847" t="s">
        <v>1691</v>
      </c>
      <c r="U847" t="s">
        <v>3509</v>
      </c>
    </row>
    <row r="848" spans="1:21" x14ac:dyDescent="0.25">
      <c r="A848" t="s">
        <v>3133</v>
      </c>
      <c r="B848" t="s">
        <v>3132</v>
      </c>
      <c r="C848" t="s">
        <v>1269</v>
      </c>
      <c r="D848" t="s">
        <v>1423</v>
      </c>
      <c r="E848" t="s">
        <v>134</v>
      </c>
      <c r="F848" t="s">
        <v>284</v>
      </c>
      <c r="G848" t="s">
        <v>2028</v>
      </c>
      <c r="H848" t="s">
        <v>1654</v>
      </c>
      <c r="I848" t="s">
        <v>20</v>
      </c>
      <c r="J848" t="s">
        <v>877</v>
      </c>
      <c r="K848" t="s">
        <v>987</v>
      </c>
      <c r="L848" t="s">
        <v>986</v>
      </c>
      <c r="M848" t="s">
        <v>2183</v>
      </c>
      <c r="N848" t="s">
        <v>6434</v>
      </c>
      <c r="O848" t="s">
        <v>5797</v>
      </c>
      <c r="P848" t="s">
        <v>19</v>
      </c>
      <c r="Q848" t="s">
        <v>1334</v>
      </c>
      <c r="R848" t="s">
        <v>24</v>
      </c>
      <c r="S848" t="s">
        <v>2184</v>
      </c>
      <c r="T848" t="s">
        <v>1686</v>
      </c>
      <c r="U848" t="s">
        <v>3131</v>
      </c>
    </row>
    <row r="849" spans="1:21" x14ac:dyDescent="0.25">
      <c r="A849" t="s">
        <v>609</v>
      </c>
      <c r="B849" t="s">
        <v>610</v>
      </c>
      <c r="D849" t="s">
        <v>4390</v>
      </c>
      <c r="E849" t="s">
        <v>1667</v>
      </c>
      <c r="F849" t="s">
        <v>221</v>
      </c>
      <c r="G849" t="s">
        <v>2028</v>
      </c>
      <c r="H849" t="s">
        <v>1668</v>
      </c>
      <c r="I849" t="s">
        <v>28</v>
      </c>
      <c r="J849" t="s">
        <v>43</v>
      </c>
      <c r="K849" t="s">
        <v>4303</v>
      </c>
      <c r="L849" t="s">
        <v>1406</v>
      </c>
      <c r="M849" t="s">
        <v>2181</v>
      </c>
      <c r="N849" t="s">
        <v>6434</v>
      </c>
      <c r="O849" t="s">
        <v>4561</v>
      </c>
      <c r="P849" t="s">
        <v>19</v>
      </c>
      <c r="Q849" t="s">
        <v>2026</v>
      </c>
      <c r="R849" t="s">
        <v>66</v>
      </c>
      <c r="S849" t="s">
        <v>2182</v>
      </c>
      <c r="T849" t="s">
        <v>3762</v>
      </c>
      <c r="U849" t="s">
        <v>611</v>
      </c>
    </row>
    <row r="850" spans="1:21" x14ac:dyDescent="0.25">
      <c r="A850" t="s">
        <v>2945</v>
      </c>
      <c r="B850" t="s">
        <v>2946</v>
      </c>
      <c r="D850" t="s">
        <v>1402</v>
      </c>
      <c r="E850" t="s">
        <v>134</v>
      </c>
      <c r="F850" t="s">
        <v>283</v>
      </c>
      <c r="G850" t="s">
        <v>28</v>
      </c>
      <c r="H850" t="s">
        <v>135</v>
      </c>
      <c r="I850" t="s">
        <v>1383</v>
      </c>
      <c r="J850" t="s">
        <v>6774</v>
      </c>
      <c r="K850" t="s">
        <v>991</v>
      </c>
      <c r="M850" t="s">
        <v>2183</v>
      </c>
      <c r="N850" t="s">
        <v>6434</v>
      </c>
      <c r="P850" t="s">
        <v>19</v>
      </c>
      <c r="Q850" t="s">
        <v>135</v>
      </c>
      <c r="R850" t="s">
        <v>77</v>
      </c>
      <c r="S850" t="s">
        <v>2186</v>
      </c>
      <c r="T850" t="s">
        <v>2717</v>
      </c>
      <c r="U850" t="s">
        <v>2947</v>
      </c>
    </row>
    <row r="851" spans="1:21" x14ac:dyDescent="0.25">
      <c r="A851" t="s">
        <v>2948</v>
      </c>
      <c r="B851" t="s">
        <v>2949</v>
      </c>
      <c r="D851" t="s">
        <v>1402</v>
      </c>
      <c r="E851" t="s">
        <v>134</v>
      </c>
      <c r="F851" t="s">
        <v>283</v>
      </c>
      <c r="G851" t="s">
        <v>28</v>
      </c>
      <c r="H851" t="s">
        <v>135</v>
      </c>
      <c r="I851" t="s">
        <v>1383</v>
      </c>
      <c r="J851" t="s">
        <v>6774</v>
      </c>
      <c r="K851" t="s">
        <v>991</v>
      </c>
      <c r="M851" t="s">
        <v>2183</v>
      </c>
      <c r="N851" t="s">
        <v>6434</v>
      </c>
      <c r="P851" t="s">
        <v>19</v>
      </c>
      <c r="Q851" t="s">
        <v>135</v>
      </c>
      <c r="R851" t="s">
        <v>77</v>
      </c>
      <c r="S851" t="s">
        <v>2186</v>
      </c>
      <c r="T851" t="s">
        <v>2717</v>
      </c>
      <c r="U851" t="s">
        <v>2950</v>
      </c>
    </row>
    <row r="852" spans="1:21" x14ac:dyDescent="0.25">
      <c r="A852" t="s">
        <v>2951</v>
      </c>
      <c r="B852" t="s">
        <v>1479</v>
      </c>
      <c r="D852" t="s">
        <v>1402</v>
      </c>
      <c r="E852" t="s">
        <v>134</v>
      </c>
      <c r="F852" t="s">
        <v>283</v>
      </c>
      <c r="G852" t="s">
        <v>28</v>
      </c>
      <c r="H852" t="s">
        <v>135</v>
      </c>
      <c r="I852" t="s">
        <v>1383</v>
      </c>
      <c r="J852" t="s">
        <v>6774</v>
      </c>
      <c r="K852" t="s">
        <v>991</v>
      </c>
      <c r="M852" t="s">
        <v>2183</v>
      </c>
      <c r="N852" t="s">
        <v>6434</v>
      </c>
      <c r="P852" t="s">
        <v>19</v>
      </c>
      <c r="Q852" t="s">
        <v>135</v>
      </c>
      <c r="R852" t="s">
        <v>21</v>
      </c>
      <c r="S852" t="s">
        <v>2186</v>
      </c>
      <c r="T852" t="s">
        <v>2717</v>
      </c>
      <c r="U852" t="s">
        <v>2952</v>
      </c>
    </row>
    <row r="853" spans="1:21" x14ac:dyDescent="0.25">
      <c r="A853" t="s">
        <v>2853</v>
      </c>
      <c r="B853" t="s">
        <v>2853</v>
      </c>
      <c r="C853" t="s">
        <v>1390</v>
      </c>
      <c r="D853" t="s">
        <v>265</v>
      </c>
      <c r="E853" t="s">
        <v>134</v>
      </c>
      <c r="F853" t="s">
        <v>283</v>
      </c>
      <c r="G853" t="s">
        <v>2028</v>
      </c>
      <c r="H853" t="s">
        <v>1668</v>
      </c>
      <c r="I853" t="s">
        <v>1383</v>
      </c>
      <c r="J853" t="s">
        <v>914</v>
      </c>
      <c r="K853" t="s">
        <v>2534</v>
      </c>
      <c r="L853" t="s">
        <v>990</v>
      </c>
      <c r="M853" t="s">
        <v>2183</v>
      </c>
      <c r="N853" t="s">
        <v>3753</v>
      </c>
      <c r="O853" t="s">
        <v>6435</v>
      </c>
      <c r="P853" t="s">
        <v>19</v>
      </c>
      <c r="Q853" t="s">
        <v>2026</v>
      </c>
      <c r="R853" t="s">
        <v>54</v>
      </c>
      <c r="S853" t="s">
        <v>2182</v>
      </c>
      <c r="T853" t="s">
        <v>1691</v>
      </c>
      <c r="U853" t="s">
        <v>2854</v>
      </c>
    </row>
    <row r="854" spans="1:21" x14ac:dyDescent="0.25">
      <c r="A854" t="s">
        <v>2255</v>
      </c>
      <c r="B854" t="s">
        <v>2256</v>
      </c>
      <c r="C854" t="s">
        <v>1269</v>
      </c>
      <c r="D854" t="s">
        <v>2060</v>
      </c>
      <c r="E854" t="s">
        <v>134</v>
      </c>
      <c r="F854" t="s">
        <v>221</v>
      </c>
      <c r="G854" t="s">
        <v>2028</v>
      </c>
      <c r="H854" t="s">
        <v>1654</v>
      </c>
      <c r="I854" t="s">
        <v>140</v>
      </c>
      <c r="J854" t="s">
        <v>872</v>
      </c>
      <c r="K854" t="s">
        <v>1666</v>
      </c>
      <c r="L854" t="s">
        <v>1335</v>
      </c>
      <c r="M854" t="s">
        <v>2183</v>
      </c>
      <c r="N854" t="s">
        <v>6436</v>
      </c>
      <c r="O854" t="s">
        <v>6437</v>
      </c>
      <c r="P854" t="s">
        <v>19</v>
      </c>
      <c r="Q854" t="s">
        <v>2026</v>
      </c>
      <c r="R854" t="s">
        <v>30</v>
      </c>
      <c r="S854" t="s">
        <v>2182</v>
      </c>
      <c r="T854" t="s">
        <v>1696</v>
      </c>
      <c r="U854" t="s">
        <v>2257</v>
      </c>
    </row>
    <row r="855" spans="1:21" x14ac:dyDescent="0.25">
      <c r="A855" t="s">
        <v>2744</v>
      </c>
      <c r="B855" t="s">
        <v>2744</v>
      </c>
      <c r="D855" t="s">
        <v>234</v>
      </c>
      <c r="E855" t="s">
        <v>134</v>
      </c>
      <c r="F855" t="s">
        <v>283</v>
      </c>
      <c r="G855" t="s">
        <v>2028</v>
      </c>
      <c r="H855" t="s">
        <v>135</v>
      </c>
      <c r="I855" t="s">
        <v>1383</v>
      </c>
      <c r="J855" t="s">
        <v>877</v>
      </c>
      <c r="K855" t="s">
        <v>991</v>
      </c>
      <c r="L855" t="s">
        <v>984</v>
      </c>
      <c r="M855" t="s">
        <v>2181</v>
      </c>
      <c r="N855" t="s">
        <v>6436</v>
      </c>
      <c r="O855" t="s">
        <v>6438</v>
      </c>
      <c r="P855" t="s">
        <v>19</v>
      </c>
      <c r="Q855" t="s">
        <v>135</v>
      </c>
      <c r="R855" t="s">
        <v>49</v>
      </c>
      <c r="S855" t="s">
        <v>2182</v>
      </c>
      <c r="T855" t="s">
        <v>1740</v>
      </c>
      <c r="U855" t="s">
        <v>2745</v>
      </c>
    </row>
    <row r="856" spans="1:21" x14ac:dyDescent="0.25">
      <c r="A856" t="s">
        <v>2621</v>
      </c>
      <c r="B856" t="s">
        <v>2622</v>
      </c>
      <c r="C856" t="s">
        <v>1390</v>
      </c>
      <c r="D856" t="s">
        <v>2836</v>
      </c>
      <c r="E856" t="s">
        <v>134</v>
      </c>
      <c r="F856" t="s">
        <v>221</v>
      </c>
      <c r="G856" t="s">
        <v>1714</v>
      </c>
      <c r="H856" t="s">
        <v>1654</v>
      </c>
      <c r="I856" t="s">
        <v>17</v>
      </c>
      <c r="J856" t="s">
        <v>877</v>
      </c>
      <c r="K856" t="s">
        <v>988</v>
      </c>
      <c r="L856" t="s">
        <v>1343</v>
      </c>
      <c r="M856" t="s">
        <v>2181</v>
      </c>
      <c r="N856" t="s">
        <v>3595</v>
      </c>
      <c r="O856" t="s">
        <v>6439</v>
      </c>
      <c r="Q856" t="s">
        <v>1358</v>
      </c>
      <c r="R856" t="s">
        <v>18</v>
      </c>
      <c r="S856" t="s">
        <v>2182</v>
      </c>
      <c r="T856" t="s">
        <v>6779</v>
      </c>
      <c r="U856" t="s">
        <v>2623</v>
      </c>
    </row>
    <row r="857" spans="1:21" x14ac:dyDescent="0.25">
      <c r="A857" t="s">
        <v>2526</v>
      </c>
      <c r="B857" t="s">
        <v>2526</v>
      </c>
      <c r="C857" t="s">
        <v>33</v>
      </c>
      <c r="D857" t="s">
        <v>1381</v>
      </c>
      <c r="E857" t="s">
        <v>134</v>
      </c>
      <c r="F857" t="s">
        <v>284</v>
      </c>
      <c r="G857" t="s">
        <v>2028</v>
      </c>
      <c r="H857" t="s">
        <v>135</v>
      </c>
      <c r="I857" t="s">
        <v>1383</v>
      </c>
      <c r="J857" t="s">
        <v>877</v>
      </c>
      <c r="K857" t="s">
        <v>1339</v>
      </c>
      <c r="L857" t="s">
        <v>986</v>
      </c>
      <c r="M857" t="s">
        <v>2183</v>
      </c>
      <c r="N857" t="s">
        <v>5078</v>
      </c>
      <c r="O857" t="s">
        <v>6440</v>
      </c>
      <c r="P857" t="s">
        <v>25</v>
      </c>
      <c r="Q857" t="s">
        <v>135</v>
      </c>
      <c r="R857" t="s">
        <v>34</v>
      </c>
      <c r="S857" t="s">
        <v>2186</v>
      </c>
      <c r="T857" t="s">
        <v>2121</v>
      </c>
      <c r="U857" t="s">
        <v>2527</v>
      </c>
    </row>
    <row r="858" spans="1:21" x14ac:dyDescent="0.25">
      <c r="A858" t="s">
        <v>3069</v>
      </c>
      <c r="B858" t="s">
        <v>3070</v>
      </c>
      <c r="D858" t="s">
        <v>1380</v>
      </c>
      <c r="E858" t="s">
        <v>134</v>
      </c>
      <c r="F858" t="s">
        <v>283</v>
      </c>
      <c r="G858" t="s">
        <v>28</v>
      </c>
      <c r="H858" t="s">
        <v>135</v>
      </c>
      <c r="I858" t="s">
        <v>1383</v>
      </c>
      <c r="J858" t="s">
        <v>4745</v>
      </c>
      <c r="K858" t="s">
        <v>991</v>
      </c>
      <c r="M858" t="s">
        <v>2183</v>
      </c>
      <c r="N858" t="s">
        <v>5078</v>
      </c>
      <c r="P858" t="s">
        <v>19</v>
      </c>
      <c r="Q858" t="s">
        <v>135</v>
      </c>
      <c r="R858" t="s">
        <v>68</v>
      </c>
      <c r="S858" t="s">
        <v>2186</v>
      </c>
      <c r="T858" t="s">
        <v>3040</v>
      </c>
      <c r="U858" t="s">
        <v>3071</v>
      </c>
    </row>
    <row r="859" spans="1:21" x14ac:dyDescent="0.25">
      <c r="A859" t="s">
        <v>3081</v>
      </c>
      <c r="B859" t="s">
        <v>3082</v>
      </c>
      <c r="D859" t="s">
        <v>1394</v>
      </c>
      <c r="E859" t="s">
        <v>134</v>
      </c>
      <c r="F859" t="s">
        <v>283</v>
      </c>
      <c r="G859" t="s">
        <v>28</v>
      </c>
      <c r="H859" t="s">
        <v>135</v>
      </c>
      <c r="I859" t="s">
        <v>1383</v>
      </c>
      <c r="J859" t="s">
        <v>4745</v>
      </c>
      <c r="K859" t="s">
        <v>991</v>
      </c>
      <c r="M859" t="s">
        <v>2183</v>
      </c>
      <c r="N859" t="s">
        <v>5078</v>
      </c>
      <c r="P859" t="s">
        <v>19</v>
      </c>
      <c r="Q859" t="s">
        <v>135</v>
      </c>
      <c r="R859" t="s">
        <v>44</v>
      </c>
      <c r="S859" t="s">
        <v>2186</v>
      </c>
      <c r="T859" t="s">
        <v>3040</v>
      </c>
      <c r="U859" t="s">
        <v>3083</v>
      </c>
    </row>
    <row r="860" spans="1:21" x14ac:dyDescent="0.25">
      <c r="A860" t="s">
        <v>3060</v>
      </c>
      <c r="B860" t="s">
        <v>3061</v>
      </c>
      <c r="D860" t="s">
        <v>1381</v>
      </c>
      <c r="E860" t="s">
        <v>134</v>
      </c>
      <c r="F860" t="s">
        <v>283</v>
      </c>
      <c r="G860" t="s">
        <v>28</v>
      </c>
      <c r="H860" t="s">
        <v>135</v>
      </c>
      <c r="I860" t="s">
        <v>1383</v>
      </c>
      <c r="J860" t="s">
        <v>4745</v>
      </c>
      <c r="K860" t="s">
        <v>991</v>
      </c>
      <c r="M860" t="s">
        <v>2183</v>
      </c>
      <c r="N860" t="s">
        <v>6441</v>
      </c>
      <c r="P860" t="s">
        <v>19</v>
      </c>
      <c r="Q860" t="s">
        <v>135</v>
      </c>
      <c r="R860" t="s">
        <v>21</v>
      </c>
      <c r="S860" t="s">
        <v>2186</v>
      </c>
      <c r="T860" t="s">
        <v>2717</v>
      </c>
      <c r="U860" t="s">
        <v>3062</v>
      </c>
    </row>
    <row r="861" spans="1:21" x14ac:dyDescent="0.25">
      <c r="A861" t="s">
        <v>6780</v>
      </c>
      <c r="B861" t="s">
        <v>6781</v>
      </c>
      <c r="D861" t="s">
        <v>234</v>
      </c>
      <c r="E861" t="s">
        <v>134</v>
      </c>
      <c r="F861" t="s">
        <v>284</v>
      </c>
      <c r="G861" t="s">
        <v>2028</v>
      </c>
      <c r="H861" t="s">
        <v>135</v>
      </c>
      <c r="I861" t="s">
        <v>28</v>
      </c>
      <c r="J861" t="s">
        <v>877</v>
      </c>
      <c r="K861" t="s">
        <v>1339</v>
      </c>
      <c r="L861" t="s">
        <v>986</v>
      </c>
      <c r="M861" t="s">
        <v>2183</v>
      </c>
      <c r="N861" t="s">
        <v>4402</v>
      </c>
      <c r="O861" t="s">
        <v>6566</v>
      </c>
      <c r="P861" t="s">
        <v>19</v>
      </c>
      <c r="Q861" t="s">
        <v>135</v>
      </c>
      <c r="R861" t="s">
        <v>54</v>
      </c>
      <c r="S861" t="s">
        <v>2182</v>
      </c>
      <c r="T861" t="s">
        <v>1715</v>
      </c>
      <c r="U861" t="s">
        <v>6782</v>
      </c>
    </row>
    <row r="862" spans="1:21" x14ac:dyDescent="0.25">
      <c r="A862" t="s">
        <v>2075</v>
      </c>
      <c r="B862" t="s">
        <v>2076</v>
      </c>
      <c r="C862" t="s">
        <v>1364</v>
      </c>
      <c r="D862" t="s">
        <v>1394</v>
      </c>
      <c r="E862" t="s">
        <v>134</v>
      </c>
      <c r="F862" t="s">
        <v>284</v>
      </c>
      <c r="G862" t="s">
        <v>28</v>
      </c>
      <c r="H862" t="s">
        <v>1654</v>
      </c>
      <c r="I862" t="s">
        <v>28</v>
      </c>
      <c r="J862" t="s">
        <v>6576</v>
      </c>
      <c r="K862" t="s">
        <v>1339</v>
      </c>
      <c r="L862" t="s">
        <v>985</v>
      </c>
      <c r="M862" t="s">
        <v>2183</v>
      </c>
      <c r="N862" t="s">
        <v>4402</v>
      </c>
      <c r="P862" t="s">
        <v>19</v>
      </c>
      <c r="Q862" t="s">
        <v>135</v>
      </c>
      <c r="R862" t="s">
        <v>30</v>
      </c>
      <c r="S862" t="s">
        <v>2186</v>
      </c>
      <c r="T862" t="s">
        <v>1740</v>
      </c>
      <c r="U862" t="s">
        <v>2077</v>
      </c>
    </row>
    <row r="863" spans="1:21" x14ac:dyDescent="0.25">
      <c r="A863" t="s">
        <v>2871</v>
      </c>
      <c r="B863" t="s">
        <v>2872</v>
      </c>
      <c r="C863" t="s">
        <v>3730</v>
      </c>
      <c r="D863" t="s">
        <v>1401</v>
      </c>
      <c r="E863" t="s">
        <v>134</v>
      </c>
      <c r="F863" t="s">
        <v>283</v>
      </c>
      <c r="G863" t="s">
        <v>2028</v>
      </c>
      <c r="H863" t="s">
        <v>1654</v>
      </c>
      <c r="I863" t="s">
        <v>20</v>
      </c>
      <c r="J863" t="s">
        <v>879</v>
      </c>
      <c r="K863" t="s">
        <v>1722</v>
      </c>
      <c r="L863" t="s">
        <v>990</v>
      </c>
      <c r="M863" t="s">
        <v>2183</v>
      </c>
      <c r="N863" t="s">
        <v>4402</v>
      </c>
      <c r="P863" t="s">
        <v>25</v>
      </c>
      <c r="Q863" t="s">
        <v>135</v>
      </c>
      <c r="R863" t="s">
        <v>73</v>
      </c>
      <c r="S863" t="s">
        <v>2184</v>
      </c>
      <c r="T863" t="s">
        <v>3604</v>
      </c>
      <c r="U863" t="s">
        <v>2873</v>
      </c>
    </row>
    <row r="864" spans="1:21" x14ac:dyDescent="0.25">
      <c r="A864" t="s">
        <v>706</v>
      </c>
      <c r="B864" t="s">
        <v>707</v>
      </c>
      <c r="D864" t="s">
        <v>1402</v>
      </c>
      <c r="E864" t="s">
        <v>134</v>
      </c>
      <c r="F864" t="s">
        <v>221</v>
      </c>
      <c r="G864" t="s">
        <v>28</v>
      </c>
      <c r="H864" t="s">
        <v>135</v>
      </c>
      <c r="I864" t="s">
        <v>1383</v>
      </c>
      <c r="J864" t="s">
        <v>876</v>
      </c>
      <c r="K864" t="s">
        <v>991</v>
      </c>
      <c r="M864" t="s">
        <v>2183</v>
      </c>
      <c r="N864" t="s">
        <v>4117</v>
      </c>
      <c r="O864" t="s">
        <v>3038</v>
      </c>
      <c r="P864" t="s">
        <v>25</v>
      </c>
      <c r="Q864" t="s">
        <v>135</v>
      </c>
      <c r="R864" t="s">
        <v>77</v>
      </c>
      <c r="S864" t="s">
        <v>2186</v>
      </c>
      <c r="T864" t="s">
        <v>3194</v>
      </c>
      <c r="U864" t="s">
        <v>708</v>
      </c>
    </row>
    <row r="865" spans="1:22" x14ac:dyDescent="0.25">
      <c r="A865" t="s">
        <v>3295</v>
      </c>
      <c r="B865" t="s">
        <v>3296</v>
      </c>
      <c r="D865" t="s">
        <v>234</v>
      </c>
      <c r="E865" t="s">
        <v>134</v>
      </c>
      <c r="F865" t="s">
        <v>283</v>
      </c>
      <c r="G865" t="s">
        <v>2028</v>
      </c>
      <c r="H865" t="s">
        <v>135</v>
      </c>
      <c r="I865" t="s">
        <v>140</v>
      </c>
      <c r="J865" t="s">
        <v>6668</v>
      </c>
      <c r="K865" t="s">
        <v>991</v>
      </c>
      <c r="M865" t="s">
        <v>2183</v>
      </c>
      <c r="N865" t="s">
        <v>4404</v>
      </c>
      <c r="P865" t="s">
        <v>19</v>
      </c>
      <c r="Q865" t="s">
        <v>135</v>
      </c>
      <c r="R865" t="s">
        <v>66</v>
      </c>
      <c r="S865" t="s">
        <v>2186</v>
      </c>
      <c r="T865" t="s">
        <v>1727</v>
      </c>
      <c r="U865" t="s">
        <v>3297</v>
      </c>
    </row>
    <row r="866" spans="1:22" x14ac:dyDescent="0.25">
      <c r="A866" t="s">
        <v>2721</v>
      </c>
      <c r="B866" t="s">
        <v>2721</v>
      </c>
      <c r="D866" t="s">
        <v>1403</v>
      </c>
      <c r="E866" t="s">
        <v>134</v>
      </c>
      <c r="F866" t="s">
        <v>283</v>
      </c>
      <c r="G866" t="s">
        <v>704</v>
      </c>
      <c r="H866" t="s">
        <v>135</v>
      </c>
      <c r="I866" t="s">
        <v>1383</v>
      </c>
      <c r="J866" t="s">
        <v>873</v>
      </c>
      <c r="K866" t="s">
        <v>991</v>
      </c>
      <c r="L866" t="s">
        <v>984</v>
      </c>
      <c r="M866" t="s">
        <v>2183</v>
      </c>
      <c r="N866" t="s">
        <v>5079</v>
      </c>
      <c r="O866" t="s">
        <v>6443</v>
      </c>
      <c r="P866" t="s">
        <v>19</v>
      </c>
      <c r="Q866" t="s">
        <v>135</v>
      </c>
      <c r="R866" t="s">
        <v>49</v>
      </c>
      <c r="S866" t="s">
        <v>2186</v>
      </c>
      <c r="T866" t="s">
        <v>2980</v>
      </c>
      <c r="U866" t="s">
        <v>2722</v>
      </c>
    </row>
    <row r="867" spans="1:22" x14ac:dyDescent="0.25">
      <c r="A867" t="s">
        <v>2670</v>
      </c>
      <c r="B867" t="s">
        <v>2670</v>
      </c>
      <c r="D867" t="s">
        <v>1394</v>
      </c>
      <c r="E867" t="s">
        <v>134</v>
      </c>
      <c r="F867" t="s">
        <v>284</v>
      </c>
      <c r="G867" t="s">
        <v>28</v>
      </c>
      <c r="H867" t="s">
        <v>135</v>
      </c>
      <c r="I867" t="s">
        <v>28</v>
      </c>
      <c r="J867" t="s">
        <v>929</v>
      </c>
      <c r="K867" t="s">
        <v>991</v>
      </c>
      <c r="M867" t="s">
        <v>2183</v>
      </c>
      <c r="N867" t="s">
        <v>3752</v>
      </c>
      <c r="P867" t="s">
        <v>19</v>
      </c>
      <c r="Q867" t="s">
        <v>1336</v>
      </c>
      <c r="R867" t="s">
        <v>24</v>
      </c>
      <c r="S867" t="s">
        <v>2186</v>
      </c>
      <c r="T867" t="s">
        <v>2980</v>
      </c>
      <c r="U867" t="s">
        <v>2671</v>
      </c>
    </row>
    <row r="868" spans="1:22" x14ac:dyDescent="0.25">
      <c r="A868" t="s">
        <v>2674</v>
      </c>
      <c r="B868" t="s">
        <v>2674</v>
      </c>
      <c r="D868" t="s">
        <v>1368</v>
      </c>
      <c r="E868" t="s">
        <v>134</v>
      </c>
      <c r="F868" t="s">
        <v>284</v>
      </c>
      <c r="G868" t="s">
        <v>28</v>
      </c>
      <c r="H868" t="s">
        <v>135</v>
      </c>
      <c r="I868" t="s">
        <v>28</v>
      </c>
      <c r="J868" t="s">
        <v>929</v>
      </c>
      <c r="K868" t="s">
        <v>991</v>
      </c>
      <c r="M868" t="s">
        <v>2183</v>
      </c>
      <c r="N868" t="s">
        <v>3752</v>
      </c>
      <c r="P868" t="s">
        <v>19</v>
      </c>
      <c r="Q868" t="s">
        <v>135</v>
      </c>
      <c r="R868" t="s">
        <v>24</v>
      </c>
      <c r="S868" t="s">
        <v>2186</v>
      </c>
      <c r="T868" t="s">
        <v>1741</v>
      </c>
      <c r="U868" t="s">
        <v>2675</v>
      </c>
    </row>
    <row r="869" spans="1:22" x14ac:dyDescent="0.25">
      <c r="A869" t="s">
        <v>714</v>
      </c>
      <c r="B869" t="s">
        <v>715</v>
      </c>
      <c r="C869" t="s">
        <v>709</v>
      </c>
      <c r="D869" t="s">
        <v>2836</v>
      </c>
      <c r="E869" t="s">
        <v>2649</v>
      </c>
      <c r="F869" t="s">
        <v>221</v>
      </c>
      <c r="G869" t="s">
        <v>2028</v>
      </c>
      <c r="H869" t="s">
        <v>1655</v>
      </c>
      <c r="I869" t="s">
        <v>20</v>
      </c>
      <c r="J869" t="s">
        <v>918</v>
      </c>
      <c r="K869" t="s">
        <v>3179</v>
      </c>
      <c r="L869" t="s">
        <v>2264</v>
      </c>
      <c r="M869" t="s">
        <v>2181</v>
      </c>
      <c r="N869" t="s">
        <v>6446</v>
      </c>
      <c r="O869" t="s">
        <v>6447</v>
      </c>
      <c r="P869" t="s">
        <v>19</v>
      </c>
      <c r="Q869" t="s">
        <v>1710</v>
      </c>
      <c r="R869" t="s">
        <v>18</v>
      </c>
      <c r="S869" t="s">
        <v>2182</v>
      </c>
      <c r="T869" t="s">
        <v>3382</v>
      </c>
      <c r="U869" t="s">
        <v>716</v>
      </c>
      <c r="V869" t="s">
        <v>1405</v>
      </c>
    </row>
    <row r="870" spans="1:22" x14ac:dyDescent="0.25">
      <c r="A870" t="s">
        <v>3310</v>
      </c>
      <c r="B870" t="s">
        <v>3311</v>
      </c>
      <c r="D870" t="s">
        <v>1400</v>
      </c>
      <c r="E870" t="s">
        <v>134</v>
      </c>
      <c r="F870" t="s">
        <v>284</v>
      </c>
      <c r="G870" t="s">
        <v>2028</v>
      </c>
      <c r="H870" t="s">
        <v>1654</v>
      </c>
      <c r="I870" t="s">
        <v>17</v>
      </c>
      <c r="J870" t="s">
        <v>43</v>
      </c>
      <c r="K870" t="s">
        <v>989</v>
      </c>
      <c r="L870" t="s">
        <v>986</v>
      </c>
      <c r="M870" t="s">
        <v>2185</v>
      </c>
      <c r="N870" t="s">
        <v>6446</v>
      </c>
      <c r="O870" t="s">
        <v>6448</v>
      </c>
      <c r="P870" t="s">
        <v>19</v>
      </c>
      <c r="Q870" t="s">
        <v>135</v>
      </c>
      <c r="R870" t="s">
        <v>54</v>
      </c>
      <c r="S870" t="s">
        <v>2186</v>
      </c>
      <c r="T870" t="s">
        <v>2717</v>
      </c>
      <c r="U870" t="s">
        <v>3312</v>
      </c>
    </row>
    <row r="871" spans="1:22" x14ac:dyDescent="0.25">
      <c r="A871" t="s">
        <v>2887</v>
      </c>
      <c r="B871" t="s">
        <v>2888</v>
      </c>
      <c r="C871" t="s">
        <v>102</v>
      </c>
      <c r="D871" t="s">
        <v>1342</v>
      </c>
      <c r="E871" t="s">
        <v>134</v>
      </c>
      <c r="F871" t="s">
        <v>284</v>
      </c>
      <c r="G871" t="s">
        <v>2028</v>
      </c>
      <c r="H871" t="s">
        <v>1654</v>
      </c>
      <c r="I871" t="s">
        <v>140</v>
      </c>
      <c r="J871" t="s">
        <v>874</v>
      </c>
      <c r="K871" t="s">
        <v>989</v>
      </c>
      <c r="L871" t="s">
        <v>986</v>
      </c>
      <c r="M871" t="s">
        <v>2185</v>
      </c>
      <c r="N871" t="s">
        <v>5080</v>
      </c>
      <c r="O871" t="s">
        <v>6449</v>
      </c>
      <c r="P871" t="s">
        <v>19</v>
      </c>
      <c r="Q871" t="s">
        <v>135</v>
      </c>
      <c r="R871" t="s">
        <v>30</v>
      </c>
      <c r="S871" t="s">
        <v>2182</v>
      </c>
      <c r="T871" t="s">
        <v>1691</v>
      </c>
      <c r="U871" t="s">
        <v>2889</v>
      </c>
    </row>
    <row r="872" spans="1:22" x14ac:dyDescent="0.25">
      <c r="A872" t="s">
        <v>3740</v>
      </c>
      <c r="B872" t="s">
        <v>3739</v>
      </c>
      <c r="D872" t="s">
        <v>1403</v>
      </c>
      <c r="E872" t="s">
        <v>134</v>
      </c>
      <c r="F872" t="s">
        <v>283</v>
      </c>
      <c r="G872" t="s">
        <v>1714</v>
      </c>
      <c r="H872" t="s">
        <v>135</v>
      </c>
      <c r="I872" t="s">
        <v>140</v>
      </c>
      <c r="J872" t="s">
        <v>6528</v>
      </c>
      <c r="K872" t="s">
        <v>991</v>
      </c>
      <c r="M872" t="s">
        <v>2183</v>
      </c>
      <c r="N872" t="s">
        <v>5080</v>
      </c>
      <c r="P872" t="s">
        <v>19</v>
      </c>
      <c r="Q872" t="s">
        <v>135</v>
      </c>
      <c r="R872" t="s">
        <v>52</v>
      </c>
      <c r="S872" t="s">
        <v>2186</v>
      </c>
      <c r="T872" t="s">
        <v>4135</v>
      </c>
      <c r="U872" t="s">
        <v>3738</v>
      </c>
    </row>
    <row r="873" spans="1:22" x14ac:dyDescent="0.25">
      <c r="A873" t="s">
        <v>745</v>
      </c>
      <c r="B873" t="s">
        <v>746</v>
      </c>
      <c r="C873" t="s">
        <v>33</v>
      </c>
      <c r="D873" t="s">
        <v>1394</v>
      </c>
      <c r="E873" t="s">
        <v>134</v>
      </c>
      <c r="F873" t="s">
        <v>283</v>
      </c>
      <c r="G873" t="s">
        <v>28</v>
      </c>
      <c r="H873" t="s">
        <v>135</v>
      </c>
      <c r="I873" t="s">
        <v>1383</v>
      </c>
      <c r="J873" t="s">
        <v>878</v>
      </c>
      <c r="K873" t="s">
        <v>991</v>
      </c>
      <c r="M873" t="s">
        <v>2183</v>
      </c>
      <c r="N873" t="s">
        <v>4118</v>
      </c>
      <c r="Q873" t="s">
        <v>135</v>
      </c>
      <c r="R873" t="s">
        <v>66</v>
      </c>
      <c r="S873" t="s">
        <v>2186</v>
      </c>
      <c r="T873" t="s">
        <v>4740</v>
      </c>
      <c r="U873" t="s">
        <v>747</v>
      </c>
    </row>
    <row r="874" spans="1:22" x14ac:dyDescent="0.25">
      <c r="A874" t="s">
        <v>2575</v>
      </c>
      <c r="B874" t="s">
        <v>2576</v>
      </c>
      <c r="D874" t="s">
        <v>1381</v>
      </c>
      <c r="E874" t="s">
        <v>134</v>
      </c>
      <c r="F874" t="s">
        <v>284</v>
      </c>
      <c r="G874" t="s">
        <v>28</v>
      </c>
      <c r="H874" t="s">
        <v>135</v>
      </c>
      <c r="I874" t="s">
        <v>28</v>
      </c>
      <c r="J874" t="s">
        <v>85</v>
      </c>
      <c r="K874" t="s">
        <v>989</v>
      </c>
      <c r="M874" t="s">
        <v>2183</v>
      </c>
      <c r="N874" t="s">
        <v>4565</v>
      </c>
      <c r="P874" t="s">
        <v>19</v>
      </c>
      <c r="Q874" t="s">
        <v>135</v>
      </c>
      <c r="R874" t="s">
        <v>29</v>
      </c>
      <c r="S874" t="s">
        <v>2186</v>
      </c>
      <c r="T874" t="s">
        <v>4116</v>
      </c>
      <c r="U874" t="s">
        <v>2577</v>
      </c>
    </row>
    <row r="875" spans="1:22" x14ac:dyDescent="0.25">
      <c r="A875" t="s">
        <v>2511</v>
      </c>
      <c r="B875" t="s">
        <v>2512</v>
      </c>
      <c r="C875" t="s">
        <v>1390</v>
      </c>
      <c r="D875" t="s">
        <v>3115</v>
      </c>
      <c r="E875" t="s">
        <v>134</v>
      </c>
      <c r="F875" t="s">
        <v>221</v>
      </c>
      <c r="G875" t="s">
        <v>2028</v>
      </c>
      <c r="H875" t="s">
        <v>1655</v>
      </c>
      <c r="I875" t="s">
        <v>140</v>
      </c>
      <c r="J875" t="s">
        <v>872</v>
      </c>
      <c r="K875" t="s">
        <v>1749</v>
      </c>
      <c r="L875" t="s">
        <v>984</v>
      </c>
      <c r="M875" t="s">
        <v>2183</v>
      </c>
      <c r="N875" t="s">
        <v>4405</v>
      </c>
      <c r="O875" t="s">
        <v>5005</v>
      </c>
      <c r="P875" t="s">
        <v>19</v>
      </c>
      <c r="Q875" t="s">
        <v>1358</v>
      </c>
      <c r="R875" t="s">
        <v>34</v>
      </c>
      <c r="S875" t="s">
        <v>2182</v>
      </c>
      <c r="T875" t="s">
        <v>1691</v>
      </c>
      <c r="U875" t="s">
        <v>2513</v>
      </c>
    </row>
    <row r="876" spans="1:22" x14ac:dyDescent="0.25">
      <c r="A876" t="s">
        <v>2520</v>
      </c>
      <c r="B876" t="s">
        <v>2521</v>
      </c>
      <c r="C876" t="s">
        <v>3220</v>
      </c>
      <c r="D876" t="s">
        <v>2681</v>
      </c>
      <c r="E876" t="s">
        <v>134</v>
      </c>
      <c r="F876" t="s">
        <v>284</v>
      </c>
      <c r="G876" t="s">
        <v>1714</v>
      </c>
      <c r="H876" t="s">
        <v>135</v>
      </c>
      <c r="I876" t="s">
        <v>28</v>
      </c>
      <c r="J876" t="s">
        <v>875</v>
      </c>
      <c r="K876" t="s">
        <v>988</v>
      </c>
      <c r="L876" t="s">
        <v>1343</v>
      </c>
      <c r="M876" t="s">
        <v>2185</v>
      </c>
      <c r="N876" t="s">
        <v>4405</v>
      </c>
      <c r="O876" t="s">
        <v>6450</v>
      </c>
      <c r="P876" t="s">
        <v>19</v>
      </c>
      <c r="Q876" t="s">
        <v>1358</v>
      </c>
      <c r="R876" t="s">
        <v>74</v>
      </c>
      <c r="S876" t="s">
        <v>2184</v>
      </c>
      <c r="T876" t="s">
        <v>6451</v>
      </c>
      <c r="U876" t="s">
        <v>2522</v>
      </c>
    </row>
    <row r="877" spans="1:22" x14ac:dyDescent="0.25">
      <c r="A877" t="s">
        <v>2962</v>
      </c>
      <c r="B877" t="s">
        <v>2963</v>
      </c>
      <c r="D877" t="s">
        <v>3389</v>
      </c>
      <c r="E877" t="s">
        <v>134</v>
      </c>
      <c r="F877" t="s">
        <v>283</v>
      </c>
      <c r="G877" t="s">
        <v>703</v>
      </c>
      <c r="H877" t="s">
        <v>135</v>
      </c>
      <c r="I877" t="s">
        <v>1383</v>
      </c>
      <c r="J877" t="s">
        <v>4745</v>
      </c>
      <c r="K877" t="s">
        <v>991</v>
      </c>
      <c r="M877" t="s">
        <v>2183</v>
      </c>
      <c r="N877" t="s">
        <v>5081</v>
      </c>
      <c r="P877" t="s">
        <v>19</v>
      </c>
      <c r="Q877" t="s">
        <v>135</v>
      </c>
      <c r="R877" t="s">
        <v>34</v>
      </c>
      <c r="S877" t="s">
        <v>2186</v>
      </c>
      <c r="T877" t="s">
        <v>2717</v>
      </c>
      <c r="U877" t="s">
        <v>2964</v>
      </c>
    </row>
    <row r="878" spans="1:22" x14ac:dyDescent="0.25">
      <c r="A878" t="s">
        <v>3750</v>
      </c>
      <c r="B878" t="s">
        <v>3749</v>
      </c>
      <c r="D878" t="s">
        <v>1380</v>
      </c>
      <c r="E878" t="s">
        <v>134</v>
      </c>
      <c r="F878" t="s">
        <v>283</v>
      </c>
      <c r="G878" t="s">
        <v>28</v>
      </c>
      <c r="H878" t="s">
        <v>135</v>
      </c>
      <c r="I878" t="s">
        <v>140</v>
      </c>
      <c r="J878" t="s">
        <v>85</v>
      </c>
      <c r="K878" t="s">
        <v>991</v>
      </c>
      <c r="M878" t="s">
        <v>2183</v>
      </c>
      <c r="N878" t="s">
        <v>5081</v>
      </c>
      <c r="P878" t="s">
        <v>19</v>
      </c>
      <c r="Q878" t="s">
        <v>135</v>
      </c>
      <c r="R878" t="s">
        <v>52</v>
      </c>
      <c r="S878" t="s">
        <v>2186</v>
      </c>
      <c r="T878" t="s">
        <v>4119</v>
      </c>
      <c r="U878" t="s">
        <v>3748</v>
      </c>
    </row>
    <row r="879" spans="1:22" x14ac:dyDescent="0.25">
      <c r="A879" t="s">
        <v>2942</v>
      </c>
      <c r="B879" t="s">
        <v>2943</v>
      </c>
      <c r="D879" t="s">
        <v>1380</v>
      </c>
      <c r="E879" t="s">
        <v>134</v>
      </c>
      <c r="F879" t="s">
        <v>283</v>
      </c>
      <c r="G879" t="s">
        <v>28</v>
      </c>
      <c r="H879" t="s">
        <v>135</v>
      </c>
      <c r="I879" t="s">
        <v>1383</v>
      </c>
      <c r="J879" t="s">
        <v>4745</v>
      </c>
      <c r="K879" t="s">
        <v>991</v>
      </c>
      <c r="M879" t="s">
        <v>2183</v>
      </c>
      <c r="N879" t="s">
        <v>4120</v>
      </c>
      <c r="P879" t="s">
        <v>19</v>
      </c>
      <c r="Q879" t="s">
        <v>135</v>
      </c>
      <c r="R879" t="s">
        <v>77</v>
      </c>
      <c r="S879" t="s">
        <v>2186</v>
      </c>
      <c r="T879" t="s">
        <v>3040</v>
      </c>
      <c r="U879" t="s">
        <v>2944</v>
      </c>
    </row>
    <row r="880" spans="1:22" x14ac:dyDescent="0.25">
      <c r="A880" t="s">
        <v>3075</v>
      </c>
      <c r="B880" t="s">
        <v>3076</v>
      </c>
      <c r="D880" t="s">
        <v>2689</v>
      </c>
      <c r="E880" t="s">
        <v>134</v>
      </c>
      <c r="F880" t="s">
        <v>283</v>
      </c>
      <c r="G880" t="s">
        <v>2028</v>
      </c>
      <c r="H880" t="s">
        <v>135</v>
      </c>
      <c r="I880" t="s">
        <v>1383</v>
      </c>
      <c r="J880" t="s">
        <v>4745</v>
      </c>
      <c r="K880" t="s">
        <v>991</v>
      </c>
      <c r="M880" t="s">
        <v>2183</v>
      </c>
      <c r="N880" t="s">
        <v>4120</v>
      </c>
      <c r="P880" t="s">
        <v>19</v>
      </c>
      <c r="Q880" t="s">
        <v>135</v>
      </c>
      <c r="R880" t="s">
        <v>68</v>
      </c>
      <c r="S880" t="s">
        <v>2186</v>
      </c>
      <c r="T880" t="s">
        <v>1691</v>
      </c>
      <c r="U880" t="s">
        <v>3077</v>
      </c>
    </row>
    <row r="881" spans="1:21" x14ac:dyDescent="0.25">
      <c r="A881" t="s">
        <v>3127</v>
      </c>
      <c r="B881" t="s">
        <v>3126</v>
      </c>
      <c r="C881" t="s">
        <v>1347</v>
      </c>
      <c r="D881" t="s">
        <v>1344</v>
      </c>
      <c r="E881" t="s">
        <v>134</v>
      </c>
      <c r="F881" t="s">
        <v>284</v>
      </c>
      <c r="G881" t="s">
        <v>1714</v>
      </c>
      <c r="H881" t="s">
        <v>135</v>
      </c>
      <c r="I881" t="s">
        <v>140</v>
      </c>
      <c r="J881" t="s">
        <v>881</v>
      </c>
      <c r="K881" t="s">
        <v>1339</v>
      </c>
      <c r="L881" t="s">
        <v>983</v>
      </c>
      <c r="M881" t="s">
        <v>2185</v>
      </c>
      <c r="N881" t="s">
        <v>3971</v>
      </c>
      <c r="O881" t="s">
        <v>6452</v>
      </c>
      <c r="Q881" t="s">
        <v>135</v>
      </c>
      <c r="R881" t="s">
        <v>74</v>
      </c>
      <c r="S881" t="s">
        <v>2184</v>
      </c>
      <c r="T881" t="s">
        <v>3973</v>
      </c>
      <c r="U881" t="s">
        <v>3125</v>
      </c>
    </row>
    <row r="882" spans="1:21" x14ac:dyDescent="0.25">
      <c r="A882" t="s">
        <v>3931</v>
      </c>
      <c r="B882" t="s">
        <v>3932</v>
      </c>
      <c r="C882" t="s">
        <v>3220</v>
      </c>
      <c r="D882" t="s">
        <v>343</v>
      </c>
      <c r="E882" t="s">
        <v>134</v>
      </c>
      <c r="F882" t="s">
        <v>283</v>
      </c>
      <c r="G882" t="s">
        <v>1657</v>
      </c>
      <c r="H882" t="s">
        <v>135</v>
      </c>
      <c r="I882" t="s">
        <v>140</v>
      </c>
      <c r="J882" t="s">
        <v>874</v>
      </c>
      <c r="K882" t="s">
        <v>1339</v>
      </c>
      <c r="L882" t="s">
        <v>986</v>
      </c>
      <c r="M882" t="s">
        <v>2183</v>
      </c>
      <c r="N882" t="s">
        <v>5082</v>
      </c>
      <c r="O882" t="s">
        <v>4868</v>
      </c>
      <c r="P882" t="s">
        <v>19</v>
      </c>
      <c r="Q882" t="s">
        <v>135</v>
      </c>
      <c r="R882" t="s">
        <v>126</v>
      </c>
      <c r="S882" t="s">
        <v>2186</v>
      </c>
      <c r="T882" t="s">
        <v>1691</v>
      </c>
      <c r="U882" t="s">
        <v>3933</v>
      </c>
    </row>
    <row r="883" spans="1:21" x14ac:dyDescent="0.25">
      <c r="A883" t="s">
        <v>4472</v>
      </c>
      <c r="B883" t="s">
        <v>4473</v>
      </c>
      <c r="C883" t="s">
        <v>1390</v>
      </c>
      <c r="D883" t="s">
        <v>485</v>
      </c>
      <c r="E883" t="s">
        <v>134</v>
      </c>
      <c r="F883" t="s">
        <v>284</v>
      </c>
      <c r="G883" t="s">
        <v>28</v>
      </c>
      <c r="H883" t="s">
        <v>1654</v>
      </c>
      <c r="I883" t="s">
        <v>17</v>
      </c>
      <c r="J883" t="s">
        <v>874</v>
      </c>
      <c r="K883" t="s">
        <v>989</v>
      </c>
      <c r="L883" t="s">
        <v>990</v>
      </c>
      <c r="M883" t="s">
        <v>2183</v>
      </c>
      <c r="N883" t="s">
        <v>5082</v>
      </c>
      <c r="O883" t="s">
        <v>4984</v>
      </c>
      <c r="P883" t="s">
        <v>19</v>
      </c>
      <c r="Q883" t="s">
        <v>1334</v>
      </c>
      <c r="R883" t="s">
        <v>66</v>
      </c>
      <c r="S883" t="s">
        <v>2182</v>
      </c>
      <c r="T883" t="s">
        <v>6453</v>
      </c>
      <c r="U883" t="s">
        <v>4474</v>
      </c>
    </row>
    <row r="884" spans="1:21" x14ac:dyDescent="0.25">
      <c r="A884" t="s">
        <v>3934</v>
      </c>
      <c r="B884" t="s">
        <v>3850</v>
      </c>
      <c r="D884" t="s">
        <v>82</v>
      </c>
      <c r="E884" t="s">
        <v>134</v>
      </c>
      <c r="F884" t="s">
        <v>283</v>
      </c>
      <c r="G884" t="s">
        <v>2028</v>
      </c>
      <c r="H884" t="s">
        <v>135</v>
      </c>
      <c r="I884" t="s">
        <v>140</v>
      </c>
      <c r="J884" t="s">
        <v>5106</v>
      </c>
      <c r="K884" t="s">
        <v>989</v>
      </c>
      <c r="L884" t="s">
        <v>986</v>
      </c>
      <c r="M884" t="s">
        <v>2183</v>
      </c>
      <c r="N884" t="s">
        <v>3972</v>
      </c>
      <c r="P884" t="s">
        <v>19</v>
      </c>
      <c r="Q884" t="s">
        <v>135</v>
      </c>
      <c r="R884" t="s">
        <v>54</v>
      </c>
      <c r="S884" t="s">
        <v>2182</v>
      </c>
      <c r="T884" t="s">
        <v>1691</v>
      </c>
      <c r="U884" t="s">
        <v>3935</v>
      </c>
    </row>
    <row r="885" spans="1:21" x14ac:dyDescent="0.25">
      <c r="A885" t="s">
        <v>329</v>
      </c>
      <c r="B885" t="s">
        <v>330</v>
      </c>
      <c r="C885" t="s">
        <v>1269</v>
      </c>
      <c r="D885" t="s">
        <v>3240</v>
      </c>
      <c r="E885" t="s">
        <v>134</v>
      </c>
      <c r="F885" t="s">
        <v>2713</v>
      </c>
      <c r="G885" t="s">
        <v>2028</v>
      </c>
      <c r="H885" t="s">
        <v>1654</v>
      </c>
      <c r="I885" t="s">
        <v>1383</v>
      </c>
      <c r="J885" t="s">
        <v>4306</v>
      </c>
      <c r="K885" t="s">
        <v>2571</v>
      </c>
      <c r="L885" t="s">
        <v>2064</v>
      </c>
      <c r="M885" t="s">
        <v>2185</v>
      </c>
      <c r="N885" t="s">
        <v>6454</v>
      </c>
      <c r="O885" t="s">
        <v>6455</v>
      </c>
      <c r="Q885" t="s">
        <v>1336</v>
      </c>
      <c r="R885" t="s">
        <v>40</v>
      </c>
      <c r="S885" t="s">
        <v>2184</v>
      </c>
      <c r="T885" t="s">
        <v>1662</v>
      </c>
      <c r="U885" t="s">
        <v>331</v>
      </c>
    </row>
    <row r="886" spans="1:21" x14ac:dyDescent="0.25">
      <c r="A886" t="s">
        <v>2959</v>
      </c>
      <c r="B886" t="s">
        <v>2960</v>
      </c>
      <c r="D886" t="s">
        <v>3389</v>
      </c>
      <c r="E886" t="s">
        <v>134</v>
      </c>
      <c r="F886" t="s">
        <v>283</v>
      </c>
      <c r="G886" t="s">
        <v>28</v>
      </c>
      <c r="H886" t="s">
        <v>135</v>
      </c>
      <c r="I886" t="s">
        <v>1383</v>
      </c>
      <c r="J886" t="s">
        <v>6774</v>
      </c>
      <c r="K886" t="s">
        <v>991</v>
      </c>
      <c r="M886" t="s">
        <v>2183</v>
      </c>
      <c r="N886" t="s">
        <v>6454</v>
      </c>
      <c r="P886" t="s">
        <v>19</v>
      </c>
      <c r="Q886" t="s">
        <v>135</v>
      </c>
      <c r="R886" t="s">
        <v>21</v>
      </c>
      <c r="S886" t="s">
        <v>2186</v>
      </c>
      <c r="T886" t="s">
        <v>2717</v>
      </c>
      <c r="U886" t="s">
        <v>2961</v>
      </c>
    </row>
    <row r="887" spans="1:21" x14ac:dyDescent="0.25">
      <c r="A887" t="s">
        <v>3048</v>
      </c>
      <c r="B887" t="s">
        <v>3049</v>
      </c>
      <c r="D887" t="s">
        <v>1381</v>
      </c>
      <c r="E887" t="s">
        <v>134</v>
      </c>
      <c r="F887" t="s">
        <v>283</v>
      </c>
      <c r="G887" t="s">
        <v>28</v>
      </c>
      <c r="H887" t="s">
        <v>135</v>
      </c>
      <c r="I887" t="s">
        <v>1383</v>
      </c>
      <c r="J887" t="s">
        <v>4745</v>
      </c>
      <c r="K887" t="s">
        <v>991</v>
      </c>
      <c r="M887" t="s">
        <v>2183</v>
      </c>
      <c r="N887" t="s">
        <v>6454</v>
      </c>
      <c r="P887" t="s">
        <v>19</v>
      </c>
      <c r="Q887" t="s">
        <v>135</v>
      </c>
      <c r="R887" t="s">
        <v>21</v>
      </c>
      <c r="S887" t="s">
        <v>2186</v>
      </c>
      <c r="T887" t="s">
        <v>4563</v>
      </c>
      <c r="U887" t="s">
        <v>3050</v>
      </c>
    </row>
    <row r="888" spans="1:21" x14ac:dyDescent="0.25">
      <c r="A888" t="s">
        <v>2602</v>
      </c>
      <c r="B888" t="s">
        <v>2603</v>
      </c>
      <c r="D888" t="s">
        <v>3389</v>
      </c>
      <c r="E888" t="s">
        <v>134</v>
      </c>
      <c r="F888" t="s">
        <v>284</v>
      </c>
      <c r="G888" t="s">
        <v>2028</v>
      </c>
      <c r="H888" t="s">
        <v>1654</v>
      </c>
      <c r="I888" t="s">
        <v>140</v>
      </c>
      <c r="J888" t="s">
        <v>6783</v>
      </c>
      <c r="K888" t="s">
        <v>989</v>
      </c>
      <c r="M888" t="s">
        <v>2185</v>
      </c>
      <c r="N888" t="s">
        <v>5083</v>
      </c>
      <c r="O888" t="s">
        <v>2604</v>
      </c>
      <c r="P888" t="s">
        <v>19</v>
      </c>
      <c r="Q888" t="s">
        <v>1334</v>
      </c>
      <c r="R888" t="s">
        <v>29</v>
      </c>
      <c r="S888" t="s">
        <v>2186</v>
      </c>
      <c r="T888" t="s">
        <v>6456</v>
      </c>
      <c r="U888" t="s">
        <v>2605</v>
      </c>
    </row>
    <row r="889" spans="1:21" x14ac:dyDescent="0.25">
      <c r="A889" t="s">
        <v>4121</v>
      </c>
      <c r="B889" t="s">
        <v>4122</v>
      </c>
      <c r="D889" t="s">
        <v>265</v>
      </c>
      <c r="E889" t="s">
        <v>134</v>
      </c>
      <c r="F889" t="s">
        <v>284</v>
      </c>
      <c r="G889" t="s">
        <v>2028</v>
      </c>
      <c r="H889" t="s">
        <v>1654</v>
      </c>
      <c r="I889" t="s">
        <v>20</v>
      </c>
      <c r="J889" t="s">
        <v>4943</v>
      </c>
      <c r="K889" t="s">
        <v>988</v>
      </c>
      <c r="L889" t="s">
        <v>984</v>
      </c>
      <c r="M889" t="s">
        <v>2181</v>
      </c>
      <c r="N889" t="s">
        <v>5083</v>
      </c>
      <c r="O889" t="s">
        <v>6457</v>
      </c>
      <c r="P889" t="s">
        <v>19</v>
      </c>
      <c r="Q889" t="s">
        <v>1358</v>
      </c>
      <c r="R889" t="s">
        <v>213</v>
      </c>
      <c r="S889" t="s">
        <v>2182</v>
      </c>
      <c r="T889" t="s">
        <v>6784</v>
      </c>
      <c r="U889" t="s">
        <v>4123</v>
      </c>
    </row>
    <row r="890" spans="1:21" x14ac:dyDescent="0.25">
      <c r="A890" t="s">
        <v>3072</v>
      </c>
      <c r="B890" t="s">
        <v>3073</v>
      </c>
      <c r="D890" t="s">
        <v>1380</v>
      </c>
      <c r="E890" t="s">
        <v>134</v>
      </c>
      <c r="F890" t="s">
        <v>283</v>
      </c>
      <c r="G890" t="s">
        <v>28</v>
      </c>
      <c r="H890" t="s">
        <v>135</v>
      </c>
      <c r="I890" t="s">
        <v>1383</v>
      </c>
      <c r="J890" t="s">
        <v>4745</v>
      </c>
      <c r="K890" t="s">
        <v>991</v>
      </c>
      <c r="M890" t="s">
        <v>2183</v>
      </c>
      <c r="N890" t="s">
        <v>5083</v>
      </c>
      <c r="P890" t="s">
        <v>19</v>
      </c>
      <c r="Q890" t="s">
        <v>135</v>
      </c>
      <c r="R890" t="s">
        <v>68</v>
      </c>
      <c r="S890" t="s">
        <v>2186</v>
      </c>
      <c r="T890" t="s">
        <v>4105</v>
      </c>
      <c r="U890" t="s">
        <v>3074</v>
      </c>
    </row>
    <row r="891" spans="1:21" x14ac:dyDescent="0.25">
      <c r="A891" t="s">
        <v>3846</v>
      </c>
      <c r="B891" t="s">
        <v>3847</v>
      </c>
      <c r="C891" t="s">
        <v>3848</v>
      </c>
      <c r="D891" t="s">
        <v>82</v>
      </c>
      <c r="E891" t="s">
        <v>134</v>
      </c>
      <c r="F891" t="s">
        <v>283</v>
      </c>
      <c r="G891" t="s">
        <v>2028</v>
      </c>
      <c r="H891" t="s">
        <v>135</v>
      </c>
      <c r="I891" t="s">
        <v>140</v>
      </c>
      <c r="J891" t="s">
        <v>6785</v>
      </c>
      <c r="K891" t="s">
        <v>991</v>
      </c>
      <c r="M891" t="s">
        <v>2183</v>
      </c>
      <c r="N891" t="s">
        <v>6458</v>
      </c>
      <c r="P891" t="s">
        <v>19</v>
      </c>
      <c r="Q891" t="s">
        <v>135</v>
      </c>
      <c r="R891" t="s">
        <v>44</v>
      </c>
      <c r="S891" t="s">
        <v>2184</v>
      </c>
      <c r="T891" t="s">
        <v>1691</v>
      </c>
      <c r="U891" t="s">
        <v>3849</v>
      </c>
    </row>
    <row r="892" spans="1:21" x14ac:dyDescent="0.25">
      <c r="A892" t="s">
        <v>3316</v>
      </c>
      <c r="B892" t="s">
        <v>3317</v>
      </c>
      <c r="D892" t="s">
        <v>1400</v>
      </c>
      <c r="E892" t="s">
        <v>134</v>
      </c>
      <c r="F892" t="s">
        <v>284</v>
      </c>
      <c r="G892" t="s">
        <v>2028</v>
      </c>
      <c r="H892" t="s">
        <v>1654</v>
      </c>
      <c r="I892" t="s">
        <v>140</v>
      </c>
      <c r="J892" t="s">
        <v>877</v>
      </c>
      <c r="K892" t="s">
        <v>1339</v>
      </c>
      <c r="L892" t="s">
        <v>984</v>
      </c>
      <c r="M892" t="s">
        <v>2181</v>
      </c>
      <c r="N892" t="s">
        <v>6458</v>
      </c>
      <c r="O892" t="s">
        <v>6459</v>
      </c>
      <c r="P892" t="s">
        <v>19</v>
      </c>
      <c r="Q892" t="s">
        <v>135</v>
      </c>
      <c r="R892" t="s">
        <v>54</v>
      </c>
      <c r="S892" t="s">
        <v>2186</v>
      </c>
      <c r="T892" t="s">
        <v>1740</v>
      </c>
      <c r="U892" t="s">
        <v>3318</v>
      </c>
    </row>
    <row r="893" spans="1:21" x14ac:dyDescent="0.25">
      <c r="A893" t="s">
        <v>3084</v>
      </c>
      <c r="B893" t="s">
        <v>3085</v>
      </c>
      <c r="D893" t="s">
        <v>1402</v>
      </c>
      <c r="E893" t="s">
        <v>134</v>
      </c>
      <c r="F893" t="s">
        <v>283</v>
      </c>
      <c r="G893" t="s">
        <v>28</v>
      </c>
      <c r="H893" t="s">
        <v>135</v>
      </c>
      <c r="I893" t="s">
        <v>1383</v>
      </c>
      <c r="J893" t="s">
        <v>4745</v>
      </c>
      <c r="K893" t="s">
        <v>991</v>
      </c>
      <c r="M893" t="s">
        <v>2183</v>
      </c>
      <c r="N893" t="s">
        <v>6460</v>
      </c>
      <c r="P893" t="s">
        <v>19</v>
      </c>
      <c r="Q893" t="s">
        <v>135</v>
      </c>
      <c r="R893" t="s">
        <v>34</v>
      </c>
      <c r="S893" t="s">
        <v>2186</v>
      </c>
      <c r="T893" t="s">
        <v>2717</v>
      </c>
      <c r="U893" t="s">
        <v>3086</v>
      </c>
    </row>
    <row r="894" spans="1:21" x14ac:dyDescent="0.25">
      <c r="A894" t="s">
        <v>4245</v>
      </c>
      <c r="B894" t="s">
        <v>4246</v>
      </c>
      <c r="D894" t="s">
        <v>209</v>
      </c>
      <c r="E894" t="s">
        <v>134</v>
      </c>
      <c r="F894" t="s">
        <v>284</v>
      </c>
      <c r="G894" t="s">
        <v>703</v>
      </c>
      <c r="H894" t="s">
        <v>1654</v>
      </c>
      <c r="I894" t="s">
        <v>17</v>
      </c>
      <c r="J894" t="s">
        <v>877</v>
      </c>
      <c r="K894" t="s">
        <v>1339</v>
      </c>
      <c r="L894" t="s">
        <v>990</v>
      </c>
      <c r="M894" t="s">
        <v>2181</v>
      </c>
      <c r="N894" t="s">
        <v>6460</v>
      </c>
      <c r="O894" t="s">
        <v>6461</v>
      </c>
      <c r="P894" t="s">
        <v>25</v>
      </c>
      <c r="Q894" t="s">
        <v>1334</v>
      </c>
      <c r="R894" t="s">
        <v>66</v>
      </c>
      <c r="S894" t="s">
        <v>2182</v>
      </c>
      <c r="T894" t="s">
        <v>6786</v>
      </c>
      <c r="U894" t="s">
        <v>4247</v>
      </c>
    </row>
    <row r="895" spans="1:21" x14ac:dyDescent="0.25">
      <c r="A895" t="s">
        <v>4011</v>
      </c>
      <c r="B895" t="s">
        <v>4012</v>
      </c>
      <c r="C895" t="s">
        <v>4060</v>
      </c>
      <c r="D895" t="s">
        <v>720</v>
      </c>
      <c r="E895" t="s">
        <v>134</v>
      </c>
      <c r="F895" t="s">
        <v>284</v>
      </c>
      <c r="G895" t="s">
        <v>1657</v>
      </c>
      <c r="H895" t="s">
        <v>135</v>
      </c>
      <c r="I895" t="s">
        <v>17</v>
      </c>
      <c r="J895" t="s">
        <v>921</v>
      </c>
      <c r="K895" t="s">
        <v>989</v>
      </c>
      <c r="L895" t="s">
        <v>986</v>
      </c>
      <c r="M895" t="s">
        <v>2183</v>
      </c>
      <c r="N895" t="s">
        <v>4409</v>
      </c>
      <c r="O895" t="s">
        <v>6462</v>
      </c>
      <c r="P895" t="s">
        <v>19</v>
      </c>
      <c r="Q895" t="s">
        <v>1336</v>
      </c>
      <c r="R895" t="s">
        <v>30</v>
      </c>
      <c r="S895" t="s">
        <v>2186</v>
      </c>
      <c r="T895" t="s">
        <v>1687</v>
      </c>
      <c r="U895" t="s">
        <v>4013</v>
      </c>
    </row>
    <row r="896" spans="1:21" x14ac:dyDescent="0.25">
      <c r="A896" t="s">
        <v>4420</v>
      </c>
      <c r="B896" t="s">
        <v>4421</v>
      </c>
      <c r="D896" t="s">
        <v>339</v>
      </c>
      <c r="E896" t="s">
        <v>134</v>
      </c>
      <c r="F896" t="s">
        <v>283</v>
      </c>
      <c r="G896" t="s">
        <v>28</v>
      </c>
      <c r="H896" t="s">
        <v>135</v>
      </c>
      <c r="I896" t="s">
        <v>20</v>
      </c>
      <c r="J896" t="s">
        <v>929</v>
      </c>
      <c r="K896" t="s">
        <v>989</v>
      </c>
      <c r="L896" t="s">
        <v>986</v>
      </c>
      <c r="M896" t="s">
        <v>2183</v>
      </c>
      <c r="N896" t="s">
        <v>5086</v>
      </c>
      <c r="O896" t="s">
        <v>6463</v>
      </c>
      <c r="P896" t="s">
        <v>19</v>
      </c>
      <c r="Q896" t="s">
        <v>135</v>
      </c>
      <c r="R896" t="s">
        <v>24</v>
      </c>
      <c r="S896" t="s">
        <v>2186</v>
      </c>
      <c r="T896" t="s">
        <v>6464</v>
      </c>
      <c r="U896" t="s">
        <v>4423</v>
      </c>
    </row>
    <row r="897" spans="1:21" x14ac:dyDescent="0.25">
      <c r="A897" t="s">
        <v>5153</v>
      </c>
      <c r="B897" t="s">
        <v>5154</v>
      </c>
      <c r="D897" t="s">
        <v>1389</v>
      </c>
      <c r="E897" t="s">
        <v>134</v>
      </c>
      <c r="F897" t="s">
        <v>283</v>
      </c>
      <c r="G897" t="s">
        <v>4823</v>
      </c>
      <c r="H897" t="s">
        <v>135</v>
      </c>
      <c r="I897" t="s">
        <v>140</v>
      </c>
      <c r="J897" t="s">
        <v>138</v>
      </c>
      <c r="K897" t="s">
        <v>989</v>
      </c>
      <c r="M897" t="s">
        <v>2185</v>
      </c>
      <c r="N897" t="s">
        <v>4742</v>
      </c>
      <c r="P897" t="s">
        <v>19</v>
      </c>
      <c r="Q897" t="s">
        <v>135</v>
      </c>
      <c r="R897" t="s">
        <v>68</v>
      </c>
      <c r="S897" t="s">
        <v>2184</v>
      </c>
      <c r="T897" t="s">
        <v>6465</v>
      </c>
      <c r="U897" t="s">
        <v>5155</v>
      </c>
    </row>
    <row r="898" spans="1:21" x14ac:dyDescent="0.25">
      <c r="A898" t="s">
        <v>2987</v>
      </c>
      <c r="B898" t="s">
        <v>2987</v>
      </c>
      <c r="C898" t="s">
        <v>102</v>
      </c>
      <c r="D898" t="s">
        <v>1344</v>
      </c>
      <c r="E898" t="s">
        <v>134</v>
      </c>
      <c r="F898" t="s">
        <v>221</v>
      </c>
      <c r="G898" t="s">
        <v>1714</v>
      </c>
      <c r="H898" t="s">
        <v>135</v>
      </c>
      <c r="I898" t="s">
        <v>20</v>
      </c>
      <c r="J898" t="s">
        <v>918</v>
      </c>
      <c r="K898" t="s">
        <v>991</v>
      </c>
      <c r="M898" t="s">
        <v>2185</v>
      </c>
      <c r="N898" t="s">
        <v>3536</v>
      </c>
      <c r="Q898" t="s">
        <v>135</v>
      </c>
      <c r="R898" t="s">
        <v>18</v>
      </c>
      <c r="S898" t="s">
        <v>2186</v>
      </c>
      <c r="T898" t="s">
        <v>1691</v>
      </c>
      <c r="U898" t="s">
        <v>2988</v>
      </c>
    </row>
    <row r="899" spans="1:21" x14ac:dyDescent="0.25">
      <c r="A899" t="s">
        <v>3346</v>
      </c>
      <c r="B899" t="s">
        <v>3345</v>
      </c>
      <c r="D899" t="s">
        <v>2023</v>
      </c>
      <c r="E899" t="s">
        <v>134</v>
      </c>
      <c r="F899" t="s">
        <v>283</v>
      </c>
      <c r="G899" t="s">
        <v>1714</v>
      </c>
      <c r="H899" t="s">
        <v>1654</v>
      </c>
      <c r="I899" t="s">
        <v>1383</v>
      </c>
      <c r="J899" t="s">
        <v>881</v>
      </c>
      <c r="K899" t="s">
        <v>987</v>
      </c>
      <c r="L899" t="s">
        <v>984</v>
      </c>
      <c r="M899" t="s">
        <v>2185</v>
      </c>
      <c r="N899" t="s">
        <v>4743</v>
      </c>
      <c r="O899" t="s">
        <v>6466</v>
      </c>
      <c r="P899" t="s">
        <v>2268</v>
      </c>
      <c r="Q899" t="s">
        <v>1334</v>
      </c>
      <c r="R899" t="s">
        <v>66</v>
      </c>
      <c r="S899" t="s">
        <v>2184</v>
      </c>
      <c r="T899" t="s">
        <v>4564</v>
      </c>
      <c r="U899" t="s">
        <v>3344</v>
      </c>
    </row>
    <row r="900" spans="1:21" x14ac:dyDescent="0.25">
      <c r="A900" t="s">
        <v>3313</v>
      </c>
      <c r="B900" t="s">
        <v>3314</v>
      </c>
      <c r="C900" t="s">
        <v>1347</v>
      </c>
      <c r="D900" t="s">
        <v>339</v>
      </c>
      <c r="E900" t="s">
        <v>134</v>
      </c>
      <c r="F900" t="s">
        <v>283</v>
      </c>
      <c r="G900" t="s">
        <v>1714</v>
      </c>
      <c r="H900" t="s">
        <v>135</v>
      </c>
      <c r="I900" t="s">
        <v>140</v>
      </c>
      <c r="J900" t="s">
        <v>5188</v>
      </c>
      <c r="K900" t="s">
        <v>989</v>
      </c>
      <c r="M900" t="s">
        <v>2183</v>
      </c>
      <c r="N900" t="s">
        <v>6467</v>
      </c>
      <c r="O900" t="s">
        <v>3243</v>
      </c>
      <c r="P900" t="s">
        <v>19</v>
      </c>
      <c r="Q900" t="s">
        <v>135</v>
      </c>
      <c r="R900" t="s">
        <v>34</v>
      </c>
      <c r="S900" t="s">
        <v>2184</v>
      </c>
      <c r="T900" t="s">
        <v>1691</v>
      </c>
      <c r="U900" t="s">
        <v>3315</v>
      </c>
    </row>
    <row r="901" spans="1:21" x14ac:dyDescent="0.25">
      <c r="A901" t="s">
        <v>3169</v>
      </c>
      <c r="B901" t="s">
        <v>3170</v>
      </c>
      <c r="D901" t="s">
        <v>82</v>
      </c>
      <c r="E901" t="s">
        <v>134</v>
      </c>
      <c r="F901" t="s">
        <v>283</v>
      </c>
      <c r="G901" t="s">
        <v>2028</v>
      </c>
      <c r="H901" t="s">
        <v>1654</v>
      </c>
      <c r="I901" t="s">
        <v>140</v>
      </c>
      <c r="J901" t="s">
        <v>5715</v>
      </c>
      <c r="K901" t="s">
        <v>991</v>
      </c>
      <c r="L901" t="s">
        <v>986</v>
      </c>
      <c r="M901" t="s">
        <v>2183</v>
      </c>
      <c r="N901" t="s">
        <v>6467</v>
      </c>
      <c r="O901" t="s">
        <v>1265</v>
      </c>
      <c r="P901" t="s">
        <v>19</v>
      </c>
      <c r="Q901" t="s">
        <v>135</v>
      </c>
      <c r="R901" t="s">
        <v>126</v>
      </c>
      <c r="S901" t="s">
        <v>2186</v>
      </c>
      <c r="T901" t="s">
        <v>1691</v>
      </c>
      <c r="U901" t="s">
        <v>3171</v>
      </c>
    </row>
    <row r="902" spans="1:21" x14ac:dyDescent="0.25">
      <c r="A902" t="s">
        <v>3744</v>
      </c>
      <c r="B902" t="s">
        <v>3743</v>
      </c>
      <c r="D902" t="s">
        <v>1394</v>
      </c>
      <c r="E902" t="s">
        <v>134</v>
      </c>
      <c r="F902" t="s">
        <v>283</v>
      </c>
      <c r="G902" t="s">
        <v>703</v>
      </c>
      <c r="H902" t="s">
        <v>135</v>
      </c>
      <c r="I902" t="s">
        <v>140</v>
      </c>
      <c r="J902" t="s">
        <v>4813</v>
      </c>
      <c r="K902" t="s">
        <v>991</v>
      </c>
      <c r="M902" t="s">
        <v>2183</v>
      </c>
      <c r="N902" t="s">
        <v>6467</v>
      </c>
      <c r="P902" t="s">
        <v>19</v>
      </c>
      <c r="Q902" t="s">
        <v>135</v>
      </c>
      <c r="R902" t="s">
        <v>52</v>
      </c>
      <c r="S902" t="s">
        <v>2186</v>
      </c>
      <c r="T902" t="s">
        <v>4131</v>
      </c>
      <c r="U902" t="s">
        <v>3742</v>
      </c>
    </row>
    <row r="903" spans="1:21" x14ac:dyDescent="0.25">
      <c r="A903" t="s">
        <v>4182</v>
      </c>
      <c r="B903" t="s">
        <v>4183</v>
      </c>
      <c r="C903" t="s">
        <v>4408</v>
      </c>
      <c r="D903" t="s">
        <v>1401</v>
      </c>
      <c r="E903" t="s">
        <v>134</v>
      </c>
      <c r="F903" t="s">
        <v>283</v>
      </c>
      <c r="G903" t="s">
        <v>703</v>
      </c>
      <c r="H903" t="s">
        <v>135</v>
      </c>
      <c r="I903" t="s">
        <v>1383</v>
      </c>
      <c r="J903" t="s">
        <v>874</v>
      </c>
      <c r="K903" t="s">
        <v>989</v>
      </c>
      <c r="M903" t="s">
        <v>2181</v>
      </c>
      <c r="N903" t="s">
        <v>6467</v>
      </c>
      <c r="O903" t="s">
        <v>4410</v>
      </c>
      <c r="P903" t="s">
        <v>19</v>
      </c>
      <c r="Q903" t="s">
        <v>1336</v>
      </c>
      <c r="R903" t="s">
        <v>34</v>
      </c>
      <c r="S903" t="s">
        <v>2182</v>
      </c>
      <c r="T903" t="s">
        <v>4411</v>
      </c>
      <c r="U903" t="s">
        <v>4184</v>
      </c>
    </row>
    <row r="904" spans="1:21" x14ac:dyDescent="0.25">
      <c r="A904" t="s">
        <v>2302</v>
      </c>
      <c r="B904" t="s">
        <v>2302</v>
      </c>
      <c r="D904" t="s">
        <v>234</v>
      </c>
      <c r="E904" t="s">
        <v>134</v>
      </c>
      <c r="F904" t="s">
        <v>284</v>
      </c>
      <c r="G904" t="s">
        <v>28</v>
      </c>
      <c r="H904" t="s">
        <v>135</v>
      </c>
      <c r="I904" t="s">
        <v>1383</v>
      </c>
      <c r="J904" t="s">
        <v>874</v>
      </c>
      <c r="K904" t="s">
        <v>991</v>
      </c>
      <c r="L904" t="s">
        <v>1659</v>
      </c>
      <c r="M904" t="s">
        <v>2183</v>
      </c>
      <c r="N904" t="s">
        <v>4744</v>
      </c>
      <c r="O904" t="s">
        <v>6468</v>
      </c>
      <c r="P904" t="s">
        <v>1388</v>
      </c>
      <c r="Q904" t="s">
        <v>135</v>
      </c>
      <c r="R904" t="s">
        <v>18</v>
      </c>
      <c r="S904" t="s">
        <v>2186</v>
      </c>
      <c r="T904" t="s">
        <v>2074</v>
      </c>
      <c r="U904" t="s">
        <v>2303</v>
      </c>
    </row>
    <row r="905" spans="1:21" x14ac:dyDescent="0.25">
      <c r="A905" t="s">
        <v>2968</v>
      </c>
      <c r="B905" t="s">
        <v>2969</v>
      </c>
      <c r="D905" t="s">
        <v>1381</v>
      </c>
      <c r="E905" t="s">
        <v>134</v>
      </c>
      <c r="F905" t="s">
        <v>283</v>
      </c>
      <c r="G905" t="s">
        <v>28</v>
      </c>
      <c r="H905" t="s">
        <v>135</v>
      </c>
      <c r="I905" t="s">
        <v>1383</v>
      </c>
      <c r="J905" t="s">
        <v>4745</v>
      </c>
      <c r="K905" t="s">
        <v>991</v>
      </c>
      <c r="M905" t="s">
        <v>2183</v>
      </c>
      <c r="N905" t="s">
        <v>4744</v>
      </c>
      <c r="P905" t="s">
        <v>19</v>
      </c>
      <c r="Q905" t="s">
        <v>135</v>
      </c>
      <c r="R905" t="s">
        <v>44</v>
      </c>
      <c r="S905" t="s">
        <v>2186</v>
      </c>
      <c r="T905" t="s">
        <v>2717</v>
      </c>
      <c r="U905" t="s">
        <v>2970</v>
      </c>
    </row>
    <row r="906" spans="1:21" x14ac:dyDescent="0.25">
      <c r="A906" t="s">
        <v>3354</v>
      </c>
      <c r="B906" t="s">
        <v>214</v>
      </c>
      <c r="D906" t="s">
        <v>265</v>
      </c>
      <c r="E906" t="s">
        <v>134</v>
      </c>
      <c r="F906" t="s">
        <v>284</v>
      </c>
      <c r="G906" t="s">
        <v>2028</v>
      </c>
      <c r="H906" t="s">
        <v>135</v>
      </c>
      <c r="I906" t="s">
        <v>17</v>
      </c>
      <c r="J906" t="s">
        <v>875</v>
      </c>
      <c r="K906" t="s">
        <v>1362</v>
      </c>
      <c r="L906" t="s">
        <v>984</v>
      </c>
      <c r="M906" t="s">
        <v>2185</v>
      </c>
      <c r="N906" t="s">
        <v>4744</v>
      </c>
      <c r="O906" t="s">
        <v>6469</v>
      </c>
      <c r="P906" t="s">
        <v>19</v>
      </c>
      <c r="Q906" t="s">
        <v>1358</v>
      </c>
      <c r="R906" t="s">
        <v>30</v>
      </c>
      <c r="S906" t="s">
        <v>2184</v>
      </c>
      <c r="T906" t="s">
        <v>1691</v>
      </c>
      <c r="U906" t="s">
        <v>3353</v>
      </c>
    </row>
    <row r="907" spans="1:21" x14ac:dyDescent="0.25">
      <c r="A907" t="s">
        <v>2668</v>
      </c>
      <c r="B907" t="s">
        <v>2668</v>
      </c>
      <c r="D907" t="s">
        <v>304</v>
      </c>
      <c r="E907" t="s">
        <v>134</v>
      </c>
      <c r="F907" t="s">
        <v>284</v>
      </c>
      <c r="G907" t="s">
        <v>2028</v>
      </c>
      <c r="H907" t="s">
        <v>135</v>
      </c>
      <c r="I907" t="s">
        <v>28</v>
      </c>
      <c r="J907" t="s">
        <v>929</v>
      </c>
      <c r="K907" t="s">
        <v>991</v>
      </c>
      <c r="M907" t="s">
        <v>2185</v>
      </c>
      <c r="N907" t="s">
        <v>2065</v>
      </c>
      <c r="P907" t="s">
        <v>19</v>
      </c>
      <c r="Q907" t="s">
        <v>1358</v>
      </c>
      <c r="R907" t="s">
        <v>24</v>
      </c>
      <c r="S907" t="s">
        <v>2184</v>
      </c>
      <c r="T907" t="s">
        <v>1691</v>
      </c>
      <c r="U907" t="s">
        <v>2669</v>
      </c>
    </row>
    <row r="908" spans="1:21" x14ac:dyDescent="0.25">
      <c r="A908" t="s">
        <v>3335</v>
      </c>
      <c r="B908" t="s">
        <v>3336</v>
      </c>
      <c r="D908" t="s">
        <v>82</v>
      </c>
      <c r="E908" t="s">
        <v>134</v>
      </c>
      <c r="F908" t="s">
        <v>283</v>
      </c>
      <c r="G908" t="s">
        <v>2028</v>
      </c>
      <c r="H908" t="s">
        <v>135</v>
      </c>
      <c r="I908" t="s">
        <v>20</v>
      </c>
      <c r="J908" t="s">
        <v>6285</v>
      </c>
      <c r="K908" t="s">
        <v>989</v>
      </c>
      <c r="M908" t="s">
        <v>2185</v>
      </c>
      <c r="N908" t="s">
        <v>2065</v>
      </c>
      <c r="P908" t="s">
        <v>19</v>
      </c>
      <c r="Q908" t="s">
        <v>135</v>
      </c>
      <c r="R908" t="s">
        <v>54</v>
      </c>
      <c r="S908" t="s">
        <v>2186</v>
      </c>
      <c r="T908" t="s">
        <v>1691</v>
      </c>
      <c r="U908" t="s">
        <v>3337</v>
      </c>
    </row>
    <row r="909" spans="1:21" x14ac:dyDescent="0.25">
      <c r="A909" t="s">
        <v>3175</v>
      </c>
      <c r="B909" t="s">
        <v>3176</v>
      </c>
      <c r="C909" t="s">
        <v>1347</v>
      </c>
      <c r="D909" t="s">
        <v>220</v>
      </c>
      <c r="E909" t="s">
        <v>134</v>
      </c>
      <c r="F909" t="s">
        <v>284</v>
      </c>
      <c r="G909" t="s">
        <v>1714</v>
      </c>
      <c r="H909" t="s">
        <v>135</v>
      </c>
      <c r="I909" t="s">
        <v>1383</v>
      </c>
      <c r="J909" t="s">
        <v>879</v>
      </c>
      <c r="K909" t="s">
        <v>1362</v>
      </c>
      <c r="L909" t="s">
        <v>985</v>
      </c>
      <c r="M909" t="s">
        <v>2185</v>
      </c>
      <c r="N909" t="s">
        <v>4415</v>
      </c>
      <c r="O909" t="s">
        <v>6470</v>
      </c>
      <c r="P909" t="s">
        <v>25</v>
      </c>
      <c r="Q909" t="s">
        <v>1336</v>
      </c>
      <c r="R909" t="s">
        <v>73</v>
      </c>
      <c r="S909" t="s">
        <v>2184</v>
      </c>
      <c r="T909" t="s">
        <v>3537</v>
      </c>
      <c r="U909" t="s">
        <v>3177</v>
      </c>
    </row>
    <row r="910" spans="1:21" x14ac:dyDescent="0.25">
      <c r="A910" t="s">
        <v>4195</v>
      </c>
      <c r="B910" t="s">
        <v>4196</v>
      </c>
      <c r="D910" t="s">
        <v>304</v>
      </c>
      <c r="E910" t="s">
        <v>134</v>
      </c>
      <c r="F910" t="s">
        <v>284</v>
      </c>
      <c r="G910" t="s">
        <v>28</v>
      </c>
      <c r="H910" t="s">
        <v>135</v>
      </c>
      <c r="I910" t="s">
        <v>17</v>
      </c>
      <c r="J910" t="s">
        <v>138</v>
      </c>
      <c r="K910" t="s">
        <v>1339</v>
      </c>
      <c r="L910" t="s">
        <v>984</v>
      </c>
      <c r="M910" t="s">
        <v>2183</v>
      </c>
      <c r="N910" t="s">
        <v>4746</v>
      </c>
      <c r="O910" t="s">
        <v>6471</v>
      </c>
      <c r="P910" t="s">
        <v>19</v>
      </c>
      <c r="Q910" t="s">
        <v>135</v>
      </c>
      <c r="R910" t="s">
        <v>30</v>
      </c>
      <c r="S910" t="s">
        <v>2182</v>
      </c>
      <c r="T910" t="s">
        <v>1737</v>
      </c>
      <c r="U910" t="s">
        <v>4197</v>
      </c>
    </row>
    <row r="911" spans="1:21" x14ac:dyDescent="0.25">
      <c r="A911" t="s">
        <v>3298</v>
      </c>
      <c r="B911" t="s">
        <v>3299</v>
      </c>
      <c r="D911" t="s">
        <v>1400</v>
      </c>
      <c r="E911" t="s">
        <v>134</v>
      </c>
      <c r="F911" t="s">
        <v>283</v>
      </c>
      <c r="G911" t="s">
        <v>2028</v>
      </c>
      <c r="H911" t="s">
        <v>135</v>
      </c>
      <c r="I911" t="s">
        <v>140</v>
      </c>
      <c r="J911" t="s">
        <v>6668</v>
      </c>
      <c r="K911" t="s">
        <v>991</v>
      </c>
      <c r="M911" t="s">
        <v>2183</v>
      </c>
      <c r="N911" t="s">
        <v>4746</v>
      </c>
      <c r="P911" t="s">
        <v>19</v>
      </c>
      <c r="Q911" t="s">
        <v>135</v>
      </c>
      <c r="R911" t="s">
        <v>44</v>
      </c>
      <c r="S911" t="s">
        <v>2186</v>
      </c>
      <c r="T911" t="s">
        <v>1727</v>
      </c>
      <c r="U911" t="s">
        <v>3300</v>
      </c>
    </row>
    <row r="912" spans="1:21" x14ac:dyDescent="0.25">
      <c r="A912" t="s">
        <v>2974</v>
      </c>
      <c r="B912" t="s">
        <v>2975</v>
      </c>
      <c r="C912" t="s">
        <v>4060</v>
      </c>
      <c r="D912" t="s">
        <v>2689</v>
      </c>
      <c r="E912" t="s">
        <v>134</v>
      </c>
      <c r="F912" t="s">
        <v>284</v>
      </c>
      <c r="G912" t="s">
        <v>2028</v>
      </c>
      <c r="H912" t="s">
        <v>1654</v>
      </c>
      <c r="I912" t="s">
        <v>140</v>
      </c>
      <c r="J912" t="s">
        <v>876</v>
      </c>
      <c r="K912" t="s">
        <v>1396</v>
      </c>
      <c r="M912" t="s">
        <v>2185</v>
      </c>
      <c r="N912" t="s">
        <v>4416</v>
      </c>
      <c r="P912" t="s">
        <v>19</v>
      </c>
      <c r="Q912" t="s">
        <v>135</v>
      </c>
      <c r="R912" t="s">
        <v>73</v>
      </c>
      <c r="S912" t="s">
        <v>2184</v>
      </c>
      <c r="T912" t="s">
        <v>3623</v>
      </c>
      <c r="U912" t="s">
        <v>2976</v>
      </c>
    </row>
    <row r="913" spans="1:21" x14ac:dyDescent="0.25">
      <c r="A913" t="s">
        <v>2770</v>
      </c>
      <c r="B913" t="s">
        <v>2770</v>
      </c>
      <c r="D913" t="s">
        <v>1403</v>
      </c>
      <c r="E913" t="s">
        <v>134</v>
      </c>
      <c r="F913" t="s">
        <v>283</v>
      </c>
      <c r="G913" t="s">
        <v>2028</v>
      </c>
      <c r="H913" t="s">
        <v>135</v>
      </c>
      <c r="I913" t="s">
        <v>1383</v>
      </c>
      <c r="J913" t="s">
        <v>877</v>
      </c>
      <c r="K913" t="s">
        <v>991</v>
      </c>
      <c r="L913" t="s">
        <v>984</v>
      </c>
      <c r="M913" t="s">
        <v>2181</v>
      </c>
      <c r="N913" t="s">
        <v>4747</v>
      </c>
      <c r="O913" t="s">
        <v>6472</v>
      </c>
      <c r="P913" t="s">
        <v>19</v>
      </c>
      <c r="Q913" t="s">
        <v>135</v>
      </c>
      <c r="R913" t="s">
        <v>49</v>
      </c>
      <c r="S913" t="s">
        <v>2182</v>
      </c>
      <c r="T913" t="s">
        <v>1691</v>
      </c>
      <c r="U913" t="s">
        <v>2771</v>
      </c>
    </row>
    <row r="914" spans="1:21" x14ac:dyDescent="0.25">
      <c r="A914" t="s">
        <v>2772</v>
      </c>
      <c r="B914" t="s">
        <v>2772</v>
      </c>
      <c r="D914" t="s">
        <v>343</v>
      </c>
      <c r="E914" t="s">
        <v>134</v>
      </c>
      <c r="F914" t="s">
        <v>283</v>
      </c>
      <c r="G914" t="s">
        <v>2028</v>
      </c>
      <c r="H914" t="s">
        <v>135</v>
      </c>
      <c r="I914" t="s">
        <v>1383</v>
      </c>
      <c r="J914" t="s">
        <v>877</v>
      </c>
      <c r="K914" t="s">
        <v>991</v>
      </c>
      <c r="L914" t="s">
        <v>984</v>
      </c>
      <c r="M914" t="s">
        <v>2181</v>
      </c>
      <c r="N914" t="s">
        <v>4747</v>
      </c>
      <c r="O914" t="s">
        <v>6473</v>
      </c>
      <c r="P914" t="s">
        <v>19</v>
      </c>
      <c r="Q914" t="s">
        <v>135</v>
      </c>
      <c r="R914" t="s">
        <v>49</v>
      </c>
      <c r="S914" t="s">
        <v>2182</v>
      </c>
      <c r="T914" t="s">
        <v>1691</v>
      </c>
      <c r="U914" t="s">
        <v>2773</v>
      </c>
    </row>
    <row r="915" spans="1:21" x14ac:dyDescent="0.25">
      <c r="A915" t="s">
        <v>3099</v>
      </c>
      <c r="B915" t="s">
        <v>3100</v>
      </c>
      <c r="C915" t="s">
        <v>2914</v>
      </c>
      <c r="D915" t="s">
        <v>343</v>
      </c>
      <c r="E915" t="s">
        <v>134</v>
      </c>
      <c r="F915" t="s">
        <v>284</v>
      </c>
      <c r="G915" t="s">
        <v>2028</v>
      </c>
      <c r="H915" t="s">
        <v>135</v>
      </c>
      <c r="I915" t="s">
        <v>140</v>
      </c>
      <c r="J915" t="s">
        <v>4381</v>
      </c>
      <c r="K915" t="s">
        <v>991</v>
      </c>
      <c r="M915" t="s">
        <v>2181</v>
      </c>
      <c r="N915" t="s">
        <v>4747</v>
      </c>
      <c r="P915" t="s">
        <v>19</v>
      </c>
      <c r="Q915" t="s">
        <v>135</v>
      </c>
      <c r="R915" t="s">
        <v>44</v>
      </c>
      <c r="S915" t="s">
        <v>2182</v>
      </c>
      <c r="T915" t="s">
        <v>1691</v>
      </c>
      <c r="U915" t="s">
        <v>3101</v>
      </c>
    </row>
    <row r="916" spans="1:21" x14ac:dyDescent="0.25">
      <c r="A916" t="s">
        <v>3484</v>
      </c>
      <c r="B916" t="s">
        <v>3485</v>
      </c>
      <c r="C916" t="s">
        <v>2914</v>
      </c>
      <c r="D916" t="s">
        <v>304</v>
      </c>
      <c r="E916" t="s">
        <v>134</v>
      </c>
      <c r="F916" t="s">
        <v>284</v>
      </c>
      <c r="G916" t="s">
        <v>2028</v>
      </c>
      <c r="H916" t="s">
        <v>1654</v>
      </c>
      <c r="I916" t="s">
        <v>17</v>
      </c>
      <c r="J916" t="s">
        <v>5588</v>
      </c>
      <c r="K916" t="s">
        <v>987</v>
      </c>
      <c r="L916" t="s">
        <v>986</v>
      </c>
      <c r="M916" t="s">
        <v>2183</v>
      </c>
      <c r="N916" t="s">
        <v>4747</v>
      </c>
      <c r="O916" t="s">
        <v>6474</v>
      </c>
      <c r="P916" t="s">
        <v>19</v>
      </c>
      <c r="Q916" t="s">
        <v>135</v>
      </c>
      <c r="R916" t="s">
        <v>40</v>
      </c>
      <c r="S916" t="s">
        <v>2186</v>
      </c>
      <c r="T916" t="s">
        <v>1691</v>
      </c>
      <c r="U916" t="s">
        <v>3486</v>
      </c>
    </row>
    <row r="917" spans="1:21" x14ac:dyDescent="0.25">
      <c r="A917" t="s">
        <v>4148</v>
      </c>
      <c r="B917" t="s">
        <v>4149</v>
      </c>
      <c r="C917" t="s">
        <v>102</v>
      </c>
      <c r="D917" t="s">
        <v>1344</v>
      </c>
      <c r="E917" t="s">
        <v>134</v>
      </c>
      <c r="F917" t="s">
        <v>284</v>
      </c>
      <c r="G917" t="s">
        <v>28</v>
      </c>
      <c r="H917" t="s">
        <v>1654</v>
      </c>
      <c r="I917" t="s">
        <v>20</v>
      </c>
      <c r="J917" t="s">
        <v>872</v>
      </c>
      <c r="K917" t="s">
        <v>989</v>
      </c>
      <c r="L917" t="s">
        <v>984</v>
      </c>
      <c r="M917" t="s">
        <v>2181</v>
      </c>
      <c r="N917" t="s">
        <v>4747</v>
      </c>
      <c r="O917" t="s">
        <v>6475</v>
      </c>
      <c r="P917" t="s">
        <v>19</v>
      </c>
      <c r="Q917" t="s">
        <v>1336</v>
      </c>
      <c r="R917" t="s">
        <v>18</v>
      </c>
      <c r="S917" t="s">
        <v>2182</v>
      </c>
      <c r="T917" t="s">
        <v>4422</v>
      </c>
      <c r="U917" t="s">
        <v>4150</v>
      </c>
    </row>
    <row r="918" spans="1:21" x14ac:dyDescent="0.25">
      <c r="A918" t="s">
        <v>2727</v>
      </c>
      <c r="B918" t="s">
        <v>2727</v>
      </c>
      <c r="D918" t="s">
        <v>343</v>
      </c>
      <c r="E918" t="s">
        <v>134</v>
      </c>
      <c r="F918" t="s">
        <v>283</v>
      </c>
      <c r="G918" t="s">
        <v>2028</v>
      </c>
      <c r="H918" t="s">
        <v>135</v>
      </c>
      <c r="I918" t="s">
        <v>1383</v>
      </c>
      <c r="J918" t="s">
        <v>873</v>
      </c>
      <c r="K918" t="s">
        <v>991</v>
      </c>
      <c r="L918" t="s">
        <v>984</v>
      </c>
      <c r="M918" t="s">
        <v>2181</v>
      </c>
      <c r="N918" t="s">
        <v>6476</v>
      </c>
      <c r="O918" t="s">
        <v>6478</v>
      </c>
      <c r="P918" t="s">
        <v>19</v>
      </c>
      <c r="Q918" t="s">
        <v>135</v>
      </c>
      <c r="R918" t="s">
        <v>49</v>
      </c>
      <c r="S918" t="s">
        <v>2182</v>
      </c>
      <c r="T918" t="s">
        <v>1691</v>
      </c>
      <c r="U918" t="s">
        <v>2728</v>
      </c>
    </row>
    <row r="919" spans="1:21" x14ac:dyDescent="0.25">
      <c r="A919" t="s">
        <v>1957</v>
      </c>
      <c r="B919" t="s">
        <v>1958</v>
      </c>
      <c r="C919" t="s">
        <v>1269</v>
      </c>
      <c r="D919" t="s">
        <v>2927</v>
      </c>
      <c r="E919" t="s">
        <v>134</v>
      </c>
      <c r="F919" t="s">
        <v>221</v>
      </c>
      <c r="G919" t="s">
        <v>2028</v>
      </c>
      <c r="H919" t="s">
        <v>1655</v>
      </c>
      <c r="I919" t="s">
        <v>140</v>
      </c>
      <c r="J919" t="s">
        <v>5907</v>
      </c>
      <c r="K919" t="s">
        <v>1660</v>
      </c>
      <c r="L919" t="s">
        <v>983</v>
      </c>
      <c r="M919" t="s">
        <v>2185</v>
      </c>
      <c r="N919" t="s">
        <v>6479</v>
      </c>
      <c r="O919" t="s">
        <v>6480</v>
      </c>
      <c r="P919" t="s">
        <v>25</v>
      </c>
      <c r="Q919" t="s">
        <v>1336</v>
      </c>
      <c r="R919" t="s">
        <v>24</v>
      </c>
      <c r="S919" t="s">
        <v>2184</v>
      </c>
      <c r="T919" t="s">
        <v>1691</v>
      </c>
      <c r="U919" t="s">
        <v>1959</v>
      </c>
    </row>
    <row r="920" spans="1:21" x14ac:dyDescent="0.25">
      <c r="A920" t="s">
        <v>3466</v>
      </c>
      <c r="B920" t="s">
        <v>3467</v>
      </c>
      <c r="D920" t="s">
        <v>82</v>
      </c>
      <c r="E920" t="s">
        <v>134</v>
      </c>
      <c r="F920" t="s">
        <v>283</v>
      </c>
      <c r="G920" t="s">
        <v>2028</v>
      </c>
      <c r="H920" t="s">
        <v>135</v>
      </c>
      <c r="I920" t="s">
        <v>140</v>
      </c>
      <c r="J920" t="s">
        <v>6575</v>
      </c>
      <c r="K920" t="s">
        <v>991</v>
      </c>
      <c r="L920" t="s">
        <v>986</v>
      </c>
      <c r="M920" t="s">
        <v>2185</v>
      </c>
      <c r="N920" t="s">
        <v>3590</v>
      </c>
      <c r="O920" t="s">
        <v>6481</v>
      </c>
      <c r="P920" t="s">
        <v>19</v>
      </c>
      <c r="Q920" t="s">
        <v>135</v>
      </c>
      <c r="R920" t="s">
        <v>21</v>
      </c>
      <c r="S920" t="s">
        <v>2186</v>
      </c>
      <c r="T920" t="s">
        <v>1691</v>
      </c>
      <c r="U920" t="s">
        <v>3468</v>
      </c>
    </row>
    <row r="921" spans="1:21" x14ac:dyDescent="0.25">
      <c r="A921" t="s">
        <v>4767</v>
      </c>
      <c r="B921" t="s">
        <v>4768</v>
      </c>
      <c r="C921" t="s">
        <v>2914</v>
      </c>
      <c r="D921" t="s">
        <v>220</v>
      </c>
      <c r="E921" t="s">
        <v>134</v>
      </c>
      <c r="F921" t="s">
        <v>284</v>
      </c>
      <c r="G921" t="s">
        <v>704</v>
      </c>
      <c r="H921" t="s">
        <v>1654</v>
      </c>
      <c r="I921" t="s">
        <v>17</v>
      </c>
      <c r="J921" t="s">
        <v>874</v>
      </c>
      <c r="K921" t="s">
        <v>1362</v>
      </c>
      <c r="L921" t="s">
        <v>986</v>
      </c>
      <c r="M921" t="s">
        <v>2185</v>
      </c>
      <c r="N921" t="s">
        <v>3590</v>
      </c>
      <c r="O921" t="s">
        <v>6440</v>
      </c>
      <c r="P921" t="s">
        <v>19</v>
      </c>
      <c r="Q921" t="s">
        <v>1334</v>
      </c>
      <c r="R921" t="s">
        <v>54</v>
      </c>
      <c r="S921" t="s">
        <v>2184</v>
      </c>
      <c r="T921" t="s">
        <v>5084</v>
      </c>
      <c r="U921" t="s">
        <v>4769</v>
      </c>
    </row>
    <row r="922" spans="1:21" x14ac:dyDescent="0.25">
      <c r="A922" t="s">
        <v>3718</v>
      </c>
      <c r="B922" t="s">
        <v>3717</v>
      </c>
      <c r="D922" t="s">
        <v>1375</v>
      </c>
      <c r="E922" t="s">
        <v>134</v>
      </c>
      <c r="F922" t="s">
        <v>284</v>
      </c>
      <c r="G922" t="s">
        <v>1714</v>
      </c>
      <c r="H922" t="s">
        <v>135</v>
      </c>
      <c r="I922" t="s">
        <v>28</v>
      </c>
      <c r="J922" t="s">
        <v>877</v>
      </c>
      <c r="K922" t="s">
        <v>1339</v>
      </c>
      <c r="L922" t="s">
        <v>985</v>
      </c>
      <c r="M922" t="s">
        <v>2183</v>
      </c>
      <c r="N922" t="s">
        <v>4417</v>
      </c>
      <c r="O922" t="s">
        <v>6482</v>
      </c>
      <c r="P922" t="s">
        <v>25</v>
      </c>
      <c r="Q922" t="s">
        <v>1336</v>
      </c>
      <c r="R922" t="s">
        <v>40</v>
      </c>
      <c r="S922" t="s">
        <v>2182</v>
      </c>
      <c r="T922" t="s">
        <v>5219</v>
      </c>
      <c r="U922" t="s">
        <v>3716</v>
      </c>
    </row>
    <row r="923" spans="1:21" x14ac:dyDescent="0.25">
      <c r="A923" t="s">
        <v>3166</v>
      </c>
      <c r="B923" t="s">
        <v>3167</v>
      </c>
      <c r="D923" t="s">
        <v>304</v>
      </c>
      <c r="E923" t="s">
        <v>134</v>
      </c>
      <c r="F923" t="s">
        <v>284</v>
      </c>
      <c r="G923" t="s">
        <v>2028</v>
      </c>
      <c r="H923" t="s">
        <v>1654</v>
      </c>
      <c r="I923" t="s">
        <v>17</v>
      </c>
      <c r="J923" t="s">
        <v>6778</v>
      </c>
      <c r="K923" t="s">
        <v>1338</v>
      </c>
      <c r="L923" t="s">
        <v>990</v>
      </c>
      <c r="M923" t="s">
        <v>2183</v>
      </c>
      <c r="N923" t="s">
        <v>6483</v>
      </c>
      <c r="O923" t="s">
        <v>1275</v>
      </c>
      <c r="P923" t="s">
        <v>19</v>
      </c>
      <c r="Q923" t="s">
        <v>135</v>
      </c>
      <c r="R923" t="s">
        <v>24</v>
      </c>
      <c r="S923" t="s">
        <v>2184</v>
      </c>
      <c r="T923" t="s">
        <v>1691</v>
      </c>
      <c r="U923" t="s">
        <v>3168</v>
      </c>
    </row>
    <row r="924" spans="1:21" x14ac:dyDescent="0.25">
      <c r="A924" t="s">
        <v>2774</v>
      </c>
      <c r="B924" t="s">
        <v>2774</v>
      </c>
      <c r="D924" t="s">
        <v>260</v>
      </c>
      <c r="E924" t="s">
        <v>134</v>
      </c>
      <c r="F924" t="s">
        <v>283</v>
      </c>
      <c r="G924" t="s">
        <v>28</v>
      </c>
      <c r="H924" t="s">
        <v>135</v>
      </c>
      <c r="I924" t="s">
        <v>1383</v>
      </c>
      <c r="J924" t="s">
        <v>877</v>
      </c>
      <c r="K924" t="s">
        <v>991</v>
      </c>
      <c r="L924" t="s">
        <v>984</v>
      </c>
      <c r="M924" t="s">
        <v>2183</v>
      </c>
      <c r="N924" t="s">
        <v>6483</v>
      </c>
      <c r="O924" t="s">
        <v>6484</v>
      </c>
      <c r="P924" t="s">
        <v>19</v>
      </c>
      <c r="Q924" t="s">
        <v>135</v>
      </c>
      <c r="R924" t="s">
        <v>49</v>
      </c>
      <c r="S924" t="s">
        <v>2186</v>
      </c>
      <c r="T924" t="s">
        <v>1691</v>
      </c>
      <c r="U924" t="s">
        <v>2775</v>
      </c>
    </row>
    <row r="925" spans="1:21" x14ac:dyDescent="0.25">
      <c r="A925" t="s">
        <v>3630</v>
      </c>
      <c r="B925" t="s">
        <v>3629</v>
      </c>
      <c r="D925" t="s">
        <v>1400</v>
      </c>
      <c r="E925" t="s">
        <v>134</v>
      </c>
      <c r="F925" t="s">
        <v>283</v>
      </c>
      <c r="G925" t="s">
        <v>1714</v>
      </c>
      <c r="H925" t="s">
        <v>135</v>
      </c>
      <c r="I925" t="s">
        <v>140</v>
      </c>
      <c r="J925" t="s">
        <v>6505</v>
      </c>
      <c r="K925" t="s">
        <v>991</v>
      </c>
      <c r="M925" t="s">
        <v>2185</v>
      </c>
      <c r="N925" t="s">
        <v>6483</v>
      </c>
      <c r="P925" t="s">
        <v>19</v>
      </c>
      <c r="Q925" t="s">
        <v>135</v>
      </c>
      <c r="R925" t="s">
        <v>29</v>
      </c>
      <c r="S925" t="s">
        <v>2186</v>
      </c>
      <c r="T925" t="s">
        <v>3628</v>
      </c>
      <c r="U925" t="s">
        <v>3627</v>
      </c>
    </row>
    <row r="926" spans="1:21" x14ac:dyDescent="0.25">
      <c r="A926" t="s">
        <v>4027</v>
      </c>
      <c r="B926" t="s">
        <v>4028</v>
      </c>
      <c r="D926" t="s">
        <v>82</v>
      </c>
      <c r="E926" t="s">
        <v>134</v>
      </c>
      <c r="F926" t="s">
        <v>283</v>
      </c>
      <c r="G926" t="s">
        <v>2028</v>
      </c>
      <c r="H926" t="s">
        <v>135</v>
      </c>
      <c r="I926" t="s">
        <v>140</v>
      </c>
      <c r="J926" t="s">
        <v>5103</v>
      </c>
      <c r="K926" t="s">
        <v>991</v>
      </c>
      <c r="M926" t="s">
        <v>2183</v>
      </c>
      <c r="N926" t="s">
        <v>4749</v>
      </c>
      <c r="P926" t="s">
        <v>19</v>
      </c>
      <c r="Q926" t="s">
        <v>135</v>
      </c>
      <c r="R926" t="s">
        <v>77</v>
      </c>
      <c r="S926" t="s">
        <v>2186</v>
      </c>
      <c r="T926" t="s">
        <v>1691</v>
      </c>
      <c r="U926" t="s">
        <v>4029</v>
      </c>
    </row>
    <row r="927" spans="1:21" x14ac:dyDescent="0.25">
      <c r="A927" t="s">
        <v>3922</v>
      </c>
      <c r="B927" t="s">
        <v>3923</v>
      </c>
      <c r="C927" t="s">
        <v>2914</v>
      </c>
      <c r="D927" t="s">
        <v>1403</v>
      </c>
      <c r="E927" t="s">
        <v>134</v>
      </c>
      <c r="F927" t="s">
        <v>283</v>
      </c>
      <c r="G927" t="s">
        <v>1714</v>
      </c>
      <c r="H927" t="s">
        <v>135</v>
      </c>
      <c r="I927" t="s">
        <v>28</v>
      </c>
      <c r="J927" t="s">
        <v>6532</v>
      </c>
      <c r="K927" t="s">
        <v>989</v>
      </c>
      <c r="M927" t="s">
        <v>2181</v>
      </c>
      <c r="N927" t="s">
        <v>4749</v>
      </c>
      <c r="O927" t="s">
        <v>3975</v>
      </c>
      <c r="P927" t="s">
        <v>19</v>
      </c>
      <c r="Q927" t="s">
        <v>135</v>
      </c>
      <c r="R927" t="s">
        <v>54</v>
      </c>
      <c r="S927" t="s">
        <v>2182</v>
      </c>
      <c r="T927" t="s">
        <v>1691</v>
      </c>
      <c r="U927" t="s">
        <v>3924</v>
      </c>
    </row>
    <row r="928" spans="1:21" x14ac:dyDescent="0.25">
      <c r="A928" t="s">
        <v>1584</v>
      </c>
      <c r="B928" t="s">
        <v>1585</v>
      </c>
      <c r="D928" t="s">
        <v>2015</v>
      </c>
      <c r="E928" t="s">
        <v>134</v>
      </c>
      <c r="F928" t="s">
        <v>221</v>
      </c>
      <c r="G928" t="s">
        <v>2028</v>
      </c>
      <c r="H928" t="s">
        <v>1654</v>
      </c>
      <c r="I928" t="s">
        <v>28</v>
      </c>
      <c r="J928" t="s">
        <v>882</v>
      </c>
      <c r="K928" t="s">
        <v>1362</v>
      </c>
      <c r="L928" t="s">
        <v>990</v>
      </c>
      <c r="M928" t="s">
        <v>2185</v>
      </c>
      <c r="N928" t="s">
        <v>1349</v>
      </c>
      <c r="O928" t="s">
        <v>6485</v>
      </c>
      <c r="P928" t="s">
        <v>19</v>
      </c>
      <c r="Q928" t="s">
        <v>2026</v>
      </c>
      <c r="R928" t="s">
        <v>24</v>
      </c>
      <c r="S928" t="s">
        <v>2184</v>
      </c>
      <c r="T928" t="s">
        <v>1723</v>
      </c>
      <c r="U928" t="s">
        <v>1586</v>
      </c>
    </row>
    <row r="929" spans="1:21" x14ac:dyDescent="0.25">
      <c r="A929" t="s">
        <v>2299</v>
      </c>
      <c r="B929" t="s">
        <v>2300</v>
      </c>
      <c r="C929" t="s">
        <v>243</v>
      </c>
      <c r="D929" t="s">
        <v>1380</v>
      </c>
      <c r="E929" t="s">
        <v>134</v>
      </c>
      <c r="F929" t="s">
        <v>284</v>
      </c>
      <c r="G929" t="s">
        <v>28</v>
      </c>
      <c r="H929" t="s">
        <v>1654</v>
      </c>
      <c r="I929" t="s">
        <v>20</v>
      </c>
      <c r="J929" t="s">
        <v>913</v>
      </c>
      <c r="K929" t="s">
        <v>1411</v>
      </c>
      <c r="L929" t="s">
        <v>986</v>
      </c>
      <c r="M929" t="s">
        <v>2185</v>
      </c>
      <c r="N929" t="s">
        <v>5090</v>
      </c>
      <c r="O929" t="s">
        <v>6486</v>
      </c>
      <c r="P929" t="s">
        <v>19</v>
      </c>
      <c r="Q929" t="s">
        <v>135</v>
      </c>
      <c r="R929" t="s">
        <v>34</v>
      </c>
      <c r="S929" t="s">
        <v>2186</v>
      </c>
      <c r="T929" t="s">
        <v>1740</v>
      </c>
      <c r="U929" t="s">
        <v>2301</v>
      </c>
    </row>
    <row r="930" spans="1:21" x14ac:dyDescent="0.25">
      <c r="A930" t="s">
        <v>3737</v>
      </c>
      <c r="B930" t="s">
        <v>3736</v>
      </c>
      <c r="D930" t="s">
        <v>304</v>
      </c>
      <c r="E930" t="s">
        <v>134</v>
      </c>
      <c r="F930" t="s">
        <v>284</v>
      </c>
      <c r="G930" t="s">
        <v>2028</v>
      </c>
      <c r="H930" t="s">
        <v>135</v>
      </c>
      <c r="I930" t="s">
        <v>28</v>
      </c>
      <c r="J930" t="s">
        <v>6505</v>
      </c>
      <c r="K930" t="s">
        <v>991</v>
      </c>
      <c r="M930" t="s">
        <v>2185</v>
      </c>
      <c r="N930" t="s">
        <v>5090</v>
      </c>
      <c r="P930" t="s">
        <v>19</v>
      </c>
      <c r="Q930" t="s">
        <v>135</v>
      </c>
      <c r="R930" t="s">
        <v>54</v>
      </c>
      <c r="S930" t="s">
        <v>2186</v>
      </c>
      <c r="T930" t="s">
        <v>1691</v>
      </c>
      <c r="U930" t="s">
        <v>3735</v>
      </c>
    </row>
    <row r="931" spans="1:21" x14ac:dyDescent="0.25">
      <c r="A931" t="s">
        <v>3051</v>
      </c>
      <c r="B931" t="s">
        <v>3052</v>
      </c>
      <c r="D931" t="s">
        <v>1394</v>
      </c>
      <c r="E931" t="s">
        <v>134</v>
      </c>
      <c r="F931" t="s">
        <v>284</v>
      </c>
      <c r="G931" t="s">
        <v>28</v>
      </c>
      <c r="H931" t="s">
        <v>135</v>
      </c>
      <c r="I931" t="s">
        <v>1383</v>
      </c>
      <c r="J931" t="s">
        <v>4745</v>
      </c>
      <c r="K931" t="s">
        <v>991</v>
      </c>
      <c r="M931" t="s">
        <v>2183</v>
      </c>
      <c r="N931" t="s">
        <v>5090</v>
      </c>
      <c r="P931" t="s">
        <v>19</v>
      </c>
      <c r="Q931" t="s">
        <v>135</v>
      </c>
      <c r="R931" t="s">
        <v>44</v>
      </c>
      <c r="S931" t="s">
        <v>2186</v>
      </c>
      <c r="T931" t="s">
        <v>4563</v>
      </c>
      <c r="U931" t="s">
        <v>3053</v>
      </c>
    </row>
    <row r="932" spans="1:21" x14ac:dyDescent="0.25">
      <c r="A932" t="s">
        <v>4794</v>
      </c>
      <c r="B932" t="s">
        <v>4795</v>
      </c>
      <c r="D932" t="s">
        <v>343</v>
      </c>
      <c r="E932" t="s">
        <v>134</v>
      </c>
      <c r="F932" t="s">
        <v>284</v>
      </c>
      <c r="G932" t="s">
        <v>704</v>
      </c>
      <c r="H932" t="s">
        <v>135</v>
      </c>
      <c r="I932" t="s">
        <v>140</v>
      </c>
      <c r="J932" t="s">
        <v>880</v>
      </c>
      <c r="K932" t="s">
        <v>989</v>
      </c>
      <c r="L932" t="s">
        <v>984</v>
      </c>
      <c r="M932" t="s">
        <v>2185</v>
      </c>
      <c r="N932" t="s">
        <v>5090</v>
      </c>
      <c r="O932" t="s">
        <v>6487</v>
      </c>
      <c r="P932" t="s">
        <v>25</v>
      </c>
      <c r="Q932" t="s">
        <v>1336</v>
      </c>
      <c r="R932" t="s">
        <v>30</v>
      </c>
      <c r="S932" t="s">
        <v>2184</v>
      </c>
      <c r="T932" t="s">
        <v>6488</v>
      </c>
      <c r="U932" t="s">
        <v>4796</v>
      </c>
    </row>
    <row r="933" spans="1:21" x14ac:dyDescent="0.25">
      <c r="A933" t="s">
        <v>2449</v>
      </c>
      <c r="B933" t="s">
        <v>2450</v>
      </c>
      <c r="C933" t="s">
        <v>1390</v>
      </c>
      <c r="D933" t="s">
        <v>2016</v>
      </c>
      <c r="E933" t="s">
        <v>134</v>
      </c>
      <c r="F933" t="s">
        <v>221</v>
      </c>
      <c r="G933" t="s">
        <v>1657</v>
      </c>
      <c r="H933" t="s">
        <v>1654</v>
      </c>
      <c r="I933" t="s">
        <v>140</v>
      </c>
      <c r="J933" t="s">
        <v>872</v>
      </c>
      <c r="K933" t="s">
        <v>1674</v>
      </c>
      <c r="L933" t="s">
        <v>983</v>
      </c>
      <c r="M933" t="s">
        <v>2181</v>
      </c>
      <c r="N933" t="s">
        <v>4127</v>
      </c>
      <c r="O933" t="s">
        <v>4892</v>
      </c>
      <c r="P933" t="s">
        <v>19</v>
      </c>
      <c r="Q933" t="s">
        <v>1679</v>
      </c>
      <c r="R933" t="s">
        <v>34</v>
      </c>
      <c r="S933" t="s">
        <v>2182</v>
      </c>
      <c r="T933" t="s">
        <v>4750</v>
      </c>
      <c r="U933" t="s">
        <v>2451</v>
      </c>
    </row>
    <row r="934" spans="1:21" x14ac:dyDescent="0.25">
      <c r="A934" t="s">
        <v>3349</v>
      </c>
      <c r="B934" t="s">
        <v>3348</v>
      </c>
      <c r="D934" t="s">
        <v>82</v>
      </c>
      <c r="E934" t="s">
        <v>134</v>
      </c>
      <c r="F934" t="s">
        <v>283</v>
      </c>
      <c r="G934" t="s">
        <v>1714</v>
      </c>
      <c r="H934" t="s">
        <v>135</v>
      </c>
      <c r="I934" t="s">
        <v>140</v>
      </c>
      <c r="J934" t="s">
        <v>6667</v>
      </c>
      <c r="K934" t="s">
        <v>991</v>
      </c>
      <c r="L934" t="s">
        <v>986</v>
      </c>
      <c r="M934" t="s">
        <v>2185</v>
      </c>
      <c r="N934" t="s">
        <v>4127</v>
      </c>
      <c r="O934" t="s">
        <v>6489</v>
      </c>
      <c r="P934" t="s">
        <v>19</v>
      </c>
      <c r="Q934" t="s">
        <v>135</v>
      </c>
      <c r="R934" t="s">
        <v>34</v>
      </c>
      <c r="S934" t="s">
        <v>2186</v>
      </c>
      <c r="T934" t="s">
        <v>1691</v>
      </c>
      <c r="U934" t="s">
        <v>3347</v>
      </c>
    </row>
    <row r="935" spans="1:21" x14ac:dyDescent="0.25">
      <c r="A935" t="s">
        <v>3866</v>
      </c>
      <c r="B935" t="s">
        <v>3867</v>
      </c>
      <c r="C935" t="s">
        <v>3974</v>
      </c>
      <c r="D935" t="s">
        <v>234</v>
      </c>
      <c r="E935" t="s">
        <v>134</v>
      </c>
      <c r="F935" t="s">
        <v>284</v>
      </c>
      <c r="G935" t="s">
        <v>703</v>
      </c>
      <c r="H935" t="s">
        <v>1654</v>
      </c>
      <c r="I935" t="s">
        <v>17</v>
      </c>
      <c r="J935" t="s">
        <v>43</v>
      </c>
      <c r="K935" t="s">
        <v>1338</v>
      </c>
      <c r="L935" t="s">
        <v>984</v>
      </c>
      <c r="M935" t="s">
        <v>2185</v>
      </c>
      <c r="N935" t="s">
        <v>4128</v>
      </c>
      <c r="O935" t="s">
        <v>6490</v>
      </c>
      <c r="P935" t="s">
        <v>19</v>
      </c>
      <c r="Q935" t="s">
        <v>135</v>
      </c>
      <c r="R935" t="s">
        <v>52</v>
      </c>
      <c r="S935" t="s">
        <v>2184</v>
      </c>
      <c r="T935" t="s">
        <v>1691</v>
      </c>
      <c r="U935" t="s">
        <v>3868</v>
      </c>
    </row>
    <row r="936" spans="1:21" x14ac:dyDescent="0.25">
      <c r="A936" t="s">
        <v>3881</v>
      </c>
      <c r="B936" t="s">
        <v>3882</v>
      </c>
      <c r="D936" t="s">
        <v>350</v>
      </c>
      <c r="E936" t="s">
        <v>134</v>
      </c>
      <c r="F936" t="s">
        <v>283</v>
      </c>
      <c r="G936" t="s">
        <v>1714</v>
      </c>
      <c r="H936" t="s">
        <v>135</v>
      </c>
      <c r="I936" t="s">
        <v>28</v>
      </c>
      <c r="J936" t="s">
        <v>3963</v>
      </c>
      <c r="K936" t="s">
        <v>991</v>
      </c>
      <c r="M936" t="s">
        <v>2185</v>
      </c>
      <c r="N936" t="s">
        <v>4128</v>
      </c>
      <c r="P936" t="s">
        <v>19</v>
      </c>
      <c r="Q936" t="s">
        <v>135</v>
      </c>
      <c r="R936" t="s">
        <v>52</v>
      </c>
      <c r="S936" t="s">
        <v>2186</v>
      </c>
      <c r="T936" t="s">
        <v>1691</v>
      </c>
      <c r="U936" t="s">
        <v>3883</v>
      </c>
    </row>
    <row r="937" spans="1:21" x14ac:dyDescent="0.25">
      <c r="A937" t="s">
        <v>3455</v>
      </c>
      <c r="B937" t="s">
        <v>3456</v>
      </c>
      <c r="D937" t="s">
        <v>1402</v>
      </c>
      <c r="E937" t="s">
        <v>134</v>
      </c>
      <c r="F937" t="s">
        <v>284</v>
      </c>
      <c r="G937" t="s">
        <v>28</v>
      </c>
      <c r="H937" t="s">
        <v>135</v>
      </c>
      <c r="I937" t="s">
        <v>1383</v>
      </c>
      <c r="J937" t="s">
        <v>6787</v>
      </c>
      <c r="K937" t="s">
        <v>991</v>
      </c>
      <c r="M937" t="s">
        <v>2183</v>
      </c>
      <c r="N937" t="s">
        <v>4418</v>
      </c>
      <c r="P937" t="s">
        <v>19</v>
      </c>
      <c r="Q937" t="s">
        <v>135</v>
      </c>
      <c r="R937" t="s">
        <v>44</v>
      </c>
      <c r="S937" t="s">
        <v>2186</v>
      </c>
      <c r="T937" t="s">
        <v>1740</v>
      </c>
      <c r="U937" t="s">
        <v>3457</v>
      </c>
    </row>
    <row r="938" spans="1:21" x14ac:dyDescent="0.25">
      <c r="A938" t="s">
        <v>2517</v>
      </c>
      <c r="B938" t="s">
        <v>2518</v>
      </c>
      <c r="C938" t="s">
        <v>1685</v>
      </c>
      <c r="D938" t="s">
        <v>256</v>
      </c>
      <c r="E938" t="s">
        <v>134</v>
      </c>
      <c r="F938" t="s">
        <v>221</v>
      </c>
      <c r="G938" t="s">
        <v>2028</v>
      </c>
      <c r="H938" t="s">
        <v>135</v>
      </c>
      <c r="I938" t="s">
        <v>1383</v>
      </c>
      <c r="J938" t="s">
        <v>881</v>
      </c>
      <c r="K938" t="s">
        <v>989</v>
      </c>
      <c r="L938" t="s">
        <v>1343</v>
      </c>
      <c r="M938" t="s">
        <v>2185</v>
      </c>
      <c r="N938" t="s">
        <v>4418</v>
      </c>
      <c r="O938" t="s">
        <v>6491</v>
      </c>
      <c r="P938" t="s">
        <v>1388</v>
      </c>
      <c r="Q938" t="s">
        <v>135</v>
      </c>
      <c r="R938" t="s">
        <v>40</v>
      </c>
      <c r="S938" t="s">
        <v>2184</v>
      </c>
      <c r="T938" t="s">
        <v>1690</v>
      </c>
      <c r="U938" t="s">
        <v>2519</v>
      </c>
    </row>
    <row r="939" spans="1:21" x14ac:dyDescent="0.25">
      <c r="A939" t="s">
        <v>3279</v>
      </c>
      <c r="B939" t="s">
        <v>3280</v>
      </c>
      <c r="C939" t="s">
        <v>1364</v>
      </c>
      <c r="D939" t="s">
        <v>485</v>
      </c>
      <c r="E939" t="s">
        <v>134</v>
      </c>
      <c r="F939" t="s">
        <v>284</v>
      </c>
      <c r="G939" t="s">
        <v>703</v>
      </c>
      <c r="H939" t="s">
        <v>1654</v>
      </c>
      <c r="I939" t="s">
        <v>140</v>
      </c>
      <c r="J939" t="s">
        <v>925</v>
      </c>
      <c r="K939" t="s">
        <v>1396</v>
      </c>
      <c r="L939" t="s">
        <v>1688</v>
      </c>
      <c r="M939" t="s">
        <v>2183</v>
      </c>
      <c r="N939" t="s">
        <v>5091</v>
      </c>
      <c r="O939" t="s">
        <v>6492</v>
      </c>
      <c r="P939" t="s">
        <v>19</v>
      </c>
      <c r="Q939" t="s">
        <v>1334</v>
      </c>
      <c r="R939" t="s">
        <v>30</v>
      </c>
      <c r="S939" t="s">
        <v>2186</v>
      </c>
      <c r="T939" t="s">
        <v>3281</v>
      </c>
      <c r="U939" t="s">
        <v>3282</v>
      </c>
    </row>
    <row r="940" spans="1:21" x14ac:dyDescent="0.25">
      <c r="A940" t="s">
        <v>3655</v>
      </c>
      <c r="B940" t="s">
        <v>3654</v>
      </c>
      <c r="D940" t="s">
        <v>1394</v>
      </c>
      <c r="E940" t="s">
        <v>134</v>
      </c>
      <c r="F940" t="s">
        <v>283</v>
      </c>
      <c r="G940" t="s">
        <v>2028</v>
      </c>
      <c r="H940" t="s">
        <v>135</v>
      </c>
      <c r="I940" t="s">
        <v>140</v>
      </c>
      <c r="J940" t="s">
        <v>4813</v>
      </c>
      <c r="K940" t="s">
        <v>991</v>
      </c>
      <c r="M940" t="s">
        <v>2181</v>
      </c>
      <c r="N940" t="s">
        <v>5091</v>
      </c>
      <c r="P940" t="s">
        <v>19</v>
      </c>
      <c r="Q940" t="s">
        <v>135</v>
      </c>
      <c r="R940" t="s">
        <v>54</v>
      </c>
      <c r="S940" t="s">
        <v>2186</v>
      </c>
      <c r="T940" t="s">
        <v>1727</v>
      </c>
      <c r="U940" t="s">
        <v>3653</v>
      </c>
    </row>
    <row r="941" spans="1:21" x14ac:dyDescent="0.25">
      <c r="A941" t="s">
        <v>6493</v>
      </c>
      <c r="B941" t="s">
        <v>6494</v>
      </c>
      <c r="C941" t="s">
        <v>6495</v>
      </c>
      <c r="D941" t="s">
        <v>1534</v>
      </c>
      <c r="E941" t="s">
        <v>134</v>
      </c>
      <c r="F941" t="s">
        <v>284</v>
      </c>
      <c r="G941" t="s">
        <v>704</v>
      </c>
      <c r="H941" t="s">
        <v>135</v>
      </c>
      <c r="I941" t="s">
        <v>17</v>
      </c>
      <c r="J941" t="s">
        <v>872</v>
      </c>
      <c r="K941" t="s">
        <v>991</v>
      </c>
      <c r="M941" t="s">
        <v>2185</v>
      </c>
      <c r="N941" t="s">
        <v>5091</v>
      </c>
      <c r="O941" t="s">
        <v>6496</v>
      </c>
      <c r="P941" t="s">
        <v>19</v>
      </c>
      <c r="Q941" t="s">
        <v>135</v>
      </c>
      <c r="R941" t="s">
        <v>54</v>
      </c>
      <c r="S941" t="s">
        <v>2184</v>
      </c>
      <c r="T941" t="s">
        <v>1700</v>
      </c>
      <c r="U941" t="s">
        <v>6497</v>
      </c>
    </row>
    <row r="942" spans="1:21" x14ac:dyDescent="0.25">
      <c r="A942" t="s">
        <v>2981</v>
      </c>
      <c r="B942" t="s">
        <v>2982</v>
      </c>
      <c r="C942" t="s">
        <v>1269</v>
      </c>
      <c r="D942" t="s">
        <v>2016</v>
      </c>
      <c r="E942" t="s">
        <v>134</v>
      </c>
      <c r="F942" t="s">
        <v>284</v>
      </c>
      <c r="G942" t="s">
        <v>2028</v>
      </c>
      <c r="H942" t="s">
        <v>135</v>
      </c>
      <c r="I942" t="s">
        <v>140</v>
      </c>
      <c r="J942" t="s">
        <v>880</v>
      </c>
      <c r="K942" t="s">
        <v>989</v>
      </c>
      <c r="M942" t="s">
        <v>2183</v>
      </c>
      <c r="N942" t="s">
        <v>6498</v>
      </c>
      <c r="O942" t="s">
        <v>3454</v>
      </c>
      <c r="P942" t="s">
        <v>19</v>
      </c>
      <c r="Q942" t="s">
        <v>1336</v>
      </c>
      <c r="R942" t="s">
        <v>213</v>
      </c>
      <c r="S942" t="s">
        <v>2182</v>
      </c>
      <c r="T942" t="s">
        <v>4125</v>
      </c>
      <c r="U942" t="s">
        <v>2983</v>
      </c>
    </row>
    <row r="943" spans="1:21" x14ac:dyDescent="0.25">
      <c r="A943" t="s">
        <v>483</v>
      </c>
      <c r="B943" t="s">
        <v>483</v>
      </c>
      <c r="C943" t="s">
        <v>1269</v>
      </c>
      <c r="D943" t="s">
        <v>6788</v>
      </c>
      <c r="E943" t="s">
        <v>134</v>
      </c>
      <c r="F943" t="s">
        <v>221</v>
      </c>
      <c r="G943" t="s">
        <v>1657</v>
      </c>
      <c r="H943" t="s">
        <v>1654</v>
      </c>
      <c r="I943" t="s">
        <v>140</v>
      </c>
      <c r="J943" t="s">
        <v>877</v>
      </c>
      <c r="K943" t="s">
        <v>1362</v>
      </c>
      <c r="L943" t="s">
        <v>985</v>
      </c>
      <c r="M943" t="s">
        <v>2181</v>
      </c>
      <c r="N943" t="s">
        <v>4419</v>
      </c>
      <c r="O943" t="s">
        <v>6477</v>
      </c>
      <c r="P943" t="s">
        <v>2268</v>
      </c>
      <c r="Q943" t="s">
        <v>1358</v>
      </c>
      <c r="R943" t="s">
        <v>66</v>
      </c>
      <c r="S943" t="s">
        <v>2184</v>
      </c>
      <c r="T943" t="s">
        <v>1700</v>
      </c>
      <c r="U943" t="s">
        <v>484</v>
      </c>
    </row>
    <row r="944" spans="1:21" x14ac:dyDescent="0.25">
      <c r="A944" t="s">
        <v>4236</v>
      </c>
      <c r="B944" t="s">
        <v>4237</v>
      </c>
      <c r="D944" t="s">
        <v>1403</v>
      </c>
      <c r="E944" t="s">
        <v>134</v>
      </c>
      <c r="F944" t="s">
        <v>283</v>
      </c>
      <c r="G944" t="s">
        <v>703</v>
      </c>
      <c r="H944" t="s">
        <v>135</v>
      </c>
      <c r="I944" t="s">
        <v>20</v>
      </c>
      <c r="J944" t="s">
        <v>877</v>
      </c>
      <c r="K944" t="s">
        <v>991</v>
      </c>
      <c r="M944" t="s">
        <v>2181</v>
      </c>
      <c r="N944" t="s">
        <v>4419</v>
      </c>
      <c r="P944" t="s">
        <v>19</v>
      </c>
      <c r="Q944" t="s">
        <v>135</v>
      </c>
      <c r="R944" t="s">
        <v>69</v>
      </c>
      <c r="S944" t="s">
        <v>2186</v>
      </c>
      <c r="T944" t="s">
        <v>1691</v>
      </c>
      <c r="U944" t="s">
        <v>4238</v>
      </c>
    </row>
    <row r="945" spans="1:21" x14ac:dyDescent="0.25">
      <c r="A945" t="s">
        <v>4239</v>
      </c>
      <c r="B945" t="s">
        <v>4240</v>
      </c>
      <c r="D945" t="s">
        <v>1403</v>
      </c>
      <c r="E945" t="s">
        <v>134</v>
      </c>
      <c r="F945" t="s">
        <v>283</v>
      </c>
      <c r="G945" t="s">
        <v>703</v>
      </c>
      <c r="H945" t="s">
        <v>135</v>
      </c>
      <c r="I945" t="s">
        <v>20</v>
      </c>
      <c r="J945" t="s">
        <v>921</v>
      </c>
      <c r="K945" t="s">
        <v>991</v>
      </c>
      <c r="M945" t="s">
        <v>2181</v>
      </c>
      <c r="N945" t="s">
        <v>4419</v>
      </c>
      <c r="P945" t="s">
        <v>19</v>
      </c>
      <c r="Q945" t="s">
        <v>135</v>
      </c>
      <c r="R945" t="s">
        <v>69</v>
      </c>
      <c r="S945" t="s">
        <v>2186</v>
      </c>
      <c r="T945" t="s">
        <v>1691</v>
      </c>
      <c r="U945" t="s">
        <v>4241</v>
      </c>
    </row>
    <row r="946" spans="1:21" x14ac:dyDescent="0.25">
      <c r="A946" t="s">
        <v>3234</v>
      </c>
      <c r="B946" t="s">
        <v>3235</v>
      </c>
      <c r="D946" t="s">
        <v>1403</v>
      </c>
      <c r="E946" t="s">
        <v>134</v>
      </c>
      <c r="F946" t="s">
        <v>284</v>
      </c>
      <c r="G946" t="s">
        <v>2028</v>
      </c>
      <c r="H946" t="s">
        <v>135</v>
      </c>
      <c r="I946" t="s">
        <v>1383</v>
      </c>
      <c r="J946" t="s">
        <v>6696</v>
      </c>
      <c r="K946" t="s">
        <v>1338</v>
      </c>
      <c r="L946" t="s">
        <v>990</v>
      </c>
      <c r="M946" t="s">
        <v>2185</v>
      </c>
      <c r="N946" t="s">
        <v>4751</v>
      </c>
      <c r="O946" t="s">
        <v>5995</v>
      </c>
      <c r="P946" t="s">
        <v>19</v>
      </c>
      <c r="Q946" t="s">
        <v>1336</v>
      </c>
      <c r="R946" t="s">
        <v>44</v>
      </c>
      <c r="S946" t="s">
        <v>2182</v>
      </c>
      <c r="T946" t="s">
        <v>1731</v>
      </c>
      <c r="U946" t="s">
        <v>3236</v>
      </c>
    </row>
    <row r="947" spans="1:21" x14ac:dyDescent="0.25">
      <c r="A947" t="s">
        <v>3054</v>
      </c>
      <c r="B947" t="s">
        <v>3055</v>
      </c>
      <c r="D947" t="s">
        <v>1403</v>
      </c>
      <c r="E947" t="s">
        <v>134</v>
      </c>
      <c r="F947" t="s">
        <v>283</v>
      </c>
      <c r="G947" t="s">
        <v>2028</v>
      </c>
      <c r="H947" t="s">
        <v>135</v>
      </c>
      <c r="I947" t="s">
        <v>1383</v>
      </c>
      <c r="J947" t="s">
        <v>4745</v>
      </c>
      <c r="K947" t="s">
        <v>991</v>
      </c>
      <c r="M947" t="s">
        <v>2183</v>
      </c>
      <c r="N947" t="s">
        <v>5092</v>
      </c>
      <c r="P947" t="s">
        <v>19</v>
      </c>
      <c r="Q947" t="s">
        <v>135</v>
      </c>
      <c r="R947" t="s">
        <v>44</v>
      </c>
      <c r="S947" t="s">
        <v>2186</v>
      </c>
      <c r="T947" t="s">
        <v>1691</v>
      </c>
      <c r="U947" t="s">
        <v>3056</v>
      </c>
    </row>
    <row r="948" spans="1:21" x14ac:dyDescent="0.25">
      <c r="A948" t="s">
        <v>2313</v>
      </c>
      <c r="B948" t="s">
        <v>2313</v>
      </c>
      <c r="D948" t="s">
        <v>1380</v>
      </c>
      <c r="E948" t="s">
        <v>134</v>
      </c>
      <c r="F948" t="s">
        <v>284</v>
      </c>
      <c r="G948" t="s">
        <v>703</v>
      </c>
      <c r="H948" t="s">
        <v>135</v>
      </c>
      <c r="I948" t="s">
        <v>1383</v>
      </c>
      <c r="J948" t="s">
        <v>2997</v>
      </c>
      <c r="K948" t="s">
        <v>1708</v>
      </c>
      <c r="L948" t="s">
        <v>986</v>
      </c>
      <c r="M948" t="s">
        <v>2183</v>
      </c>
      <c r="N948" t="s">
        <v>4130</v>
      </c>
      <c r="O948" t="s">
        <v>4836</v>
      </c>
      <c r="P948" t="s">
        <v>19</v>
      </c>
      <c r="Q948" t="s">
        <v>135</v>
      </c>
      <c r="R948" t="s">
        <v>66</v>
      </c>
      <c r="S948" t="s">
        <v>2186</v>
      </c>
      <c r="T948" t="s">
        <v>5098</v>
      </c>
      <c r="U948" t="s">
        <v>2314</v>
      </c>
    </row>
    <row r="949" spans="1:21" x14ac:dyDescent="0.25">
      <c r="A949" t="s">
        <v>3487</v>
      </c>
      <c r="B949" t="s">
        <v>3488</v>
      </c>
      <c r="D949" t="s">
        <v>82</v>
      </c>
      <c r="E949" t="s">
        <v>134</v>
      </c>
      <c r="F949" t="s">
        <v>283</v>
      </c>
      <c r="G949" t="s">
        <v>2028</v>
      </c>
      <c r="H949" t="s">
        <v>135</v>
      </c>
      <c r="I949" t="s">
        <v>140</v>
      </c>
      <c r="J949" t="s">
        <v>6756</v>
      </c>
      <c r="K949" t="s">
        <v>991</v>
      </c>
      <c r="M949" t="s">
        <v>2183</v>
      </c>
      <c r="N949" t="s">
        <v>4753</v>
      </c>
      <c r="P949" t="s">
        <v>19</v>
      </c>
      <c r="Q949" t="s">
        <v>135</v>
      </c>
      <c r="R949" t="s">
        <v>52</v>
      </c>
      <c r="S949" t="s">
        <v>2186</v>
      </c>
      <c r="T949" t="s">
        <v>1691</v>
      </c>
      <c r="U949" t="s">
        <v>3489</v>
      </c>
    </row>
    <row r="950" spans="1:21" x14ac:dyDescent="0.25">
      <c r="A950" t="s">
        <v>3492</v>
      </c>
      <c r="B950" t="s">
        <v>3493</v>
      </c>
      <c r="D950" t="s">
        <v>82</v>
      </c>
      <c r="E950" t="s">
        <v>134</v>
      </c>
      <c r="F950" t="s">
        <v>283</v>
      </c>
      <c r="G950" t="s">
        <v>2028</v>
      </c>
      <c r="H950" t="s">
        <v>135</v>
      </c>
      <c r="I950" t="s">
        <v>140</v>
      </c>
      <c r="J950" t="s">
        <v>6285</v>
      </c>
      <c r="K950" t="s">
        <v>991</v>
      </c>
      <c r="M950" t="s">
        <v>2185</v>
      </c>
      <c r="N950" t="s">
        <v>4753</v>
      </c>
      <c r="P950" t="s">
        <v>19</v>
      </c>
      <c r="Q950" t="s">
        <v>135</v>
      </c>
      <c r="R950" t="s">
        <v>24</v>
      </c>
      <c r="S950" t="s">
        <v>2186</v>
      </c>
      <c r="T950" t="s">
        <v>1691</v>
      </c>
      <c r="U950" t="s">
        <v>3494</v>
      </c>
    </row>
    <row r="951" spans="1:21" x14ac:dyDescent="0.25">
      <c r="A951" t="s">
        <v>3858</v>
      </c>
      <c r="B951" t="s">
        <v>3859</v>
      </c>
      <c r="D951" t="s">
        <v>304</v>
      </c>
      <c r="E951" t="s">
        <v>134</v>
      </c>
      <c r="F951" t="s">
        <v>284</v>
      </c>
      <c r="G951" t="s">
        <v>1714</v>
      </c>
      <c r="H951" t="s">
        <v>135</v>
      </c>
      <c r="I951" t="s">
        <v>17</v>
      </c>
      <c r="J951" t="s">
        <v>5177</v>
      </c>
      <c r="K951" t="s">
        <v>991</v>
      </c>
      <c r="M951" t="s">
        <v>2185</v>
      </c>
      <c r="N951" t="s">
        <v>4753</v>
      </c>
      <c r="P951" t="s">
        <v>19</v>
      </c>
      <c r="Q951" t="s">
        <v>135</v>
      </c>
      <c r="R951" t="s">
        <v>30</v>
      </c>
      <c r="S951" t="s">
        <v>2186</v>
      </c>
      <c r="T951" t="s">
        <v>1691</v>
      </c>
      <c r="U951" t="s">
        <v>3860</v>
      </c>
    </row>
    <row r="952" spans="1:21" x14ac:dyDescent="0.25">
      <c r="A952" t="s">
        <v>5093</v>
      </c>
      <c r="B952" t="s">
        <v>5094</v>
      </c>
      <c r="C952" t="s">
        <v>1269</v>
      </c>
      <c r="D952" t="s">
        <v>256</v>
      </c>
      <c r="E952" t="s">
        <v>134</v>
      </c>
      <c r="F952" t="s">
        <v>284</v>
      </c>
      <c r="G952" t="s">
        <v>703</v>
      </c>
      <c r="H952" t="s">
        <v>135</v>
      </c>
      <c r="I952" t="s">
        <v>28</v>
      </c>
      <c r="J952" t="s">
        <v>872</v>
      </c>
      <c r="K952" t="s">
        <v>989</v>
      </c>
      <c r="M952" t="s">
        <v>2183</v>
      </c>
      <c r="N952" t="s">
        <v>4753</v>
      </c>
      <c r="O952" t="s">
        <v>4984</v>
      </c>
      <c r="P952" t="s">
        <v>19</v>
      </c>
      <c r="Q952" t="s">
        <v>1336</v>
      </c>
      <c r="R952" t="s">
        <v>66</v>
      </c>
      <c r="S952" t="s">
        <v>2182</v>
      </c>
      <c r="T952" t="s">
        <v>5095</v>
      </c>
      <c r="U952" t="s">
        <v>5096</v>
      </c>
    </row>
    <row r="953" spans="1:21" x14ac:dyDescent="0.25">
      <c r="A953" t="s">
        <v>2701</v>
      </c>
      <c r="B953" t="s">
        <v>2702</v>
      </c>
      <c r="C953" t="s">
        <v>102</v>
      </c>
      <c r="D953" t="s">
        <v>410</v>
      </c>
      <c r="E953" t="s">
        <v>134</v>
      </c>
      <c r="F953" t="s">
        <v>284</v>
      </c>
      <c r="G953" t="s">
        <v>2028</v>
      </c>
      <c r="H953" t="s">
        <v>135</v>
      </c>
      <c r="I953" t="s">
        <v>1383</v>
      </c>
      <c r="J953" t="s">
        <v>875</v>
      </c>
      <c r="K953" t="s">
        <v>988</v>
      </c>
      <c r="M953" t="s">
        <v>2181</v>
      </c>
      <c r="N953" t="s">
        <v>5097</v>
      </c>
      <c r="O953" t="s">
        <v>2938</v>
      </c>
      <c r="P953" t="s">
        <v>19</v>
      </c>
      <c r="Q953" t="s">
        <v>2026</v>
      </c>
      <c r="R953" t="s">
        <v>18</v>
      </c>
      <c r="S953" t="s">
        <v>2184</v>
      </c>
      <c r="T953" t="s">
        <v>4129</v>
      </c>
      <c r="U953" t="s">
        <v>2703</v>
      </c>
    </row>
    <row r="954" spans="1:21" x14ac:dyDescent="0.25">
      <c r="A954" t="s">
        <v>2890</v>
      </c>
      <c r="B954" t="s">
        <v>2891</v>
      </c>
      <c r="C954" t="s">
        <v>1269</v>
      </c>
      <c r="D954" t="s">
        <v>411</v>
      </c>
      <c r="E954" t="s">
        <v>134</v>
      </c>
      <c r="F954" t="s">
        <v>284</v>
      </c>
      <c r="G954" t="s">
        <v>2028</v>
      </c>
      <c r="H954" t="s">
        <v>135</v>
      </c>
      <c r="I954" t="s">
        <v>20</v>
      </c>
      <c r="J954" t="s">
        <v>874</v>
      </c>
      <c r="K954" t="s">
        <v>989</v>
      </c>
      <c r="L954" t="s">
        <v>986</v>
      </c>
      <c r="M954" t="s">
        <v>2185</v>
      </c>
      <c r="N954" t="s">
        <v>5097</v>
      </c>
      <c r="O954" t="s">
        <v>6500</v>
      </c>
      <c r="P954" t="s">
        <v>19</v>
      </c>
      <c r="Q954" t="s">
        <v>135</v>
      </c>
      <c r="R954" t="s">
        <v>40</v>
      </c>
      <c r="S954" t="s">
        <v>2186</v>
      </c>
      <c r="T954" t="s">
        <v>3453</v>
      </c>
      <c r="U954" t="s">
        <v>2892</v>
      </c>
    </row>
    <row r="955" spans="1:21" x14ac:dyDescent="0.25">
      <c r="A955" t="s">
        <v>3380</v>
      </c>
      <c r="B955" t="s">
        <v>3379</v>
      </c>
      <c r="D955" t="s">
        <v>968</v>
      </c>
      <c r="E955" t="s">
        <v>134</v>
      </c>
      <c r="F955" t="s">
        <v>283</v>
      </c>
      <c r="G955" t="s">
        <v>2028</v>
      </c>
      <c r="H955" t="s">
        <v>135</v>
      </c>
      <c r="I955" t="s">
        <v>1383</v>
      </c>
      <c r="J955" t="s">
        <v>6730</v>
      </c>
      <c r="K955" t="s">
        <v>991</v>
      </c>
      <c r="M955" t="s">
        <v>2181</v>
      </c>
      <c r="N955" t="s">
        <v>6501</v>
      </c>
      <c r="P955" t="s">
        <v>19</v>
      </c>
      <c r="Q955" t="s">
        <v>135</v>
      </c>
      <c r="R955" t="s">
        <v>126</v>
      </c>
      <c r="S955" t="s">
        <v>2186</v>
      </c>
      <c r="T955" t="s">
        <v>1696</v>
      </c>
      <c r="U955" t="s">
        <v>3378</v>
      </c>
    </row>
    <row r="956" spans="1:21" x14ac:dyDescent="0.25">
      <c r="A956" t="s">
        <v>2924</v>
      </c>
      <c r="B956" t="s">
        <v>2925</v>
      </c>
      <c r="D956" t="s">
        <v>1394</v>
      </c>
      <c r="E956" t="s">
        <v>134</v>
      </c>
      <c r="F956" t="s">
        <v>284</v>
      </c>
      <c r="G956" t="s">
        <v>703</v>
      </c>
      <c r="H956" t="s">
        <v>135</v>
      </c>
      <c r="I956" t="s">
        <v>1383</v>
      </c>
      <c r="J956" t="s">
        <v>874</v>
      </c>
      <c r="K956" t="s">
        <v>989</v>
      </c>
      <c r="L956" t="s">
        <v>986</v>
      </c>
      <c r="M956" t="s">
        <v>2185</v>
      </c>
      <c r="N956" t="s">
        <v>6501</v>
      </c>
      <c r="O956" t="s">
        <v>6502</v>
      </c>
      <c r="Q956" t="s">
        <v>135</v>
      </c>
      <c r="R956" t="s">
        <v>54</v>
      </c>
      <c r="S956" t="s">
        <v>2186</v>
      </c>
      <c r="T956" t="s">
        <v>4429</v>
      </c>
      <c r="U956" t="s">
        <v>2926</v>
      </c>
    </row>
    <row r="957" spans="1:21" x14ac:dyDescent="0.25">
      <c r="A957" t="s">
        <v>3619</v>
      </c>
      <c r="B957" t="s">
        <v>3620</v>
      </c>
      <c r="D957" t="s">
        <v>234</v>
      </c>
      <c r="E957" t="s">
        <v>134</v>
      </c>
      <c r="F957" t="s">
        <v>283</v>
      </c>
      <c r="G957" t="s">
        <v>2028</v>
      </c>
      <c r="H957" t="s">
        <v>135</v>
      </c>
      <c r="I957" t="s">
        <v>140</v>
      </c>
      <c r="J957" t="s">
        <v>6789</v>
      </c>
      <c r="K957" t="s">
        <v>991</v>
      </c>
      <c r="M957" t="s">
        <v>2185</v>
      </c>
      <c r="N957" t="s">
        <v>6501</v>
      </c>
      <c r="P957" t="s">
        <v>19</v>
      </c>
      <c r="Q957" t="s">
        <v>135</v>
      </c>
      <c r="R957" t="s">
        <v>24</v>
      </c>
      <c r="S957" t="s">
        <v>2186</v>
      </c>
      <c r="T957" t="s">
        <v>1731</v>
      </c>
      <c r="U957" t="s">
        <v>3621</v>
      </c>
    </row>
    <row r="958" spans="1:21" x14ac:dyDescent="0.25">
      <c r="A958" t="s">
        <v>3979</v>
      </c>
      <c r="B958" t="s">
        <v>3980</v>
      </c>
      <c r="D958" t="s">
        <v>82</v>
      </c>
      <c r="E958" t="s">
        <v>134</v>
      </c>
      <c r="F958" t="s">
        <v>283</v>
      </c>
      <c r="G958" t="s">
        <v>1714</v>
      </c>
      <c r="H958" t="s">
        <v>135</v>
      </c>
      <c r="I958" t="s">
        <v>20</v>
      </c>
      <c r="J958" t="s">
        <v>5172</v>
      </c>
      <c r="K958" t="s">
        <v>991</v>
      </c>
      <c r="M958" t="s">
        <v>2183</v>
      </c>
      <c r="N958" t="s">
        <v>6501</v>
      </c>
      <c r="P958" t="s">
        <v>19</v>
      </c>
      <c r="Q958" t="s">
        <v>135</v>
      </c>
      <c r="R958" t="s">
        <v>49</v>
      </c>
      <c r="S958" t="s">
        <v>2186</v>
      </c>
      <c r="T958" t="s">
        <v>1691</v>
      </c>
      <c r="U958" t="s">
        <v>3981</v>
      </c>
    </row>
    <row r="959" spans="1:21" x14ac:dyDescent="0.25">
      <c r="A959" t="s">
        <v>3611</v>
      </c>
      <c r="B959" t="s">
        <v>3612</v>
      </c>
      <c r="D959" t="s">
        <v>82</v>
      </c>
      <c r="E959" t="s">
        <v>134</v>
      </c>
      <c r="F959" t="s">
        <v>283</v>
      </c>
      <c r="G959" t="s">
        <v>2028</v>
      </c>
      <c r="H959" t="s">
        <v>135</v>
      </c>
      <c r="I959" t="s">
        <v>140</v>
      </c>
      <c r="J959" t="s">
        <v>6790</v>
      </c>
      <c r="K959" t="s">
        <v>989</v>
      </c>
      <c r="L959" t="s">
        <v>986</v>
      </c>
      <c r="M959" t="s">
        <v>2183</v>
      </c>
      <c r="N959" t="s">
        <v>5099</v>
      </c>
      <c r="O959" t="s">
        <v>6503</v>
      </c>
      <c r="P959" t="s">
        <v>19</v>
      </c>
      <c r="Q959" t="s">
        <v>135</v>
      </c>
      <c r="R959" t="s">
        <v>40</v>
      </c>
      <c r="S959" t="s">
        <v>2186</v>
      </c>
      <c r="T959" t="s">
        <v>1691</v>
      </c>
      <c r="U959" t="s">
        <v>3613</v>
      </c>
    </row>
    <row r="960" spans="1:21" x14ac:dyDescent="0.25">
      <c r="A960" t="s">
        <v>4227</v>
      </c>
      <c r="B960" t="s">
        <v>4228</v>
      </c>
      <c r="D960" t="s">
        <v>1400</v>
      </c>
      <c r="E960" t="s">
        <v>134</v>
      </c>
      <c r="F960" t="s">
        <v>283</v>
      </c>
      <c r="G960" t="s">
        <v>703</v>
      </c>
      <c r="H960" t="s">
        <v>135</v>
      </c>
      <c r="I960" t="s">
        <v>140</v>
      </c>
      <c r="J960" t="s">
        <v>921</v>
      </c>
      <c r="K960" t="s">
        <v>991</v>
      </c>
      <c r="M960" t="s">
        <v>2181</v>
      </c>
      <c r="N960" t="s">
        <v>5099</v>
      </c>
      <c r="O960" t="s">
        <v>4512</v>
      </c>
      <c r="P960" t="s">
        <v>19</v>
      </c>
      <c r="Q960" t="s">
        <v>135</v>
      </c>
      <c r="R960" t="s">
        <v>24</v>
      </c>
      <c r="S960" t="s">
        <v>2182</v>
      </c>
      <c r="T960" t="s">
        <v>1690</v>
      </c>
      <c r="U960" t="s">
        <v>4229</v>
      </c>
    </row>
    <row r="961" spans="1:21" x14ac:dyDescent="0.25">
      <c r="A961" t="s">
        <v>2723</v>
      </c>
      <c r="B961" t="s">
        <v>2723</v>
      </c>
      <c r="D961" t="s">
        <v>343</v>
      </c>
      <c r="E961" t="s">
        <v>134</v>
      </c>
      <c r="F961" t="s">
        <v>283</v>
      </c>
      <c r="G961" t="s">
        <v>2028</v>
      </c>
      <c r="H961" t="s">
        <v>135</v>
      </c>
      <c r="I961" t="s">
        <v>1383</v>
      </c>
      <c r="J961" t="s">
        <v>873</v>
      </c>
      <c r="K961" t="s">
        <v>991</v>
      </c>
      <c r="L961" t="s">
        <v>984</v>
      </c>
      <c r="M961" t="s">
        <v>2181</v>
      </c>
      <c r="N961" t="s">
        <v>3541</v>
      </c>
      <c r="O961" t="s">
        <v>6504</v>
      </c>
      <c r="P961" t="s">
        <v>19</v>
      </c>
      <c r="Q961" t="s">
        <v>135</v>
      </c>
      <c r="R961" t="s">
        <v>49</v>
      </c>
      <c r="S961" t="s">
        <v>2182</v>
      </c>
      <c r="T961" t="s">
        <v>1691</v>
      </c>
      <c r="U961" t="s">
        <v>2724</v>
      </c>
    </row>
    <row r="962" spans="1:21" x14ac:dyDescent="0.25">
      <c r="A962" t="s">
        <v>3004</v>
      </c>
      <c r="B962" t="s">
        <v>3005</v>
      </c>
      <c r="C962" t="s">
        <v>1269</v>
      </c>
      <c r="D962" t="s">
        <v>1368</v>
      </c>
      <c r="E962" t="s">
        <v>134</v>
      </c>
      <c r="F962" t="s">
        <v>283</v>
      </c>
      <c r="G962" t="s">
        <v>702</v>
      </c>
      <c r="H962" t="s">
        <v>1654</v>
      </c>
      <c r="I962" t="s">
        <v>1383</v>
      </c>
      <c r="J962" t="s">
        <v>874</v>
      </c>
      <c r="K962" t="s">
        <v>991</v>
      </c>
      <c r="L962" t="s">
        <v>986</v>
      </c>
      <c r="M962" t="s">
        <v>2185</v>
      </c>
      <c r="N962" t="s">
        <v>3541</v>
      </c>
      <c r="O962" t="s">
        <v>5045</v>
      </c>
      <c r="P962" t="s">
        <v>19</v>
      </c>
      <c r="Q962" t="s">
        <v>135</v>
      </c>
      <c r="R962" t="s">
        <v>54</v>
      </c>
      <c r="S962" t="s">
        <v>2186</v>
      </c>
      <c r="T962" t="s">
        <v>3936</v>
      </c>
      <c r="U962" t="s">
        <v>3006</v>
      </c>
    </row>
    <row r="963" spans="1:21" x14ac:dyDescent="0.25">
      <c r="A963" t="s">
        <v>3376</v>
      </c>
      <c r="B963" t="s">
        <v>3375</v>
      </c>
      <c r="C963" t="s">
        <v>1364</v>
      </c>
      <c r="D963" t="s">
        <v>343</v>
      </c>
      <c r="E963" t="s">
        <v>134</v>
      </c>
      <c r="F963" t="s">
        <v>283</v>
      </c>
      <c r="G963" t="s">
        <v>2028</v>
      </c>
      <c r="H963" t="s">
        <v>135</v>
      </c>
      <c r="I963" t="s">
        <v>1383</v>
      </c>
      <c r="J963" t="s">
        <v>6769</v>
      </c>
      <c r="K963" t="s">
        <v>987</v>
      </c>
      <c r="M963" t="s">
        <v>2183</v>
      </c>
      <c r="N963" t="s">
        <v>3541</v>
      </c>
      <c r="P963" t="s">
        <v>19</v>
      </c>
      <c r="Q963" t="s">
        <v>135</v>
      </c>
      <c r="R963" t="s">
        <v>126</v>
      </c>
      <c r="S963" t="s">
        <v>2186</v>
      </c>
      <c r="T963" t="s">
        <v>1691</v>
      </c>
      <c r="U963" t="s">
        <v>3374</v>
      </c>
    </row>
    <row r="964" spans="1:21" x14ac:dyDescent="0.25">
      <c r="A964" t="s">
        <v>3481</v>
      </c>
      <c r="B964" t="s">
        <v>3482</v>
      </c>
      <c r="D964" t="s">
        <v>82</v>
      </c>
      <c r="E964" t="s">
        <v>134</v>
      </c>
      <c r="F964" t="s">
        <v>283</v>
      </c>
      <c r="G964" t="s">
        <v>1657</v>
      </c>
      <c r="H964" t="s">
        <v>135</v>
      </c>
      <c r="I964" t="s">
        <v>140</v>
      </c>
      <c r="J964" t="s">
        <v>6791</v>
      </c>
      <c r="K964" t="s">
        <v>991</v>
      </c>
      <c r="L964" t="s">
        <v>986</v>
      </c>
      <c r="M964" t="s">
        <v>2183</v>
      </c>
      <c r="N964" t="s">
        <v>4754</v>
      </c>
      <c r="P964" t="s">
        <v>19</v>
      </c>
      <c r="Q964" t="s">
        <v>135</v>
      </c>
      <c r="R964" t="s">
        <v>34</v>
      </c>
      <c r="S964" t="s">
        <v>2186</v>
      </c>
      <c r="T964" t="s">
        <v>1691</v>
      </c>
      <c r="U964" t="s">
        <v>3483</v>
      </c>
    </row>
    <row r="965" spans="1:21" x14ac:dyDescent="0.25">
      <c r="A965" t="s">
        <v>2307</v>
      </c>
      <c r="B965" t="s">
        <v>2308</v>
      </c>
      <c r="D965" t="s">
        <v>350</v>
      </c>
      <c r="E965" t="s">
        <v>134</v>
      </c>
      <c r="F965" t="s">
        <v>284</v>
      </c>
      <c r="G965" t="s">
        <v>6079</v>
      </c>
      <c r="H965" t="s">
        <v>1654</v>
      </c>
      <c r="I965" t="s">
        <v>1383</v>
      </c>
      <c r="J965" t="s">
        <v>877</v>
      </c>
      <c r="K965" t="s">
        <v>1726</v>
      </c>
      <c r="L965" t="s">
        <v>984</v>
      </c>
      <c r="M965" t="s">
        <v>2181</v>
      </c>
      <c r="N965" t="s">
        <v>4754</v>
      </c>
      <c r="O965" t="s">
        <v>5937</v>
      </c>
      <c r="P965" t="s">
        <v>19</v>
      </c>
      <c r="Q965" t="s">
        <v>1336</v>
      </c>
      <c r="R965" t="s">
        <v>38</v>
      </c>
      <c r="S965" t="s">
        <v>2184</v>
      </c>
      <c r="T965" t="s">
        <v>1690</v>
      </c>
      <c r="U965" t="s">
        <v>2309</v>
      </c>
    </row>
    <row r="966" spans="1:21" x14ac:dyDescent="0.25">
      <c r="A966" t="s">
        <v>3985</v>
      </c>
      <c r="B966" t="s">
        <v>3985</v>
      </c>
      <c r="C966" t="s">
        <v>1347</v>
      </c>
      <c r="D966" t="s">
        <v>339</v>
      </c>
      <c r="E966" t="s">
        <v>134</v>
      </c>
      <c r="F966" t="s">
        <v>283</v>
      </c>
      <c r="G966" t="s">
        <v>1657</v>
      </c>
      <c r="H966" t="s">
        <v>1654</v>
      </c>
      <c r="I966" t="s">
        <v>20</v>
      </c>
      <c r="J966" t="s">
        <v>513</v>
      </c>
      <c r="K966" t="s">
        <v>987</v>
      </c>
      <c r="L966" t="s">
        <v>985</v>
      </c>
      <c r="M966" t="s">
        <v>2183</v>
      </c>
      <c r="N966" t="s">
        <v>6506</v>
      </c>
      <c r="O966" t="s">
        <v>6507</v>
      </c>
      <c r="P966" t="s">
        <v>19</v>
      </c>
      <c r="Q966" t="s">
        <v>135</v>
      </c>
      <c r="R966" t="s">
        <v>74</v>
      </c>
      <c r="S966" t="s">
        <v>2186</v>
      </c>
      <c r="T966" t="s">
        <v>1691</v>
      </c>
      <c r="U966" t="s">
        <v>3986</v>
      </c>
    </row>
    <row r="967" spans="1:21" x14ac:dyDescent="0.25">
      <c r="A967" t="s">
        <v>3063</v>
      </c>
      <c r="B967" t="s">
        <v>3064</v>
      </c>
      <c r="D967" t="s">
        <v>1400</v>
      </c>
      <c r="E967" t="s">
        <v>134</v>
      </c>
      <c r="F967" t="s">
        <v>283</v>
      </c>
      <c r="G967" t="s">
        <v>2028</v>
      </c>
      <c r="H967" t="s">
        <v>135</v>
      </c>
      <c r="I967" t="s">
        <v>140</v>
      </c>
      <c r="J967" t="s">
        <v>874</v>
      </c>
      <c r="K967" t="s">
        <v>1339</v>
      </c>
      <c r="L967" t="s">
        <v>986</v>
      </c>
      <c r="M967" t="s">
        <v>2183</v>
      </c>
      <c r="N967" t="s">
        <v>6506</v>
      </c>
      <c r="O967" t="s">
        <v>6508</v>
      </c>
      <c r="P967" t="s">
        <v>25</v>
      </c>
      <c r="Q967" t="s">
        <v>135</v>
      </c>
      <c r="R967" t="s">
        <v>54</v>
      </c>
      <c r="S967" t="s">
        <v>2186</v>
      </c>
      <c r="T967" t="s">
        <v>5105</v>
      </c>
      <c r="U967" t="s">
        <v>3065</v>
      </c>
    </row>
    <row r="968" spans="1:21" x14ac:dyDescent="0.25">
      <c r="A968" t="s">
        <v>3664</v>
      </c>
      <c r="B968" t="s">
        <v>3663</v>
      </c>
      <c r="D968" t="s">
        <v>1394</v>
      </c>
      <c r="E968" t="s">
        <v>134</v>
      </c>
      <c r="F968" t="s">
        <v>283</v>
      </c>
      <c r="G968" t="s">
        <v>2028</v>
      </c>
      <c r="H968" t="s">
        <v>135</v>
      </c>
      <c r="I968" t="s">
        <v>140</v>
      </c>
      <c r="J968" t="s">
        <v>4030</v>
      </c>
      <c r="K968" t="s">
        <v>989</v>
      </c>
      <c r="L968" t="s">
        <v>986</v>
      </c>
      <c r="M968" t="s">
        <v>2183</v>
      </c>
      <c r="N968" t="s">
        <v>6506</v>
      </c>
      <c r="O968" t="s">
        <v>1265</v>
      </c>
      <c r="P968" t="s">
        <v>19</v>
      </c>
      <c r="Q968" t="s">
        <v>135</v>
      </c>
      <c r="R968" t="s">
        <v>66</v>
      </c>
      <c r="S968" t="s">
        <v>2186</v>
      </c>
      <c r="T968" t="s">
        <v>1731</v>
      </c>
      <c r="U968" t="s">
        <v>3662</v>
      </c>
    </row>
    <row r="969" spans="1:21" x14ac:dyDescent="0.25">
      <c r="A969" t="s">
        <v>4275</v>
      </c>
      <c r="B969" t="s">
        <v>4276</v>
      </c>
      <c r="D969" t="s">
        <v>1381</v>
      </c>
      <c r="E969" t="s">
        <v>134</v>
      </c>
      <c r="F969" t="s">
        <v>284</v>
      </c>
      <c r="G969" t="s">
        <v>703</v>
      </c>
      <c r="H969" t="s">
        <v>1654</v>
      </c>
      <c r="I969" t="s">
        <v>1383</v>
      </c>
      <c r="J969" t="s">
        <v>875</v>
      </c>
      <c r="K969" t="s">
        <v>989</v>
      </c>
      <c r="L969" t="s">
        <v>986</v>
      </c>
      <c r="M969" t="s">
        <v>2185</v>
      </c>
      <c r="N969" t="s">
        <v>6506</v>
      </c>
      <c r="P969" t="s">
        <v>2268</v>
      </c>
      <c r="Q969" t="s">
        <v>1336</v>
      </c>
      <c r="R969" t="s">
        <v>66</v>
      </c>
      <c r="S969" t="s">
        <v>2184</v>
      </c>
      <c r="T969" t="s">
        <v>1736</v>
      </c>
      <c r="U969" t="s">
        <v>4277</v>
      </c>
    </row>
    <row r="970" spans="1:21" x14ac:dyDescent="0.25">
      <c r="A970" t="s">
        <v>4264</v>
      </c>
      <c r="B970" t="s">
        <v>4265</v>
      </c>
      <c r="C970" t="s">
        <v>6792</v>
      </c>
      <c r="D970" t="s">
        <v>343</v>
      </c>
      <c r="E970" t="s">
        <v>134</v>
      </c>
      <c r="F970" t="s">
        <v>283</v>
      </c>
      <c r="G970" t="s">
        <v>1657</v>
      </c>
      <c r="H970" t="s">
        <v>135</v>
      </c>
      <c r="I970" t="s">
        <v>140</v>
      </c>
      <c r="J970" t="s">
        <v>881</v>
      </c>
      <c r="K970" t="s">
        <v>1338</v>
      </c>
      <c r="L970" t="s">
        <v>986</v>
      </c>
      <c r="M970" t="s">
        <v>2185</v>
      </c>
      <c r="N970" t="s">
        <v>6506</v>
      </c>
      <c r="O970" t="s">
        <v>6509</v>
      </c>
      <c r="P970" t="s">
        <v>19</v>
      </c>
      <c r="Q970" t="s">
        <v>1336</v>
      </c>
      <c r="R970" t="s">
        <v>21</v>
      </c>
      <c r="S970" t="s">
        <v>2186</v>
      </c>
      <c r="T970" t="s">
        <v>1691</v>
      </c>
      <c r="U970" t="s">
        <v>4266</v>
      </c>
    </row>
    <row r="971" spans="1:21" x14ac:dyDescent="0.25">
      <c r="A971" t="s">
        <v>3163</v>
      </c>
      <c r="B971" t="s">
        <v>3164</v>
      </c>
      <c r="D971" t="s">
        <v>1394</v>
      </c>
      <c r="E971" t="s">
        <v>134</v>
      </c>
      <c r="F971" t="s">
        <v>283</v>
      </c>
      <c r="G971" t="s">
        <v>6079</v>
      </c>
      <c r="H971" t="s">
        <v>135</v>
      </c>
      <c r="I971" t="s">
        <v>1383</v>
      </c>
      <c r="J971" t="s">
        <v>879</v>
      </c>
      <c r="K971" t="s">
        <v>1362</v>
      </c>
      <c r="L971" t="s">
        <v>984</v>
      </c>
      <c r="M971" t="s">
        <v>2185</v>
      </c>
      <c r="N971" t="s">
        <v>3458</v>
      </c>
      <c r="O971" t="s">
        <v>6510</v>
      </c>
      <c r="P971" t="s">
        <v>25</v>
      </c>
      <c r="Q971" t="s">
        <v>1336</v>
      </c>
      <c r="R971" t="s">
        <v>73</v>
      </c>
      <c r="S971" t="s">
        <v>2184</v>
      </c>
      <c r="T971" t="s">
        <v>3751</v>
      </c>
      <c r="U971" t="s">
        <v>3165</v>
      </c>
    </row>
    <row r="972" spans="1:21" x14ac:dyDescent="0.25">
      <c r="A972" t="s">
        <v>3674</v>
      </c>
      <c r="B972" t="s">
        <v>3673</v>
      </c>
      <c r="D972" t="s">
        <v>82</v>
      </c>
      <c r="E972" t="s">
        <v>134</v>
      </c>
      <c r="F972" t="s">
        <v>283</v>
      </c>
      <c r="G972" t="s">
        <v>2028</v>
      </c>
      <c r="H972" t="s">
        <v>135</v>
      </c>
      <c r="I972" t="s">
        <v>140</v>
      </c>
      <c r="J972" t="s">
        <v>6341</v>
      </c>
      <c r="K972" t="s">
        <v>991</v>
      </c>
      <c r="M972" t="s">
        <v>2183</v>
      </c>
      <c r="N972" t="s">
        <v>3458</v>
      </c>
      <c r="P972" t="s">
        <v>19</v>
      </c>
      <c r="Q972" t="s">
        <v>135</v>
      </c>
      <c r="R972" t="s">
        <v>40</v>
      </c>
      <c r="S972" t="s">
        <v>2186</v>
      </c>
      <c r="T972" t="s">
        <v>1691</v>
      </c>
      <c r="U972" t="s">
        <v>3672</v>
      </c>
    </row>
    <row r="973" spans="1:21" x14ac:dyDescent="0.25">
      <c r="A973" t="s">
        <v>3652</v>
      </c>
      <c r="B973" t="s">
        <v>3651</v>
      </c>
      <c r="D973" t="s">
        <v>82</v>
      </c>
      <c r="E973" t="s">
        <v>134</v>
      </c>
      <c r="F973" t="s">
        <v>283</v>
      </c>
      <c r="G973" t="s">
        <v>2028</v>
      </c>
      <c r="H973" t="s">
        <v>135</v>
      </c>
      <c r="I973" t="s">
        <v>140</v>
      </c>
      <c r="J973" t="s">
        <v>4813</v>
      </c>
      <c r="K973" t="s">
        <v>991</v>
      </c>
      <c r="M973" t="s">
        <v>2183</v>
      </c>
      <c r="N973" t="s">
        <v>3458</v>
      </c>
      <c r="P973" t="s">
        <v>19</v>
      </c>
      <c r="Q973" t="s">
        <v>135</v>
      </c>
      <c r="R973" t="s">
        <v>18</v>
      </c>
      <c r="S973" t="s">
        <v>2186</v>
      </c>
      <c r="T973" t="s">
        <v>1691</v>
      </c>
      <c r="U973" t="s">
        <v>3650</v>
      </c>
    </row>
    <row r="974" spans="1:21" x14ac:dyDescent="0.25">
      <c r="A974" t="s">
        <v>3639</v>
      </c>
      <c r="B974" t="s">
        <v>3638</v>
      </c>
      <c r="D974" t="s">
        <v>82</v>
      </c>
      <c r="E974" t="s">
        <v>134</v>
      </c>
      <c r="F974" t="s">
        <v>283</v>
      </c>
      <c r="G974" t="s">
        <v>2028</v>
      </c>
      <c r="H974" t="s">
        <v>135</v>
      </c>
      <c r="I974" t="s">
        <v>140</v>
      </c>
      <c r="J974" t="s">
        <v>6316</v>
      </c>
      <c r="K974" t="s">
        <v>991</v>
      </c>
      <c r="M974" t="s">
        <v>2181</v>
      </c>
      <c r="N974" t="s">
        <v>3458</v>
      </c>
      <c r="P974" t="s">
        <v>19</v>
      </c>
      <c r="Q974" t="s">
        <v>135</v>
      </c>
      <c r="R974" t="s">
        <v>52</v>
      </c>
      <c r="S974" t="s">
        <v>2186</v>
      </c>
      <c r="T974" t="s">
        <v>1691</v>
      </c>
      <c r="U974" t="s">
        <v>3637</v>
      </c>
    </row>
    <row r="975" spans="1:21" x14ac:dyDescent="0.25">
      <c r="A975" t="s">
        <v>2776</v>
      </c>
      <c r="B975" t="s">
        <v>2776</v>
      </c>
      <c r="D975" t="s">
        <v>1403</v>
      </c>
      <c r="E975" t="s">
        <v>134</v>
      </c>
      <c r="F975" t="s">
        <v>283</v>
      </c>
      <c r="G975" t="s">
        <v>28</v>
      </c>
      <c r="H975" t="s">
        <v>135</v>
      </c>
      <c r="I975" t="s">
        <v>1383</v>
      </c>
      <c r="J975" t="s">
        <v>877</v>
      </c>
      <c r="K975" t="s">
        <v>991</v>
      </c>
      <c r="L975" t="s">
        <v>984</v>
      </c>
      <c r="M975" t="s">
        <v>2183</v>
      </c>
      <c r="N975" t="s">
        <v>5100</v>
      </c>
      <c r="O975" t="s">
        <v>6511</v>
      </c>
      <c r="P975" t="s">
        <v>19</v>
      </c>
      <c r="Q975" t="s">
        <v>135</v>
      </c>
      <c r="R975" t="s">
        <v>49</v>
      </c>
      <c r="S975" t="s">
        <v>2186</v>
      </c>
      <c r="T975" t="s">
        <v>1731</v>
      </c>
      <c r="U975" t="s">
        <v>2777</v>
      </c>
    </row>
    <row r="976" spans="1:21" x14ac:dyDescent="0.25">
      <c r="A976" t="s">
        <v>3093</v>
      </c>
      <c r="B976" t="s">
        <v>3094</v>
      </c>
      <c r="C976" t="s">
        <v>1269</v>
      </c>
      <c r="D976" t="s">
        <v>2060</v>
      </c>
      <c r="E976" t="s">
        <v>134</v>
      </c>
      <c r="F976" t="s">
        <v>284</v>
      </c>
      <c r="G976" t="s">
        <v>2028</v>
      </c>
      <c r="H976" t="s">
        <v>1654</v>
      </c>
      <c r="I976" t="s">
        <v>17</v>
      </c>
      <c r="J976" t="s">
        <v>881</v>
      </c>
      <c r="K976" t="s">
        <v>1674</v>
      </c>
      <c r="L976" t="s">
        <v>983</v>
      </c>
      <c r="M976" t="s">
        <v>2181</v>
      </c>
      <c r="N976" t="s">
        <v>5100</v>
      </c>
      <c r="O976" t="s">
        <v>6512</v>
      </c>
      <c r="P976" t="s">
        <v>19</v>
      </c>
      <c r="Q976" t="s">
        <v>1358</v>
      </c>
      <c r="R976" t="s">
        <v>38</v>
      </c>
      <c r="S976" t="s">
        <v>2182</v>
      </c>
      <c r="T976" t="s">
        <v>1691</v>
      </c>
      <c r="U976" t="s">
        <v>3095</v>
      </c>
    </row>
    <row r="977" spans="1:21" x14ac:dyDescent="0.25">
      <c r="A977" t="s">
        <v>360</v>
      </c>
      <c r="B977" t="s">
        <v>361</v>
      </c>
      <c r="C977" t="s">
        <v>1269</v>
      </c>
      <c r="D977" t="s">
        <v>5180</v>
      </c>
      <c r="E977" t="s">
        <v>2536</v>
      </c>
      <c r="F977" t="s">
        <v>2713</v>
      </c>
      <c r="G977" t="s">
        <v>2028</v>
      </c>
      <c r="H977" t="s">
        <v>2685</v>
      </c>
      <c r="I977" t="s">
        <v>17</v>
      </c>
      <c r="J977" t="s">
        <v>43</v>
      </c>
      <c r="K977" t="s">
        <v>3535</v>
      </c>
      <c r="M977" t="s">
        <v>2183</v>
      </c>
      <c r="N977" t="s">
        <v>5101</v>
      </c>
      <c r="O977" t="s">
        <v>4752</v>
      </c>
      <c r="Q977" t="s">
        <v>1710</v>
      </c>
      <c r="R977" t="s">
        <v>69</v>
      </c>
      <c r="S977" t="s">
        <v>2182</v>
      </c>
      <c r="T977" t="s">
        <v>6499</v>
      </c>
      <c r="U977" t="s">
        <v>362</v>
      </c>
    </row>
    <row r="978" spans="1:21" x14ac:dyDescent="0.25">
      <c r="A978" t="s">
        <v>3901</v>
      </c>
      <c r="B978" t="s">
        <v>3902</v>
      </c>
      <c r="D978" t="s">
        <v>82</v>
      </c>
      <c r="E978" t="s">
        <v>134</v>
      </c>
      <c r="F978" t="s">
        <v>283</v>
      </c>
      <c r="G978" t="s">
        <v>1714</v>
      </c>
      <c r="H978" t="s">
        <v>135</v>
      </c>
      <c r="I978" t="s">
        <v>20</v>
      </c>
      <c r="J978" t="s">
        <v>6793</v>
      </c>
      <c r="K978" t="s">
        <v>989</v>
      </c>
      <c r="M978" t="s">
        <v>2181</v>
      </c>
      <c r="N978" t="s">
        <v>5101</v>
      </c>
      <c r="O978" t="s">
        <v>3903</v>
      </c>
      <c r="P978" t="s">
        <v>19</v>
      </c>
      <c r="Q978" t="s">
        <v>135</v>
      </c>
      <c r="R978" t="s">
        <v>69</v>
      </c>
      <c r="S978" t="s">
        <v>2186</v>
      </c>
      <c r="T978" t="s">
        <v>1691</v>
      </c>
      <c r="U978" t="s">
        <v>3904</v>
      </c>
    </row>
    <row r="979" spans="1:21" x14ac:dyDescent="0.25">
      <c r="A979" t="s">
        <v>3914</v>
      </c>
      <c r="B979" t="s">
        <v>3915</v>
      </c>
      <c r="D979" t="s">
        <v>2689</v>
      </c>
      <c r="E979" t="s">
        <v>134</v>
      </c>
      <c r="F979" t="s">
        <v>283</v>
      </c>
      <c r="G979" t="s">
        <v>1714</v>
      </c>
      <c r="H979" t="s">
        <v>135</v>
      </c>
      <c r="I979" t="s">
        <v>20</v>
      </c>
      <c r="J979" t="s">
        <v>6793</v>
      </c>
      <c r="K979" t="s">
        <v>991</v>
      </c>
      <c r="M979" t="s">
        <v>2185</v>
      </c>
      <c r="N979" t="s">
        <v>5102</v>
      </c>
      <c r="P979" t="s">
        <v>19</v>
      </c>
      <c r="Q979" t="s">
        <v>135</v>
      </c>
      <c r="R979" t="s">
        <v>30</v>
      </c>
      <c r="S979" t="s">
        <v>2184</v>
      </c>
      <c r="T979" t="s">
        <v>1691</v>
      </c>
      <c r="U979" t="s">
        <v>3916</v>
      </c>
    </row>
    <row r="980" spans="1:21" x14ac:dyDescent="0.25">
      <c r="A980" t="s">
        <v>3066</v>
      </c>
      <c r="B980" t="s">
        <v>3067</v>
      </c>
      <c r="D980" t="s">
        <v>1381</v>
      </c>
      <c r="E980" t="s">
        <v>134</v>
      </c>
      <c r="F980" t="s">
        <v>283</v>
      </c>
      <c r="G980" t="s">
        <v>28</v>
      </c>
      <c r="H980" t="s">
        <v>135</v>
      </c>
      <c r="I980" t="s">
        <v>1383</v>
      </c>
      <c r="J980" t="s">
        <v>4745</v>
      </c>
      <c r="K980" t="s">
        <v>991</v>
      </c>
      <c r="M980" t="s">
        <v>2183</v>
      </c>
      <c r="N980" t="s">
        <v>3603</v>
      </c>
      <c r="P980" t="s">
        <v>19</v>
      </c>
      <c r="Q980" t="s">
        <v>135</v>
      </c>
      <c r="R980" t="s">
        <v>34</v>
      </c>
      <c r="S980" t="s">
        <v>2186</v>
      </c>
      <c r="T980" t="s">
        <v>4563</v>
      </c>
      <c r="U980" t="s">
        <v>3068</v>
      </c>
    </row>
    <row r="981" spans="1:21" x14ac:dyDescent="0.25">
      <c r="A981" t="s">
        <v>3211</v>
      </c>
      <c r="B981" t="s">
        <v>3212</v>
      </c>
      <c r="C981" t="s">
        <v>1269</v>
      </c>
      <c r="D981" t="s">
        <v>970</v>
      </c>
      <c r="E981" t="s">
        <v>134</v>
      </c>
      <c r="F981" t="s">
        <v>284</v>
      </c>
      <c r="G981" t="s">
        <v>702</v>
      </c>
      <c r="H981" t="s">
        <v>1654</v>
      </c>
      <c r="I981" t="s">
        <v>20</v>
      </c>
      <c r="J981" t="s">
        <v>872</v>
      </c>
      <c r="K981" t="s">
        <v>1338</v>
      </c>
      <c r="L981" t="s">
        <v>986</v>
      </c>
      <c r="M981" t="s">
        <v>2185</v>
      </c>
      <c r="N981" t="s">
        <v>3603</v>
      </c>
      <c r="O981" t="s">
        <v>6513</v>
      </c>
      <c r="P981" t="s">
        <v>19</v>
      </c>
      <c r="Q981" t="s">
        <v>1358</v>
      </c>
      <c r="R981" t="s">
        <v>44</v>
      </c>
      <c r="S981" t="s">
        <v>2184</v>
      </c>
      <c r="T981" t="s">
        <v>1691</v>
      </c>
      <c r="U981" t="s">
        <v>3213</v>
      </c>
    </row>
    <row r="982" spans="1:21" x14ac:dyDescent="0.25">
      <c r="A982" t="s">
        <v>3878</v>
      </c>
      <c r="B982" t="s">
        <v>3879</v>
      </c>
      <c r="D982" t="s">
        <v>82</v>
      </c>
      <c r="E982" t="s">
        <v>134</v>
      </c>
      <c r="F982" t="s">
        <v>283</v>
      </c>
      <c r="G982" t="s">
        <v>1714</v>
      </c>
      <c r="H982" t="s">
        <v>135</v>
      </c>
      <c r="I982" t="s">
        <v>20</v>
      </c>
      <c r="J982" t="s">
        <v>3963</v>
      </c>
      <c r="K982" t="s">
        <v>989</v>
      </c>
      <c r="L982" t="s">
        <v>986</v>
      </c>
      <c r="M982" t="s">
        <v>2181</v>
      </c>
      <c r="N982" t="s">
        <v>3603</v>
      </c>
      <c r="O982" t="s">
        <v>1265</v>
      </c>
      <c r="P982" t="s">
        <v>19</v>
      </c>
      <c r="Q982" t="s">
        <v>135</v>
      </c>
      <c r="R982" t="s">
        <v>24</v>
      </c>
      <c r="S982" t="s">
        <v>2186</v>
      </c>
      <c r="T982" t="s">
        <v>1691</v>
      </c>
      <c r="U982" t="s">
        <v>3880</v>
      </c>
    </row>
    <row r="983" spans="1:21" x14ac:dyDescent="0.25">
      <c r="A983" t="s">
        <v>2780</v>
      </c>
      <c r="B983" t="s">
        <v>2780</v>
      </c>
      <c r="D983" t="s">
        <v>1400</v>
      </c>
      <c r="E983" t="s">
        <v>134</v>
      </c>
      <c r="F983" t="s">
        <v>283</v>
      </c>
      <c r="G983" t="s">
        <v>2028</v>
      </c>
      <c r="H983" t="s">
        <v>135</v>
      </c>
      <c r="I983" t="s">
        <v>1383</v>
      </c>
      <c r="J983" t="s">
        <v>873</v>
      </c>
      <c r="K983" t="s">
        <v>991</v>
      </c>
      <c r="L983" t="s">
        <v>984</v>
      </c>
      <c r="M983" t="s">
        <v>2181</v>
      </c>
      <c r="N983" t="s">
        <v>6514</v>
      </c>
      <c r="O983" t="s">
        <v>6515</v>
      </c>
      <c r="P983" t="s">
        <v>19</v>
      </c>
      <c r="Q983" t="s">
        <v>135</v>
      </c>
      <c r="R983" t="s">
        <v>49</v>
      </c>
      <c r="S983" t="s">
        <v>2182</v>
      </c>
      <c r="T983" t="s">
        <v>1740</v>
      </c>
      <c r="U983" t="s">
        <v>2781</v>
      </c>
    </row>
    <row r="984" spans="1:21" x14ac:dyDescent="0.25">
      <c r="A984" t="s">
        <v>6794</v>
      </c>
      <c r="B984" t="s">
        <v>6795</v>
      </c>
      <c r="D984" t="s">
        <v>1400</v>
      </c>
      <c r="E984" t="s">
        <v>134</v>
      </c>
      <c r="F984" t="s">
        <v>283</v>
      </c>
      <c r="G984" t="s">
        <v>2028</v>
      </c>
      <c r="H984" t="s">
        <v>135</v>
      </c>
      <c r="I984" t="s">
        <v>140</v>
      </c>
      <c r="J984" t="s">
        <v>875</v>
      </c>
      <c r="K984" t="s">
        <v>991</v>
      </c>
      <c r="M984" t="s">
        <v>2185</v>
      </c>
      <c r="N984" t="s">
        <v>3381</v>
      </c>
      <c r="P984" t="s">
        <v>19</v>
      </c>
      <c r="Q984" t="s">
        <v>135</v>
      </c>
      <c r="R984" t="s">
        <v>77</v>
      </c>
      <c r="S984" t="s">
        <v>2186</v>
      </c>
      <c r="T984" t="s">
        <v>1731</v>
      </c>
      <c r="U984" t="s">
        <v>6796</v>
      </c>
    </row>
    <row r="985" spans="1:21" x14ac:dyDescent="0.25">
      <c r="A985" t="s">
        <v>3560</v>
      </c>
      <c r="B985" t="s">
        <v>3561</v>
      </c>
      <c r="D985" t="s">
        <v>82</v>
      </c>
      <c r="E985" t="s">
        <v>134</v>
      </c>
      <c r="F985" t="s">
        <v>283</v>
      </c>
      <c r="G985" t="s">
        <v>2028</v>
      </c>
      <c r="H985" t="s">
        <v>135</v>
      </c>
      <c r="I985" t="s">
        <v>140</v>
      </c>
      <c r="J985" t="s">
        <v>6034</v>
      </c>
      <c r="K985" t="s">
        <v>989</v>
      </c>
      <c r="L985" t="s">
        <v>984</v>
      </c>
      <c r="M985" t="s">
        <v>2181</v>
      </c>
      <c r="N985" t="s">
        <v>3381</v>
      </c>
      <c r="O985" t="s">
        <v>6516</v>
      </c>
      <c r="P985" t="s">
        <v>19</v>
      </c>
      <c r="Q985" t="s">
        <v>135</v>
      </c>
      <c r="R985" t="s">
        <v>30</v>
      </c>
      <c r="S985" t="s">
        <v>2186</v>
      </c>
      <c r="T985" t="s">
        <v>1691</v>
      </c>
      <c r="U985" t="s">
        <v>3562</v>
      </c>
    </row>
    <row r="986" spans="1:21" x14ac:dyDescent="0.25">
      <c r="A986" t="s">
        <v>3686</v>
      </c>
      <c r="B986" t="s">
        <v>3685</v>
      </c>
      <c r="D986" t="s">
        <v>304</v>
      </c>
      <c r="E986" t="s">
        <v>134</v>
      </c>
      <c r="F986" t="s">
        <v>284</v>
      </c>
      <c r="G986" t="s">
        <v>2028</v>
      </c>
      <c r="H986" t="s">
        <v>1654</v>
      </c>
      <c r="I986" t="s">
        <v>17</v>
      </c>
      <c r="J986" t="s">
        <v>872</v>
      </c>
      <c r="K986" t="s">
        <v>989</v>
      </c>
      <c r="L986" t="s">
        <v>984</v>
      </c>
      <c r="M986" t="s">
        <v>2183</v>
      </c>
      <c r="N986" t="s">
        <v>3381</v>
      </c>
      <c r="P986" t="s">
        <v>19</v>
      </c>
      <c r="Q986" t="s">
        <v>1336</v>
      </c>
      <c r="R986" t="s">
        <v>24</v>
      </c>
      <c r="S986" t="s">
        <v>2186</v>
      </c>
      <c r="T986" t="s">
        <v>1691</v>
      </c>
      <c r="U986" t="s">
        <v>3684</v>
      </c>
    </row>
    <row r="987" spans="1:21" x14ac:dyDescent="0.25">
      <c r="A987" t="s">
        <v>4204</v>
      </c>
      <c r="B987" t="s">
        <v>4205</v>
      </c>
      <c r="D987" t="s">
        <v>411</v>
      </c>
      <c r="E987" t="s">
        <v>134</v>
      </c>
      <c r="F987" t="s">
        <v>284</v>
      </c>
      <c r="G987" t="s">
        <v>1657</v>
      </c>
      <c r="H987" t="s">
        <v>1654</v>
      </c>
      <c r="I987" t="s">
        <v>28</v>
      </c>
      <c r="J987" t="s">
        <v>880</v>
      </c>
      <c r="K987" t="s">
        <v>987</v>
      </c>
      <c r="L987" t="s">
        <v>986</v>
      </c>
      <c r="M987" t="s">
        <v>2185</v>
      </c>
      <c r="N987" t="s">
        <v>3731</v>
      </c>
      <c r="O987" t="s">
        <v>6517</v>
      </c>
      <c r="Q987" t="s">
        <v>135</v>
      </c>
      <c r="R987" t="s">
        <v>54</v>
      </c>
      <c r="S987" t="s">
        <v>2182</v>
      </c>
      <c r="T987" t="s">
        <v>1715</v>
      </c>
      <c r="U987" t="s">
        <v>4206</v>
      </c>
    </row>
    <row r="988" spans="1:21" x14ac:dyDescent="0.25">
      <c r="A988" t="s">
        <v>3698</v>
      </c>
      <c r="B988" t="s">
        <v>3698</v>
      </c>
      <c r="D988" t="s">
        <v>343</v>
      </c>
      <c r="E988" t="s">
        <v>134</v>
      </c>
      <c r="F988" t="s">
        <v>283</v>
      </c>
      <c r="G988" t="s">
        <v>2028</v>
      </c>
      <c r="H988" t="s">
        <v>135</v>
      </c>
      <c r="I988" t="s">
        <v>140</v>
      </c>
      <c r="J988" t="s">
        <v>877</v>
      </c>
      <c r="K988" t="s">
        <v>991</v>
      </c>
      <c r="L988" t="s">
        <v>984</v>
      </c>
      <c r="M988" t="s">
        <v>2181</v>
      </c>
      <c r="N988" t="s">
        <v>3731</v>
      </c>
      <c r="O988" t="s">
        <v>4998</v>
      </c>
      <c r="P988" t="s">
        <v>19</v>
      </c>
      <c r="Q988" t="s">
        <v>135</v>
      </c>
      <c r="R988" t="s">
        <v>49</v>
      </c>
      <c r="S988" t="s">
        <v>2182</v>
      </c>
      <c r="T988" t="s">
        <v>1691</v>
      </c>
      <c r="U988" t="s">
        <v>3697</v>
      </c>
    </row>
    <row r="989" spans="1:21" x14ac:dyDescent="0.25">
      <c r="A989" t="s">
        <v>3694</v>
      </c>
      <c r="B989" t="s">
        <v>3694</v>
      </c>
      <c r="D989" t="s">
        <v>343</v>
      </c>
      <c r="E989" t="s">
        <v>134</v>
      </c>
      <c r="F989" t="s">
        <v>283</v>
      </c>
      <c r="G989" t="s">
        <v>28</v>
      </c>
      <c r="H989" t="s">
        <v>135</v>
      </c>
      <c r="I989" t="s">
        <v>140</v>
      </c>
      <c r="J989" t="s">
        <v>877</v>
      </c>
      <c r="K989" t="s">
        <v>991</v>
      </c>
      <c r="L989" t="s">
        <v>984</v>
      </c>
      <c r="M989" t="s">
        <v>2181</v>
      </c>
      <c r="N989" t="s">
        <v>3731</v>
      </c>
      <c r="O989" t="s">
        <v>6518</v>
      </c>
      <c r="P989" t="s">
        <v>19</v>
      </c>
      <c r="Q989" t="s">
        <v>135</v>
      </c>
      <c r="R989" t="s">
        <v>49</v>
      </c>
      <c r="S989" t="s">
        <v>2182</v>
      </c>
      <c r="T989" t="s">
        <v>1691</v>
      </c>
      <c r="U989" t="s">
        <v>3693</v>
      </c>
    </row>
    <row r="990" spans="1:21" x14ac:dyDescent="0.25">
      <c r="A990" t="s">
        <v>3692</v>
      </c>
      <c r="B990" t="s">
        <v>3692</v>
      </c>
      <c r="D990" t="s">
        <v>343</v>
      </c>
      <c r="E990" t="s">
        <v>134</v>
      </c>
      <c r="F990" t="s">
        <v>283</v>
      </c>
      <c r="G990" t="s">
        <v>2028</v>
      </c>
      <c r="H990" t="s">
        <v>135</v>
      </c>
      <c r="I990" t="s">
        <v>140</v>
      </c>
      <c r="J990" t="s">
        <v>877</v>
      </c>
      <c r="K990" t="s">
        <v>991</v>
      </c>
      <c r="L990" t="s">
        <v>984</v>
      </c>
      <c r="M990" t="s">
        <v>2181</v>
      </c>
      <c r="N990" t="s">
        <v>3731</v>
      </c>
      <c r="O990" t="s">
        <v>6519</v>
      </c>
      <c r="P990" t="s">
        <v>19</v>
      </c>
      <c r="Q990" t="s">
        <v>135</v>
      </c>
      <c r="R990" t="s">
        <v>49</v>
      </c>
      <c r="S990" t="s">
        <v>2182</v>
      </c>
      <c r="T990" t="s">
        <v>1691</v>
      </c>
      <c r="U990" t="s">
        <v>3691</v>
      </c>
    </row>
    <row r="991" spans="1:21" x14ac:dyDescent="0.25">
      <c r="A991" t="s">
        <v>3683</v>
      </c>
      <c r="B991" t="s">
        <v>3683</v>
      </c>
      <c r="D991" t="s">
        <v>1403</v>
      </c>
      <c r="E991" t="s">
        <v>134</v>
      </c>
      <c r="F991" t="s">
        <v>283</v>
      </c>
      <c r="G991" t="s">
        <v>2028</v>
      </c>
      <c r="H991" t="s">
        <v>135</v>
      </c>
      <c r="I991" t="s">
        <v>140</v>
      </c>
      <c r="J991" t="s">
        <v>877</v>
      </c>
      <c r="K991" t="s">
        <v>991</v>
      </c>
      <c r="L991" t="s">
        <v>984</v>
      </c>
      <c r="M991" t="s">
        <v>2181</v>
      </c>
      <c r="N991" t="s">
        <v>3731</v>
      </c>
      <c r="O991" t="s">
        <v>6520</v>
      </c>
      <c r="P991" t="s">
        <v>19</v>
      </c>
      <c r="Q991" t="s">
        <v>135</v>
      </c>
      <c r="R991" t="s">
        <v>49</v>
      </c>
      <c r="S991" t="s">
        <v>2182</v>
      </c>
      <c r="T991" t="s">
        <v>1691</v>
      </c>
      <c r="U991" t="s">
        <v>3682</v>
      </c>
    </row>
    <row r="992" spans="1:21" x14ac:dyDescent="0.25">
      <c r="A992" t="s">
        <v>3681</v>
      </c>
      <c r="B992" t="s">
        <v>3681</v>
      </c>
      <c r="D992" t="s">
        <v>1403</v>
      </c>
      <c r="E992" t="s">
        <v>134</v>
      </c>
      <c r="F992" t="s">
        <v>283</v>
      </c>
      <c r="G992" t="s">
        <v>2028</v>
      </c>
      <c r="H992" t="s">
        <v>135</v>
      </c>
      <c r="I992" t="s">
        <v>140</v>
      </c>
      <c r="J992" t="s">
        <v>877</v>
      </c>
      <c r="K992" t="s">
        <v>991</v>
      </c>
      <c r="L992" t="s">
        <v>984</v>
      </c>
      <c r="M992" t="s">
        <v>2181</v>
      </c>
      <c r="N992" t="s">
        <v>3731</v>
      </c>
      <c r="O992" t="s">
        <v>6521</v>
      </c>
      <c r="P992" t="s">
        <v>19</v>
      </c>
      <c r="Q992" t="s">
        <v>135</v>
      </c>
      <c r="R992" t="s">
        <v>49</v>
      </c>
      <c r="S992" t="s">
        <v>2182</v>
      </c>
      <c r="T992" t="s">
        <v>1691</v>
      </c>
      <c r="U992" t="s">
        <v>3680</v>
      </c>
    </row>
    <row r="993" spans="1:21" x14ac:dyDescent="0.25">
      <c r="A993" t="s">
        <v>3679</v>
      </c>
      <c r="B993" t="s">
        <v>3679</v>
      </c>
      <c r="D993" t="s">
        <v>1403</v>
      </c>
      <c r="E993" t="s">
        <v>134</v>
      </c>
      <c r="F993" t="s">
        <v>283</v>
      </c>
      <c r="G993" t="s">
        <v>2028</v>
      </c>
      <c r="H993" t="s">
        <v>135</v>
      </c>
      <c r="I993" t="s">
        <v>140</v>
      </c>
      <c r="J993" t="s">
        <v>877</v>
      </c>
      <c r="K993" t="s">
        <v>991</v>
      </c>
      <c r="L993" t="s">
        <v>984</v>
      </c>
      <c r="M993" t="s">
        <v>2181</v>
      </c>
      <c r="N993" t="s">
        <v>3731</v>
      </c>
      <c r="O993" t="s">
        <v>6522</v>
      </c>
      <c r="P993" t="s">
        <v>19</v>
      </c>
      <c r="Q993" t="s">
        <v>135</v>
      </c>
      <c r="R993" t="s">
        <v>49</v>
      </c>
      <c r="S993" t="s">
        <v>2182</v>
      </c>
      <c r="T993" t="s">
        <v>1691</v>
      </c>
      <c r="U993" t="s">
        <v>3678</v>
      </c>
    </row>
    <row r="994" spans="1:21" x14ac:dyDescent="0.25">
      <c r="A994" t="s">
        <v>3987</v>
      </c>
      <c r="B994" t="s">
        <v>3988</v>
      </c>
      <c r="D994" t="s">
        <v>234</v>
      </c>
      <c r="E994" t="s">
        <v>134</v>
      </c>
      <c r="F994" t="s">
        <v>283</v>
      </c>
      <c r="G994" t="s">
        <v>1714</v>
      </c>
      <c r="H994" t="s">
        <v>135</v>
      </c>
      <c r="I994" t="s">
        <v>20</v>
      </c>
      <c r="J994" t="s">
        <v>6003</v>
      </c>
      <c r="K994" t="s">
        <v>991</v>
      </c>
      <c r="M994" t="s">
        <v>2183</v>
      </c>
      <c r="N994" t="s">
        <v>3245</v>
      </c>
      <c r="P994" t="s">
        <v>19</v>
      </c>
      <c r="Q994" t="s">
        <v>135</v>
      </c>
      <c r="R994" t="s">
        <v>34</v>
      </c>
      <c r="S994" t="s">
        <v>2186</v>
      </c>
      <c r="T994" t="s">
        <v>1691</v>
      </c>
      <c r="U994" t="s">
        <v>3989</v>
      </c>
    </row>
    <row r="995" spans="1:21" x14ac:dyDescent="0.25">
      <c r="A995" t="s">
        <v>3864</v>
      </c>
      <c r="B995" t="s">
        <v>3864</v>
      </c>
      <c r="D995" t="s">
        <v>1400</v>
      </c>
      <c r="E995" t="s">
        <v>134</v>
      </c>
      <c r="F995" t="s">
        <v>284</v>
      </c>
      <c r="G995" t="s">
        <v>1714</v>
      </c>
      <c r="H995" t="s">
        <v>135</v>
      </c>
      <c r="I995" t="s">
        <v>17</v>
      </c>
      <c r="J995" t="s">
        <v>929</v>
      </c>
      <c r="K995" t="s">
        <v>991</v>
      </c>
      <c r="M995" t="s">
        <v>2185</v>
      </c>
      <c r="N995" t="s">
        <v>3245</v>
      </c>
      <c r="P995" t="s">
        <v>19</v>
      </c>
      <c r="Q995" t="s">
        <v>135</v>
      </c>
      <c r="R995" t="s">
        <v>24</v>
      </c>
      <c r="S995" t="s">
        <v>2184</v>
      </c>
      <c r="T995" t="s">
        <v>1740</v>
      </c>
      <c r="U995" t="s">
        <v>3865</v>
      </c>
    </row>
    <row r="996" spans="1:21" x14ac:dyDescent="0.25">
      <c r="A996" t="s">
        <v>3196</v>
      </c>
      <c r="B996" t="s">
        <v>3197</v>
      </c>
      <c r="D996" t="s">
        <v>1394</v>
      </c>
      <c r="E996" t="s">
        <v>134</v>
      </c>
      <c r="F996" t="s">
        <v>283</v>
      </c>
      <c r="G996" t="s">
        <v>2028</v>
      </c>
      <c r="H996" t="s">
        <v>135</v>
      </c>
      <c r="I996" t="s">
        <v>140</v>
      </c>
      <c r="J996" t="s">
        <v>6136</v>
      </c>
      <c r="K996" t="s">
        <v>991</v>
      </c>
      <c r="M996" t="s">
        <v>2185</v>
      </c>
      <c r="N996" t="s">
        <v>3245</v>
      </c>
      <c r="O996" t="s">
        <v>5085</v>
      </c>
      <c r="P996" t="s">
        <v>19</v>
      </c>
      <c r="Q996" t="s">
        <v>135</v>
      </c>
      <c r="R996" t="s">
        <v>38</v>
      </c>
      <c r="S996" t="s">
        <v>2186</v>
      </c>
      <c r="T996" t="s">
        <v>1731</v>
      </c>
      <c r="U996" t="s">
        <v>3198</v>
      </c>
    </row>
    <row r="997" spans="1:21" x14ac:dyDescent="0.25">
      <c r="A997" t="s">
        <v>3895</v>
      </c>
      <c r="B997" t="s">
        <v>3896</v>
      </c>
      <c r="D997" t="s">
        <v>304</v>
      </c>
      <c r="E997" t="s">
        <v>134</v>
      </c>
      <c r="F997" t="s">
        <v>284</v>
      </c>
      <c r="G997" t="s">
        <v>1657</v>
      </c>
      <c r="H997" t="s">
        <v>135</v>
      </c>
      <c r="I997" t="s">
        <v>17</v>
      </c>
      <c r="J997" t="s">
        <v>4999</v>
      </c>
      <c r="K997" t="s">
        <v>991</v>
      </c>
      <c r="M997" t="s">
        <v>2183</v>
      </c>
      <c r="N997" t="s">
        <v>3245</v>
      </c>
      <c r="P997" t="s">
        <v>19</v>
      </c>
      <c r="Q997" t="s">
        <v>135</v>
      </c>
      <c r="R997" t="s">
        <v>54</v>
      </c>
      <c r="S997" t="s">
        <v>2186</v>
      </c>
      <c r="T997" t="s">
        <v>1691</v>
      </c>
      <c r="U997" t="s">
        <v>3897</v>
      </c>
    </row>
    <row r="998" spans="1:21" x14ac:dyDescent="0.25">
      <c r="A998" t="s">
        <v>3990</v>
      </c>
      <c r="B998" t="s">
        <v>3991</v>
      </c>
      <c r="D998" t="s">
        <v>304</v>
      </c>
      <c r="E998" t="s">
        <v>134</v>
      </c>
      <c r="F998" t="s">
        <v>284</v>
      </c>
      <c r="G998" t="s">
        <v>1714</v>
      </c>
      <c r="H998" t="s">
        <v>135</v>
      </c>
      <c r="I998" t="s">
        <v>17</v>
      </c>
      <c r="J998" t="s">
        <v>5348</v>
      </c>
      <c r="K998" t="s">
        <v>989</v>
      </c>
      <c r="M998" t="s">
        <v>2183</v>
      </c>
      <c r="N998" t="s">
        <v>3245</v>
      </c>
      <c r="P998" t="s">
        <v>19</v>
      </c>
      <c r="Q998" t="s">
        <v>135</v>
      </c>
      <c r="R998" t="s">
        <v>66</v>
      </c>
      <c r="S998" t="s">
        <v>2186</v>
      </c>
      <c r="T998" t="s">
        <v>1691</v>
      </c>
      <c r="U998" t="s">
        <v>3992</v>
      </c>
    </row>
    <row r="999" spans="1:21" x14ac:dyDescent="0.25">
      <c r="A999" t="s">
        <v>3996</v>
      </c>
      <c r="B999" t="s">
        <v>3997</v>
      </c>
      <c r="D999" t="s">
        <v>82</v>
      </c>
      <c r="E999" t="s">
        <v>134</v>
      </c>
      <c r="F999" t="s">
        <v>283</v>
      </c>
      <c r="G999" t="s">
        <v>1714</v>
      </c>
      <c r="H999" t="s">
        <v>135</v>
      </c>
      <c r="I999" t="s">
        <v>20</v>
      </c>
      <c r="J999" t="s">
        <v>6529</v>
      </c>
      <c r="K999" t="s">
        <v>991</v>
      </c>
      <c r="M999" t="s">
        <v>2181</v>
      </c>
      <c r="N999" t="s">
        <v>3245</v>
      </c>
      <c r="P999" t="s">
        <v>19</v>
      </c>
      <c r="Q999" t="s">
        <v>135</v>
      </c>
      <c r="R999" t="s">
        <v>38</v>
      </c>
      <c r="S999" t="s">
        <v>2186</v>
      </c>
      <c r="T999" t="s">
        <v>1691</v>
      </c>
      <c r="U999" t="s">
        <v>3998</v>
      </c>
    </row>
    <row r="1000" spans="1:21" x14ac:dyDescent="0.25">
      <c r="A1000" t="s">
        <v>3373</v>
      </c>
      <c r="B1000" t="s">
        <v>3372</v>
      </c>
      <c r="D1000" t="s">
        <v>343</v>
      </c>
      <c r="E1000" t="s">
        <v>134</v>
      </c>
      <c r="F1000" t="s">
        <v>283</v>
      </c>
      <c r="G1000" t="s">
        <v>2028</v>
      </c>
      <c r="H1000" t="s">
        <v>135</v>
      </c>
      <c r="I1000" t="s">
        <v>1383</v>
      </c>
      <c r="J1000" t="s">
        <v>6769</v>
      </c>
      <c r="K1000" t="s">
        <v>1339</v>
      </c>
      <c r="M1000" t="s">
        <v>2181</v>
      </c>
      <c r="N1000" t="s">
        <v>3854</v>
      </c>
      <c r="P1000" t="s">
        <v>19</v>
      </c>
      <c r="Q1000" t="s">
        <v>135</v>
      </c>
      <c r="R1000" t="s">
        <v>21</v>
      </c>
      <c r="S1000" t="s">
        <v>2186</v>
      </c>
      <c r="T1000" t="s">
        <v>1691</v>
      </c>
      <c r="U1000" t="s">
        <v>3371</v>
      </c>
    </row>
    <row r="1001" spans="1:21" x14ac:dyDescent="0.25">
      <c r="A1001" t="s">
        <v>3982</v>
      </c>
      <c r="B1001" t="s">
        <v>3983</v>
      </c>
      <c r="D1001" t="s">
        <v>82</v>
      </c>
      <c r="E1001" t="s">
        <v>134</v>
      </c>
      <c r="F1001" t="s">
        <v>284</v>
      </c>
      <c r="G1001" t="s">
        <v>1714</v>
      </c>
      <c r="H1001" t="s">
        <v>135</v>
      </c>
      <c r="I1001" t="s">
        <v>20</v>
      </c>
      <c r="J1001" t="s">
        <v>880</v>
      </c>
      <c r="K1001" t="s">
        <v>1339</v>
      </c>
      <c r="L1001" t="s">
        <v>986</v>
      </c>
      <c r="M1001" t="s">
        <v>2181</v>
      </c>
      <c r="N1001" t="s">
        <v>4755</v>
      </c>
      <c r="O1001" t="s">
        <v>5104</v>
      </c>
      <c r="P1001" t="s">
        <v>19</v>
      </c>
      <c r="Q1001" t="s">
        <v>135</v>
      </c>
      <c r="R1001" t="s">
        <v>30</v>
      </c>
      <c r="S1001" t="s">
        <v>2182</v>
      </c>
      <c r="T1001" t="s">
        <v>1691</v>
      </c>
      <c r="U1001" t="s">
        <v>3984</v>
      </c>
    </row>
    <row r="1002" spans="1:21" x14ac:dyDescent="0.25">
      <c r="A1002" t="s">
        <v>4179</v>
      </c>
      <c r="B1002" t="s">
        <v>4180</v>
      </c>
      <c r="D1002" t="s">
        <v>720</v>
      </c>
      <c r="E1002" t="s">
        <v>134</v>
      </c>
      <c r="F1002" t="s">
        <v>284</v>
      </c>
      <c r="G1002" t="s">
        <v>4823</v>
      </c>
      <c r="H1002" t="s">
        <v>135</v>
      </c>
      <c r="I1002" t="s">
        <v>17</v>
      </c>
      <c r="J1002" t="s">
        <v>874</v>
      </c>
      <c r="K1002" t="s">
        <v>989</v>
      </c>
      <c r="L1002" t="s">
        <v>986</v>
      </c>
      <c r="M1002" t="s">
        <v>2183</v>
      </c>
      <c r="N1002" t="s">
        <v>4755</v>
      </c>
      <c r="O1002" t="s">
        <v>4897</v>
      </c>
      <c r="P1002" t="s">
        <v>19</v>
      </c>
      <c r="Q1002" t="s">
        <v>1334</v>
      </c>
      <c r="R1002" t="s">
        <v>34</v>
      </c>
      <c r="S1002" t="s">
        <v>2186</v>
      </c>
      <c r="T1002" t="s">
        <v>1691</v>
      </c>
      <c r="U1002" t="s">
        <v>4181</v>
      </c>
    </row>
    <row r="1003" spans="1:21" x14ac:dyDescent="0.25">
      <c r="A1003" t="s">
        <v>6523</v>
      </c>
      <c r="B1003" t="s">
        <v>6523</v>
      </c>
      <c r="D1003" t="s">
        <v>1400</v>
      </c>
      <c r="E1003" t="s">
        <v>134</v>
      </c>
      <c r="F1003" t="s">
        <v>284</v>
      </c>
      <c r="G1003" t="s">
        <v>28</v>
      </c>
      <c r="H1003" t="s">
        <v>135</v>
      </c>
      <c r="I1003" t="s">
        <v>1383</v>
      </c>
      <c r="J1003" t="s">
        <v>879</v>
      </c>
      <c r="K1003" t="s">
        <v>991</v>
      </c>
      <c r="M1003" t="s">
        <v>2183</v>
      </c>
      <c r="N1003" t="s">
        <v>6524</v>
      </c>
      <c r="P1003" t="s">
        <v>19</v>
      </c>
      <c r="Q1003" t="s">
        <v>135</v>
      </c>
      <c r="R1003" t="s">
        <v>38</v>
      </c>
      <c r="S1003" t="s">
        <v>2186</v>
      </c>
      <c r="T1003" t="s">
        <v>6525</v>
      </c>
      <c r="U1003" t="s">
        <v>6526</v>
      </c>
    </row>
    <row r="1004" spans="1:21" x14ac:dyDescent="0.25">
      <c r="A1004" t="s">
        <v>3734</v>
      </c>
      <c r="B1004" t="s">
        <v>3733</v>
      </c>
      <c r="D1004" t="s">
        <v>1395</v>
      </c>
      <c r="E1004" t="s">
        <v>134</v>
      </c>
      <c r="F1004" t="s">
        <v>283</v>
      </c>
      <c r="G1004" t="s">
        <v>703</v>
      </c>
      <c r="H1004" t="s">
        <v>135</v>
      </c>
      <c r="I1004" t="s">
        <v>140</v>
      </c>
      <c r="J1004" t="s">
        <v>85</v>
      </c>
      <c r="K1004" t="s">
        <v>991</v>
      </c>
      <c r="M1004" t="s">
        <v>2183</v>
      </c>
      <c r="N1004" t="s">
        <v>6524</v>
      </c>
      <c r="O1004" t="s">
        <v>3574</v>
      </c>
      <c r="P1004" t="s">
        <v>19</v>
      </c>
      <c r="Q1004" t="s">
        <v>135</v>
      </c>
      <c r="R1004" t="s">
        <v>52</v>
      </c>
      <c r="S1004" t="s">
        <v>2186</v>
      </c>
      <c r="T1004" t="s">
        <v>3965</v>
      </c>
      <c r="U1004" t="s">
        <v>3732</v>
      </c>
    </row>
    <row r="1005" spans="1:21" x14ac:dyDescent="0.25">
      <c r="A1005" t="s">
        <v>3887</v>
      </c>
      <c r="B1005" t="s">
        <v>3888</v>
      </c>
      <c r="C1005" t="s">
        <v>4760</v>
      </c>
      <c r="D1005" t="s">
        <v>343</v>
      </c>
      <c r="E1005" t="s">
        <v>134</v>
      </c>
      <c r="F1005" t="s">
        <v>284</v>
      </c>
      <c r="G1005" t="s">
        <v>28</v>
      </c>
      <c r="H1005" t="s">
        <v>135</v>
      </c>
      <c r="I1005" t="s">
        <v>28</v>
      </c>
      <c r="J1005" t="s">
        <v>873</v>
      </c>
      <c r="K1005" t="s">
        <v>1339</v>
      </c>
      <c r="L1005" t="s">
        <v>986</v>
      </c>
      <c r="M1005" t="s">
        <v>2185</v>
      </c>
      <c r="N1005" t="s">
        <v>6524</v>
      </c>
      <c r="O1005" t="s">
        <v>1265</v>
      </c>
      <c r="P1005" t="s">
        <v>19</v>
      </c>
      <c r="Q1005" t="s">
        <v>1336</v>
      </c>
      <c r="R1005" t="s">
        <v>30</v>
      </c>
      <c r="S1005" t="s">
        <v>2184</v>
      </c>
      <c r="T1005" t="s">
        <v>1691</v>
      </c>
      <c r="U1005" t="s">
        <v>3889</v>
      </c>
    </row>
    <row r="1006" spans="1:21" x14ac:dyDescent="0.25">
      <c r="A1006" t="s">
        <v>4136</v>
      </c>
      <c r="B1006" t="s">
        <v>4137</v>
      </c>
      <c r="D1006" t="s">
        <v>27</v>
      </c>
      <c r="E1006" t="s">
        <v>134</v>
      </c>
      <c r="F1006" t="s">
        <v>284</v>
      </c>
      <c r="G1006" t="s">
        <v>1657</v>
      </c>
      <c r="H1006" t="s">
        <v>135</v>
      </c>
      <c r="I1006" t="s">
        <v>20</v>
      </c>
      <c r="J1006" t="s">
        <v>5942</v>
      </c>
      <c r="K1006" t="s">
        <v>991</v>
      </c>
      <c r="L1006" t="s">
        <v>984</v>
      </c>
      <c r="M1006" t="s">
        <v>2185</v>
      </c>
      <c r="N1006" t="s">
        <v>6524</v>
      </c>
      <c r="O1006" t="s">
        <v>6527</v>
      </c>
      <c r="P1006" t="s">
        <v>19</v>
      </c>
      <c r="Q1006" t="s">
        <v>135</v>
      </c>
      <c r="R1006" t="s">
        <v>74</v>
      </c>
      <c r="S1006" t="s">
        <v>2184</v>
      </c>
      <c r="T1006" t="s">
        <v>1696</v>
      </c>
      <c r="U1006" t="s">
        <v>4138</v>
      </c>
    </row>
    <row r="1007" spans="1:21" x14ac:dyDescent="0.25">
      <c r="A1007" t="s">
        <v>3360</v>
      </c>
      <c r="B1007" t="s">
        <v>3359</v>
      </c>
      <c r="D1007" t="s">
        <v>1403</v>
      </c>
      <c r="E1007" t="s">
        <v>134</v>
      </c>
      <c r="F1007" t="s">
        <v>283</v>
      </c>
      <c r="G1007" t="s">
        <v>2028</v>
      </c>
      <c r="H1007" t="s">
        <v>135</v>
      </c>
      <c r="I1007" t="s">
        <v>140</v>
      </c>
      <c r="J1007" t="s">
        <v>6730</v>
      </c>
      <c r="K1007" t="s">
        <v>991</v>
      </c>
      <c r="M1007" t="s">
        <v>2185</v>
      </c>
      <c r="N1007" t="s">
        <v>4756</v>
      </c>
      <c r="P1007" t="s">
        <v>19</v>
      </c>
      <c r="Q1007" t="s">
        <v>135</v>
      </c>
      <c r="R1007" t="s">
        <v>38</v>
      </c>
      <c r="S1007" t="s">
        <v>2186</v>
      </c>
      <c r="T1007" t="s">
        <v>1731</v>
      </c>
      <c r="U1007" t="s">
        <v>3358</v>
      </c>
    </row>
    <row r="1008" spans="1:21" x14ac:dyDescent="0.25">
      <c r="A1008" t="s">
        <v>3608</v>
      </c>
      <c r="B1008" t="s">
        <v>3609</v>
      </c>
      <c r="D1008" t="s">
        <v>304</v>
      </c>
      <c r="E1008" t="s">
        <v>134</v>
      </c>
      <c r="F1008" t="s">
        <v>284</v>
      </c>
      <c r="G1008" t="s">
        <v>2028</v>
      </c>
      <c r="H1008" t="s">
        <v>135</v>
      </c>
      <c r="I1008" t="s">
        <v>17</v>
      </c>
      <c r="J1008" t="s">
        <v>6797</v>
      </c>
      <c r="K1008" t="s">
        <v>991</v>
      </c>
      <c r="M1008" t="s">
        <v>2183</v>
      </c>
      <c r="N1008" t="s">
        <v>4756</v>
      </c>
      <c r="P1008" t="s">
        <v>19</v>
      </c>
      <c r="Q1008" t="s">
        <v>135</v>
      </c>
      <c r="R1008" t="s">
        <v>34</v>
      </c>
      <c r="S1008" t="s">
        <v>2186</v>
      </c>
      <c r="T1008" t="s">
        <v>1691</v>
      </c>
      <c r="U1008" t="s">
        <v>3610</v>
      </c>
    </row>
    <row r="1009" spans="1:21" x14ac:dyDescent="0.25">
      <c r="A1009" t="s">
        <v>4155</v>
      </c>
      <c r="B1009" t="s">
        <v>4156</v>
      </c>
      <c r="D1009" t="s">
        <v>82</v>
      </c>
      <c r="E1009" t="s">
        <v>134</v>
      </c>
      <c r="F1009" t="s">
        <v>283</v>
      </c>
      <c r="G1009" t="s">
        <v>1657</v>
      </c>
      <c r="H1009" t="s">
        <v>135</v>
      </c>
      <c r="I1009" t="s">
        <v>20</v>
      </c>
      <c r="J1009" t="s">
        <v>3253</v>
      </c>
      <c r="K1009" t="s">
        <v>991</v>
      </c>
      <c r="M1009" t="s">
        <v>2183</v>
      </c>
      <c r="N1009" t="s">
        <v>3542</v>
      </c>
      <c r="P1009" t="s">
        <v>19</v>
      </c>
      <c r="Q1009" t="s">
        <v>135</v>
      </c>
      <c r="R1009" t="s">
        <v>34</v>
      </c>
      <c r="S1009" t="s">
        <v>2186</v>
      </c>
      <c r="T1009" t="s">
        <v>1691</v>
      </c>
      <c r="U1009" t="s">
        <v>4157</v>
      </c>
    </row>
    <row r="1010" spans="1:21" x14ac:dyDescent="0.25">
      <c r="A1010" t="s">
        <v>3635</v>
      </c>
      <c r="B1010" t="s">
        <v>3634</v>
      </c>
      <c r="D1010" t="s">
        <v>82</v>
      </c>
      <c r="E1010" t="s">
        <v>134</v>
      </c>
      <c r="F1010" t="s">
        <v>283</v>
      </c>
      <c r="G1010" t="s">
        <v>2028</v>
      </c>
      <c r="H1010" t="s">
        <v>135</v>
      </c>
      <c r="I1010" t="s">
        <v>20</v>
      </c>
      <c r="J1010" t="s">
        <v>5214</v>
      </c>
      <c r="K1010" t="s">
        <v>991</v>
      </c>
      <c r="M1010" t="s">
        <v>2183</v>
      </c>
      <c r="N1010" t="s">
        <v>3543</v>
      </c>
      <c r="P1010" t="s">
        <v>19</v>
      </c>
      <c r="Q1010" t="s">
        <v>135</v>
      </c>
      <c r="R1010" t="s">
        <v>44</v>
      </c>
      <c r="S1010" t="s">
        <v>2186</v>
      </c>
      <c r="T1010" t="s">
        <v>1691</v>
      </c>
      <c r="U1010" t="s">
        <v>3633</v>
      </c>
    </row>
    <row r="1011" spans="1:21" x14ac:dyDescent="0.25">
      <c r="A1011" t="s">
        <v>3890</v>
      </c>
      <c r="B1011" t="s">
        <v>3890</v>
      </c>
      <c r="D1011" t="s">
        <v>304</v>
      </c>
      <c r="E1011" t="s">
        <v>134</v>
      </c>
      <c r="F1011" t="s">
        <v>284</v>
      </c>
      <c r="G1011" t="s">
        <v>1714</v>
      </c>
      <c r="H1011" t="s">
        <v>135</v>
      </c>
      <c r="I1011" t="s">
        <v>17</v>
      </c>
      <c r="J1011" t="s">
        <v>5087</v>
      </c>
      <c r="K1011" t="s">
        <v>991</v>
      </c>
      <c r="M1011" t="s">
        <v>2183</v>
      </c>
      <c r="N1011" t="s">
        <v>3543</v>
      </c>
      <c r="P1011" t="s">
        <v>19</v>
      </c>
      <c r="Q1011" t="s">
        <v>135</v>
      </c>
      <c r="R1011" t="s">
        <v>24</v>
      </c>
      <c r="S1011" t="s">
        <v>2186</v>
      </c>
      <c r="T1011" t="s">
        <v>1691</v>
      </c>
      <c r="U1011" t="s">
        <v>3891</v>
      </c>
    </row>
    <row r="1012" spans="1:21" x14ac:dyDescent="0.25">
      <c r="A1012" t="s">
        <v>3701</v>
      </c>
      <c r="B1012" t="s">
        <v>3700</v>
      </c>
      <c r="D1012" t="s">
        <v>304</v>
      </c>
      <c r="E1012" t="s">
        <v>134</v>
      </c>
      <c r="F1012" t="s">
        <v>284</v>
      </c>
      <c r="G1012" t="s">
        <v>1714</v>
      </c>
      <c r="H1012" t="s">
        <v>135</v>
      </c>
      <c r="I1012" t="s">
        <v>28</v>
      </c>
      <c r="J1012" t="s">
        <v>5588</v>
      </c>
      <c r="K1012" t="s">
        <v>989</v>
      </c>
      <c r="M1012" t="s">
        <v>2185</v>
      </c>
      <c r="N1012" t="s">
        <v>3543</v>
      </c>
      <c r="P1012" t="s">
        <v>19</v>
      </c>
      <c r="Q1012" t="s">
        <v>135</v>
      </c>
      <c r="R1012" t="s">
        <v>126</v>
      </c>
      <c r="S1012" t="s">
        <v>2184</v>
      </c>
      <c r="T1012" t="s">
        <v>1691</v>
      </c>
      <c r="U1012" t="s">
        <v>3699</v>
      </c>
    </row>
    <row r="1013" spans="1:21" x14ac:dyDescent="0.25">
      <c r="A1013" t="s">
        <v>3869</v>
      </c>
      <c r="B1013" t="s">
        <v>3870</v>
      </c>
      <c r="D1013" t="s">
        <v>1381</v>
      </c>
      <c r="E1013" t="s">
        <v>134</v>
      </c>
      <c r="F1013" t="s">
        <v>284</v>
      </c>
      <c r="G1013" t="s">
        <v>1657</v>
      </c>
      <c r="H1013" t="s">
        <v>135</v>
      </c>
      <c r="I1013" t="s">
        <v>20</v>
      </c>
      <c r="J1013" t="s">
        <v>4663</v>
      </c>
      <c r="K1013" t="s">
        <v>989</v>
      </c>
      <c r="L1013" t="s">
        <v>984</v>
      </c>
      <c r="M1013" t="s">
        <v>2181</v>
      </c>
      <c r="N1013" t="s">
        <v>3543</v>
      </c>
      <c r="O1013" t="s">
        <v>6530</v>
      </c>
      <c r="P1013" t="s">
        <v>19</v>
      </c>
      <c r="Q1013" t="s">
        <v>1336</v>
      </c>
      <c r="R1013" t="s">
        <v>40</v>
      </c>
      <c r="S1013" t="s">
        <v>2182</v>
      </c>
      <c r="T1013" t="s">
        <v>1740</v>
      </c>
      <c r="U1013" t="s">
        <v>3871</v>
      </c>
    </row>
    <row r="1014" spans="1:21" x14ac:dyDescent="0.25">
      <c r="A1014" t="s">
        <v>3925</v>
      </c>
      <c r="B1014" t="s">
        <v>3926</v>
      </c>
      <c r="D1014" t="s">
        <v>82</v>
      </c>
      <c r="E1014" t="s">
        <v>134</v>
      </c>
      <c r="F1014" t="s">
        <v>283</v>
      </c>
      <c r="G1014" t="s">
        <v>1714</v>
      </c>
      <c r="H1014" t="s">
        <v>135</v>
      </c>
      <c r="I1014" t="s">
        <v>20</v>
      </c>
      <c r="J1014" t="s">
        <v>6003</v>
      </c>
      <c r="K1014" t="s">
        <v>991</v>
      </c>
      <c r="M1014" t="s">
        <v>2185</v>
      </c>
      <c r="N1014" t="s">
        <v>3543</v>
      </c>
      <c r="P1014" t="s">
        <v>19</v>
      </c>
      <c r="Q1014" t="s">
        <v>135</v>
      </c>
      <c r="R1014" t="s">
        <v>24</v>
      </c>
      <c r="S1014" t="s">
        <v>2186</v>
      </c>
      <c r="T1014" t="s">
        <v>1691</v>
      </c>
      <c r="U1014" t="s">
        <v>3927</v>
      </c>
    </row>
    <row r="1015" spans="1:21" x14ac:dyDescent="0.25">
      <c r="A1015" t="s">
        <v>4002</v>
      </c>
      <c r="B1015" t="s">
        <v>4003</v>
      </c>
      <c r="D1015" t="s">
        <v>304</v>
      </c>
      <c r="E1015" t="s">
        <v>134</v>
      </c>
      <c r="F1015" t="s">
        <v>284</v>
      </c>
      <c r="G1015" t="s">
        <v>1714</v>
      </c>
      <c r="H1015" t="s">
        <v>135</v>
      </c>
      <c r="I1015" t="s">
        <v>17</v>
      </c>
      <c r="J1015" t="s">
        <v>6531</v>
      </c>
      <c r="K1015" t="s">
        <v>991</v>
      </c>
      <c r="M1015" t="s">
        <v>2185</v>
      </c>
      <c r="N1015" t="s">
        <v>3543</v>
      </c>
      <c r="P1015" t="s">
        <v>19</v>
      </c>
      <c r="Q1015" t="s">
        <v>135</v>
      </c>
      <c r="R1015" t="s">
        <v>74</v>
      </c>
      <c r="S1015" t="s">
        <v>2186</v>
      </c>
      <c r="T1015" t="s">
        <v>1691</v>
      </c>
      <c r="U1015" t="s">
        <v>4004</v>
      </c>
    </row>
    <row r="1016" spans="1:21" x14ac:dyDescent="0.25">
      <c r="A1016" t="s">
        <v>4005</v>
      </c>
      <c r="B1016" t="s">
        <v>4005</v>
      </c>
      <c r="D1016" t="s">
        <v>82</v>
      </c>
      <c r="E1016" t="s">
        <v>134</v>
      </c>
      <c r="F1016" t="s">
        <v>283</v>
      </c>
      <c r="G1016" t="s">
        <v>1714</v>
      </c>
      <c r="H1016" t="s">
        <v>135</v>
      </c>
      <c r="I1016" t="s">
        <v>20</v>
      </c>
      <c r="J1016" t="s">
        <v>6531</v>
      </c>
      <c r="K1016" t="s">
        <v>991</v>
      </c>
      <c r="M1016" t="s">
        <v>2183</v>
      </c>
      <c r="N1016" t="s">
        <v>3543</v>
      </c>
      <c r="P1016" t="s">
        <v>19</v>
      </c>
      <c r="Q1016" t="s">
        <v>135</v>
      </c>
      <c r="R1016" t="s">
        <v>77</v>
      </c>
      <c r="S1016" t="s">
        <v>2186</v>
      </c>
      <c r="T1016" t="s">
        <v>1691</v>
      </c>
      <c r="U1016" t="s">
        <v>4006</v>
      </c>
    </row>
    <row r="1017" spans="1:21" x14ac:dyDescent="0.25">
      <c r="A1017" t="s">
        <v>4007</v>
      </c>
      <c r="B1017" t="s">
        <v>4008</v>
      </c>
      <c r="C1017" t="s">
        <v>4009</v>
      </c>
      <c r="D1017" t="s">
        <v>82</v>
      </c>
      <c r="E1017" t="s">
        <v>134</v>
      </c>
      <c r="F1017" t="s">
        <v>283</v>
      </c>
      <c r="G1017" t="s">
        <v>1714</v>
      </c>
      <c r="H1017" t="s">
        <v>135</v>
      </c>
      <c r="I1017" t="s">
        <v>20</v>
      </c>
      <c r="J1017" t="s">
        <v>4545</v>
      </c>
      <c r="K1017" t="s">
        <v>991</v>
      </c>
      <c r="M1017" t="s">
        <v>2183</v>
      </c>
      <c r="N1017" t="s">
        <v>3543</v>
      </c>
      <c r="P1017" t="s">
        <v>19</v>
      </c>
      <c r="Q1017" t="s">
        <v>135</v>
      </c>
      <c r="R1017" t="s">
        <v>77</v>
      </c>
      <c r="S1017" t="s">
        <v>2186</v>
      </c>
      <c r="T1017" t="s">
        <v>1691</v>
      </c>
      <c r="U1017" t="s">
        <v>4010</v>
      </c>
    </row>
    <row r="1018" spans="1:21" x14ac:dyDescent="0.25">
      <c r="A1018" t="s">
        <v>4014</v>
      </c>
      <c r="B1018" t="s">
        <v>4015</v>
      </c>
      <c r="D1018" t="s">
        <v>82</v>
      </c>
      <c r="E1018" t="s">
        <v>134</v>
      </c>
      <c r="F1018" t="s">
        <v>283</v>
      </c>
      <c r="G1018" t="s">
        <v>1714</v>
      </c>
      <c r="H1018" t="s">
        <v>135</v>
      </c>
      <c r="I1018" t="s">
        <v>20</v>
      </c>
      <c r="J1018" t="s">
        <v>4668</v>
      </c>
      <c r="K1018" t="s">
        <v>991</v>
      </c>
      <c r="M1018" t="s">
        <v>2185</v>
      </c>
      <c r="N1018" t="s">
        <v>3543</v>
      </c>
      <c r="P1018" t="s">
        <v>19</v>
      </c>
      <c r="Q1018" t="s">
        <v>135</v>
      </c>
      <c r="R1018" t="s">
        <v>44</v>
      </c>
      <c r="S1018" t="s">
        <v>2186</v>
      </c>
      <c r="T1018" t="s">
        <v>1691</v>
      </c>
      <c r="U1018" t="s">
        <v>4016</v>
      </c>
    </row>
    <row r="1019" spans="1:21" x14ac:dyDescent="0.25">
      <c r="A1019" t="s">
        <v>4017</v>
      </c>
      <c r="B1019" t="s">
        <v>4018</v>
      </c>
      <c r="D1019" t="s">
        <v>82</v>
      </c>
      <c r="E1019" t="s">
        <v>134</v>
      </c>
      <c r="F1019" t="s">
        <v>283</v>
      </c>
      <c r="G1019" t="s">
        <v>1714</v>
      </c>
      <c r="H1019" t="s">
        <v>135</v>
      </c>
      <c r="I1019" t="s">
        <v>20</v>
      </c>
      <c r="J1019" t="s">
        <v>5189</v>
      </c>
      <c r="K1019" t="s">
        <v>991</v>
      </c>
      <c r="M1019" t="s">
        <v>2183</v>
      </c>
      <c r="N1019" t="s">
        <v>3543</v>
      </c>
      <c r="P1019" t="s">
        <v>19</v>
      </c>
      <c r="Q1019" t="s">
        <v>135</v>
      </c>
      <c r="R1019" t="s">
        <v>126</v>
      </c>
      <c r="S1019" t="s">
        <v>2186</v>
      </c>
      <c r="T1019" t="s">
        <v>1691</v>
      </c>
      <c r="U1019" t="s">
        <v>4019</v>
      </c>
    </row>
    <row r="1020" spans="1:21" x14ac:dyDescent="0.25">
      <c r="A1020" t="s">
        <v>4139</v>
      </c>
      <c r="B1020" t="s">
        <v>4140</v>
      </c>
      <c r="D1020" t="s">
        <v>82</v>
      </c>
      <c r="E1020" t="s">
        <v>134</v>
      </c>
      <c r="F1020" t="s">
        <v>283</v>
      </c>
      <c r="G1020" t="s">
        <v>1657</v>
      </c>
      <c r="H1020" t="s">
        <v>135</v>
      </c>
      <c r="I1020" t="s">
        <v>20</v>
      </c>
      <c r="J1020" t="s">
        <v>4932</v>
      </c>
      <c r="K1020" t="s">
        <v>991</v>
      </c>
      <c r="M1020" t="s">
        <v>2183</v>
      </c>
      <c r="N1020" t="s">
        <v>1735</v>
      </c>
      <c r="P1020" t="s">
        <v>19</v>
      </c>
      <c r="Q1020" t="s">
        <v>135</v>
      </c>
      <c r="R1020" t="s">
        <v>29</v>
      </c>
      <c r="S1020" t="s">
        <v>2186</v>
      </c>
      <c r="T1020" t="s">
        <v>1691</v>
      </c>
      <c r="U1020" t="s">
        <v>4141</v>
      </c>
    </row>
    <row r="1021" spans="1:21" x14ac:dyDescent="0.25">
      <c r="A1021" t="s">
        <v>3875</v>
      </c>
      <c r="B1021" t="s">
        <v>3876</v>
      </c>
      <c r="D1021" t="s">
        <v>82</v>
      </c>
      <c r="E1021" t="s">
        <v>134</v>
      </c>
      <c r="F1021" t="s">
        <v>283</v>
      </c>
      <c r="G1021" t="s">
        <v>1714</v>
      </c>
      <c r="H1021" t="s">
        <v>135</v>
      </c>
      <c r="I1021" t="s">
        <v>20</v>
      </c>
      <c r="J1021" t="s">
        <v>3963</v>
      </c>
      <c r="K1021" t="s">
        <v>991</v>
      </c>
      <c r="L1021" t="s">
        <v>986</v>
      </c>
      <c r="M1021" t="s">
        <v>2185</v>
      </c>
      <c r="N1021" t="s">
        <v>1735</v>
      </c>
      <c r="O1021" t="s">
        <v>6533</v>
      </c>
      <c r="P1021" t="s">
        <v>19</v>
      </c>
      <c r="Q1021" t="s">
        <v>135</v>
      </c>
      <c r="R1021" t="s">
        <v>52</v>
      </c>
      <c r="S1021" t="s">
        <v>2186</v>
      </c>
      <c r="T1021" t="s">
        <v>1691</v>
      </c>
      <c r="U1021" t="s">
        <v>3877</v>
      </c>
    </row>
    <row r="1022" spans="1:21" x14ac:dyDescent="0.25">
      <c r="A1022" t="s">
        <v>4145</v>
      </c>
      <c r="B1022" t="s">
        <v>4146</v>
      </c>
      <c r="D1022" t="s">
        <v>82</v>
      </c>
      <c r="E1022" t="s">
        <v>134</v>
      </c>
      <c r="F1022" t="s">
        <v>283</v>
      </c>
      <c r="G1022" t="s">
        <v>1657</v>
      </c>
      <c r="H1022" t="s">
        <v>135</v>
      </c>
      <c r="I1022" t="s">
        <v>20</v>
      </c>
      <c r="J1022" t="s">
        <v>5172</v>
      </c>
      <c r="K1022" t="s">
        <v>991</v>
      </c>
      <c r="L1022" t="s">
        <v>986</v>
      </c>
      <c r="M1022" t="s">
        <v>2181</v>
      </c>
      <c r="N1022" t="s">
        <v>1735</v>
      </c>
      <c r="O1022" t="s">
        <v>5070</v>
      </c>
      <c r="P1022" t="s">
        <v>19</v>
      </c>
      <c r="Q1022" t="s">
        <v>135</v>
      </c>
      <c r="R1022" t="s">
        <v>24</v>
      </c>
      <c r="S1022" t="s">
        <v>2186</v>
      </c>
      <c r="T1022" t="s">
        <v>1691</v>
      </c>
      <c r="U1022" t="s">
        <v>4147</v>
      </c>
    </row>
    <row r="1023" spans="1:21" x14ac:dyDescent="0.25">
      <c r="A1023" t="s">
        <v>4167</v>
      </c>
      <c r="B1023" t="s">
        <v>4168</v>
      </c>
      <c r="D1023" t="s">
        <v>234</v>
      </c>
      <c r="E1023" t="s">
        <v>134</v>
      </c>
      <c r="F1023" t="s">
        <v>283</v>
      </c>
      <c r="G1023" t="s">
        <v>1657</v>
      </c>
      <c r="H1023" t="s">
        <v>135</v>
      </c>
      <c r="I1023" t="s">
        <v>20</v>
      </c>
      <c r="J1023" t="s">
        <v>880</v>
      </c>
      <c r="K1023" t="s">
        <v>991</v>
      </c>
      <c r="M1023" t="s">
        <v>2185</v>
      </c>
      <c r="N1023" t="s">
        <v>1735</v>
      </c>
      <c r="P1023" t="s">
        <v>19</v>
      </c>
      <c r="Q1023" t="s">
        <v>135</v>
      </c>
      <c r="R1023" t="s">
        <v>21</v>
      </c>
      <c r="S1023" t="s">
        <v>2186</v>
      </c>
      <c r="T1023" t="s">
        <v>1691</v>
      </c>
      <c r="U1023" t="s">
        <v>4169</v>
      </c>
    </row>
    <row r="1024" spans="1:21" x14ac:dyDescent="0.25">
      <c r="A1024" t="s">
        <v>4170</v>
      </c>
      <c r="B1024" t="s">
        <v>4171</v>
      </c>
      <c r="D1024" t="s">
        <v>304</v>
      </c>
      <c r="E1024" t="s">
        <v>134</v>
      </c>
      <c r="F1024" t="s">
        <v>284</v>
      </c>
      <c r="G1024" t="s">
        <v>1657</v>
      </c>
      <c r="H1024" t="s">
        <v>135</v>
      </c>
      <c r="I1024" t="s">
        <v>17</v>
      </c>
      <c r="J1024" t="s">
        <v>4932</v>
      </c>
      <c r="K1024" t="s">
        <v>991</v>
      </c>
      <c r="M1024" t="s">
        <v>2181</v>
      </c>
      <c r="N1024" t="s">
        <v>1735</v>
      </c>
      <c r="P1024" t="s">
        <v>19</v>
      </c>
      <c r="Q1024" t="s">
        <v>135</v>
      </c>
      <c r="R1024" t="s">
        <v>38</v>
      </c>
      <c r="S1024" t="s">
        <v>2186</v>
      </c>
      <c r="T1024" t="s">
        <v>1691</v>
      </c>
      <c r="U1024" t="s">
        <v>4172</v>
      </c>
    </row>
    <row r="1025" spans="1:21" x14ac:dyDescent="0.25">
      <c r="A1025" t="s">
        <v>4173</v>
      </c>
      <c r="B1025" t="s">
        <v>4174</v>
      </c>
      <c r="D1025" t="s">
        <v>82</v>
      </c>
      <c r="E1025" t="s">
        <v>134</v>
      </c>
      <c r="F1025" t="s">
        <v>283</v>
      </c>
      <c r="G1025" t="s">
        <v>1657</v>
      </c>
      <c r="H1025" t="s">
        <v>135</v>
      </c>
      <c r="I1025" t="s">
        <v>20</v>
      </c>
      <c r="J1025" t="s">
        <v>4932</v>
      </c>
      <c r="K1025" t="s">
        <v>991</v>
      </c>
      <c r="M1025" t="s">
        <v>2183</v>
      </c>
      <c r="N1025" t="s">
        <v>1735</v>
      </c>
      <c r="P1025" t="s">
        <v>19</v>
      </c>
      <c r="Q1025" t="s">
        <v>135</v>
      </c>
      <c r="R1025" t="s">
        <v>34</v>
      </c>
      <c r="S1025" t="s">
        <v>2186</v>
      </c>
      <c r="T1025" t="s">
        <v>1691</v>
      </c>
      <c r="U1025" t="s">
        <v>4175</v>
      </c>
    </row>
    <row r="1026" spans="1:21" x14ac:dyDescent="0.25">
      <c r="A1026" t="s">
        <v>3370</v>
      </c>
      <c r="B1026" t="s">
        <v>3369</v>
      </c>
      <c r="C1026" t="s">
        <v>102</v>
      </c>
      <c r="D1026" t="s">
        <v>1400</v>
      </c>
      <c r="E1026" t="s">
        <v>134</v>
      </c>
      <c r="F1026" t="s">
        <v>283</v>
      </c>
      <c r="G1026" t="s">
        <v>2028</v>
      </c>
      <c r="H1026" t="s">
        <v>135</v>
      </c>
      <c r="I1026" t="s">
        <v>1383</v>
      </c>
      <c r="J1026" t="s">
        <v>6769</v>
      </c>
      <c r="K1026" t="s">
        <v>1339</v>
      </c>
      <c r="L1026" t="s">
        <v>984</v>
      </c>
      <c r="M1026" t="s">
        <v>2181</v>
      </c>
      <c r="N1026" t="s">
        <v>4132</v>
      </c>
      <c r="O1026" t="s">
        <v>6534</v>
      </c>
      <c r="P1026" t="s">
        <v>19</v>
      </c>
      <c r="Q1026" t="s">
        <v>135</v>
      </c>
      <c r="R1026" t="s">
        <v>40</v>
      </c>
      <c r="S1026" t="s">
        <v>2186</v>
      </c>
      <c r="T1026" t="s">
        <v>1740</v>
      </c>
      <c r="U1026" t="s">
        <v>3368</v>
      </c>
    </row>
    <row r="1027" spans="1:21" x14ac:dyDescent="0.25">
      <c r="A1027" t="s">
        <v>3668</v>
      </c>
      <c r="B1027" t="s">
        <v>3668</v>
      </c>
      <c r="D1027" t="s">
        <v>343</v>
      </c>
      <c r="E1027" t="s">
        <v>134</v>
      </c>
      <c r="F1027" t="s">
        <v>283</v>
      </c>
      <c r="G1027" t="s">
        <v>2028</v>
      </c>
      <c r="H1027" t="s">
        <v>135</v>
      </c>
      <c r="I1027" t="s">
        <v>140</v>
      </c>
      <c r="J1027" t="s">
        <v>877</v>
      </c>
      <c r="K1027" t="s">
        <v>991</v>
      </c>
      <c r="L1027" t="s">
        <v>984</v>
      </c>
      <c r="M1027" t="s">
        <v>2181</v>
      </c>
      <c r="N1027" t="s">
        <v>4132</v>
      </c>
      <c r="O1027" t="s">
        <v>6535</v>
      </c>
      <c r="P1027" t="s">
        <v>19</v>
      </c>
      <c r="Q1027" t="s">
        <v>135</v>
      </c>
      <c r="R1027" t="s">
        <v>49</v>
      </c>
      <c r="S1027" t="s">
        <v>2182</v>
      </c>
      <c r="T1027" t="s">
        <v>1691</v>
      </c>
      <c r="U1027" t="s">
        <v>3667</v>
      </c>
    </row>
    <row r="1028" spans="1:21" x14ac:dyDescent="0.25">
      <c r="A1028" t="s">
        <v>3666</v>
      </c>
      <c r="B1028" t="s">
        <v>3666</v>
      </c>
      <c r="D1028" t="s">
        <v>343</v>
      </c>
      <c r="E1028" t="s">
        <v>134</v>
      </c>
      <c r="F1028" t="s">
        <v>283</v>
      </c>
      <c r="G1028" t="s">
        <v>2028</v>
      </c>
      <c r="H1028" t="s">
        <v>135</v>
      </c>
      <c r="I1028" t="s">
        <v>140</v>
      </c>
      <c r="J1028" t="s">
        <v>877</v>
      </c>
      <c r="K1028" t="s">
        <v>991</v>
      </c>
      <c r="L1028" t="s">
        <v>984</v>
      </c>
      <c r="M1028" t="s">
        <v>2181</v>
      </c>
      <c r="N1028" t="s">
        <v>4132</v>
      </c>
      <c r="O1028" t="s">
        <v>6536</v>
      </c>
      <c r="P1028" t="s">
        <v>19</v>
      </c>
      <c r="Q1028" t="s">
        <v>135</v>
      </c>
      <c r="R1028" t="s">
        <v>49</v>
      </c>
      <c r="S1028" t="s">
        <v>2182</v>
      </c>
      <c r="T1028" t="s">
        <v>1691</v>
      </c>
      <c r="U1028" t="s">
        <v>3665</v>
      </c>
    </row>
    <row r="1029" spans="1:21" x14ac:dyDescent="0.25">
      <c r="A1029" t="s">
        <v>3649</v>
      </c>
      <c r="B1029" t="s">
        <v>3649</v>
      </c>
      <c r="D1029" t="s">
        <v>1403</v>
      </c>
      <c r="E1029" t="s">
        <v>134</v>
      </c>
      <c r="F1029" t="s">
        <v>283</v>
      </c>
      <c r="G1029" t="s">
        <v>2028</v>
      </c>
      <c r="H1029" t="s">
        <v>135</v>
      </c>
      <c r="I1029" t="s">
        <v>140</v>
      </c>
      <c r="J1029" t="s">
        <v>877</v>
      </c>
      <c r="K1029" t="s">
        <v>991</v>
      </c>
      <c r="L1029" t="s">
        <v>984</v>
      </c>
      <c r="M1029" t="s">
        <v>2181</v>
      </c>
      <c r="N1029" t="s">
        <v>4132</v>
      </c>
      <c r="O1029" t="s">
        <v>6537</v>
      </c>
      <c r="P1029" t="s">
        <v>19</v>
      </c>
      <c r="Q1029" t="s">
        <v>135</v>
      </c>
      <c r="R1029" t="s">
        <v>49</v>
      </c>
      <c r="S1029" t="s">
        <v>2182</v>
      </c>
      <c r="T1029" t="s">
        <v>1691</v>
      </c>
      <c r="U1029" t="s">
        <v>3648</v>
      </c>
    </row>
    <row r="1030" spans="1:21" x14ac:dyDescent="0.25">
      <c r="A1030" t="s">
        <v>3647</v>
      </c>
      <c r="B1030" t="s">
        <v>3647</v>
      </c>
      <c r="D1030" t="s">
        <v>1403</v>
      </c>
      <c r="E1030" t="s">
        <v>134</v>
      </c>
      <c r="F1030" t="s">
        <v>283</v>
      </c>
      <c r="G1030" t="s">
        <v>2028</v>
      </c>
      <c r="H1030" t="s">
        <v>135</v>
      </c>
      <c r="I1030" t="s">
        <v>140</v>
      </c>
      <c r="J1030" t="s">
        <v>877</v>
      </c>
      <c r="K1030" t="s">
        <v>991</v>
      </c>
      <c r="L1030" t="s">
        <v>984</v>
      </c>
      <c r="M1030" t="s">
        <v>2181</v>
      </c>
      <c r="N1030" t="s">
        <v>4132</v>
      </c>
      <c r="O1030" t="s">
        <v>6538</v>
      </c>
      <c r="P1030" t="s">
        <v>19</v>
      </c>
      <c r="Q1030" t="s">
        <v>135</v>
      </c>
      <c r="R1030" t="s">
        <v>49</v>
      </c>
      <c r="S1030" t="s">
        <v>2182</v>
      </c>
      <c r="T1030" t="s">
        <v>1691</v>
      </c>
      <c r="U1030" t="s">
        <v>3646</v>
      </c>
    </row>
    <row r="1031" spans="1:21" x14ac:dyDescent="0.25">
      <c r="A1031" t="s">
        <v>4232</v>
      </c>
      <c r="B1031" t="s">
        <v>4232</v>
      </c>
      <c r="D1031" t="s">
        <v>343</v>
      </c>
      <c r="E1031" t="s">
        <v>134</v>
      </c>
      <c r="F1031" t="s">
        <v>283</v>
      </c>
      <c r="G1031" t="s">
        <v>1657</v>
      </c>
      <c r="H1031" t="s">
        <v>135</v>
      </c>
      <c r="I1031" t="s">
        <v>20</v>
      </c>
      <c r="J1031" t="s">
        <v>877</v>
      </c>
      <c r="K1031" t="s">
        <v>991</v>
      </c>
      <c r="L1031" t="s">
        <v>984</v>
      </c>
      <c r="M1031" t="s">
        <v>2181</v>
      </c>
      <c r="N1031" t="s">
        <v>4132</v>
      </c>
      <c r="O1031" t="s">
        <v>6539</v>
      </c>
      <c r="P1031" t="s">
        <v>19</v>
      </c>
      <c r="Q1031" t="s">
        <v>135</v>
      </c>
      <c r="R1031" t="s">
        <v>40</v>
      </c>
      <c r="S1031" t="s">
        <v>2182</v>
      </c>
      <c r="T1031" t="s">
        <v>1691</v>
      </c>
      <c r="U1031" t="s">
        <v>4233</v>
      </c>
    </row>
    <row r="1032" spans="1:21" x14ac:dyDescent="0.25">
      <c r="A1032" t="s">
        <v>4234</v>
      </c>
      <c r="B1032" t="s">
        <v>4234</v>
      </c>
      <c r="D1032" t="s">
        <v>343</v>
      </c>
      <c r="E1032" t="s">
        <v>134</v>
      </c>
      <c r="F1032" t="s">
        <v>283</v>
      </c>
      <c r="G1032" t="s">
        <v>1657</v>
      </c>
      <c r="H1032" t="s">
        <v>135</v>
      </c>
      <c r="I1032" t="s">
        <v>20</v>
      </c>
      <c r="J1032" t="s">
        <v>877</v>
      </c>
      <c r="K1032" t="s">
        <v>991</v>
      </c>
      <c r="L1032" t="s">
        <v>984</v>
      </c>
      <c r="M1032" t="s">
        <v>2181</v>
      </c>
      <c r="N1032" t="s">
        <v>4132</v>
      </c>
      <c r="O1032" t="s">
        <v>6540</v>
      </c>
      <c r="P1032" t="s">
        <v>19</v>
      </c>
      <c r="Q1032" t="s">
        <v>135</v>
      </c>
      <c r="R1032" t="s">
        <v>40</v>
      </c>
      <c r="S1032" t="s">
        <v>2182</v>
      </c>
      <c r="T1032" t="s">
        <v>1691</v>
      </c>
      <c r="U1032" t="s">
        <v>4235</v>
      </c>
    </row>
    <row r="1033" spans="1:21" x14ac:dyDescent="0.25">
      <c r="A1033" t="s">
        <v>4443</v>
      </c>
      <c r="B1033" t="s">
        <v>4443</v>
      </c>
      <c r="D1033" t="s">
        <v>343</v>
      </c>
      <c r="E1033" t="s">
        <v>134</v>
      </c>
      <c r="F1033" t="s">
        <v>283</v>
      </c>
      <c r="G1033" t="s">
        <v>28</v>
      </c>
      <c r="H1033" t="s">
        <v>135</v>
      </c>
      <c r="I1033" t="s">
        <v>20</v>
      </c>
      <c r="J1033" t="s">
        <v>877</v>
      </c>
      <c r="K1033" t="s">
        <v>991</v>
      </c>
      <c r="L1033" t="s">
        <v>984</v>
      </c>
      <c r="M1033" t="s">
        <v>2181</v>
      </c>
      <c r="N1033" t="s">
        <v>4132</v>
      </c>
      <c r="O1033" t="s">
        <v>6541</v>
      </c>
      <c r="P1033" t="s">
        <v>19</v>
      </c>
      <c r="Q1033" t="s">
        <v>135</v>
      </c>
      <c r="R1033" t="s">
        <v>40</v>
      </c>
      <c r="S1033" t="s">
        <v>2182</v>
      </c>
      <c r="T1033" t="s">
        <v>1691</v>
      </c>
      <c r="U1033" t="s">
        <v>4444</v>
      </c>
    </row>
    <row r="1034" spans="1:21" x14ac:dyDescent="0.25">
      <c r="A1034" t="s">
        <v>3677</v>
      </c>
      <c r="B1034" t="s">
        <v>3676</v>
      </c>
      <c r="D1034" t="s">
        <v>82</v>
      </c>
      <c r="E1034" t="s">
        <v>134</v>
      </c>
      <c r="F1034" t="s">
        <v>283</v>
      </c>
      <c r="G1034" t="s">
        <v>2028</v>
      </c>
      <c r="H1034" t="s">
        <v>135</v>
      </c>
      <c r="I1034" t="s">
        <v>140</v>
      </c>
      <c r="J1034" t="s">
        <v>6136</v>
      </c>
      <c r="K1034" t="s">
        <v>991</v>
      </c>
      <c r="M1034" t="s">
        <v>2185</v>
      </c>
      <c r="N1034" t="s">
        <v>1745</v>
      </c>
      <c r="P1034" t="s">
        <v>19</v>
      </c>
      <c r="Q1034" t="s">
        <v>135</v>
      </c>
      <c r="R1034" t="s">
        <v>74</v>
      </c>
      <c r="S1034" t="s">
        <v>2186</v>
      </c>
      <c r="T1034" t="s">
        <v>1691</v>
      </c>
      <c r="U1034" t="s">
        <v>3675</v>
      </c>
    </row>
    <row r="1035" spans="1:21" x14ac:dyDescent="0.25">
      <c r="A1035" t="s">
        <v>4207</v>
      </c>
      <c r="B1035" t="s">
        <v>4208</v>
      </c>
      <c r="D1035" t="s">
        <v>82</v>
      </c>
      <c r="E1035" t="s">
        <v>134</v>
      </c>
      <c r="F1035" t="s">
        <v>283</v>
      </c>
      <c r="G1035" t="s">
        <v>1657</v>
      </c>
      <c r="H1035" t="s">
        <v>135</v>
      </c>
      <c r="I1035" t="s">
        <v>20</v>
      </c>
      <c r="J1035" t="s">
        <v>5691</v>
      </c>
      <c r="K1035" t="s">
        <v>991</v>
      </c>
      <c r="M1035" t="s">
        <v>2183</v>
      </c>
      <c r="N1035" t="s">
        <v>1745</v>
      </c>
      <c r="P1035" t="s">
        <v>19</v>
      </c>
      <c r="Q1035" t="s">
        <v>135</v>
      </c>
      <c r="R1035" t="s">
        <v>24</v>
      </c>
      <c r="S1035" t="s">
        <v>2186</v>
      </c>
      <c r="T1035" t="s">
        <v>1691</v>
      </c>
      <c r="U1035" t="s">
        <v>4209</v>
      </c>
    </row>
    <row r="1036" spans="1:21" x14ac:dyDescent="0.25">
      <c r="A1036" t="s">
        <v>3363</v>
      </c>
      <c r="B1036" t="s">
        <v>3362</v>
      </c>
      <c r="C1036" t="s">
        <v>4567</v>
      </c>
      <c r="D1036" t="s">
        <v>304</v>
      </c>
      <c r="E1036" t="s">
        <v>134</v>
      </c>
      <c r="F1036" t="s">
        <v>284</v>
      </c>
      <c r="G1036" t="s">
        <v>2028</v>
      </c>
      <c r="H1036" t="s">
        <v>135</v>
      </c>
      <c r="I1036" t="s">
        <v>17</v>
      </c>
      <c r="J1036" t="s">
        <v>879</v>
      </c>
      <c r="K1036" t="s">
        <v>991</v>
      </c>
      <c r="L1036" t="s">
        <v>986</v>
      </c>
      <c r="M1036" t="s">
        <v>2181</v>
      </c>
      <c r="N1036" t="s">
        <v>1745</v>
      </c>
      <c r="O1036" t="s">
        <v>6542</v>
      </c>
      <c r="P1036" t="s">
        <v>19</v>
      </c>
      <c r="Q1036" t="s">
        <v>1336</v>
      </c>
      <c r="R1036" t="s">
        <v>40</v>
      </c>
      <c r="S1036" t="s">
        <v>2182</v>
      </c>
      <c r="T1036" t="s">
        <v>1691</v>
      </c>
      <c r="U1036" t="s">
        <v>3361</v>
      </c>
    </row>
    <row r="1037" spans="1:21" x14ac:dyDescent="0.25">
      <c r="A1037" t="s">
        <v>3658</v>
      </c>
      <c r="B1037" t="s">
        <v>3657</v>
      </c>
      <c r="D1037" t="s">
        <v>82</v>
      </c>
      <c r="E1037" t="s">
        <v>134</v>
      </c>
      <c r="F1037" t="s">
        <v>283</v>
      </c>
      <c r="G1037" t="s">
        <v>2028</v>
      </c>
      <c r="H1037" t="s">
        <v>135</v>
      </c>
      <c r="I1037" t="s">
        <v>140</v>
      </c>
      <c r="J1037" t="s">
        <v>6528</v>
      </c>
      <c r="K1037" t="s">
        <v>991</v>
      </c>
      <c r="M1037" t="s">
        <v>2181</v>
      </c>
      <c r="N1037" t="s">
        <v>1745</v>
      </c>
      <c r="P1037" t="s">
        <v>19</v>
      </c>
      <c r="Q1037" t="s">
        <v>135</v>
      </c>
      <c r="R1037" t="s">
        <v>34</v>
      </c>
      <c r="S1037" t="s">
        <v>2186</v>
      </c>
      <c r="T1037" t="s">
        <v>1691</v>
      </c>
      <c r="U1037" t="s">
        <v>3656</v>
      </c>
    </row>
    <row r="1038" spans="1:21" x14ac:dyDescent="0.25">
      <c r="A1038" t="s">
        <v>4213</v>
      </c>
      <c r="B1038" t="s">
        <v>4214</v>
      </c>
      <c r="D1038" t="s">
        <v>82</v>
      </c>
      <c r="E1038" t="s">
        <v>134</v>
      </c>
      <c r="F1038" t="s">
        <v>283</v>
      </c>
      <c r="G1038" t="s">
        <v>1657</v>
      </c>
      <c r="H1038" t="s">
        <v>135</v>
      </c>
      <c r="I1038" t="s">
        <v>20</v>
      </c>
      <c r="J1038" t="s">
        <v>3947</v>
      </c>
      <c r="K1038" t="s">
        <v>991</v>
      </c>
      <c r="M1038" t="s">
        <v>2181</v>
      </c>
      <c r="N1038" t="s">
        <v>1745</v>
      </c>
      <c r="P1038" t="s">
        <v>19</v>
      </c>
      <c r="Q1038" t="s">
        <v>135</v>
      </c>
      <c r="R1038" t="s">
        <v>29</v>
      </c>
      <c r="S1038" t="s">
        <v>2186</v>
      </c>
      <c r="T1038" t="s">
        <v>1691</v>
      </c>
      <c r="U1038" t="s">
        <v>4215</v>
      </c>
    </row>
    <row r="1039" spans="1:21" x14ac:dyDescent="0.25">
      <c r="A1039" t="s">
        <v>4222</v>
      </c>
      <c r="B1039" t="s">
        <v>4223</v>
      </c>
      <c r="D1039" t="s">
        <v>304</v>
      </c>
      <c r="E1039" t="s">
        <v>134</v>
      </c>
      <c r="F1039" t="s">
        <v>284</v>
      </c>
      <c r="G1039" t="s">
        <v>1657</v>
      </c>
      <c r="H1039" t="s">
        <v>135</v>
      </c>
      <c r="I1039" t="s">
        <v>17</v>
      </c>
      <c r="J1039" t="s">
        <v>6778</v>
      </c>
      <c r="K1039" t="s">
        <v>991</v>
      </c>
      <c r="M1039" t="s">
        <v>2181</v>
      </c>
      <c r="N1039" t="s">
        <v>1745</v>
      </c>
      <c r="P1039" t="s">
        <v>19</v>
      </c>
      <c r="Q1039" t="s">
        <v>135</v>
      </c>
      <c r="R1039" t="s">
        <v>44</v>
      </c>
      <c r="S1039" t="s">
        <v>2186</v>
      </c>
      <c r="T1039" t="s">
        <v>1691</v>
      </c>
      <c r="U1039" t="s">
        <v>4224</v>
      </c>
    </row>
    <row r="1040" spans="1:21" x14ac:dyDescent="0.25">
      <c r="A1040" t="s">
        <v>4253</v>
      </c>
      <c r="B1040" t="s">
        <v>4254</v>
      </c>
      <c r="D1040" t="s">
        <v>82</v>
      </c>
      <c r="E1040" t="s">
        <v>134</v>
      </c>
      <c r="F1040" t="s">
        <v>283</v>
      </c>
      <c r="G1040" t="s">
        <v>1657</v>
      </c>
      <c r="H1040" t="s">
        <v>135</v>
      </c>
      <c r="I1040" t="s">
        <v>20</v>
      </c>
      <c r="J1040" t="s">
        <v>4124</v>
      </c>
      <c r="K1040" t="s">
        <v>991</v>
      </c>
      <c r="M1040" t="s">
        <v>2183</v>
      </c>
      <c r="N1040" t="s">
        <v>1745</v>
      </c>
      <c r="P1040" t="s">
        <v>19</v>
      </c>
      <c r="Q1040" t="s">
        <v>135</v>
      </c>
      <c r="R1040" t="s">
        <v>24</v>
      </c>
      <c r="S1040" t="s">
        <v>2186</v>
      </c>
      <c r="T1040" t="s">
        <v>1691</v>
      </c>
      <c r="U1040" t="s">
        <v>4255</v>
      </c>
    </row>
    <row r="1041" spans="1:21" x14ac:dyDescent="0.25">
      <c r="A1041" t="s">
        <v>4761</v>
      </c>
      <c r="B1041" t="s">
        <v>4762</v>
      </c>
      <c r="C1041" t="s">
        <v>2914</v>
      </c>
      <c r="D1041" t="s">
        <v>234</v>
      </c>
      <c r="E1041" t="s">
        <v>134</v>
      </c>
      <c r="F1041" t="s">
        <v>283</v>
      </c>
      <c r="G1041" t="s">
        <v>28</v>
      </c>
      <c r="H1041" t="s">
        <v>135</v>
      </c>
      <c r="I1041" t="s">
        <v>20</v>
      </c>
      <c r="J1041" t="s">
        <v>43</v>
      </c>
      <c r="K1041" t="s">
        <v>1339</v>
      </c>
      <c r="L1041" t="s">
        <v>986</v>
      </c>
      <c r="M1041" t="s">
        <v>2185</v>
      </c>
      <c r="N1041" t="s">
        <v>6543</v>
      </c>
      <c r="O1041" t="s">
        <v>1265</v>
      </c>
      <c r="P1041" t="s">
        <v>19</v>
      </c>
      <c r="Q1041" t="s">
        <v>135</v>
      </c>
      <c r="R1041" t="s">
        <v>34</v>
      </c>
      <c r="S1041" t="s">
        <v>2182</v>
      </c>
      <c r="T1041" t="s">
        <v>1691</v>
      </c>
      <c r="U1041" t="s">
        <v>4763</v>
      </c>
    </row>
    <row r="1042" spans="1:21" x14ac:dyDescent="0.25">
      <c r="A1042" t="s">
        <v>2868</v>
      </c>
      <c r="B1042" t="s">
        <v>2869</v>
      </c>
      <c r="C1042" t="s">
        <v>1269</v>
      </c>
      <c r="D1042" t="s">
        <v>1344</v>
      </c>
      <c r="E1042" t="s">
        <v>134</v>
      </c>
      <c r="F1042" t="s">
        <v>284</v>
      </c>
      <c r="G1042" t="s">
        <v>2028</v>
      </c>
      <c r="H1042" t="s">
        <v>1654</v>
      </c>
      <c r="I1042" t="s">
        <v>20</v>
      </c>
      <c r="J1042" t="s">
        <v>874</v>
      </c>
      <c r="K1042" t="s">
        <v>989</v>
      </c>
      <c r="L1042" t="s">
        <v>990</v>
      </c>
      <c r="M1042" t="s">
        <v>2183</v>
      </c>
      <c r="N1042" t="s">
        <v>6543</v>
      </c>
      <c r="O1042" t="s">
        <v>6544</v>
      </c>
      <c r="P1042" t="s">
        <v>25</v>
      </c>
      <c r="Q1042" t="s">
        <v>1334</v>
      </c>
      <c r="R1042" t="s">
        <v>74</v>
      </c>
      <c r="S1042" t="s">
        <v>2186</v>
      </c>
      <c r="T1042" t="s">
        <v>3041</v>
      </c>
      <c r="U1042" t="s">
        <v>2870</v>
      </c>
    </row>
    <row r="1043" spans="1:21" x14ac:dyDescent="0.25">
      <c r="A1043" t="s">
        <v>3920</v>
      </c>
      <c r="B1043" t="s">
        <v>3920</v>
      </c>
      <c r="D1043" t="s">
        <v>1394</v>
      </c>
      <c r="E1043" t="s">
        <v>134</v>
      </c>
      <c r="F1043" t="s">
        <v>283</v>
      </c>
      <c r="G1043" t="s">
        <v>1657</v>
      </c>
      <c r="H1043" t="s">
        <v>135</v>
      </c>
      <c r="I1043" t="s">
        <v>20</v>
      </c>
      <c r="J1043" t="s">
        <v>6793</v>
      </c>
      <c r="K1043" t="s">
        <v>991</v>
      </c>
      <c r="M1043" t="s">
        <v>2183</v>
      </c>
      <c r="N1043" t="s">
        <v>6543</v>
      </c>
      <c r="O1043" t="s">
        <v>3948</v>
      </c>
      <c r="P1043" t="s">
        <v>19</v>
      </c>
      <c r="Q1043" t="s">
        <v>135</v>
      </c>
      <c r="R1043" t="s">
        <v>44</v>
      </c>
      <c r="S1043" t="s">
        <v>2186</v>
      </c>
      <c r="T1043" t="s">
        <v>4280</v>
      </c>
      <c r="U1043" t="s">
        <v>3921</v>
      </c>
    </row>
    <row r="1044" spans="1:21" x14ac:dyDescent="0.25">
      <c r="A1044" t="s">
        <v>2447</v>
      </c>
      <c r="B1044" t="s">
        <v>2447</v>
      </c>
      <c r="D1044" t="s">
        <v>970</v>
      </c>
      <c r="E1044" t="s">
        <v>134</v>
      </c>
      <c r="F1044" t="s">
        <v>221</v>
      </c>
      <c r="G1044" t="s">
        <v>1657</v>
      </c>
      <c r="H1044" t="s">
        <v>135</v>
      </c>
      <c r="I1044" t="s">
        <v>1383</v>
      </c>
      <c r="J1044" t="s">
        <v>874</v>
      </c>
      <c r="K1044" t="s">
        <v>991</v>
      </c>
      <c r="L1044" t="s">
        <v>1335</v>
      </c>
      <c r="M1044" t="s">
        <v>2183</v>
      </c>
      <c r="N1044" t="s">
        <v>4759</v>
      </c>
      <c r="O1044" t="s">
        <v>6545</v>
      </c>
      <c r="P1044" t="s">
        <v>19</v>
      </c>
      <c r="Q1044" t="s">
        <v>135</v>
      </c>
      <c r="R1044" t="s">
        <v>40</v>
      </c>
      <c r="S1044" t="s">
        <v>2186</v>
      </c>
      <c r="T1044" t="s">
        <v>1691</v>
      </c>
      <c r="U1044" t="s">
        <v>2448</v>
      </c>
    </row>
    <row r="1045" spans="1:21" x14ac:dyDescent="0.25">
      <c r="A1045" t="s">
        <v>3501</v>
      </c>
      <c r="B1045" t="s">
        <v>3502</v>
      </c>
      <c r="D1045" t="s">
        <v>332</v>
      </c>
      <c r="E1045" t="s">
        <v>134</v>
      </c>
      <c r="F1045" t="s">
        <v>284</v>
      </c>
      <c r="G1045" t="s">
        <v>2028</v>
      </c>
      <c r="H1045" t="s">
        <v>135</v>
      </c>
      <c r="I1045" t="s">
        <v>28</v>
      </c>
      <c r="J1045" t="s">
        <v>6734</v>
      </c>
      <c r="K1045" t="s">
        <v>991</v>
      </c>
      <c r="M1045" t="s">
        <v>2183</v>
      </c>
      <c r="N1045" t="s">
        <v>4424</v>
      </c>
      <c r="P1045" t="s">
        <v>19</v>
      </c>
      <c r="Q1045" t="s">
        <v>1334</v>
      </c>
      <c r="R1045" t="s">
        <v>24</v>
      </c>
      <c r="S1045" t="s">
        <v>2184</v>
      </c>
      <c r="T1045" t="s">
        <v>1691</v>
      </c>
      <c r="U1045" t="s">
        <v>3503</v>
      </c>
    </row>
    <row r="1046" spans="1:21" x14ac:dyDescent="0.25">
      <c r="A1046" t="s">
        <v>3214</v>
      </c>
      <c r="B1046" t="s">
        <v>3215</v>
      </c>
      <c r="D1046" t="s">
        <v>2689</v>
      </c>
      <c r="E1046" t="s">
        <v>134</v>
      </c>
      <c r="F1046" t="s">
        <v>284</v>
      </c>
      <c r="G1046" t="s">
        <v>2028</v>
      </c>
      <c r="H1046" t="s">
        <v>1654</v>
      </c>
      <c r="I1046" t="s">
        <v>1383</v>
      </c>
      <c r="J1046" t="s">
        <v>873</v>
      </c>
      <c r="K1046" t="s">
        <v>988</v>
      </c>
      <c r="L1046" t="s">
        <v>1351</v>
      </c>
      <c r="M1046" t="s">
        <v>2181</v>
      </c>
      <c r="N1046" t="s">
        <v>4424</v>
      </c>
      <c r="O1046" t="s">
        <v>6546</v>
      </c>
      <c r="P1046" t="s">
        <v>19</v>
      </c>
      <c r="Q1046" t="s">
        <v>135</v>
      </c>
      <c r="R1046" t="s">
        <v>18</v>
      </c>
      <c r="S1046" t="s">
        <v>2186</v>
      </c>
      <c r="T1046" t="s">
        <v>1727</v>
      </c>
      <c r="U1046" t="s">
        <v>3216</v>
      </c>
    </row>
    <row r="1047" spans="1:21" x14ac:dyDescent="0.25">
      <c r="A1047" t="s">
        <v>3928</v>
      </c>
      <c r="B1047" t="s">
        <v>3929</v>
      </c>
      <c r="D1047" t="s">
        <v>82</v>
      </c>
      <c r="E1047" t="s">
        <v>134</v>
      </c>
      <c r="F1047" t="s">
        <v>283</v>
      </c>
      <c r="G1047" t="s">
        <v>703</v>
      </c>
      <c r="H1047" t="s">
        <v>135</v>
      </c>
      <c r="I1047" t="s">
        <v>20</v>
      </c>
      <c r="J1047" t="s">
        <v>6003</v>
      </c>
      <c r="K1047" t="s">
        <v>991</v>
      </c>
      <c r="L1047" t="s">
        <v>986</v>
      </c>
      <c r="M1047" t="s">
        <v>2183</v>
      </c>
      <c r="N1047" t="s">
        <v>4424</v>
      </c>
      <c r="O1047" t="s">
        <v>1265</v>
      </c>
      <c r="P1047" t="s">
        <v>19</v>
      </c>
      <c r="Q1047" t="s">
        <v>135</v>
      </c>
      <c r="R1047" t="s">
        <v>77</v>
      </c>
      <c r="S1047" t="s">
        <v>2184</v>
      </c>
      <c r="T1047" t="s">
        <v>1691</v>
      </c>
      <c r="U1047" t="s">
        <v>3930</v>
      </c>
    </row>
    <row r="1048" spans="1:21" x14ac:dyDescent="0.25">
      <c r="A1048" t="s">
        <v>3976</v>
      </c>
      <c r="B1048" t="s">
        <v>3977</v>
      </c>
      <c r="C1048" t="s">
        <v>4134</v>
      </c>
      <c r="D1048" t="s">
        <v>720</v>
      </c>
      <c r="E1048" t="s">
        <v>134</v>
      </c>
      <c r="F1048" t="s">
        <v>284</v>
      </c>
      <c r="G1048" t="s">
        <v>1657</v>
      </c>
      <c r="H1048" t="s">
        <v>1654</v>
      </c>
      <c r="I1048" t="s">
        <v>28</v>
      </c>
      <c r="J1048" t="s">
        <v>875</v>
      </c>
      <c r="K1048" t="s">
        <v>989</v>
      </c>
      <c r="L1048" t="s">
        <v>984</v>
      </c>
      <c r="M1048" t="s">
        <v>2185</v>
      </c>
      <c r="N1048" t="s">
        <v>4424</v>
      </c>
      <c r="O1048" t="s">
        <v>6798</v>
      </c>
      <c r="P1048" t="s">
        <v>19</v>
      </c>
      <c r="Q1048" t="s">
        <v>1336</v>
      </c>
      <c r="R1048" t="s">
        <v>69</v>
      </c>
      <c r="S1048" t="s">
        <v>2182</v>
      </c>
      <c r="T1048" t="s">
        <v>6547</v>
      </c>
      <c r="U1048" t="s">
        <v>3978</v>
      </c>
    </row>
    <row r="1049" spans="1:21" x14ac:dyDescent="0.25">
      <c r="A1049" t="s">
        <v>4258</v>
      </c>
      <c r="B1049" t="s">
        <v>4258</v>
      </c>
      <c r="D1049" t="s">
        <v>343</v>
      </c>
      <c r="E1049" t="s">
        <v>134</v>
      </c>
      <c r="F1049" t="s">
        <v>283</v>
      </c>
      <c r="G1049" t="s">
        <v>1657</v>
      </c>
      <c r="H1049" t="s">
        <v>135</v>
      </c>
      <c r="I1049" t="s">
        <v>20</v>
      </c>
      <c r="J1049" t="s">
        <v>877</v>
      </c>
      <c r="K1049" t="s">
        <v>991</v>
      </c>
      <c r="L1049" t="s">
        <v>984</v>
      </c>
      <c r="M1049" t="s">
        <v>2181</v>
      </c>
      <c r="N1049" t="s">
        <v>4424</v>
      </c>
      <c r="O1049" t="s">
        <v>6548</v>
      </c>
      <c r="P1049" t="s">
        <v>19</v>
      </c>
      <c r="Q1049" t="s">
        <v>135</v>
      </c>
      <c r="R1049" t="s">
        <v>40</v>
      </c>
      <c r="S1049" t="s">
        <v>2182</v>
      </c>
      <c r="T1049" t="s">
        <v>1691</v>
      </c>
      <c r="U1049" t="s">
        <v>4259</v>
      </c>
    </row>
    <row r="1050" spans="1:21" x14ac:dyDescent="0.25">
      <c r="A1050" t="s">
        <v>4430</v>
      </c>
      <c r="B1050" t="s">
        <v>4430</v>
      </c>
      <c r="D1050" t="s">
        <v>343</v>
      </c>
      <c r="E1050" t="s">
        <v>134</v>
      </c>
      <c r="F1050" t="s">
        <v>283</v>
      </c>
      <c r="G1050" t="s">
        <v>28</v>
      </c>
      <c r="H1050" t="s">
        <v>135</v>
      </c>
      <c r="I1050" t="s">
        <v>20</v>
      </c>
      <c r="J1050" t="s">
        <v>877</v>
      </c>
      <c r="K1050" t="s">
        <v>991</v>
      </c>
      <c r="L1050" t="s">
        <v>984</v>
      </c>
      <c r="M1050" t="s">
        <v>2181</v>
      </c>
      <c r="N1050" t="s">
        <v>4424</v>
      </c>
      <c r="O1050" t="s">
        <v>6549</v>
      </c>
      <c r="P1050" t="s">
        <v>19</v>
      </c>
      <c r="Q1050" t="s">
        <v>135</v>
      </c>
      <c r="R1050" t="s">
        <v>40</v>
      </c>
      <c r="S1050" t="s">
        <v>2182</v>
      </c>
      <c r="T1050" t="s">
        <v>1691</v>
      </c>
      <c r="U1050" t="s">
        <v>4431</v>
      </c>
    </row>
    <row r="1051" spans="1:21" x14ac:dyDescent="0.25">
      <c r="A1051" t="s">
        <v>4432</v>
      </c>
      <c r="B1051" t="s">
        <v>4432</v>
      </c>
      <c r="D1051" t="s">
        <v>343</v>
      </c>
      <c r="E1051" t="s">
        <v>134</v>
      </c>
      <c r="F1051" t="s">
        <v>283</v>
      </c>
      <c r="G1051" t="s">
        <v>1657</v>
      </c>
      <c r="H1051" t="s">
        <v>135</v>
      </c>
      <c r="I1051" t="s">
        <v>20</v>
      </c>
      <c r="J1051" t="s">
        <v>877</v>
      </c>
      <c r="K1051" t="s">
        <v>991</v>
      </c>
      <c r="L1051" t="s">
        <v>984</v>
      </c>
      <c r="M1051" t="s">
        <v>2181</v>
      </c>
      <c r="N1051" t="s">
        <v>4424</v>
      </c>
      <c r="O1051" t="s">
        <v>6550</v>
      </c>
      <c r="P1051" t="s">
        <v>19</v>
      </c>
      <c r="Q1051" t="s">
        <v>135</v>
      </c>
      <c r="R1051" t="s">
        <v>40</v>
      </c>
      <c r="S1051" t="s">
        <v>2182</v>
      </c>
      <c r="T1051" t="s">
        <v>1691</v>
      </c>
      <c r="U1051" t="s">
        <v>4433</v>
      </c>
    </row>
    <row r="1052" spans="1:21" x14ac:dyDescent="0.25">
      <c r="A1052" t="s">
        <v>4585</v>
      </c>
      <c r="B1052" t="s">
        <v>4585</v>
      </c>
      <c r="D1052" t="s">
        <v>343</v>
      </c>
      <c r="E1052" t="s">
        <v>134</v>
      </c>
      <c r="F1052" t="s">
        <v>283</v>
      </c>
      <c r="G1052" t="s">
        <v>28</v>
      </c>
      <c r="H1052" t="s">
        <v>135</v>
      </c>
      <c r="I1052" t="s">
        <v>20</v>
      </c>
      <c r="J1052" t="s">
        <v>877</v>
      </c>
      <c r="K1052" t="s">
        <v>991</v>
      </c>
      <c r="L1052" t="s">
        <v>984</v>
      </c>
      <c r="M1052" t="s">
        <v>2181</v>
      </c>
      <c r="N1052" t="s">
        <v>4424</v>
      </c>
      <c r="O1052" t="s">
        <v>6551</v>
      </c>
      <c r="P1052" t="s">
        <v>19</v>
      </c>
      <c r="Q1052" t="s">
        <v>135</v>
      </c>
      <c r="R1052" t="s">
        <v>40</v>
      </c>
      <c r="S1052" t="s">
        <v>2182</v>
      </c>
      <c r="T1052" t="s">
        <v>1691</v>
      </c>
      <c r="U1052" t="s">
        <v>4586</v>
      </c>
    </row>
    <row r="1053" spans="1:21" x14ac:dyDescent="0.25">
      <c r="A1053" t="s">
        <v>4434</v>
      </c>
      <c r="B1053" t="s">
        <v>4435</v>
      </c>
      <c r="D1053" t="s">
        <v>82</v>
      </c>
      <c r="E1053" t="s">
        <v>134</v>
      </c>
      <c r="F1053" t="s">
        <v>283</v>
      </c>
      <c r="G1053" t="s">
        <v>1657</v>
      </c>
      <c r="H1053" t="s">
        <v>135</v>
      </c>
      <c r="I1053" t="s">
        <v>20</v>
      </c>
      <c r="J1053" t="s">
        <v>2993</v>
      </c>
      <c r="K1053" t="s">
        <v>991</v>
      </c>
      <c r="M1053" t="s">
        <v>2183</v>
      </c>
      <c r="N1053" t="s">
        <v>1369</v>
      </c>
      <c r="P1053" t="s">
        <v>19</v>
      </c>
      <c r="Q1053" t="s">
        <v>135</v>
      </c>
      <c r="R1053" t="s">
        <v>18</v>
      </c>
      <c r="S1053" t="s">
        <v>2186</v>
      </c>
      <c r="T1053" t="s">
        <v>1691</v>
      </c>
      <c r="U1053" t="s">
        <v>4436</v>
      </c>
    </row>
    <row r="1054" spans="1:21" x14ac:dyDescent="0.25">
      <c r="A1054" t="s">
        <v>3090</v>
      </c>
      <c r="B1054" t="s">
        <v>3091</v>
      </c>
      <c r="C1054" t="s">
        <v>2914</v>
      </c>
      <c r="D1054" t="s">
        <v>1423</v>
      </c>
      <c r="E1054" t="s">
        <v>134</v>
      </c>
      <c r="F1054" t="s">
        <v>284</v>
      </c>
      <c r="G1054" t="s">
        <v>704</v>
      </c>
      <c r="H1054" t="s">
        <v>1654</v>
      </c>
      <c r="I1054" t="s">
        <v>140</v>
      </c>
      <c r="J1054" t="s">
        <v>873</v>
      </c>
      <c r="K1054" t="s">
        <v>988</v>
      </c>
      <c r="L1054" t="s">
        <v>984</v>
      </c>
      <c r="M1054" t="s">
        <v>2183</v>
      </c>
      <c r="N1054" t="s">
        <v>1369</v>
      </c>
      <c r="O1054" t="s">
        <v>6552</v>
      </c>
      <c r="P1054" t="s">
        <v>19</v>
      </c>
      <c r="Q1054" t="s">
        <v>1336</v>
      </c>
      <c r="R1054" t="s">
        <v>77</v>
      </c>
      <c r="S1054" t="s">
        <v>2182</v>
      </c>
      <c r="T1054" t="s">
        <v>1691</v>
      </c>
      <c r="U1054" t="s">
        <v>3092</v>
      </c>
    </row>
    <row r="1055" spans="1:21" x14ac:dyDescent="0.25">
      <c r="A1055" t="s">
        <v>3617</v>
      </c>
      <c r="B1055" t="s">
        <v>3617</v>
      </c>
      <c r="D1055" t="s">
        <v>304</v>
      </c>
      <c r="E1055" t="s">
        <v>134</v>
      </c>
      <c r="F1055" t="s">
        <v>284</v>
      </c>
      <c r="G1055" t="s">
        <v>2028</v>
      </c>
      <c r="H1055" t="s">
        <v>135</v>
      </c>
      <c r="I1055" t="s">
        <v>17</v>
      </c>
      <c r="J1055" t="s">
        <v>4030</v>
      </c>
      <c r="K1055" t="s">
        <v>991</v>
      </c>
      <c r="M1055" t="s">
        <v>2181</v>
      </c>
      <c r="N1055" t="s">
        <v>1369</v>
      </c>
      <c r="P1055" t="s">
        <v>19</v>
      </c>
      <c r="Q1055" t="s">
        <v>135</v>
      </c>
      <c r="R1055" t="s">
        <v>30</v>
      </c>
      <c r="S1055" t="s">
        <v>2186</v>
      </c>
      <c r="T1055" t="s">
        <v>1691</v>
      </c>
      <c r="U1055" t="s">
        <v>3618</v>
      </c>
    </row>
    <row r="1056" spans="1:21" x14ac:dyDescent="0.25">
      <c r="A1056" t="s">
        <v>4210</v>
      </c>
      <c r="B1056" t="s">
        <v>4211</v>
      </c>
      <c r="C1056" t="s">
        <v>4760</v>
      </c>
      <c r="D1056" t="s">
        <v>339</v>
      </c>
      <c r="E1056" t="s">
        <v>134</v>
      </c>
      <c r="F1056" t="s">
        <v>284</v>
      </c>
      <c r="G1056" t="s">
        <v>1657</v>
      </c>
      <c r="H1056" t="s">
        <v>135</v>
      </c>
      <c r="I1056" t="s">
        <v>17</v>
      </c>
      <c r="J1056" t="s">
        <v>880</v>
      </c>
      <c r="K1056" t="s">
        <v>991</v>
      </c>
      <c r="M1056" t="s">
        <v>2185</v>
      </c>
      <c r="N1056" t="s">
        <v>1369</v>
      </c>
      <c r="P1056" t="s">
        <v>19</v>
      </c>
      <c r="Q1056" t="s">
        <v>1336</v>
      </c>
      <c r="R1056" t="s">
        <v>38</v>
      </c>
      <c r="S1056" t="s">
        <v>2184</v>
      </c>
      <c r="T1056" t="s">
        <v>1691</v>
      </c>
      <c r="U1056" t="s">
        <v>4212</v>
      </c>
    </row>
    <row r="1057" spans="1:21" x14ac:dyDescent="0.25">
      <c r="A1057" t="s">
        <v>4216</v>
      </c>
      <c r="B1057" t="s">
        <v>4217</v>
      </c>
      <c r="D1057" t="s">
        <v>2689</v>
      </c>
      <c r="E1057" t="s">
        <v>134</v>
      </c>
      <c r="F1057" t="s">
        <v>283</v>
      </c>
      <c r="G1057" t="s">
        <v>1657</v>
      </c>
      <c r="H1057" t="s">
        <v>135</v>
      </c>
      <c r="I1057" t="s">
        <v>20</v>
      </c>
      <c r="J1057" t="s">
        <v>6532</v>
      </c>
      <c r="K1057" t="s">
        <v>991</v>
      </c>
      <c r="M1057" t="s">
        <v>2183</v>
      </c>
      <c r="N1057" t="s">
        <v>1369</v>
      </c>
      <c r="P1057" t="s">
        <v>19</v>
      </c>
      <c r="Q1057" t="s">
        <v>135</v>
      </c>
      <c r="R1057" t="s">
        <v>34</v>
      </c>
      <c r="S1057" t="s">
        <v>2186</v>
      </c>
      <c r="T1057" t="s">
        <v>1696</v>
      </c>
      <c r="U1057" t="s">
        <v>4218</v>
      </c>
    </row>
    <row r="1058" spans="1:21" x14ac:dyDescent="0.25">
      <c r="A1058" t="s">
        <v>4225</v>
      </c>
      <c r="B1058" t="s">
        <v>4225</v>
      </c>
      <c r="D1058" t="s">
        <v>343</v>
      </c>
      <c r="E1058" t="s">
        <v>134</v>
      </c>
      <c r="F1058" t="s">
        <v>283</v>
      </c>
      <c r="G1058" t="s">
        <v>1657</v>
      </c>
      <c r="H1058" t="s">
        <v>135</v>
      </c>
      <c r="I1058" t="s">
        <v>20</v>
      </c>
      <c r="J1058" t="s">
        <v>877</v>
      </c>
      <c r="K1058" t="s">
        <v>991</v>
      </c>
      <c r="L1058" t="s">
        <v>984</v>
      </c>
      <c r="M1058" t="s">
        <v>2181</v>
      </c>
      <c r="N1058" t="s">
        <v>1369</v>
      </c>
      <c r="O1058" t="s">
        <v>6553</v>
      </c>
      <c r="P1058" t="s">
        <v>19</v>
      </c>
      <c r="Q1058" t="s">
        <v>135</v>
      </c>
      <c r="R1058" t="s">
        <v>40</v>
      </c>
      <c r="S1058" t="s">
        <v>2182</v>
      </c>
      <c r="T1058" t="s">
        <v>1691</v>
      </c>
      <c r="U1058" t="s">
        <v>4226</v>
      </c>
    </row>
    <row r="1059" spans="1:21" x14ac:dyDescent="0.25">
      <c r="A1059" t="s">
        <v>4251</v>
      </c>
      <c r="B1059" t="s">
        <v>4251</v>
      </c>
      <c r="D1059" t="s">
        <v>343</v>
      </c>
      <c r="E1059" t="s">
        <v>134</v>
      </c>
      <c r="F1059" t="s">
        <v>283</v>
      </c>
      <c r="G1059" t="s">
        <v>1657</v>
      </c>
      <c r="H1059" t="s">
        <v>135</v>
      </c>
      <c r="I1059" t="s">
        <v>20</v>
      </c>
      <c r="J1059" t="s">
        <v>877</v>
      </c>
      <c r="K1059" t="s">
        <v>991</v>
      </c>
      <c r="L1059" t="s">
        <v>984</v>
      </c>
      <c r="M1059" t="s">
        <v>2181</v>
      </c>
      <c r="N1059" t="s">
        <v>1369</v>
      </c>
      <c r="O1059" t="s">
        <v>6554</v>
      </c>
      <c r="P1059" t="s">
        <v>19</v>
      </c>
      <c r="Q1059" t="s">
        <v>135</v>
      </c>
      <c r="R1059" t="s">
        <v>40</v>
      </c>
      <c r="S1059" t="s">
        <v>2182</v>
      </c>
      <c r="T1059" t="s">
        <v>1691</v>
      </c>
      <c r="U1059" t="s">
        <v>4252</v>
      </c>
    </row>
    <row r="1060" spans="1:21" x14ac:dyDescent="0.25">
      <c r="A1060" t="s">
        <v>4256</v>
      </c>
      <c r="B1060" t="s">
        <v>4256</v>
      </c>
      <c r="D1060" t="s">
        <v>343</v>
      </c>
      <c r="E1060" t="s">
        <v>134</v>
      </c>
      <c r="F1060" t="s">
        <v>283</v>
      </c>
      <c r="G1060" t="s">
        <v>1657</v>
      </c>
      <c r="H1060" t="s">
        <v>135</v>
      </c>
      <c r="I1060" t="s">
        <v>20</v>
      </c>
      <c r="J1060" t="s">
        <v>877</v>
      </c>
      <c r="K1060" t="s">
        <v>991</v>
      </c>
      <c r="L1060" t="s">
        <v>984</v>
      </c>
      <c r="M1060" t="s">
        <v>2181</v>
      </c>
      <c r="N1060" t="s">
        <v>1369</v>
      </c>
      <c r="O1060" t="s">
        <v>6555</v>
      </c>
      <c r="P1060" t="s">
        <v>19</v>
      </c>
      <c r="Q1060" t="s">
        <v>135</v>
      </c>
      <c r="R1060" t="s">
        <v>40</v>
      </c>
      <c r="S1060" t="s">
        <v>2182</v>
      </c>
      <c r="T1060" t="s">
        <v>1691</v>
      </c>
      <c r="U1060" t="s">
        <v>4257</v>
      </c>
    </row>
    <row r="1061" spans="1:21" x14ac:dyDescent="0.25">
      <c r="A1061" t="s">
        <v>4445</v>
      </c>
      <c r="B1061" t="s">
        <v>4446</v>
      </c>
      <c r="C1061" t="s">
        <v>4447</v>
      </c>
      <c r="D1061" t="s">
        <v>82</v>
      </c>
      <c r="E1061" t="s">
        <v>134</v>
      </c>
      <c r="F1061" t="s">
        <v>283</v>
      </c>
      <c r="G1061" t="s">
        <v>1657</v>
      </c>
      <c r="H1061" t="s">
        <v>135</v>
      </c>
      <c r="I1061" t="s">
        <v>20</v>
      </c>
      <c r="J1061" t="s">
        <v>6728</v>
      </c>
      <c r="K1061" t="s">
        <v>991</v>
      </c>
      <c r="M1061" t="s">
        <v>2183</v>
      </c>
      <c r="N1061" t="s">
        <v>1369</v>
      </c>
      <c r="P1061" t="s">
        <v>19</v>
      </c>
      <c r="Q1061" t="s">
        <v>135</v>
      </c>
      <c r="R1061" t="s">
        <v>44</v>
      </c>
      <c r="S1061" t="s">
        <v>2186</v>
      </c>
      <c r="T1061" t="s">
        <v>1691</v>
      </c>
      <c r="U1061" t="s">
        <v>4448</v>
      </c>
    </row>
    <row r="1062" spans="1:21" x14ac:dyDescent="0.25">
      <c r="A1062" t="s">
        <v>4449</v>
      </c>
      <c r="B1062" t="s">
        <v>4449</v>
      </c>
      <c r="D1062" t="s">
        <v>343</v>
      </c>
      <c r="E1062" t="s">
        <v>134</v>
      </c>
      <c r="F1062" t="s">
        <v>283</v>
      </c>
      <c r="G1062" t="s">
        <v>28</v>
      </c>
      <c r="H1062" t="s">
        <v>135</v>
      </c>
      <c r="I1062" t="s">
        <v>20</v>
      </c>
      <c r="J1062" t="s">
        <v>877</v>
      </c>
      <c r="K1062" t="s">
        <v>991</v>
      </c>
      <c r="L1062" t="s">
        <v>984</v>
      </c>
      <c r="M1062" t="s">
        <v>2181</v>
      </c>
      <c r="N1062" t="s">
        <v>1369</v>
      </c>
      <c r="O1062" t="s">
        <v>6556</v>
      </c>
      <c r="P1062" t="s">
        <v>19</v>
      </c>
      <c r="Q1062" t="s">
        <v>135</v>
      </c>
      <c r="R1062" t="s">
        <v>40</v>
      </c>
      <c r="S1062" t="s">
        <v>2182</v>
      </c>
      <c r="T1062" t="s">
        <v>1691</v>
      </c>
      <c r="U1062" t="s">
        <v>4450</v>
      </c>
    </row>
    <row r="1063" spans="1:21" x14ac:dyDescent="0.25">
      <c r="A1063" t="s">
        <v>4451</v>
      </c>
      <c r="B1063" t="s">
        <v>4452</v>
      </c>
      <c r="C1063" t="s">
        <v>4060</v>
      </c>
      <c r="D1063" t="s">
        <v>82</v>
      </c>
      <c r="E1063" t="s">
        <v>134</v>
      </c>
      <c r="F1063" t="s">
        <v>283</v>
      </c>
      <c r="G1063" t="s">
        <v>1657</v>
      </c>
      <c r="H1063" t="s">
        <v>135</v>
      </c>
      <c r="I1063" t="s">
        <v>20</v>
      </c>
      <c r="J1063" t="s">
        <v>879</v>
      </c>
      <c r="K1063" t="s">
        <v>987</v>
      </c>
      <c r="L1063" t="s">
        <v>990</v>
      </c>
      <c r="M1063" t="s">
        <v>2183</v>
      </c>
      <c r="N1063" t="s">
        <v>1369</v>
      </c>
      <c r="O1063" t="s">
        <v>6557</v>
      </c>
      <c r="P1063" t="s">
        <v>19</v>
      </c>
      <c r="Q1063" t="s">
        <v>135</v>
      </c>
      <c r="R1063" t="s">
        <v>18</v>
      </c>
      <c r="S1063" t="s">
        <v>2186</v>
      </c>
      <c r="T1063" t="s">
        <v>1691</v>
      </c>
      <c r="U1063" t="s">
        <v>4453</v>
      </c>
    </row>
    <row r="1064" spans="1:21" x14ac:dyDescent="0.25">
      <c r="A1064" t="s">
        <v>3495</v>
      </c>
      <c r="B1064" t="s">
        <v>3496</v>
      </c>
      <c r="D1064" t="s">
        <v>485</v>
      </c>
      <c r="E1064" t="s">
        <v>134</v>
      </c>
      <c r="F1064" t="s">
        <v>284</v>
      </c>
      <c r="G1064" t="s">
        <v>2028</v>
      </c>
      <c r="H1064" t="s">
        <v>1654</v>
      </c>
      <c r="I1064" t="s">
        <v>28</v>
      </c>
      <c r="J1064" t="s">
        <v>138</v>
      </c>
      <c r="K1064" t="s">
        <v>987</v>
      </c>
      <c r="L1064" t="s">
        <v>984</v>
      </c>
      <c r="M1064" t="s">
        <v>2181</v>
      </c>
      <c r="N1064" t="s">
        <v>3728</v>
      </c>
      <c r="O1064" t="s">
        <v>6558</v>
      </c>
      <c r="P1064" t="s">
        <v>19</v>
      </c>
      <c r="Q1064" t="s">
        <v>1358</v>
      </c>
      <c r="R1064" t="s">
        <v>21</v>
      </c>
      <c r="S1064" t="s">
        <v>2182</v>
      </c>
      <c r="T1064" t="s">
        <v>1691</v>
      </c>
      <c r="U1064" t="s">
        <v>3497</v>
      </c>
    </row>
    <row r="1065" spans="1:21" x14ac:dyDescent="0.25">
      <c r="A1065" t="s">
        <v>4142</v>
      </c>
      <c r="B1065" t="s">
        <v>4143</v>
      </c>
      <c r="D1065" t="s">
        <v>1400</v>
      </c>
      <c r="E1065" t="s">
        <v>134</v>
      </c>
      <c r="F1065" t="s">
        <v>283</v>
      </c>
      <c r="G1065" t="s">
        <v>1657</v>
      </c>
      <c r="H1065" t="s">
        <v>135</v>
      </c>
      <c r="I1065" t="s">
        <v>20</v>
      </c>
      <c r="J1065" t="s">
        <v>971</v>
      </c>
      <c r="K1065" t="s">
        <v>989</v>
      </c>
      <c r="L1065" t="s">
        <v>986</v>
      </c>
      <c r="M1065" t="s">
        <v>2183</v>
      </c>
      <c r="N1065" t="s">
        <v>3728</v>
      </c>
      <c r="O1065" t="s">
        <v>6559</v>
      </c>
      <c r="P1065" t="s">
        <v>19</v>
      </c>
      <c r="Q1065" t="s">
        <v>135</v>
      </c>
      <c r="R1065" t="s">
        <v>18</v>
      </c>
      <c r="S1065" t="s">
        <v>2186</v>
      </c>
      <c r="T1065" t="s">
        <v>1690</v>
      </c>
      <c r="U1065" t="s">
        <v>4144</v>
      </c>
    </row>
    <row r="1066" spans="1:21" x14ac:dyDescent="0.25">
      <c r="A1066" t="s">
        <v>4481</v>
      </c>
      <c r="B1066" t="s">
        <v>4482</v>
      </c>
      <c r="D1066" t="s">
        <v>304</v>
      </c>
      <c r="E1066" t="s">
        <v>134</v>
      </c>
      <c r="F1066" t="s">
        <v>284</v>
      </c>
      <c r="G1066" t="s">
        <v>28</v>
      </c>
      <c r="H1066" t="s">
        <v>135</v>
      </c>
      <c r="I1066" t="s">
        <v>17</v>
      </c>
      <c r="J1066" t="s">
        <v>879</v>
      </c>
      <c r="K1066" t="s">
        <v>1339</v>
      </c>
      <c r="L1066" t="s">
        <v>986</v>
      </c>
      <c r="M1066" t="s">
        <v>2185</v>
      </c>
      <c r="N1066" t="s">
        <v>3728</v>
      </c>
      <c r="O1066" t="s">
        <v>1265</v>
      </c>
      <c r="P1066" t="s">
        <v>19</v>
      </c>
      <c r="Q1066" t="s">
        <v>135</v>
      </c>
      <c r="R1066" t="s">
        <v>54</v>
      </c>
      <c r="S1066" t="s">
        <v>2186</v>
      </c>
      <c r="T1066" t="s">
        <v>1691</v>
      </c>
      <c r="U1066" t="s">
        <v>4483</v>
      </c>
    </row>
    <row r="1067" spans="1:21" x14ac:dyDescent="0.25">
      <c r="A1067" t="s">
        <v>4490</v>
      </c>
      <c r="B1067" t="s">
        <v>4491</v>
      </c>
      <c r="D1067" t="s">
        <v>1375</v>
      </c>
      <c r="E1067" t="s">
        <v>134</v>
      </c>
      <c r="F1067" t="s">
        <v>284</v>
      </c>
      <c r="G1067" t="s">
        <v>28</v>
      </c>
      <c r="H1067" t="s">
        <v>135</v>
      </c>
      <c r="I1067" t="s">
        <v>17</v>
      </c>
      <c r="J1067" t="s">
        <v>5588</v>
      </c>
      <c r="K1067" t="s">
        <v>989</v>
      </c>
      <c r="L1067" t="s">
        <v>986</v>
      </c>
      <c r="M1067" t="s">
        <v>2185</v>
      </c>
      <c r="N1067" t="s">
        <v>3728</v>
      </c>
      <c r="O1067" t="s">
        <v>1265</v>
      </c>
      <c r="P1067" t="s">
        <v>19</v>
      </c>
      <c r="Q1067" t="s">
        <v>135</v>
      </c>
      <c r="R1067" t="s">
        <v>40</v>
      </c>
      <c r="S1067" t="s">
        <v>2184</v>
      </c>
      <c r="T1067" t="s">
        <v>1691</v>
      </c>
      <c r="U1067" t="s">
        <v>4492</v>
      </c>
    </row>
    <row r="1068" spans="1:21" x14ac:dyDescent="0.25">
      <c r="A1068" t="s">
        <v>2699</v>
      </c>
      <c r="B1068" t="s">
        <v>2699</v>
      </c>
      <c r="D1068" t="s">
        <v>260</v>
      </c>
      <c r="E1068" t="s">
        <v>134</v>
      </c>
      <c r="F1068" t="s">
        <v>283</v>
      </c>
      <c r="G1068" t="s">
        <v>28</v>
      </c>
      <c r="H1068" t="s">
        <v>135</v>
      </c>
      <c r="I1068" t="s">
        <v>1383</v>
      </c>
      <c r="J1068" t="s">
        <v>873</v>
      </c>
      <c r="K1068" t="s">
        <v>991</v>
      </c>
      <c r="L1068" t="s">
        <v>984</v>
      </c>
      <c r="M1068" t="s">
        <v>2183</v>
      </c>
      <c r="N1068" t="s">
        <v>1370</v>
      </c>
      <c r="O1068" t="s">
        <v>6560</v>
      </c>
      <c r="P1068" t="s">
        <v>19</v>
      </c>
      <c r="Q1068" t="s">
        <v>135</v>
      </c>
      <c r="R1068" t="s">
        <v>49</v>
      </c>
      <c r="S1068" t="s">
        <v>2186</v>
      </c>
      <c r="T1068" t="s">
        <v>6799</v>
      </c>
      <c r="U1068" t="s">
        <v>2700</v>
      </c>
    </row>
    <row r="1069" spans="1:21" x14ac:dyDescent="0.25">
      <c r="A1069" t="s">
        <v>4582</v>
      </c>
      <c r="B1069" t="s">
        <v>4583</v>
      </c>
      <c r="D1069" t="s">
        <v>82</v>
      </c>
      <c r="E1069" t="s">
        <v>134</v>
      </c>
      <c r="F1069" t="s">
        <v>283</v>
      </c>
      <c r="G1069" t="s">
        <v>28</v>
      </c>
      <c r="H1069" t="s">
        <v>135</v>
      </c>
      <c r="I1069" t="s">
        <v>20</v>
      </c>
      <c r="J1069" t="s">
        <v>3137</v>
      </c>
      <c r="K1069" t="s">
        <v>989</v>
      </c>
      <c r="L1069" t="s">
        <v>986</v>
      </c>
      <c r="M1069" t="s">
        <v>2181</v>
      </c>
      <c r="N1069" t="s">
        <v>1370</v>
      </c>
      <c r="O1069" t="s">
        <v>1265</v>
      </c>
      <c r="P1069" t="s">
        <v>19</v>
      </c>
      <c r="Q1069" t="s">
        <v>135</v>
      </c>
      <c r="R1069" t="s">
        <v>38</v>
      </c>
      <c r="S1069" t="s">
        <v>2186</v>
      </c>
      <c r="T1069" t="s">
        <v>1691</v>
      </c>
      <c r="U1069" t="s">
        <v>4584</v>
      </c>
    </row>
    <row r="1070" spans="1:21" x14ac:dyDescent="0.25">
      <c r="A1070" t="s">
        <v>5110</v>
      </c>
      <c r="B1070" t="s">
        <v>5111</v>
      </c>
      <c r="D1070" t="s">
        <v>1368</v>
      </c>
      <c r="E1070" t="s">
        <v>134</v>
      </c>
      <c r="F1070" t="s">
        <v>283</v>
      </c>
      <c r="G1070" t="s">
        <v>703</v>
      </c>
      <c r="H1070" t="s">
        <v>135</v>
      </c>
      <c r="I1070" t="s">
        <v>20</v>
      </c>
      <c r="J1070" t="s">
        <v>917</v>
      </c>
      <c r="K1070" t="s">
        <v>991</v>
      </c>
      <c r="M1070" t="s">
        <v>2185</v>
      </c>
      <c r="N1070" t="s">
        <v>5107</v>
      </c>
      <c r="P1070" t="s">
        <v>19</v>
      </c>
      <c r="Q1070" t="s">
        <v>135</v>
      </c>
      <c r="R1070" t="s">
        <v>38</v>
      </c>
      <c r="S1070" t="s">
        <v>2186</v>
      </c>
      <c r="T1070" t="s">
        <v>1691</v>
      </c>
      <c r="U1070" t="s">
        <v>5112</v>
      </c>
    </row>
    <row r="1071" spans="1:21" x14ac:dyDescent="0.25">
      <c r="A1071" t="s">
        <v>4576</v>
      </c>
      <c r="B1071" t="s">
        <v>4577</v>
      </c>
      <c r="C1071" t="s">
        <v>6495</v>
      </c>
      <c r="D1071" t="s">
        <v>82</v>
      </c>
      <c r="E1071" t="s">
        <v>134</v>
      </c>
      <c r="F1071" t="s">
        <v>283</v>
      </c>
      <c r="G1071" t="s">
        <v>28</v>
      </c>
      <c r="H1071" t="s">
        <v>1654</v>
      </c>
      <c r="I1071" t="s">
        <v>20</v>
      </c>
      <c r="J1071" t="s">
        <v>880</v>
      </c>
      <c r="K1071" t="s">
        <v>989</v>
      </c>
      <c r="L1071" t="s">
        <v>984</v>
      </c>
      <c r="M1071" t="s">
        <v>2185</v>
      </c>
      <c r="N1071" t="s">
        <v>5107</v>
      </c>
      <c r="O1071" t="s">
        <v>1231</v>
      </c>
      <c r="P1071" t="s">
        <v>19</v>
      </c>
      <c r="Q1071" t="s">
        <v>135</v>
      </c>
      <c r="R1071" t="s">
        <v>54</v>
      </c>
      <c r="S1071" t="s">
        <v>2184</v>
      </c>
      <c r="T1071" t="s">
        <v>1691</v>
      </c>
      <c r="U1071" t="s">
        <v>4578</v>
      </c>
    </row>
    <row r="1072" spans="1:21" x14ac:dyDescent="0.25">
      <c r="A1072" t="s">
        <v>4764</v>
      </c>
      <c r="B1072" t="s">
        <v>4765</v>
      </c>
      <c r="D1072" t="s">
        <v>82</v>
      </c>
      <c r="E1072" t="s">
        <v>134</v>
      </c>
      <c r="F1072" t="s">
        <v>283</v>
      </c>
      <c r="G1072" t="s">
        <v>28</v>
      </c>
      <c r="H1072" t="s">
        <v>135</v>
      </c>
      <c r="I1072" t="s">
        <v>28</v>
      </c>
      <c r="J1072" t="s">
        <v>878</v>
      </c>
      <c r="K1072" t="s">
        <v>991</v>
      </c>
      <c r="M1072" t="s">
        <v>2183</v>
      </c>
      <c r="N1072" t="s">
        <v>5107</v>
      </c>
      <c r="P1072" t="s">
        <v>19</v>
      </c>
      <c r="Q1072" t="s">
        <v>1336</v>
      </c>
      <c r="R1072" t="s">
        <v>34</v>
      </c>
      <c r="S1072" t="s">
        <v>2186</v>
      </c>
      <c r="T1072" t="s">
        <v>1691</v>
      </c>
      <c r="U1072" t="s">
        <v>4766</v>
      </c>
    </row>
    <row r="1073" spans="1:21" x14ac:dyDescent="0.25">
      <c r="A1073" t="s">
        <v>4579</v>
      </c>
      <c r="B1073" t="s">
        <v>4580</v>
      </c>
      <c r="D1073" t="s">
        <v>82</v>
      </c>
      <c r="E1073" t="s">
        <v>134</v>
      </c>
      <c r="F1073" t="s">
        <v>283</v>
      </c>
      <c r="G1073" t="s">
        <v>28</v>
      </c>
      <c r="H1073" t="s">
        <v>135</v>
      </c>
      <c r="I1073" t="s">
        <v>20</v>
      </c>
      <c r="J1073" t="s">
        <v>3138</v>
      </c>
      <c r="K1073" t="s">
        <v>991</v>
      </c>
      <c r="M1073" t="s">
        <v>2185</v>
      </c>
      <c r="N1073" t="s">
        <v>1374</v>
      </c>
      <c r="P1073" t="s">
        <v>19</v>
      </c>
      <c r="Q1073" t="s">
        <v>135</v>
      </c>
      <c r="R1073" t="s">
        <v>34</v>
      </c>
      <c r="S1073" t="s">
        <v>2186</v>
      </c>
      <c r="T1073" t="s">
        <v>1691</v>
      </c>
      <c r="U1073" t="s">
        <v>4581</v>
      </c>
    </row>
    <row r="1074" spans="1:21" x14ac:dyDescent="0.25">
      <c r="A1074" t="s">
        <v>3307</v>
      </c>
      <c r="B1074" t="s">
        <v>3308</v>
      </c>
      <c r="C1074" t="s">
        <v>1337</v>
      </c>
      <c r="D1074" t="s">
        <v>410</v>
      </c>
      <c r="E1074" t="s">
        <v>134</v>
      </c>
      <c r="F1074" t="s">
        <v>284</v>
      </c>
      <c r="G1074" t="s">
        <v>2028</v>
      </c>
      <c r="H1074" t="s">
        <v>1654</v>
      </c>
      <c r="I1074" t="s">
        <v>28</v>
      </c>
      <c r="J1074" t="s">
        <v>43</v>
      </c>
      <c r="K1074" t="s">
        <v>1339</v>
      </c>
      <c r="L1074" t="s">
        <v>986</v>
      </c>
      <c r="M1074" t="s">
        <v>2181</v>
      </c>
      <c r="N1074" t="s">
        <v>1374</v>
      </c>
      <c r="O1074" t="s">
        <v>6561</v>
      </c>
      <c r="P1074" t="s">
        <v>19</v>
      </c>
      <c r="Q1074" t="s">
        <v>1336</v>
      </c>
      <c r="R1074" t="s">
        <v>54</v>
      </c>
      <c r="S1074" t="s">
        <v>2182</v>
      </c>
      <c r="T1074" t="s">
        <v>1691</v>
      </c>
      <c r="U1074" t="s">
        <v>3309</v>
      </c>
    </row>
    <row r="1075" spans="1:21" x14ac:dyDescent="0.25">
      <c r="A1075" t="s">
        <v>4469</v>
      </c>
      <c r="B1075" t="s">
        <v>4470</v>
      </c>
      <c r="D1075" t="s">
        <v>82</v>
      </c>
      <c r="E1075" t="s">
        <v>134</v>
      </c>
      <c r="F1075" t="s">
        <v>283</v>
      </c>
      <c r="G1075" t="s">
        <v>28</v>
      </c>
      <c r="H1075" t="s">
        <v>135</v>
      </c>
      <c r="I1075" t="s">
        <v>20</v>
      </c>
      <c r="J1075" t="s">
        <v>6137</v>
      </c>
      <c r="K1075" t="s">
        <v>991</v>
      </c>
      <c r="M1075" t="s">
        <v>2185</v>
      </c>
      <c r="N1075" t="s">
        <v>1374</v>
      </c>
      <c r="P1075" t="s">
        <v>19</v>
      </c>
      <c r="Q1075" t="s">
        <v>135</v>
      </c>
      <c r="R1075" t="s">
        <v>126</v>
      </c>
      <c r="S1075" t="s">
        <v>2186</v>
      </c>
      <c r="T1075" t="s">
        <v>1691</v>
      </c>
      <c r="U1075" t="s">
        <v>4471</v>
      </c>
    </row>
    <row r="1076" spans="1:21" x14ac:dyDescent="0.25">
      <c r="A1076" t="s">
        <v>3498</v>
      </c>
      <c r="B1076" t="s">
        <v>3499</v>
      </c>
      <c r="D1076" t="s">
        <v>1342</v>
      </c>
      <c r="E1076" t="s">
        <v>134</v>
      </c>
      <c r="F1076" t="s">
        <v>284</v>
      </c>
      <c r="G1076" t="s">
        <v>2028</v>
      </c>
      <c r="H1076" t="s">
        <v>135</v>
      </c>
      <c r="I1076" t="s">
        <v>20</v>
      </c>
      <c r="J1076" t="s">
        <v>43</v>
      </c>
      <c r="K1076" t="s">
        <v>987</v>
      </c>
      <c r="L1076" t="s">
        <v>984</v>
      </c>
      <c r="M1076" t="s">
        <v>2183</v>
      </c>
      <c r="N1076" t="s">
        <v>1374</v>
      </c>
      <c r="O1076" t="s">
        <v>6562</v>
      </c>
      <c r="P1076" t="s">
        <v>19</v>
      </c>
      <c r="Q1076" t="s">
        <v>1336</v>
      </c>
      <c r="R1076" t="s">
        <v>21</v>
      </c>
      <c r="S1076" t="s">
        <v>2182</v>
      </c>
      <c r="T1076" t="s">
        <v>1691</v>
      </c>
      <c r="U1076" t="s">
        <v>3500</v>
      </c>
    </row>
    <row r="1077" spans="1:21" x14ac:dyDescent="0.25">
      <c r="A1077" t="s">
        <v>4440</v>
      </c>
      <c r="B1077" t="s">
        <v>4441</v>
      </c>
      <c r="C1077" t="s">
        <v>1390</v>
      </c>
      <c r="D1077" t="s">
        <v>304</v>
      </c>
      <c r="E1077" t="s">
        <v>134</v>
      </c>
      <c r="F1077" t="s">
        <v>284</v>
      </c>
      <c r="G1077" t="s">
        <v>1657</v>
      </c>
      <c r="H1077" t="s">
        <v>135</v>
      </c>
      <c r="I1077" t="s">
        <v>17</v>
      </c>
      <c r="J1077" t="s">
        <v>912</v>
      </c>
      <c r="K1077" t="s">
        <v>989</v>
      </c>
      <c r="M1077" t="s">
        <v>2185</v>
      </c>
      <c r="N1077" t="s">
        <v>1374</v>
      </c>
      <c r="O1077" t="s">
        <v>4065</v>
      </c>
      <c r="P1077" t="s">
        <v>19</v>
      </c>
      <c r="Q1077" t="s">
        <v>1336</v>
      </c>
      <c r="R1077" t="s">
        <v>54</v>
      </c>
      <c r="S1077" t="s">
        <v>2184</v>
      </c>
      <c r="T1077" t="s">
        <v>1691</v>
      </c>
      <c r="U1077" t="s">
        <v>4442</v>
      </c>
    </row>
    <row r="1078" spans="1:21" x14ac:dyDescent="0.25">
      <c r="A1078" t="s">
        <v>4475</v>
      </c>
      <c r="B1078" t="s">
        <v>4476</v>
      </c>
      <c r="D1078" t="s">
        <v>82</v>
      </c>
      <c r="E1078" t="s">
        <v>134</v>
      </c>
      <c r="F1078" t="s">
        <v>283</v>
      </c>
      <c r="G1078" t="s">
        <v>28</v>
      </c>
      <c r="H1078" t="s">
        <v>135</v>
      </c>
      <c r="I1078" t="s">
        <v>20</v>
      </c>
      <c r="J1078" t="s">
        <v>6734</v>
      </c>
      <c r="K1078" t="s">
        <v>991</v>
      </c>
      <c r="M1078" t="s">
        <v>2185</v>
      </c>
      <c r="N1078" t="s">
        <v>1374</v>
      </c>
      <c r="P1078" t="s">
        <v>19</v>
      </c>
      <c r="Q1078" t="s">
        <v>135</v>
      </c>
      <c r="R1078" t="s">
        <v>38</v>
      </c>
      <c r="S1078" t="s">
        <v>2186</v>
      </c>
      <c r="T1078" t="s">
        <v>1691</v>
      </c>
      <c r="U1078" t="s">
        <v>4477</v>
      </c>
    </row>
    <row r="1079" spans="1:21" x14ac:dyDescent="0.25">
      <c r="A1079" t="s">
        <v>4487</v>
      </c>
      <c r="B1079" t="s">
        <v>4488</v>
      </c>
      <c r="D1079" t="s">
        <v>82</v>
      </c>
      <c r="E1079" t="s">
        <v>134</v>
      </c>
      <c r="F1079" t="s">
        <v>283</v>
      </c>
      <c r="G1079" t="s">
        <v>28</v>
      </c>
      <c r="H1079" t="s">
        <v>135</v>
      </c>
      <c r="I1079" t="s">
        <v>20</v>
      </c>
      <c r="J1079" t="s">
        <v>5588</v>
      </c>
      <c r="K1079" t="s">
        <v>991</v>
      </c>
      <c r="M1079" t="s">
        <v>2183</v>
      </c>
      <c r="N1079" t="s">
        <v>1374</v>
      </c>
      <c r="P1079" t="s">
        <v>19</v>
      </c>
      <c r="Q1079" t="s">
        <v>135</v>
      </c>
      <c r="R1079" t="s">
        <v>68</v>
      </c>
      <c r="S1079" t="s">
        <v>2186</v>
      </c>
      <c r="T1079" t="s">
        <v>1691</v>
      </c>
      <c r="U1079" t="s">
        <v>4489</v>
      </c>
    </row>
    <row r="1080" spans="1:21" x14ac:dyDescent="0.25">
      <c r="A1080" t="s">
        <v>4493</v>
      </c>
      <c r="B1080" t="s">
        <v>4494</v>
      </c>
      <c r="D1080" t="s">
        <v>82</v>
      </c>
      <c r="E1080" t="s">
        <v>134</v>
      </c>
      <c r="F1080" t="s">
        <v>283</v>
      </c>
      <c r="G1080" t="s">
        <v>28</v>
      </c>
      <c r="H1080" t="s">
        <v>135</v>
      </c>
      <c r="I1080" t="s">
        <v>20</v>
      </c>
      <c r="J1080" t="s">
        <v>5588</v>
      </c>
      <c r="K1080" t="s">
        <v>991</v>
      </c>
      <c r="M1080" t="s">
        <v>2185</v>
      </c>
      <c r="N1080" t="s">
        <v>1374</v>
      </c>
      <c r="P1080" t="s">
        <v>19</v>
      </c>
      <c r="Q1080" t="s">
        <v>135</v>
      </c>
      <c r="R1080" t="s">
        <v>52</v>
      </c>
      <c r="S1080" t="s">
        <v>2186</v>
      </c>
      <c r="T1080" t="s">
        <v>1691</v>
      </c>
      <c r="U1080" t="s">
        <v>4495</v>
      </c>
    </row>
    <row r="1081" spans="1:21" x14ac:dyDescent="0.25">
      <c r="A1081" t="s">
        <v>4496</v>
      </c>
      <c r="B1081" t="s">
        <v>4497</v>
      </c>
      <c r="D1081" t="s">
        <v>304</v>
      </c>
      <c r="E1081" t="s">
        <v>134</v>
      </c>
      <c r="F1081" t="s">
        <v>284</v>
      </c>
      <c r="G1081" t="s">
        <v>28</v>
      </c>
      <c r="H1081" t="s">
        <v>135</v>
      </c>
      <c r="I1081" t="s">
        <v>17</v>
      </c>
      <c r="J1081" t="s">
        <v>3137</v>
      </c>
      <c r="K1081" t="s">
        <v>991</v>
      </c>
      <c r="M1081" t="s">
        <v>2181</v>
      </c>
      <c r="N1081" t="s">
        <v>1374</v>
      </c>
      <c r="P1081" t="s">
        <v>19</v>
      </c>
      <c r="Q1081" t="s">
        <v>135</v>
      </c>
      <c r="R1081" t="s">
        <v>40</v>
      </c>
      <c r="S1081" t="s">
        <v>2186</v>
      </c>
      <c r="T1081" t="s">
        <v>1691</v>
      </c>
      <c r="U1081" t="s">
        <v>4498</v>
      </c>
    </row>
    <row r="1082" spans="1:21" x14ac:dyDescent="0.25">
      <c r="A1082" t="s">
        <v>4499</v>
      </c>
      <c r="B1082" t="s">
        <v>4500</v>
      </c>
      <c r="D1082" t="s">
        <v>1368</v>
      </c>
      <c r="E1082" t="s">
        <v>134</v>
      </c>
      <c r="F1082" t="s">
        <v>283</v>
      </c>
      <c r="G1082" t="s">
        <v>28</v>
      </c>
      <c r="H1082" t="s">
        <v>135</v>
      </c>
      <c r="I1082" t="s">
        <v>20</v>
      </c>
      <c r="J1082" t="s">
        <v>3432</v>
      </c>
      <c r="K1082" t="s">
        <v>991</v>
      </c>
      <c r="M1082" t="s">
        <v>2183</v>
      </c>
      <c r="N1082" t="s">
        <v>1374</v>
      </c>
      <c r="P1082" t="s">
        <v>19</v>
      </c>
      <c r="Q1082" t="s">
        <v>135</v>
      </c>
      <c r="R1082" t="s">
        <v>34</v>
      </c>
      <c r="S1082" t="s">
        <v>2186</v>
      </c>
      <c r="T1082" t="s">
        <v>1715</v>
      </c>
      <c r="U1082" t="s">
        <v>4501</v>
      </c>
    </row>
    <row r="1083" spans="1:21" x14ac:dyDescent="0.25">
      <c r="A1083" t="s">
        <v>4502</v>
      </c>
      <c r="B1083" t="s">
        <v>4503</v>
      </c>
      <c r="D1083" t="s">
        <v>343</v>
      </c>
      <c r="E1083" t="s">
        <v>134</v>
      </c>
      <c r="F1083" t="s">
        <v>283</v>
      </c>
      <c r="G1083" t="s">
        <v>28</v>
      </c>
      <c r="H1083" t="s">
        <v>135</v>
      </c>
      <c r="I1083" t="s">
        <v>20</v>
      </c>
      <c r="J1083" t="s">
        <v>3432</v>
      </c>
      <c r="K1083" t="s">
        <v>991</v>
      </c>
      <c r="M1083" t="s">
        <v>2183</v>
      </c>
      <c r="N1083" t="s">
        <v>1374</v>
      </c>
      <c r="P1083" t="s">
        <v>19</v>
      </c>
      <c r="Q1083" t="s">
        <v>135</v>
      </c>
      <c r="R1083" t="s">
        <v>34</v>
      </c>
      <c r="S1083" t="s">
        <v>2186</v>
      </c>
      <c r="T1083" t="s">
        <v>1691</v>
      </c>
      <c r="U1083" t="s">
        <v>4504</v>
      </c>
    </row>
    <row r="1084" spans="1:21" x14ac:dyDescent="0.25">
      <c r="A1084" t="s">
        <v>4572</v>
      </c>
      <c r="B1084" t="s">
        <v>4572</v>
      </c>
      <c r="D1084" t="s">
        <v>343</v>
      </c>
      <c r="E1084" t="s">
        <v>134</v>
      </c>
      <c r="F1084" t="s">
        <v>283</v>
      </c>
      <c r="G1084" t="s">
        <v>28</v>
      </c>
      <c r="H1084" t="s">
        <v>135</v>
      </c>
      <c r="I1084" t="s">
        <v>20</v>
      </c>
      <c r="J1084" t="s">
        <v>877</v>
      </c>
      <c r="K1084" t="s">
        <v>991</v>
      </c>
      <c r="L1084" t="s">
        <v>984</v>
      </c>
      <c r="M1084" t="s">
        <v>2181</v>
      </c>
      <c r="N1084" t="s">
        <v>1374</v>
      </c>
      <c r="O1084" t="s">
        <v>6563</v>
      </c>
      <c r="P1084" t="s">
        <v>19</v>
      </c>
      <c r="Q1084" t="s">
        <v>135</v>
      </c>
      <c r="R1084" t="s">
        <v>40</v>
      </c>
      <c r="S1084" t="s">
        <v>2182</v>
      </c>
      <c r="T1084" t="s">
        <v>1691</v>
      </c>
      <c r="U1084" t="s">
        <v>4573</v>
      </c>
    </row>
    <row r="1085" spans="1:21" x14ac:dyDescent="0.25">
      <c r="A1085" t="s">
        <v>4574</v>
      </c>
      <c r="B1085" t="s">
        <v>4574</v>
      </c>
      <c r="D1085" t="s">
        <v>343</v>
      </c>
      <c r="E1085" t="s">
        <v>134</v>
      </c>
      <c r="F1085" t="s">
        <v>283</v>
      </c>
      <c r="G1085" t="s">
        <v>28</v>
      </c>
      <c r="H1085" t="s">
        <v>135</v>
      </c>
      <c r="I1085" t="s">
        <v>20</v>
      </c>
      <c r="J1085" t="s">
        <v>877</v>
      </c>
      <c r="K1085" t="s">
        <v>991</v>
      </c>
      <c r="L1085" t="s">
        <v>984</v>
      </c>
      <c r="M1085" t="s">
        <v>2181</v>
      </c>
      <c r="N1085" t="s">
        <v>1374</v>
      </c>
      <c r="O1085" t="s">
        <v>6564</v>
      </c>
      <c r="P1085" t="s">
        <v>19</v>
      </c>
      <c r="Q1085" t="s">
        <v>135</v>
      </c>
      <c r="R1085" t="s">
        <v>40</v>
      </c>
      <c r="S1085" t="s">
        <v>2182</v>
      </c>
      <c r="T1085" t="s">
        <v>1691</v>
      </c>
      <c r="U1085" t="s">
        <v>4575</v>
      </c>
    </row>
    <row r="1086" spans="1:21" x14ac:dyDescent="0.25">
      <c r="A1086" t="s">
        <v>4151</v>
      </c>
      <c r="B1086" t="s">
        <v>4152</v>
      </c>
      <c r="D1086" t="s">
        <v>304</v>
      </c>
      <c r="E1086" t="s">
        <v>134</v>
      </c>
      <c r="F1086" t="s">
        <v>284</v>
      </c>
      <c r="G1086" t="s">
        <v>1657</v>
      </c>
      <c r="H1086" t="s">
        <v>135</v>
      </c>
      <c r="I1086" t="s">
        <v>17</v>
      </c>
      <c r="J1086" t="s">
        <v>6761</v>
      </c>
      <c r="K1086" t="s">
        <v>1339</v>
      </c>
      <c r="M1086" t="s">
        <v>2185</v>
      </c>
      <c r="N1086" t="s">
        <v>5108</v>
      </c>
      <c r="O1086" t="s">
        <v>4153</v>
      </c>
      <c r="P1086" t="s">
        <v>19</v>
      </c>
      <c r="Q1086" t="s">
        <v>1336</v>
      </c>
      <c r="R1086" t="s">
        <v>54</v>
      </c>
      <c r="S1086" t="s">
        <v>2184</v>
      </c>
      <c r="T1086" t="s">
        <v>1691</v>
      </c>
      <c r="U1086" t="s">
        <v>4154</v>
      </c>
    </row>
    <row r="1087" spans="1:21" x14ac:dyDescent="0.25">
      <c r="A1087" t="s">
        <v>3557</v>
      </c>
      <c r="B1087" t="s">
        <v>3558</v>
      </c>
      <c r="D1087" t="s">
        <v>304</v>
      </c>
      <c r="E1087" t="s">
        <v>134</v>
      </c>
      <c r="F1087" t="s">
        <v>284</v>
      </c>
      <c r="G1087" t="s">
        <v>2028</v>
      </c>
      <c r="H1087" t="s">
        <v>135</v>
      </c>
      <c r="I1087" t="s">
        <v>17</v>
      </c>
      <c r="J1087" t="s">
        <v>4398</v>
      </c>
      <c r="K1087" t="s">
        <v>991</v>
      </c>
      <c r="M1087" t="s">
        <v>2185</v>
      </c>
      <c r="N1087" t="s">
        <v>3856</v>
      </c>
      <c r="P1087" t="s">
        <v>19</v>
      </c>
      <c r="Q1087" t="s">
        <v>135</v>
      </c>
      <c r="R1087" t="s">
        <v>54</v>
      </c>
      <c r="S1087" t="s">
        <v>2186</v>
      </c>
      <c r="T1087" t="s">
        <v>1691</v>
      </c>
      <c r="U1087" t="s">
        <v>3559</v>
      </c>
    </row>
    <row r="1088" spans="1:21" x14ac:dyDescent="0.25">
      <c r="A1088" t="s">
        <v>4770</v>
      </c>
      <c r="B1088" t="s">
        <v>4771</v>
      </c>
      <c r="D1088" t="s">
        <v>82</v>
      </c>
      <c r="E1088" t="s">
        <v>134</v>
      </c>
      <c r="F1088" t="s">
        <v>283</v>
      </c>
      <c r="G1088" t="s">
        <v>702</v>
      </c>
      <c r="H1088" t="s">
        <v>135</v>
      </c>
      <c r="I1088" t="s">
        <v>28</v>
      </c>
      <c r="J1088" t="s">
        <v>881</v>
      </c>
      <c r="K1088" t="s">
        <v>989</v>
      </c>
      <c r="L1088" t="s">
        <v>986</v>
      </c>
      <c r="M1088" t="s">
        <v>2185</v>
      </c>
      <c r="N1088" t="s">
        <v>3856</v>
      </c>
      <c r="O1088" t="s">
        <v>6565</v>
      </c>
      <c r="P1088" t="s">
        <v>19</v>
      </c>
      <c r="Q1088" t="s">
        <v>135</v>
      </c>
      <c r="R1088" t="s">
        <v>77</v>
      </c>
      <c r="S1088" t="s">
        <v>2182</v>
      </c>
      <c r="T1088" t="s">
        <v>1691</v>
      </c>
      <c r="U1088" t="s">
        <v>4772</v>
      </c>
    </row>
    <row r="1089" spans="1:21" x14ac:dyDescent="0.25">
      <c r="A1089" t="s">
        <v>4788</v>
      </c>
      <c r="B1089" t="s">
        <v>4789</v>
      </c>
      <c r="D1089" t="s">
        <v>343</v>
      </c>
      <c r="E1089" t="s">
        <v>134</v>
      </c>
      <c r="F1089" t="s">
        <v>283</v>
      </c>
      <c r="G1089" t="s">
        <v>703</v>
      </c>
      <c r="H1089" t="s">
        <v>135</v>
      </c>
      <c r="I1089" t="s">
        <v>20</v>
      </c>
      <c r="J1089" t="s">
        <v>43</v>
      </c>
      <c r="K1089" t="s">
        <v>989</v>
      </c>
      <c r="L1089" t="s">
        <v>986</v>
      </c>
      <c r="M1089" t="s">
        <v>2183</v>
      </c>
      <c r="N1089" t="s">
        <v>3856</v>
      </c>
      <c r="O1089" t="s">
        <v>6566</v>
      </c>
      <c r="P1089" t="s">
        <v>19</v>
      </c>
      <c r="Q1089" t="s">
        <v>135</v>
      </c>
      <c r="R1089" t="s">
        <v>73</v>
      </c>
      <c r="S1089" t="s">
        <v>2186</v>
      </c>
      <c r="T1089" t="s">
        <v>1691</v>
      </c>
      <c r="U1089" t="s">
        <v>4790</v>
      </c>
    </row>
    <row r="1090" spans="1:21" x14ac:dyDescent="0.25">
      <c r="A1090" t="s">
        <v>2704</v>
      </c>
      <c r="B1090" t="s">
        <v>2704</v>
      </c>
      <c r="D1090" t="s">
        <v>1403</v>
      </c>
      <c r="E1090" t="s">
        <v>134</v>
      </c>
      <c r="F1090" t="s">
        <v>283</v>
      </c>
      <c r="G1090" t="s">
        <v>28</v>
      </c>
      <c r="H1090" t="s">
        <v>135</v>
      </c>
      <c r="I1090" t="s">
        <v>1383</v>
      </c>
      <c r="J1090" t="s">
        <v>873</v>
      </c>
      <c r="K1090" t="s">
        <v>991</v>
      </c>
      <c r="L1090" t="s">
        <v>986</v>
      </c>
      <c r="M1090" t="s">
        <v>2183</v>
      </c>
      <c r="N1090" t="s">
        <v>3377</v>
      </c>
      <c r="O1090" t="s">
        <v>6567</v>
      </c>
      <c r="P1090" t="s">
        <v>19</v>
      </c>
      <c r="Q1090" t="s">
        <v>135</v>
      </c>
      <c r="R1090" t="s">
        <v>49</v>
      </c>
      <c r="S1090" t="s">
        <v>2186</v>
      </c>
      <c r="T1090" t="s">
        <v>6800</v>
      </c>
      <c r="U1090" t="s">
        <v>2705</v>
      </c>
    </row>
    <row r="1091" spans="1:21" x14ac:dyDescent="0.25">
      <c r="A1091" t="s">
        <v>5269</v>
      </c>
      <c r="B1091" t="s">
        <v>5270</v>
      </c>
      <c r="D1091" t="s">
        <v>2061</v>
      </c>
      <c r="E1091" t="s">
        <v>134</v>
      </c>
      <c r="F1091" t="s">
        <v>284</v>
      </c>
      <c r="G1091" t="s">
        <v>2028</v>
      </c>
      <c r="H1091" t="s">
        <v>135</v>
      </c>
      <c r="I1091" t="s">
        <v>1383</v>
      </c>
      <c r="J1091" t="s">
        <v>918</v>
      </c>
      <c r="K1091" t="s">
        <v>991</v>
      </c>
      <c r="M1091" t="s">
        <v>2185</v>
      </c>
      <c r="N1091" t="s">
        <v>3721</v>
      </c>
      <c r="P1091" t="s">
        <v>19</v>
      </c>
      <c r="Q1091" t="s">
        <v>135</v>
      </c>
      <c r="R1091" t="s">
        <v>34</v>
      </c>
      <c r="S1091" t="s">
        <v>2184</v>
      </c>
      <c r="T1091" t="s">
        <v>1691</v>
      </c>
      <c r="U1091" t="s">
        <v>5271</v>
      </c>
    </row>
    <row r="1092" spans="1:21" x14ac:dyDescent="0.25">
      <c r="A1092" t="s">
        <v>2921</v>
      </c>
      <c r="B1092" t="s">
        <v>2922</v>
      </c>
      <c r="D1092" t="s">
        <v>1368</v>
      </c>
      <c r="E1092" t="s">
        <v>134</v>
      </c>
      <c r="F1092" t="s">
        <v>283</v>
      </c>
      <c r="G1092" t="s">
        <v>28</v>
      </c>
      <c r="H1092" t="s">
        <v>1654</v>
      </c>
      <c r="I1092" t="s">
        <v>140</v>
      </c>
      <c r="J1092" t="s">
        <v>874</v>
      </c>
      <c r="K1092" t="s">
        <v>991</v>
      </c>
      <c r="L1092" t="s">
        <v>986</v>
      </c>
      <c r="M1092" t="s">
        <v>2185</v>
      </c>
      <c r="N1092" t="s">
        <v>3721</v>
      </c>
      <c r="O1092" t="s">
        <v>6568</v>
      </c>
      <c r="P1092" t="s">
        <v>19</v>
      </c>
      <c r="Q1092" t="s">
        <v>135</v>
      </c>
      <c r="R1092" t="s">
        <v>54</v>
      </c>
      <c r="S1092" t="s">
        <v>2186</v>
      </c>
      <c r="T1092" t="s">
        <v>3857</v>
      </c>
      <c r="U1092" t="s">
        <v>2923</v>
      </c>
    </row>
    <row r="1093" spans="1:21" x14ac:dyDescent="0.25">
      <c r="A1093" t="s">
        <v>3642</v>
      </c>
      <c r="B1093" t="s">
        <v>3641</v>
      </c>
      <c r="D1093" t="s">
        <v>1389</v>
      </c>
      <c r="E1093" t="s">
        <v>134</v>
      </c>
      <c r="F1093" t="s">
        <v>283</v>
      </c>
      <c r="G1093" t="s">
        <v>28</v>
      </c>
      <c r="H1093" t="s">
        <v>135</v>
      </c>
      <c r="I1093" t="s">
        <v>140</v>
      </c>
      <c r="J1093" t="s">
        <v>6316</v>
      </c>
      <c r="K1093" t="s">
        <v>991</v>
      </c>
      <c r="L1093" t="s">
        <v>984</v>
      </c>
      <c r="M1093" t="s">
        <v>2181</v>
      </c>
      <c r="N1093" t="s">
        <v>3721</v>
      </c>
      <c r="P1093" t="s">
        <v>19</v>
      </c>
      <c r="Q1093" t="s">
        <v>135</v>
      </c>
      <c r="R1093" t="s">
        <v>68</v>
      </c>
      <c r="S1093" t="s">
        <v>2184</v>
      </c>
      <c r="T1093" t="s">
        <v>1691</v>
      </c>
      <c r="U1093" t="s">
        <v>3640</v>
      </c>
    </row>
    <row r="1094" spans="1:21" x14ac:dyDescent="0.25">
      <c r="A1094" t="s">
        <v>4185</v>
      </c>
      <c r="B1094" t="s">
        <v>4186</v>
      </c>
      <c r="D1094" t="s">
        <v>1389</v>
      </c>
      <c r="E1094" t="s">
        <v>134</v>
      </c>
      <c r="F1094" t="s">
        <v>283</v>
      </c>
      <c r="G1094" t="s">
        <v>1657</v>
      </c>
      <c r="H1094" t="s">
        <v>135</v>
      </c>
      <c r="I1094" t="s">
        <v>140</v>
      </c>
      <c r="J1094" t="s">
        <v>5172</v>
      </c>
      <c r="K1094" t="s">
        <v>991</v>
      </c>
      <c r="M1094" t="s">
        <v>2183</v>
      </c>
      <c r="N1094" t="s">
        <v>3721</v>
      </c>
      <c r="P1094" t="s">
        <v>19</v>
      </c>
      <c r="Q1094" t="s">
        <v>135</v>
      </c>
      <c r="R1094" t="s">
        <v>77</v>
      </c>
      <c r="S1094" t="s">
        <v>2182</v>
      </c>
      <c r="T1094" t="s">
        <v>1691</v>
      </c>
      <c r="U1094" t="s">
        <v>4187</v>
      </c>
    </row>
    <row r="1095" spans="1:21" x14ac:dyDescent="0.25">
      <c r="A1095" t="s">
        <v>4164</v>
      </c>
      <c r="B1095" t="s">
        <v>4165</v>
      </c>
      <c r="C1095" t="s">
        <v>4134</v>
      </c>
      <c r="D1095" t="s">
        <v>1379</v>
      </c>
      <c r="E1095" t="s">
        <v>134</v>
      </c>
      <c r="F1095" t="s">
        <v>284</v>
      </c>
      <c r="G1095" t="s">
        <v>28</v>
      </c>
      <c r="H1095" t="s">
        <v>135</v>
      </c>
      <c r="I1095" t="s">
        <v>17</v>
      </c>
      <c r="J1095" t="s">
        <v>877</v>
      </c>
      <c r="K1095" t="s">
        <v>989</v>
      </c>
      <c r="L1095" t="s">
        <v>986</v>
      </c>
      <c r="M1095" t="s">
        <v>2185</v>
      </c>
      <c r="N1095" t="s">
        <v>3721</v>
      </c>
      <c r="O1095" t="s">
        <v>1265</v>
      </c>
      <c r="P1095" t="s">
        <v>19</v>
      </c>
      <c r="Q1095" t="s">
        <v>135</v>
      </c>
      <c r="R1095" t="s">
        <v>24</v>
      </c>
      <c r="S1095" t="s">
        <v>2182</v>
      </c>
      <c r="T1095" t="s">
        <v>5109</v>
      </c>
      <c r="U1095" t="s">
        <v>4166</v>
      </c>
    </row>
    <row r="1096" spans="1:21" x14ac:dyDescent="0.25">
      <c r="A1096" t="s">
        <v>4809</v>
      </c>
      <c r="B1096" t="s">
        <v>4810</v>
      </c>
      <c r="D1096" t="s">
        <v>1534</v>
      </c>
      <c r="E1096" t="s">
        <v>134</v>
      </c>
      <c r="F1096" t="s">
        <v>283</v>
      </c>
      <c r="G1096" t="s">
        <v>703</v>
      </c>
      <c r="H1096" t="s">
        <v>135</v>
      </c>
      <c r="I1096" t="s">
        <v>140</v>
      </c>
      <c r="J1096" t="s">
        <v>2790</v>
      </c>
      <c r="K1096" t="s">
        <v>1708</v>
      </c>
      <c r="M1096" t="s">
        <v>2185</v>
      </c>
      <c r="N1096" t="s">
        <v>3721</v>
      </c>
      <c r="P1096" t="s">
        <v>19</v>
      </c>
      <c r="Q1096" t="s">
        <v>135</v>
      </c>
      <c r="R1096" t="s">
        <v>34</v>
      </c>
      <c r="S1096" t="s">
        <v>2186</v>
      </c>
      <c r="T1096" t="s">
        <v>1691</v>
      </c>
      <c r="U1096" t="s">
        <v>4811</v>
      </c>
    </row>
    <row r="1097" spans="1:21" x14ac:dyDescent="0.25">
      <c r="A1097" t="s">
        <v>4776</v>
      </c>
      <c r="B1097" t="s">
        <v>4777</v>
      </c>
      <c r="D1097" t="s">
        <v>304</v>
      </c>
      <c r="E1097" t="s">
        <v>134</v>
      </c>
      <c r="F1097" t="s">
        <v>284</v>
      </c>
      <c r="G1097" t="s">
        <v>28</v>
      </c>
      <c r="H1097" t="s">
        <v>135</v>
      </c>
      <c r="I1097" t="s">
        <v>17</v>
      </c>
      <c r="J1097" t="s">
        <v>4039</v>
      </c>
      <c r="K1097" t="s">
        <v>991</v>
      </c>
      <c r="L1097" t="s">
        <v>984</v>
      </c>
      <c r="M1097" t="s">
        <v>2185</v>
      </c>
      <c r="N1097" t="s">
        <v>1404</v>
      </c>
      <c r="O1097" t="s">
        <v>6569</v>
      </c>
      <c r="P1097" t="s">
        <v>19</v>
      </c>
      <c r="Q1097" t="s">
        <v>135</v>
      </c>
      <c r="R1097" t="s">
        <v>44</v>
      </c>
      <c r="S1097" t="s">
        <v>2186</v>
      </c>
      <c r="T1097" t="s">
        <v>1691</v>
      </c>
      <c r="U1097" t="s">
        <v>4778</v>
      </c>
    </row>
    <row r="1098" spans="1:21" x14ac:dyDescent="0.25">
      <c r="A1098" t="s">
        <v>4260</v>
      </c>
      <c r="B1098" t="s">
        <v>4261</v>
      </c>
      <c r="D1098" t="s">
        <v>82</v>
      </c>
      <c r="E1098" t="s">
        <v>134</v>
      </c>
      <c r="F1098" t="s">
        <v>283</v>
      </c>
      <c r="G1098" t="s">
        <v>704</v>
      </c>
      <c r="H1098" t="s">
        <v>135</v>
      </c>
      <c r="I1098" t="s">
        <v>20</v>
      </c>
      <c r="J1098" t="s">
        <v>4758</v>
      </c>
      <c r="K1098" t="s">
        <v>991</v>
      </c>
      <c r="M1098" t="s">
        <v>2181</v>
      </c>
      <c r="N1098" t="s">
        <v>1404</v>
      </c>
      <c r="O1098" t="s">
        <v>4262</v>
      </c>
      <c r="P1098" t="s">
        <v>19</v>
      </c>
      <c r="Q1098" t="s">
        <v>135</v>
      </c>
      <c r="R1098" t="s">
        <v>77</v>
      </c>
      <c r="S1098" t="s">
        <v>2184</v>
      </c>
      <c r="T1098" t="s">
        <v>1691</v>
      </c>
      <c r="U1098" t="s">
        <v>4263</v>
      </c>
    </row>
    <row r="1099" spans="1:21" x14ac:dyDescent="0.25">
      <c r="A1099" t="s">
        <v>4779</v>
      </c>
      <c r="B1099" t="s">
        <v>4780</v>
      </c>
      <c r="D1099" t="s">
        <v>304</v>
      </c>
      <c r="E1099" t="s">
        <v>134</v>
      </c>
      <c r="F1099" t="s">
        <v>284</v>
      </c>
      <c r="G1099" t="s">
        <v>28</v>
      </c>
      <c r="H1099" t="s">
        <v>135</v>
      </c>
      <c r="I1099" t="s">
        <v>17</v>
      </c>
      <c r="J1099" t="s">
        <v>971</v>
      </c>
      <c r="K1099" t="s">
        <v>991</v>
      </c>
      <c r="M1099" t="s">
        <v>2183</v>
      </c>
      <c r="N1099" t="s">
        <v>1404</v>
      </c>
      <c r="P1099" t="s">
        <v>19</v>
      </c>
      <c r="Q1099" t="s">
        <v>135</v>
      </c>
      <c r="R1099" t="s">
        <v>21</v>
      </c>
      <c r="S1099" t="s">
        <v>2186</v>
      </c>
      <c r="T1099" t="s">
        <v>1691</v>
      </c>
      <c r="U1099" t="s">
        <v>4781</v>
      </c>
    </row>
    <row r="1100" spans="1:21" x14ac:dyDescent="0.25">
      <c r="A1100" t="s">
        <v>4782</v>
      </c>
      <c r="B1100" t="s">
        <v>4783</v>
      </c>
      <c r="D1100" t="s">
        <v>968</v>
      </c>
      <c r="E1100" t="s">
        <v>134</v>
      </c>
      <c r="F1100" t="s">
        <v>284</v>
      </c>
      <c r="G1100" t="s">
        <v>28</v>
      </c>
      <c r="H1100" t="s">
        <v>135</v>
      </c>
      <c r="I1100" t="s">
        <v>17</v>
      </c>
      <c r="J1100" t="s">
        <v>916</v>
      </c>
      <c r="K1100" t="s">
        <v>989</v>
      </c>
      <c r="M1100" t="s">
        <v>2181</v>
      </c>
      <c r="N1100" t="s">
        <v>1404</v>
      </c>
      <c r="P1100" t="s">
        <v>19</v>
      </c>
      <c r="Q1100" t="s">
        <v>135</v>
      </c>
      <c r="R1100" t="s">
        <v>66</v>
      </c>
      <c r="S1100" t="s">
        <v>2186</v>
      </c>
      <c r="T1100" t="s">
        <v>1715</v>
      </c>
      <c r="U1100" t="s">
        <v>4784</v>
      </c>
    </row>
    <row r="1101" spans="1:21" x14ac:dyDescent="0.25">
      <c r="A1101" t="s">
        <v>4785</v>
      </c>
      <c r="B1101" t="s">
        <v>4786</v>
      </c>
      <c r="D1101" t="s">
        <v>82</v>
      </c>
      <c r="E1101" t="s">
        <v>134</v>
      </c>
      <c r="F1101" t="s">
        <v>283</v>
      </c>
      <c r="G1101" t="s">
        <v>28</v>
      </c>
      <c r="H1101" t="s">
        <v>135</v>
      </c>
      <c r="I1101" t="s">
        <v>20</v>
      </c>
      <c r="J1101" t="s">
        <v>6696</v>
      </c>
      <c r="K1101" t="s">
        <v>989</v>
      </c>
      <c r="M1101" t="s">
        <v>2181</v>
      </c>
      <c r="N1101" t="s">
        <v>1404</v>
      </c>
      <c r="O1101" t="s">
        <v>4298</v>
      </c>
      <c r="P1101" t="s">
        <v>19</v>
      </c>
      <c r="Q1101" t="s">
        <v>135</v>
      </c>
      <c r="R1101" t="s">
        <v>126</v>
      </c>
      <c r="S1101" t="s">
        <v>2186</v>
      </c>
      <c r="T1101" t="s">
        <v>1691</v>
      </c>
      <c r="U1101" t="s">
        <v>4787</v>
      </c>
    </row>
    <row r="1102" spans="1:21" x14ac:dyDescent="0.25">
      <c r="A1102" t="s">
        <v>4569</v>
      </c>
      <c r="B1102" t="s">
        <v>4570</v>
      </c>
      <c r="D1102" t="s">
        <v>304</v>
      </c>
      <c r="E1102" t="s">
        <v>134</v>
      </c>
      <c r="F1102" t="s">
        <v>284</v>
      </c>
      <c r="G1102" t="s">
        <v>28</v>
      </c>
      <c r="H1102" t="s">
        <v>135</v>
      </c>
      <c r="I1102" t="s">
        <v>17</v>
      </c>
      <c r="J1102" t="s">
        <v>359</v>
      </c>
      <c r="K1102" t="s">
        <v>989</v>
      </c>
      <c r="M1102" t="s">
        <v>2183</v>
      </c>
      <c r="N1102" t="s">
        <v>3459</v>
      </c>
      <c r="P1102" t="s">
        <v>19</v>
      </c>
      <c r="Q1102" t="s">
        <v>135</v>
      </c>
      <c r="R1102" t="s">
        <v>24</v>
      </c>
      <c r="S1102" t="s">
        <v>2182</v>
      </c>
      <c r="T1102" t="s">
        <v>1691</v>
      </c>
      <c r="U1102" t="s">
        <v>4571</v>
      </c>
    </row>
    <row r="1103" spans="1:21" x14ac:dyDescent="0.25">
      <c r="A1103" t="s">
        <v>5117</v>
      </c>
      <c r="B1103" t="s">
        <v>5118</v>
      </c>
      <c r="D1103" t="s">
        <v>343</v>
      </c>
      <c r="E1103" t="s">
        <v>134</v>
      </c>
      <c r="F1103" t="s">
        <v>283</v>
      </c>
      <c r="G1103" t="s">
        <v>703</v>
      </c>
      <c r="H1103" t="s">
        <v>1654</v>
      </c>
      <c r="I1103" t="s">
        <v>28</v>
      </c>
      <c r="J1103" t="s">
        <v>43</v>
      </c>
      <c r="K1103" t="s">
        <v>989</v>
      </c>
      <c r="L1103" t="s">
        <v>986</v>
      </c>
      <c r="M1103" t="s">
        <v>2183</v>
      </c>
      <c r="N1103" t="s">
        <v>3459</v>
      </c>
      <c r="P1103" t="s">
        <v>19</v>
      </c>
      <c r="Q1103" t="s">
        <v>135</v>
      </c>
      <c r="R1103" t="s">
        <v>24</v>
      </c>
      <c r="S1103" t="s">
        <v>2186</v>
      </c>
      <c r="T1103" t="s">
        <v>1691</v>
      </c>
      <c r="U1103" t="s">
        <v>5119</v>
      </c>
    </row>
    <row r="1104" spans="1:21" x14ac:dyDescent="0.25">
      <c r="A1104" t="s">
        <v>2154</v>
      </c>
      <c r="B1104" t="s">
        <v>2155</v>
      </c>
      <c r="C1104" t="s">
        <v>4060</v>
      </c>
      <c r="D1104" t="s">
        <v>1497</v>
      </c>
      <c r="E1104" t="s">
        <v>134</v>
      </c>
      <c r="F1104" t="s">
        <v>221</v>
      </c>
      <c r="G1104" t="s">
        <v>1714</v>
      </c>
      <c r="H1104" t="s">
        <v>1654</v>
      </c>
      <c r="I1104" t="s">
        <v>17</v>
      </c>
      <c r="J1104" t="s">
        <v>875</v>
      </c>
      <c r="K1104" t="s">
        <v>1362</v>
      </c>
      <c r="L1104" t="s">
        <v>990</v>
      </c>
      <c r="M1104" t="s">
        <v>2185</v>
      </c>
      <c r="N1104" t="s">
        <v>3195</v>
      </c>
      <c r="O1104" t="s">
        <v>6121</v>
      </c>
      <c r="P1104" t="s">
        <v>19</v>
      </c>
      <c r="Q1104" t="s">
        <v>2062</v>
      </c>
      <c r="R1104" t="s">
        <v>18</v>
      </c>
      <c r="S1104" t="s">
        <v>2184</v>
      </c>
      <c r="T1104" t="s">
        <v>6801</v>
      </c>
      <c r="U1104" t="s">
        <v>2156</v>
      </c>
    </row>
    <row r="1105" spans="1:21" x14ac:dyDescent="0.25">
      <c r="A1105" t="s">
        <v>4158</v>
      </c>
      <c r="B1105" t="s">
        <v>4159</v>
      </c>
      <c r="D1105" t="s">
        <v>304</v>
      </c>
      <c r="E1105" t="s">
        <v>134</v>
      </c>
      <c r="F1105" t="s">
        <v>284</v>
      </c>
      <c r="G1105" t="s">
        <v>1657</v>
      </c>
      <c r="H1105" t="s">
        <v>135</v>
      </c>
      <c r="I1105" t="s">
        <v>17</v>
      </c>
      <c r="J1105" t="s">
        <v>3631</v>
      </c>
      <c r="K1105" t="s">
        <v>991</v>
      </c>
      <c r="M1105" t="s">
        <v>2185</v>
      </c>
      <c r="N1105" t="s">
        <v>3195</v>
      </c>
      <c r="P1105" t="s">
        <v>19</v>
      </c>
      <c r="Q1105" t="s">
        <v>135</v>
      </c>
      <c r="R1105" t="s">
        <v>40</v>
      </c>
      <c r="S1105" t="s">
        <v>2184</v>
      </c>
      <c r="T1105" t="s">
        <v>1691</v>
      </c>
      <c r="U1105" t="s">
        <v>4160</v>
      </c>
    </row>
    <row r="1106" spans="1:21" x14ac:dyDescent="0.25">
      <c r="A1106" t="s">
        <v>4161</v>
      </c>
      <c r="B1106" t="s">
        <v>4162</v>
      </c>
      <c r="C1106" t="s">
        <v>4134</v>
      </c>
      <c r="D1106" t="s">
        <v>1534</v>
      </c>
      <c r="E1106" t="s">
        <v>134</v>
      </c>
      <c r="F1106" t="s">
        <v>284</v>
      </c>
      <c r="G1106" t="s">
        <v>1657</v>
      </c>
      <c r="H1106" t="s">
        <v>135</v>
      </c>
      <c r="I1106" t="s">
        <v>17</v>
      </c>
      <c r="J1106" t="s">
        <v>912</v>
      </c>
      <c r="K1106" t="s">
        <v>991</v>
      </c>
      <c r="L1106" t="s">
        <v>984</v>
      </c>
      <c r="M1106" t="s">
        <v>2183</v>
      </c>
      <c r="N1106" t="s">
        <v>3195</v>
      </c>
      <c r="O1106" t="s">
        <v>6570</v>
      </c>
      <c r="P1106" t="s">
        <v>19</v>
      </c>
      <c r="Q1106" t="s">
        <v>1336</v>
      </c>
      <c r="R1106" t="s">
        <v>74</v>
      </c>
      <c r="S1106" t="s">
        <v>2182</v>
      </c>
      <c r="T1106" t="s">
        <v>1691</v>
      </c>
      <c r="U1106" t="s">
        <v>4163</v>
      </c>
    </row>
    <row r="1107" spans="1:21" x14ac:dyDescent="0.25">
      <c r="A1107" t="s">
        <v>5114</v>
      </c>
      <c r="B1107" t="s">
        <v>5115</v>
      </c>
      <c r="D1107" t="s">
        <v>350</v>
      </c>
      <c r="E1107" t="s">
        <v>134</v>
      </c>
      <c r="F1107" t="s">
        <v>283</v>
      </c>
      <c r="G1107" t="s">
        <v>703</v>
      </c>
      <c r="H1107" t="s">
        <v>135</v>
      </c>
      <c r="I1107" t="s">
        <v>20</v>
      </c>
      <c r="J1107" t="s">
        <v>912</v>
      </c>
      <c r="K1107" t="s">
        <v>989</v>
      </c>
      <c r="M1107" t="s">
        <v>2181</v>
      </c>
      <c r="N1107" t="s">
        <v>3195</v>
      </c>
      <c r="P1107" t="s">
        <v>19</v>
      </c>
      <c r="Q1107" t="s">
        <v>135</v>
      </c>
      <c r="R1107" t="s">
        <v>74</v>
      </c>
      <c r="S1107" t="s">
        <v>2186</v>
      </c>
      <c r="T1107" t="s">
        <v>1691</v>
      </c>
      <c r="U1107" t="s">
        <v>5116</v>
      </c>
    </row>
    <row r="1108" spans="1:21" x14ac:dyDescent="0.25">
      <c r="A1108" t="s">
        <v>5123</v>
      </c>
      <c r="B1108" t="s">
        <v>5124</v>
      </c>
      <c r="D1108" t="s">
        <v>304</v>
      </c>
      <c r="E1108" t="s">
        <v>134</v>
      </c>
      <c r="F1108" t="s">
        <v>284</v>
      </c>
      <c r="G1108" t="s">
        <v>703</v>
      </c>
      <c r="H1108" t="s">
        <v>135</v>
      </c>
      <c r="I1108" t="s">
        <v>17</v>
      </c>
      <c r="J1108" t="s">
        <v>43</v>
      </c>
      <c r="K1108" t="s">
        <v>989</v>
      </c>
      <c r="L1108" t="s">
        <v>984</v>
      </c>
      <c r="M1108" t="s">
        <v>2183</v>
      </c>
      <c r="N1108" t="s">
        <v>1407</v>
      </c>
      <c r="O1108" t="s">
        <v>6571</v>
      </c>
      <c r="P1108" t="s">
        <v>19</v>
      </c>
      <c r="Q1108" t="s">
        <v>135</v>
      </c>
      <c r="R1108" t="s">
        <v>49</v>
      </c>
      <c r="S1108" t="s">
        <v>2186</v>
      </c>
      <c r="T1108" t="s">
        <v>1691</v>
      </c>
      <c r="U1108" t="s">
        <v>5125</v>
      </c>
    </row>
    <row r="1109" spans="1:21" x14ac:dyDescent="0.25">
      <c r="A1109" t="s">
        <v>4773</v>
      </c>
      <c r="B1109" t="s">
        <v>4774</v>
      </c>
      <c r="C1109" t="s">
        <v>2914</v>
      </c>
      <c r="D1109" t="s">
        <v>1380</v>
      </c>
      <c r="E1109" t="s">
        <v>134</v>
      </c>
      <c r="F1109" t="s">
        <v>283</v>
      </c>
      <c r="G1109" t="s">
        <v>28</v>
      </c>
      <c r="H1109" t="s">
        <v>135</v>
      </c>
      <c r="I1109" t="s">
        <v>1383</v>
      </c>
      <c r="J1109" t="s">
        <v>43</v>
      </c>
      <c r="K1109" t="s">
        <v>1338</v>
      </c>
      <c r="L1109" t="s">
        <v>1335</v>
      </c>
      <c r="M1109" t="s">
        <v>2185</v>
      </c>
      <c r="N1109" t="s">
        <v>3715</v>
      </c>
      <c r="O1109" t="s">
        <v>6802</v>
      </c>
      <c r="P1109" t="s">
        <v>25</v>
      </c>
      <c r="Q1109" t="s">
        <v>135</v>
      </c>
      <c r="R1109" t="s">
        <v>40</v>
      </c>
      <c r="S1109" t="s">
        <v>2184</v>
      </c>
      <c r="T1109" t="s">
        <v>1696</v>
      </c>
      <c r="U1109" t="s">
        <v>4775</v>
      </c>
    </row>
    <row r="1110" spans="1:21" x14ac:dyDescent="0.25">
      <c r="A1110" t="s">
        <v>2719</v>
      </c>
      <c r="B1110" t="s">
        <v>2719</v>
      </c>
      <c r="D1110" t="s">
        <v>234</v>
      </c>
      <c r="E1110" t="s">
        <v>134</v>
      </c>
      <c r="F1110" t="s">
        <v>283</v>
      </c>
      <c r="G1110" t="s">
        <v>703</v>
      </c>
      <c r="H1110" t="s">
        <v>135</v>
      </c>
      <c r="I1110" t="s">
        <v>1383</v>
      </c>
      <c r="J1110" t="s">
        <v>873</v>
      </c>
      <c r="K1110" t="s">
        <v>989</v>
      </c>
      <c r="L1110" t="s">
        <v>984</v>
      </c>
      <c r="M1110" t="s">
        <v>2183</v>
      </c>
      <c r="N1110" t="s">
        <v>3715</v>
      </c>
      <c r="O1110" t="s">
        <v>6572</v>
      </c>
      <c r="P1110" t="s">
        <v>19</v>
      </c>
      <c r="Q1110" t="s">
        <v>135</v>
      </c>
      <c r="R1110" t="s">
        <v>49</v>
      </c>
      <c r="S1110" t="s">
        <v>2186</v>
      </c>
      <c r="T1110" t="s">
        <v>2717</v>
      </c>
      <c r="U1110" t="s">
        <v>2720</v>
      </c>
    </row>
    <row r="1111" spans="1:21" x14ac:dyDescent="0.25">
      <c r="A1111" t="s">
        <v>4437</v>
      </c>
      <c r="B1111" t="s">
        <v>4438</v>
      </c>
      <c r="D1111" t="s">
        <v>82</v>
      </c>
      <c r="E1111" t="s">
        <v>134</v>
      </c>
      <c r="F1111" t="s">
        <v>283</v>
      </c>
      <c r="G1111" t="s">
        <v>1657</v>
      </c>
      <c r="H1111" t="s">
        <v>135</v>
      </c>
      <c r="I1111" t="s">
        <v>20</v>
      </c>
      <c r="J1111" t="s">
        <v>4516</v>
      </c>
      <c r="K1111" t="s">
        <v>991</v>
      </c>
      <c r="M1111" t="s">
        <v>2183</v>
      </c>
      <c r="N1111" t="s">
        <v>3715</v>
      </c>
      <c r="P1111" t="s">
        <v>19</v>
      </c>
      <c r="Q1111" t="s">
        <v>135</v>
      </c>
      <c r="R1111" t="s">
        <v>38</v>
      </c>
      <c r="S1111" t="s">
        <v>2184</v>
      </c>
      <c r="T1111" t="s">
        <v>1691</v>
      </c>
      <c r="U1111" t="s">
        <v>4439</v>
      </c>
    </row>
    <row r="1112" spans="1:21" x14ac:dyDescent="0.25">
      <c r="A1112" t="s">
        <v>4478</v>
      </c>
      <c r="B1112" t="s">
        <v>4479</v>
      </c>
      <c r="D1112" t="s">
        <v>339</v>
      </c>
      <c r="E1112" t="s">
        <v>134</v>
      </c>
      <c r="F1112" t="s">
        <v>283</v>
      </c>
      <c r="G1112" t="s">
        <v>704</v>
      </c>
      <c r="H1112" t="s">
        <v>135</v>
      </c>
      <c r="I1112" t="s">
        <v>20</v>
      </c>
      <c r="J1112" t="s">
        <v>931</v>
      </c>
      <c r="K1112" t="s">
        <v>991</v>
      </c>
      <c r="M1112" t="s">
        <v>2183</v>
      </c>
      <c r="N1112" t="s">
        <v>3715</v>
      </c>
      <c r="P1112" t="s">
        <v>19</v>
      </c>
      <c r="Q1112" t="s">
        <v>135</v>
      </c>
      <c r="R1112" t="s">
        <v>34</v>
      </c>
      <c r="S1112" t="s">
        <v>2182</v>
      </c>
      <c r="T1112" t="s">
        <v>1691</v>
      </c>
      <c r="U1112" t="s">
        <v>4480</v>
      </c>
    </row>
    <row r="1113" spans="1:21" x14ac:dyDescent="0.25">
      <c r="A1113" t="s">
        <v>5144</v>
      </c>
      <c r="B1113" t="s">
        <v>5145</v>
      </c>
      <c r="D1113" t="s">
        <v>82</v>
      </c>
      <c r="E1113" t="s">
        <v>134</v>
      </c>
      <c r="F1113" t="s">
        <v>283</v>
      </c>
      <c r="G1113" t="s">
        <v>703</v>
      </c>
      <c r="H1113" t="s">
        <v>135</v>
      </c>
      <c r="I1113" t="s">
        <v>20</v>
      </c>
      <c r="J1113" t="s">
        <v>877</v>
      </c>
      <c r="K1113" t="s">
        <v>989</v>
      </c>
      <c r="M1113" t="s">
        <v>2185</v>
      </c>
      <c r="N1113" t="s">
        <v>3715</v>
      </c>
      <c r="P1113" t="s">
        <v>19</v>
      </c>
      <c r="Q1113" t="s">
        <v>135</v>
      </c>
      <c r="R1113" t="s">
        <v>54</v>
      </c>
      <c r="S1113" t="s">
        <v>2184</v>
      </c>
      <c r="T1113" t="s">
        <v>1691</v>
      </c>
      <c r="U1113" t="s">
        <v>5146</v>
      </c>
    </row>
    <row r="1114" spans="1:21" x14ac:dyDescent="0.25">
      <c r="A1114" t="s">
        <v>5147</v>
      </c>
      <c r="B1114" t="s">
        <v>5148</v>
      </c>
      <c r="D1114" t="s">
        <v>82</v>
      </c>
      <c r="E1114" t="s">
        <v>134</v>
      </c>
      <c r="F1114" t="s">
        <v>283</v>
      </c>
      <c r="G1114" t="s">
        <v>703</v>
      </c>
      <c r="H1114" t="s">
        <v>135</v>
      </c>
      <c r="I1114" t="s">
        <v>20</v>
      </c>
      <c r="J1114" t="s">
        <v>6803</v>
      </c>
      <c r="K1114" t="s">
        <v>991</v>
      </c>
      <c r="M1114" t="s">
        <v>2185</v>
      </c>
      <c r="N1114" t="s">
        <v>3715</v>
      </c>
      <c r="P1114" t="s">
        <v>19</v>
      </c>
      <c r="Q1114" t="s">
        <v>135</v>
      </c>
      <c r="R1114" t="s">
        <v>74</v>
      </c>
      <c r="S1114" t="s">
        <v>2186</v>
      </c>
      <c r="T1114" t="s">
        <v>1691</v>
      </c>
      <c r="U1114" t="s">
        <v>5149</v>
      </c>
    </row>
    <row r="1115" spans="1:21" x14ac:dyDescent="0.25">
      <c r="A1115" t="s">
        <v>5126</v>
      </c>
      <c r="B1115" t="s">
        <v>5127</v>
      </c>
      <c r="D1115" t="s">
        <v>82</v>
      </c>
      <c r="E1115" t="s">
        <v>134</v>
      </c>
      <c r="F1115" t="s">
        <v>283</v>
      </c>
      <c r="G1115" t="s">
        <v>703</v>
      </c>
      <c r="H1115" t="s">
        <v>135</v>
      </c>
      <c r="I1115" t="s">
        <v>20</v>
      </c>
      <c r="J1115" t="s">
        <v>929</v>
      </c>
      <c r="K1115" t="s">
        <v>991</v>
      </c>
      <c r="M1115" t="s">
        <v>2183</v>
      </c>
      <c r="N1115" t="s">
        <v>1447</v>
      </c>
      <c r="P1115" t="s">
        <v>19</v>
      </c>
      <c r="Q1115" t="s">
        <v>135</v>
      </c>
      <c r="R1115" t="s">
        <v>38</v>
      </c>
      <c r="S1115" t="s">
        <v>2186</v>
      </c>
      <c r="T1115" t="s">
        <v>1691</v>
      </c>
      <c r="U1115" t="s">
        <v>5128</v>
      </c>
    </row>
    <row r="1116" spans="1:21" x14ac:dyDescent="0.25">
      <c r="A1116" t="s">
        <v>4791</v>
      </c>
      <c r="B1116" t="s">
        <v>4792</v>
      </c>
      <c r="D1116" t="s">
        <v>82</v>
      </c>
      <c r="E1116" t="s">
        <v>134</v>
      </c>
      <c r="F1116" t="s">
        <v>283</v>
      </c>
      <c r="G1116" t="s">
        <v>703</v>
      </c>
      <c r="H1116" t="s">
        <v>135</v>
      </c>
      <c r="I1116" t="s">
        <v>20</v>
      </c>
      <c r="J1116" t="s">
        <v>5907</v>
      </c>
      <c r="K1116" t="s">
        <v>991</v>
      </c>
      <c r="M1116" t="s">
        <v>2183</v>
      </c>
      <c r="N1116" t="s">
        <v>1447</v>
      </c>
      <c r="P1116" t="s">
        <v>19</v>
      </c>
      <c r="Q1116" t="s">
        <v>135</v>
      </c>
      <c r="R1116" t="s">
        <v>18</v>
      </c>
      <c r="S1116" t="s">
        <v>2186</v>
      </c>
      <c r="T1116" t="s">
        <v>1691</v>
      </c>
      <c r="U1116" t="s">
        <v>4793</v>
      </c>
    </row>
    <row r="1117" spans="1:21" x14ac:dyDescent="0.25">
      <c r="A1117" t="s">
        <v>4020</v>
      </c>
      <c r="B1117" t="s">
        <v>4021</v>
      </c>
      <c r="D1117" t="s">
        <v>411</v>
      </c>
      <c r="E1117" t="s">
        <v>134</v>
      </c>
      <c r="F1117" t="s">
        <v>284</v>
      </c>
      <c r="G1117" t="s">
        <v>1714</v>
      </c>
      <c r="H1117" t="s">
        <v>135</v>
      </c>
      <c r="I1117" t="s">
        <v>28</v>
      </c>
      <c r="J1117" t="s">
        <v>6531</v>
      </c>
      <c r="K1117" t="s">
        <v>989</v>
      </c>
      <c r="L1117" t="s">
        <v>986</v>
      </c>
      <c r="M1117" t="s">
        <v>2181</v>
      </c>
      <c r="N1117" t="s">
        <v>1447</v>
      </c>
      <c r="O1117" t="s">
        <v>6573</v>
      </c>
      <c r="P1117" t="s">
        <v>19</v>
      </c>
      <c r="Q1117" t="s">
        <v>135</v>
      </c>
      <c r="R1117" t="s">
        <v>69</v>
      </c>
      <c r="S1117" t="s">
        <v>2186</v>
      </c>
      <c r="T1117" t="s">
        <v>1691</v>
      </c>
      <c r="U1117" t="s">
        <v>4022</v>
      </c>
    </row>
    <row r="1118" spans="1:21" x14ac:dyDescent="0.25">
      <c r="A1118" t="s">
        <v>3993</v>
      </c>
      <c r="B1118" t="s">
        <v>3994</v>
      </c>
      <c r="C1118" t="s">
        <v>1269</v>
      </c>
      <c r="D1118" t="s">
        <v>485</v>
      </c>
      <c r="E1118" t="s">
        <v>134</v>
      </c>
      <c r="F1118" t="s">
        <v>284</v>
      </c>
      <c r="G1118" t="s">
        <v>1714</v>
      </c>
      <c r="H1118" t="s">
        <v>1655</v>
      </c>
      <c r="I1118" t="s">
        <v>17</v>
      </c>
      <c r="J1118" t="s">
        <v>879</v>
      </c>
      <c r="K1118" t="s">
        <v>1411</v>
      </c>
      <c r="L1118" t="s">
        <v>1659</v>
      </c>
      <c r="M1118" t="s">
        <v>2185</v>
      </c>
      <c r="N1118" t="s">
        <v>1447</v>
      </c>
      <c r="O1118" t="s">
        <v>6574</v>
      </c>
      <c r="P1118" t="s">
        <v>19</v>
      </c>
      <c r="Q1118" t="s">
        <v>1334</v>
      </c>
      <c r="R1118" t="s">
        <v>54</v>
      </c>
      <c r="S1118" t="s">
        <v>2184</v>
      </c>
      <c r="T1118" t="s">
        <v>1691</v>
      </c>
      <c r="U1118" t="s">
        <v>3995</v>
      </c>
    </row>
    <row r="1119" spans="1:21" x14ac:dyDescent="0.25">
      <c r="A1119" t="s">
        <v>4188</v>
      </c>
      <c r="B1119" t="s">
        <v>4189</v>
      </c>
      <c r="C1119" t="s">
        <v>4190</v>
      </c>
      <c r="D1119" t="s">
        <v>720</v>
      </c>
      <c r="E1119" t="s">
        <v>134</v>
      </c>
      <c r="F1119" t="s">
        <v>284</v>
      </c>
      <c r="G1119" t="s">
        <v>1657</v>
      </c>
      <c r="H1119" t="s">
        <v>135</v>
      </c>
      <c r="I1119" t="s">
        <v>17</v>
      </c>
      <c r="J1119" t="s">
        <v>3953</v>
      </c>
      <c r="K1119" t="s">
        <v>991</v>
      </c>
      <c r="M1119" t="s">
        <v>2183</v>
      </c>
      <c r="N1119" t="s">
        <v>1447</v>
      </c>
      <c r="P1119" t="s">
        <v>19</v>
      </c>
      <c r="Q1119" t="s">
        <v>1336</v>
      </c>
      <c r="R1119" t="s">
        <v>54</v>
      </c>
      <c r="S1119" t="s">
        <v>2184</v>
      </c>
      <c r="T1119" t="s">
        <v>1691</v>
      </c>
      <c r="U1119" t="s">
        <v>4191</v>
      </c>
    </row>
    <row r="1120" spans="1:21" x14ac:dyDescent="0.25">
      <c r="A1120" t="s">
        <v>4484</v>
      </c>
      <c r="B1120" t="s">
        <v>4485</v>
      </c>
      <c r="D1120" t="s">
        <v>304</v>
      </c>
      <c r="E1120" t="s">
        <v>134</v>
      </c>
      <c r="F1120" t="s">
        <v>284</v>
      </c>
      <c r="G1120" t="s">
        <v>28</v>
      </c>
      <c r="H1120" t="s">
        <v>135</v>
      </c>
      <c r="I1120" t="s">
        <v>17</v>
      </c>
      <c r="J1120" t="s">
        <v>5942</v>
      </c>
      <c r="K1120" t="s">
        <v>991</v>
      </c>
      <c r="M1120" t="s">
        <v>2183</v>
      </c>
      <c r="N1120" t="s">
        <v>1447</v>
      </c>
      <c r="P1120" t="s">
        <v>19</v>
      </c>
      <c r="Q1120" t="s">
        <v>135</v>
      </c>
      <c r="R1120" t="s">
        <v>54</v>
      </c>
      <c r="S1120" t="s">
        <v>2182</v>
      </c>
      <c r="T1120" t="s">
        <v>1691</v>
      </c>
      <c r="U1120" t="s">
        <v>4486</v>
      </c>
    </row>
    <row r="1121" spans="1:21" x14ac:dyDescent="0.25">
      <c r="A1121" t="s">
        <v>4806</v>
      </c>
      <c r="B1121" t="s">
        <v>4807</v>
      </c>
      <c r="D1121" t="s">
        <v>82</v>
      </c>
      <c r="E1121" t="s">
        <v>134</v>
      </c>
      <c r="F1121" t="s">
        <v>283</v>
      </c>
      <c r="G1121" t="s">
        <v>703</v>
      </c>
      <c r="H1121" t="s">
        <v>135</v>
      </c>
      <c r="I1121" t="s">
        <v>20</v>
      </c>
      <c r="J1121" t="s">
        <v>2790</v>
      </c>
      <c r="K1121" t="s">
        <v>991</v>
      </c>
      <c r="M1121" t="s">
        <v>2183</v>
      </c>
      <c r="N1121" t="s">
        <v>1447</v>
      </c>
      <c r="P1121" t="s">
        <v>19</v>
      </c>
      <c r="Q1121" t="s">
        <v>135</v>
      </c>
      <c r="R1121" t="s">
        <v>38</v>
      </c>
      <c r="S1121" t="s">
        <v>2186</v>
      </c>
      <c r="T1121" t="s">
        <v>1691</v>
      </c>
      <c r="U1121" t="s">
        <v>4808</v>
      </c>
    </row>
    <row r="1122" spans="1:21" x14ac:dyDescent="0.25">
      <c r="A1122" t="s">
        <v>5129</v>
      </c>
      <c r="B1122" t="s">
        <v>5130</v>
      </c>
      <c r="D1122" t="s">
        <v>82</v>
      </c>
      <c r="E1122" t="s">
        <v>134</v>
      </c>
      <c r="F1122" t="s">
        <v>283</v>
      </c>
      <c r="G1122" t="s">
        <v>703</v>
      </c>
      <c r="H1122" t="s">
        <v>135</v>
      </c>
      <c r="I1122" t="s">
        <v>20</v>
      </c>
      <c r="J1122" t="s">
        <v>929</v>
      </c>
      <c r="K1122" t="s">
        <v>991</v>
      </c>
      <c r="M1122" t="s">
        <v>2185</v>
      </c>
      <c r="N1122" t="s">
        <v>1447</v>
      </c>
      <c r="P1122" t="s">
        <v>19</v>
      </c>
      <c r="Q1122" t="s">
        <v>135</v>
      </c>
      <c r="R1122" t="s">
        <v>40</v>
      </c>
      <c r="S1122" t="s">
        <v>2186</v>
      </c>
      <c r="T1122" t="s">
        <v>1691</v>
      </c>
      <c r="U1122" t="s">
        <v>5131</v>
      </c>
    </row>
    <row r="1123" spans="1:21" x14ac:dyDescent="0.25">
      <c r="A1123" t="s">
        <v>5120</v>
      </c>
      <c r="B1123" t="s">
        <v>5121</v>
      </c>
      <c r="D1123" t="s">
        <v>82</v>
      </c>
      <c r="E1123" t="s">
        <v>134</v>
      </c>
      <c r="F1123" t="s">
        <v>283</v>
      </c>
      <c r="G1123" t="s">
        <v>703</v>
      </c>
      <c r="H1123" t="s">
        <v>135</v>
      </c>
      <c r="I1123" t="s">
        <v>20</v>
      </c>
      <c r="J1123" t="s">
        <v>85</v>
      </c>
      <c r="K1123" t="s">
        <v>991</v>
      </c>
      <c r="M1123" t="s">
        <v>2185</v>
      </c>
      <c r="N1123" t="s">
        <v>1447</v>
      </c>
      <c r="P1123" t="s">
        <v>19</v>
      </c>
      <c r="Q1123" t="s">
        <v>135</v>
      </c>
      <c r="R1123" t="s">
        <v>24</v>
      </c>
      <c r="S1123" t="s">
        <v>2184</v>
      </c>
      <c r="T1123" t="s">
        <v>1691</v>
      </c>
      <c r="U1123" t="s">
        <v>5122</v>
      </c>
    </row>
    <row r="1124" spans="1:21" x14ac:dyDescent="0.25">
      <c r="A1124" t="s">
        <v>5132</v>
      </c>
      <c r="B1124" t="s">
        <v>5133</v>
      </c>
      <c r="D1124" t="s">
        <v>260</v>
      </c>
      <c r="E1124" t="s">
        <v>134</v>
      </c>
      <c r="F1124" t="s">
        <v>283</v>
      </c>
      <c r="G1124" t="s">
        <v>703</v>
      </c>
      <c r="H1124" t="s">
        <v>135</v>
      </c>
      <c r="I1124" t="s">
        <v>20</v>
      </c>
      <c r="J1124" t="s">
        <v>3632</v>
      </c>
      <c r="K1124" t="s">
        <v>991</v>
      </c>
      <c r="M1124" t="s">
        <v>2181</v>
      </c>
      <c r="N1124" t="s">
        <v>1447</v>
      </c>
      <c r="P1124" t="s">
        <v>19</v>
      </c>
      <c r="Q1124" t="s">
        <v>135</v>
      </c>
      <c r="R1124" t="s">
        <v>24</v>
      </c>
      <c r="S1124" t="s">
        <v>2186</v>
      </c>
      <c r="T1124" t="s">
        <v>1696</v>
      </c>
      <c r="U1124" t="s">
        <v>5134</v>
      </c>
    </row>
    <row r="1125" spans="1:21" x14ac:dyDescent="0.25">
      <c r="A1125" t="s">
        <v>5138</v>
      </c>
      <c r="B1125" t="s">
        <v>5139</v>
      </c>
      <c r="D1125" t="s">
        <v>1394</v>
      </c>
      <c r="E1125" t="s">
        <v>134</v>
      </c>
      <c r="F1125" t="s">
        <v>283</v>
      </c>
      <c r="G1125" t="s">
        <v>703</v>
      </c>
      <c r="H1125" t="s">
        <v>135</v>
      </c>
      <c r="I1125" t="s">
        <v>20</v>
      </c>
      <c r="J1125" t="s">
        <v>878</v>
      </c>
      <c r="K1125" t="s">
        <v>989</v>
      </c>
      <c r="M1125" t="s">
        <v>2181</v>
      </c>
      <c r="N1125" t="s">
        <v>1447</v>
      </c>
      <c r="O1125" t="s">
        <v>3033</v>
      </c>
      <c r="P1125" t="s">
        <v>19</v>
      </c>
      <c r="Q1125" t="s">
        <v>135</v>
      </c>
      <c r="R1125" t="s">
        <v>21</v>
      </c>
      <c r="S1125" t="s">
        <v>2182</v>
      </c>
      <c r="T1125" t="s">
        <v>1715</v>
      </c>
      <c r="U1125" t="s">
        <v>5140</v>
      </c>
    </row>
    <row r="1126" spans="1:21" x14ac:dyDescent="0.25">
      <c r="A1126" t="s">
        <v>5141</v>
      </c>
      <c r="B1126" t="s">
        <v>5142</v>
      </c>
      <c r="D1126" t="s">
        <v>82</v>
      </c>
      <c r="E1126" t="s">
        <v>134</v>
      </c>
      <c r="F1126" t="s">
        <v>283</v>
      </c>
      <c r="G1126" t="s">
        <v>703</v>
      </c>
      <c r="H1126" t="s">
        <v>135</v>
      </c>
      <c r="I1126" t="s">
        <v>20</v>
      </c>
      <c r="J1126" t="s">
        <v>513</v>
      </c>
      <c r="K1126" t="s">
        <v>991</v>
      </c>
      <c r="M1126" t="s">
        <v>2185</v>
      </c>
      <c r="N1126" t="s">
        <v>1447</v>
      </c>
      <c r="P1126" t="s">
        <v>19</v>
      </c>
      <c r="Q1126" t="s">
        <v>135</v>
      </c>
      <c r="R1126" t="s">
        <v>40</v>
      </c>
      <c r="S1126" t="s">
        <v>2186</v>
      </c>
      <c r="T1126" t="s">
        <v>1691</v>
      </c>
      <c r="U1126" t="s">
        <v>5143</v>
      </c>
    </row>
    <row r="1127" spans="1:21" x14ac:dyDescent="0.25">
      <c r="A1127" t="s">
        <v>5150</v>
      </c>
      <c r="B1127" t="s">
        <v>5151</v>
      </c>
      <c r="D1127" t="s">
        <v>82</v>
      </c>
      <c r="E1127" t="s">
        <v>134</v>
      </c>
      <c r="F1127" t="s">
        <v>283</v>
      </c>
      <c r="G1127" t="s">
        <v>703</v>
      </c>
      <c r="H1127" t="s">
        <v>135</v>
      </c>
      <c r="I1127" t="s">
        <v>20</v>
      </c>
      <c r="J1127" t="s">
        <v>914</v>
      </c>
      <c r="K1127" t="s">
        <v>991</v>
      </c>
      <c r="M1127" t="s">
        <v>2183</v>
      </c>
      <c r="N1127" t="s">
        <v>1447</v>
      </c>
      <c r="P1127" t="s">
        <v>19</v>
      </c>
      <c r="Q1127" t="s">
        <v>135</v>
      </c>
      <c r="R1127" t="s">
        <v>54</v>
      </c>
      <c r="S1127" t="s">
        <v>2186</v>
      </c>
      <c r="T1127" t="s">
        <v>1691</v>
      </c>
      <c r="U1127" t="s">
        <v>5152</v>
      </c>
    </row>
    <row r="1128" spans="1:21" x14ac:dyDescent="0.25">
      <c r="A1128" t="s">
        <v>3460</v>
      </c>
      <c r="B1128" t="s">
        <v>3461</v>
      </c>
      <c r="D1128" t="s">
        <v>82</v>
      </c>
      <c r="E1128" t="s">
        <v>134</v>
      </c>
      <c r="F1128" t="s">
        <v>283</v>
      </c>
      <c r="G1128" t="s">
        <v>2028</v>
      </c>
      <c r="H1128" t="s">
        <v>135</v>
      </c>
      <c r="I1128" t="s">
        <v>140</v>
      </c>
      <c r="J1128" t="s">
        <v>6804</v>
      </c>
      <c r="K1128" t="s">
        <v>991</v>
      </c>
      <c r="M1128" t="s">
        <v>2183</v>
      </c>
      <c r="N1128" t="s">
        <v>1488</v>
      </c>
      <c r="P1128" t="s">
        <v>19</v>
      </c>
      <c r="Q1128" t="s">
        <v>135</v>
      </c>
      <c r="R1128" t="s">
        <v>34</v>
      </c>
      <c r="S1128" t="s">
        <v>2186</v>
      </c>
      <c r="T1128" t="s">
        <v>1691</v>
      </c>
      <c r="U1128" t="s">
        <v>3462</v>
      </c>
    </row>
    <row r="1129" spans="1:21" x14ac:dyDescent="0.25">
      <c r="A1129" t="s">
        <v>3475</v>
      </c>
      <c r="B1129" t="s">
        <v>3476</v>
      </c>
      <c r="D1129" t="s">
        <v>82</v>
      </c>
      <c r="E1129" t="s">
        <v>134</v>
      </c>
      <c r="F1129" t="s">
        <v>283</v>
      </c>
      <c r="G1129" t="s">
        <v>2028</v>
      </c>
      <c r="H1129" t="s">
        <v>135</v>
      </c>
      <c r="I1129" t="s">
        <v>140</v>
      </c>
      <c r="J1129" t="s">
        <v>4888</v>
      </c>
      <c r="K1129" t="s">
        <v>991</v>
      </c>
      <c r="M1129" t="s">
        <v>2181</v>
      </c>
      <c r="N1129" t="s">
        <v>1488</v>
      </c>
      <c r="P1129" t="s">
        <v>19</v>
      </c>
      <c r="Q1129" t="s">
        <v>135</v>
      </c>
      <c r="R1129" t="s">
        <v>24</v>
      </c>
      <c r="S1129" t="s">
        <v>2186</v>
      </c>
      <c r="T1129" t="s">
        <v>1691</v>
      </c>
      <c r="U1129" t="s">
        <v>3477</v>
      </c>
    </row>
    <row r="1130" spans="1:21" x14ac:dyDescent="0.25">
      <c r="A1130" t="s">
        <v>3861</v>
      </c>
      <c r="B1130" t="s">
        <v>3862</v>
      </c>
      <c r="D1130" t="s">
        <v>1381</v>
      </c>
      <c r="E1130" t="s">
        <v>134</v>
      </c>
      <c r="F1130" t="s">
        <v>283</v>
      </c>
      <c r="G1130" t="s">
        <v>1714</v>
      </c>
      <c r="H1130" t="s">
        <v>135</v>
      </c>
      <c r="I1130" t="s">
        <v>20</v>
      </c>
      <c r="J1130" t="s">
        <v>6706</v>
      </c>
      <c r="K1130" t="s">
        <v>991</v>
      </c>
      <c r="M1130" t="s">
        <v>2183</v>
      </c>
      <c r="N1130" t="s">
        <v>1495</v>
      </c>
      <c r="P1130" t="s">
        <v>19</v>
      </c>
      <c r="Q1130" t="s">
        <v>135</v>
      </c>
      <c r="R1130" t="s">
        <v>30</v>
      </c>
      <c r="S1130" t="s">
        <v>2186</v>
      </c>
      <c r="T1130" t="s">
        <v>1731</v>
      </c>
      <c r="U1130" t="s">
        <v>3863</v>
      </c>
    </row>
    <row r="1131" spans="1:21" x14ac:dyDescent="0.25">
      <c r="A1131" t="s">
        <v>4800</v>
      </c>
      <c r="B1131" t="s">
        <v>4801</v>
      </c>
      <c r="D1131" t="s">
        <v>304</v>
      </c>
      <c r="E1131" t="s">
        <v>134</v>
      </c>
      <c r="F1131" t="s">
        <v>284</v>
      </c>
      <c r="G1131" t="s">
        <v>703</v>
      </c>
      <c r="H1131" t="s">
        <v>135</v>
      </c>
      <c r="I1131" t="s">
        <v>17</v>
      </c>
      <c r="J1131" t="s">
        <v>925</v>
      </c>
      <c r="K1131" t="s">
        <v>991</v>
      </c>
      <c r="M1131" t="s">
        <v>2185</v>
      </c>
      <c r="N1131" t="s">
        <v>1495</v>
      </c>
      <c r="O1131" t="s">
        <v>4637</v>
      </c>
      <c r="P1131" t="s">
        <v>19</v>
      </c>
      <c r="Q1131" t="s">
        <v>135</v>
      </c>
      <c r="R1131" t="s">
        <v>29</v>
      </c>
      <c r="S1131" t="s">
        <v>2182</v>
      </c>
      <c r="T1131" t="s">
        <v>1691</v>
      </c>
      <c r="U1131" t="s">
        <v>4802</v>
      </c>
    </row>
    <row r="1132" spans="1:21" x14ac:dyDescent="0.25">
      <c r="A1132" t="s">
        <v>4803</v>
      </c>
      <c r="B1132" t="s">
        <v>4804</v>
      </c>
      <c r="D1132" t="s">
        <v>304</v>
      </c>
      <c r="E1132" t="s">
        <v>134</v>
      </c>
      <c r="F1132" t="s">
        <v>284</v>
      </c>
      <c r="G1132" t="s">
        <v>704</v>
      </c>
      <c r="H1132" t="s">
        <v>135</v>
      </c>
      <c r="I1132" t="s">
        <v>17</v>
      </c>
      <c r="J1132" t="s">
        <v>881</v>
      </c>
      <c r="K1132" t="s">
        <v>989</v>
      </c>
      <c r="M1132" t="s">
        <v>2185</v>
      </c>
      <c r="N1132" t="s">
        <v>1495</v>
      </c>
      <c r="P1132" t="s">
        <v>19</v>
      </c>
      <c r="Q1132" t="s">
        <v>1336</v>
      </c>
      <c r="R1132" t="s">
        <v>77</v>
      </c>
      <c r="S1132" t="s">
        <v>2184</v>
      </c>
      <c r="T1132" t="s">
        <v>1724</v>
      </c>
      <c r="U1132" t="s">
        <v>4805</v>
      </c>
    </row>
    <row r="1133" spans="1:21" x14ac:dyDescent="0.25">
      <c r="A1133" t="s">
        <v>4198</v>
      </c>
      <c r="B1133" t="s">
        <v>4199</v>
      </c>
      <c r="C1133" t="s">
        <v>4190</v>
      </c>
      <c r="D1133" t="s">
        <v>720</v>
      </c>
      <c r="E1133" t="s">
        <v>134</v>
      </c>
      <c r="F1133" t="s">
        <v>284</v>
      </c>
      <c r="G1133" t="s">
        <v>1657</v>
      </c>
      <c r="H1133" t="s">
        <v>135</v>
      </c>
      <c r="I1133" t="s">
        <v>17</v>
      </c>
      <c r="J1133" t="s">
        <v>4943</v>
      </c>
      <c r="K1133" t="s">
        <v>991</v>
      </c>
      <c r="M1133" t="s">
        <v>2183</v>
      </c>
      <c r="N1133" t="s">
        <v>3547</v>
      </c>
      <c r="P1133" t="s">
        <v>19</v>
      </c>
      <c r="Q1133" t="s">
        <v>135</v>
      </c>
      <c r="R1133" t="s">
        <v>34</v>
      </c>
      <c r="S1133" t="s">
        <v>2182</v>
      </c>
      <c r="T1133" t="s">
        <v>1691</v>
      </c>
      <c r="U1133" t="s">
        <v>4200</v>
      </c>
    </row>
    <row r="1134" spans="1:21" x14ac:dyDescent="0.25">
      <c r="A1134" t="s">
        <v>5135</v>
      </c>
      <c r="B1134" t="s">
        <v>5136</v>
      </c>
      <c r="D1134" t="s">
        <v>304</v>
      </c>
      <c r="E1134" t="s">
        <v>134</v>
      </c>
      <c r="F1134" t="s">
        <v>284</v>
      </c>
      <c r="G1134" t="s">
        <v>702</v>
      </c>
      <c r="H1134" t="s">
        <v>135</v>
      </c>
      <c r="I1134" t="s">
        <v>17</v>
      </c>
      <c r="J1134" t="s">
        <v>912</v>
      </c>
      <c r="K1134" t="s">
        <v>991</v>
      </c>
      <c r="M1134" t="s">
        <v>2183</v>
      </c>
      <c r="N1134" t="s">
        <v>3547</v>
      </c>
      <c r="P1134" t="s">
        <v>19</v>
      </c>
      <c r="Q1134" t="s">
        <v>135</v>
      </c>
      <c r="R1134" t="s">
        <v>77</v>
      </c>
      <c r="S1134" t="s">
        <v>2184</v>
      </c>
      <c r="T1134" t="s">
        <v>1691</v>
      </c>
      <c r="U1134" t="s">
        <v>5137</v>
      </c>
    </row>
    <row r="1135" spans="1:21" x14ac:dyDescent="0.25">
      <c r="A1135" t="s">
        <v>4201</v>
      </c>
      <c r="B1135" t="s">
        <v>4202</v>
      </c>
      <c r="D1135" t="s">
        <v>1381</v>
      </c>
      <c r="E1135" t="s">
        <v>134</v>
      </c>
      <c r="F1135" t="s">
        <v>283</v>
      </c>
      <c r="G1135" t="s">
        <v>1657</v>
      </c>
      <c r="H1135" t="s">
        <v>135</v>
      </c>
      <c r="I1135" t="s">
        <v>20</v>
      </c>
      <c r="J1135" t="s">
        <v>3950</v>
      </c>
      <c r="K1135" t="s">
        <v>991</v>
      </c>
      <c r="M1135" t="s">
        <v>2183</v>
      </c>
      <c r="N1135" t="s">
        <v>2858</v>
      </c>
      <c r="P1135" t="s">
        <v>19</v>
      </c>
      <c r="Q1135" t="s">
        <v>135</v>
      </c>
      <c r="R1135" t="s">
        <v>18</v>
      </c>
      <c r="S1135" t="s">
        <v>2186</v>
      </c>
      <c r="T1135" t="s">
        <v>1731</v>
      </c>
      <c r="U1135" t="s">
        <v>4203</v>
      </c>
    </row>
    <row r="1136" spans="1:21" x14ac:dyDescent="0.25">
      <c r="A1136" t="s">
        <v>4192</v>
      </c>
      <c r="B1136" t="s">
        <v>4193</v>
      </c>
      <c r="D1136" t="s">
        <v>1389</v>
      </c>
      <c r="E1136" t="s">
        <v>134</v>
      </c>
      <c r="F1136" t="s">
        <v>283</v>
      </c>
      <c r="G1136" t="s">
        <v>1657</v>
      </c>
      <c r="H1136" t="s">
        <v>135</v>
      </c>
      <c r="I1136" t="s">
        <v>140</v>
      </c>
      <c r="J1136" t="s">
        <v>3223</v>
      </c>
      <c r="K1136" t="s">
        <v>991</v>
      </c>
      <c r="M1136" t="s">
        <v>2181</v>
      </c>
      <c r="N1136" t="s">
        <v>2858</v>
      </c>
      <c r="P1136" t="s">
        <v>19</v>
      </c>
      <c r="Q1136" t="s">
        <v>135</v>
      </c>
      <c r="R1136" t="s">
        <v>24</v>
      </c>
      <c r="S1136" t="s">
        <v>2184</v>
      </c>
      <c r="T1136" t="s">
        <v>1691</v>
      </c>
      <c r="U1136" t="s">
        <v>4194</v>
      </c>
    </row>
    <row r="1137" spans="1:21" x14ac:dyDescent="0.25">
      <c r="A1137" t="s">
        <v>5234</v>
      </c>
      <c r="B1137" t="s">
        <v>5235</v>
      </c>
      <c r="C1137" t="s">
        <v>2914</v>
      </c>
      <c r="D1137" t="s">
        <v>304</v>
      </c>
      <c r="E1137" t="s">
        <v>134</v>
      </c>
      <c r="F1137" t="s">
        <v>284</v>
      </c>
      <c r="G1137" t="s">
        <v>704</v>
      </c>
      <c r="H1137" t="s">
        <v>135</v>
      </c>
      <c r="I1137" t="s">
        <v>17</v>
      </c>
      <c r="J1137" t="s">
        <v>877</v>
      </c>
      <c r="K1137" t="s">
        <v>991</v>
      </c>
      <c r="L1137" t="s">
        <v>986</v>
      </c>
      <c r="M1137" t="s">
        <v>2181</v>
      </c>
      <c r="N1137" t="s">
        <v>2858</v>
      </c>
      <c r="P1137" t="s">
        <v>19</v>
      </c>
      <c r="Q1137" t="s">
        <v>1336</v>
      </c>
      <c r="R1137" t="s">
        <v>66</v>
      </c>
      <c r="S1137" t="s">
        <v>2182</v>
      </c>
      <c r="T1137" t="s">
        <v>1724</v>
      </c>
      <c r="U1137" t="s">
        <v>5236</v>
      </c>
    </row>
    <row r="1138" spans="1:21" x14ac:dyDescent="0.25">
      <c r="A1138" t="s">
        <v>6577</v>
      </c>
      <c r="B1138" t="s">
        <v>6578</v>
      </c>
      <c r="C1138" t="s">
        <v>6579</v>
      </c>
      <c r="D1138" t="s">
        <v>304</v>
      </c>
      <c r="E1138" t="s">
        <v>134</v>
      </c>
      <c r="F1138" t="s">
        <v>284</v>
      </c>
      <c r="G1138" t="s">
        <v>703</v>
      </c>
      <c r="H1138" t="s">
        <v>135</v>
      </c>
      <c r="I1138" t="s">
        <v>17</v>
      </c>
      <c r="J1138" t="s">
        <v>882</v>
      </c>
      <c r="K1138" t="s">
        <v>991</v>
      </c>
      <c r="L1138" t="s">
        <v>986</v>
      </c>
      <c r="M1138" t="s">
        <v>2185</v>
      </c>
      <c r="N1138" t="s">
        <v>2858</v>
      </c>
      <c r="O1138" t="s">
        <v>1265</v>
      </c>
      <c r="P1138" t="s">
        <v>19</v>
      </c>
      <c r="Q1138" t="s">
        <v>135</v>
      </c>
      <c r="R1138" t="s">
        <v>30</v>
      </c>
      <c r="S1138" t="s">
        <v>2186</v>
      </c>
      <c r="T1138" t="s">
        <v>1691</v>
      </c>
      <c r="U1138" t="s">
        <v>6580</v>
      </c>
    </row>
    <row r="1139" spans="1:21" x14ac:dyDescent="0.25">
      <c r="A1139" t="s">
        <v>6581</v>
      </c>
      <c r="B1139" t="s">
        <v>6582</v>
      </c>
      <c r="D1139" t="s">
        <v>82</v>
      </c>
      <c r="E1139" t="s">
        <v>134</v>
      </c>
      <c r="F1139" t="s">
        <v>283</v>
      </c>
      <c r="G1139" t="s">
        <v>703</v>
      </c>
      <c r="H1139" t="s">
        <v>135</v>
      </c>
      <c r="I1139" t="s">
        <v>20</v>
      </c>
      <c r="J1139" t="s">
        <v>882</v>
      </c>
      <c r="K1139" t="s">
        <v>991</v>
      </c>
      <c r="M1139" t="s">
        <v>2183</v>
      </c>
      <c r="N1139" t="s">
        <v>1539</v>
      </c>
      <c r="P1139" t="s">
        <v>19</v>
      </c>
      <c r="Q1139" t="s">
        <v>135</v>
      </c>
      <c r="R1139" t="s">
        <v>18</v>
      </c>
      <c r="S1139" t="s">
        <v>2186</v>
      </c>
      <c r="T1139" t="s">
        <v>1691</v>
      </c>
      <c r="U1139" t="s">
        <v>6583</v>
      </c>
    </row>
    <row r="1140" spans="1:21" x14ac:dyDescent="0.25">
      <c r="A1140" t="s">
        <v>5221</v>
      </c>
      <c r="B1140" t="s">
        <v>5222</v>
      </c>
      <c r="D1140" t="s">
        <v>82</v>
      </c>
      <c r="E1140" t="s">
        <v>134</v>
      </c>
      <c r="F1140" t="s">
        <v>283</v>
      </c>
      <c r="G1140" t="s">
        <v>703</v>
      </c>
      <c r="H1140" t="s">
        <v>135</v>
      </c>
      <c r="I1140" t="s">
        <v>20</v>
      </c>
      <c r="J1140" t="s">
        <v>921</v>
      </c>
      <c r="K1140" t="s">
        <v>991</v>
      </c>
      <c r="M1140" t="s">
        <v>2185</v>
      </c>
      <c r="N1140" t="s">
        <v>1539</v>
      </c>
      <c r="O1140" t="s">
        <v>5223</v>
      </c>
      <c r="P1140" t="s">
        <v>19</v>
      </c>
      <c r="Q1140" t="s">
        <v>135</v>
      </c>
      <c r="R1140" t="s">
        <v>213</v>
      </c>
      <c r="S1140" t="s">
        <v>2186</v>
      </c>
      <c r="T1140" t="s">
        <v>1691</v>
      </c>
      <c r="U1140" t="s">
        <v>5224</v>
      </c>
    </row>
    <row r="1141" spans="1:21" x14ac:dyDescent="0.25">
      <c r="A1141" t="s">
        <v>3661</v>
      </c>
      <c r="B1141" t="s">
        <v>3660</v>
      </c>
      <c r="D1141" t="s">
        <v>1403</v>
      </c>
      <c r="E1141" t="s">
        <v>134</v>
      </c>
      <c r="F1141" t="s">
        <v>283</v>
      </c>
      <c r="G1141" t="s">
        <v>28</v>
      </c>
      <c r="H1141" t="s">
        <v>135</v>
      </c>
      <c r="I1141" t="s">
        <v>140</v>
      </c>
      <c r="J1141" t="s">
        <v>4745</v>
      </c>
      <c r="K1141" t="s">
        <v>991</v>
      </c>
      <c r="M1141" t="s">
        <v>2183</v>
      </c>
      <c r="N1141" t="s">
        <v>1539</v>
      </c>
      <c r="P1141" t="s">
        <v>19</v>
      </c>
      <c r="Q1141" t="s">
        <v>135</v>
      </c>
      <c r="R1141" t="s">
        <v>54</v>
      </c>
      <c r="S1141" t="s">
        <v>2186</v>
      </c>
      <c r="T1141" t="s">
        <v>1696</v>
      </c>
      <c r="U1141" t="s">
        <v>3659</v>
      </c>
    </row>
    <row r="1142" spans="1:21" x14ac:dyDescent="0.25">
      <c r="A1142" t="s">
        <v>6584</v>
      </c>
      <c r="B1142" t="s">
        <v>6585</v>
      </c>
      <c r="D1142" t="s">
        <v>82</v>
      </c>
      <c r="E1142" t="s">
        <v>134</v>
      </c>
      <c r="F1142" t="s">
        <v>283</v>
      </c>
      <c r="G1142" t="s">
        <v>703</v>
      </c>
      <c r="H1142" t="s">
        <v>135</v>
      </c>
      <c r="I1142" t="s">
        <v>20</v>
      </c>
      <c r="J1142" t="s">
        <v>880</v>
      </c>
      <c r="K1142" t="s">
        <v>991</v>
      </c>
      <c r="M1142" t="s">
        <v>2185</v>
      </c>
      <c r="N1142" t="s">
        <v>1539</v>
      </c>
      <c r="P1142" t="s">
        <v>19</v>
      </c>
      <c r="Q1142" t="s">
        <v>135</v>
      </c>
      <c r="R1142" t="s">
        <v>21</v>
      </c>
      <c r="S1142" t="s">
        <v>2186</v>
      </c>
      <c r="T1142" t="s">
        <v>1691</v>
      </c>
      <c r="U1142" t="s">
        <v>6586</v>
      </c>
    </row>
    <row r="1143" spans="1:21" x14ac:dyDescent="0.25">
      <c r="A1143" t="s">
        <v>6587</v>
      </c>
      <c r="B1143" t="s">
        <v>6588</v>
      </c>
      <c r="D1143" t="s">
        <v>82</v>
      </c>
      <c r="E1143" t="s">
        <v>134</v>
      </c>
      <c r="F1143" t="s">
        <v>283</v>
      </c>
      <c r="G1143" t="s">
        <v>703</v>
      </c>
      <c r="H1143" t="s">
        <v>135</v>
      </c>
      <c r="I1143" t="s">
        <v>20</v>
      </c>
      <c r="J1143" t="s">
        <v>872</v>
      </c>
      <c r="K1143" t="s">
        <v>991</v>
      </c>
      <c r="M1143" t="s">
        <v>2183</v>
      </c>
      <c r="N1143" t="s">
        <v>1539</v>
      </c>
      <c r="P1143" t="s">
        <v>19</v>
      </c>
      <c r="Q1143" t="s">
        <v>135</v>
      </c>
      <c r="R1143" t="s">
        <v>21</v>
      </c>
      <c r="S1143" t="s">
        <v>2186</v>
      </c>
      <c r="T1143" t="s">
        <v>1691</v>
      </c>
      <c r="U1143" t="s">
        <v>6589</v>
      </c>
    </row>
    <row r="1144" spans="1:21" x14ac:dyDescent="0.25">
      <c r="A1144" t="s">
        <v>6590</v>
      </c>
      <c r="B1144" t="s">
        <v>6591</v>
      </c>
      <c r="D1144" t="s">
        <v>82</v>
      </c>
      <c r="E1144" t="s">
        <v>134</v>
      </c>
      <c r="F1144" t="s">
        <v>283</v>
      </c>
      <c r="G1144" t="s">
        <v>703</v>
      </c>
      <c r="H1144" t="s">
        <v>135</v>
      </c>
      <c r="I1144" t="s">
        <v>20</v>
      </c>
      <c r="J1144" t="s">
        <v>880</v>
      </c>
      <c r="K1144" t="s">
        <v>991</v>
      </c>
      <c r="M1144" t="s">
        <v>2185</v>
      </c>
      <c r="N1144" t="s">
        <v>1539</v>
      </c>
      <c r="P1144" t="s">
        <v>19</v>
      </c>
      <c r="Q1144" t="s">
        <v>135</v>
      </c>
      <c r="R1144" t="s">
        <v>44</v>
      </c>
      <c r="S1144" t="s">
        <v>2186</v>
      </c>
      <c r="T1144" t="s">
        <v>1691</v>
      </c>
      <c r="U1144" t="s">
        <v>6592</v>
      </c>
    </row>
    <row r="1145" spans="1:21" x14ac:dyDescent="0.25">
      <c r="A1145" t="s">
        <v>6593</v>
      </c>
      <c r="B1145" t="s">
        <v>6594</v>
      </c>
      <c r="D1145" t="s">
        <v>82</v>
      </c>
      <c r="E1145" t="s">
        <v>134</v>
      </c>
      <c r="F1145" t="s">
        <v>283</v>
      </c>
      <c r="G1145" t="s">
        <v>703</v>
      </c>
      <c r="H1145" t="s">
        <v>135</v>
      </c>
      <c r="I1145" t="s">
        <v>20</v>
      </c>
      <c r="J1145" t="s">
        <v>880</v>
      </c>
      <c r="K1145" t="s">
        <v>991</v>
      </c>
      <c r="M1145" t="s">
        <v>2183</v>
      </c>
      <c r="N1145" t="s">
        <v>1539</v>
      </c>
      <c r="P1145" t="s">
        <v>19</v>
      </c>
      <c r="Q1145" t="s">
        <v>135</v>
      </c>
      <c r="R1145" t="s">
        <v>44</v>
      </c>
      <c r="S1145" t="s">
        <v>2186</v>
      </c>
      <c r="T1145" t="s">
        <v>1691</v>
      </c>
      <c r="U1145" t="s">
        <v>6595</v>
      </c>
    </row>
    <row r="1146" spans="1:21" x14ac:dyDescent="0.25">
      <c r="A1146" t="s">
        <v>6596</v>
      </c>
      <c r="B1146" t="s">
        <v>6597</v>
      </c>
      <c r="D1146" t="s">
        <v>82</v>
      </c>
      <c r="E1146" t="s">
        <v>134</v>
      </c>
      <c r="F1146" t="s">
        <v>283</v>
      </c>
      <c r="G1146" t="s">
        <v>703</v>
      </c>
      <c r="H1146" t="s">
        <v>135</v>
      </c>
      <c r="I1146" t="s">
        <v>20</v>
      </c>
      <c r="J1146" t="s">
        <v>872</v>
      </c>
      <c r="K1146" t="s">
        <v>991</v>
      </c>
      <c r="M1146" t="s">
        <v>2183</v>
      </c>
      <c r="N1146" t="s">
        <v>1539</v>
      </c>
      <c r="P1146" t="s">
        <v>19</v>
      </c>
      <c r="Q1146" t="s">
        <v>135</v>
      </c>
      <c r="R1146" t="s">
        <v>44</v>
      </c>
      <c r="S1146" t="s">
        <v>2186</v>
      </c>
      <c r="T1146" t="s">
        <v>1691</v>
      </c>
      <c r="U1146" t="s">
        <v>6598</v>
      </c>
    </row>
    <row r="1147" spans="1:21" x14ac:dyDescent="0.25">
      <c r="A1147" t="s">
        <v>6599</v>
      </c>
      <c r="B1147" t="s">
        <v>6600</v>
      </c>
      <c r="D1147" t="s">
        <v>82</v>
      </c>
      <c r="E1147" t="s">
        <v>134</v>
      </c>
      <c r="F1147" t="s">
        <v>283</v>
      </c>
      <c r="G1147" t="s">
        <v>703</v>
      </c>
      <c r="H1147" t="s">
        <v>135</v>
      </c>
      <c r="I1147" t="s">
        <v>20</v>
      </c>
      <c r="J1147" t="s">
        <v>872</v>
      </c>
      <c r="K1147" t="s">
        <v>991</v>
      </c>
      <c r="M1147" t="s">
        <v>2185</v>
      </c>
      <c r="N1147" t="s">
        <v>1539</v>
      </c>
      <c r="P1147" t="s">
        <v>19</v>
      </c>
      <c r="Q1147" t="s">
        <v>135</v>
      </c>
      <c r="R1147" t="s">
        <v>68</v>
      </c>
      <c r="S1147" t="s">
        <v>2186</v>
      </c>
      <c r="T1147" t="s">
        <v>1691</v>
      </c>
      <c r="U1147" t="s">
        <v>6601</v>
      </c>
    </row>
    <row r="1148" spans="1:21" x14ac:dyDescent="0.25">
      <c r="A1148" t="s">
        <v>5225</v>
      </c>
      <c r="B1148" t="s">
        <v>5226</v>
      </c>
      <c r="D1148" t="s">
        <v>82</v>
      </c>
      <c r="E1148" t="s">
        <v>134</v>
      </c>
      <c r="F1148" t="s">
        <v>283</v>
      </c>
      <c r="G1148" t="s">
        <v>703</v>
      </c>
      <c r="H1148" t="s">
        <v>135</v>
      </c>
      <c r="I1148" t="s">
        <v>20</v>
      </c>
      <c r="J1148" t="s">
        <v>6803</v>
      </c>
      <c r="K1148" t="s">
        <v>991</v>
      </c>
      <c r="M1148" t="s">
        <v>2181</v>
      </c>
      <c r="N1148" t="s">
        <v>1539</v>
      </c>
      <c r="P1148" t="s">
        <v>19</v>
      </c>
      <c r="Q1148" t="s">
        <v>135</v>
      </c>
      <c r="R1148" t="s">
        <v>66</v>
      </c>
      <c r="S1148" t="s">
        <v>2186</v>
      </c>
      <c r="T1148" t="s">
        <v>1691</v>
      </c>
      <c r="U1148" t="s">
        <v>5227</v>
      </c>
    </row>
    <row r="1149" spans="1:21" x14ac:dyDescent="0.25">
      <c r="A1149" t="s">
        <v>5228</v>
      </c>
      <c r="B1149" t="s">
        <v>5229</v>
      </c>
      <c r="D1149" t="s">
        <v>1389</v>
      </c>
      <c r="E1149" t="s">
        <v>134</v>
      </c>
      <c r="F1149" t="s">
        <v>284</v>
      </c>
      <c r="G1149" t="s">
        <v>703</v>
      </c>
      <c r="H1149" t="s">
        <v>135</v>
      </c>
      <c r="I1149" t="s">
        <v>17</v>
      </c>
      <c r="J1149" t="s">
        <v>917</v>
      </c>
      <c r="K1149" t="s">
        <v>991</v>
      </c>
      <c r="M1149" t="s">
        <v>2181</v>
      </c>
      <c r="N1149" t="s">
        <v>1539</v>
      </c>
      <c r="P1149" t="s">
        <v>19</v>
      </c>
      <c r="Q1149" t="s">
        <v>135</v>
      </c>
      <c r="R1149" t="s">
        <v>38</v>
      </c>
      <c r="S1149" t="s">
        <v>2182</v>
      </c>
      <c r="T1149" t="s">
        <v>1691</v>
      </c>
      <c r="U1149" t="s">
        <v>5230</v>
      </c>
    </row>
    <row r="1150" spans="1:21" x14ac:dyDescent="0.25">
      <c r="A1150" t="s">
        <v>5231</v>
      </c>
      <c r="B1150" t="s">
        <v>5232</v>
      </c>
      <c r="D1150" t="s">
        <v>260</v>
      </c>
      <c r="E1150" t="s">
        <v>134</v>
      </c>
      <c r="F1150" t="s">
        <v>283</v>
      </c>
      <c r="G1150" t="s">
        <v>704</v>
      </c>
      <c r="H1150" t="s">
        <v>135</v>
      </c>
      <c r="I1150" t="s">
        <v>20</v>
      </c>
      <c r="J1150" t="s">
        <v>918</v>
      </c>
      <c r="K1150" t="s">
        <v>991</v>
      </c>
      <c r="L1150" t="s">
        <v>986</v>
      </c>
      <c r="M1150" t="s">
        <v>2185</v>
      </c>
      <c r="N1150" t="s">
        <v>1539</v>
      </c>
      <c r="O1150" t="s">
        <v>5895</v>
      </c>
      <c r="P1150" t="s">
        <v>19</v>
      </c>
      <c r="Q1150" t="s">
        <v>1336</v>
      </c>
      <c r="R1150" t="s">
        <v>38</v>
      </c>
      <c r="S1150" t="s">
        <v>2184</v>
      </c>
      <c r="T1150" t="s">
        <v>1691</v>
      </c>
      <c r="U1150" t="s">
        <v>5233</v>
      </c>
    </row>
    <row r="1151" spans="1:21" x14ac:dyDescent="0.25">
      <c r="A1151" t="s">
        <v>5237</v>
      </c>
      <c r="B1151" t="s">
        <v>5238</v>
      </c>
      <c r="D1151" t="s">
        <v>82</v>
      </c>
      <c r="E1151" t="s">
        <v>134</v>
      </c>
      <c r="F1151" t="s">
        <v>283</v>
      </c>
      <c r="G1151" t="s">
        <v>703</v>
      </c>
      <c r="H1151" t="s">
        <v>135</v>
      </c>
      <c r="I1151" t="s">
        <v>20</v>
      </c>
      <c r="J1151" t="s">
        <v>6803</v>
      </c>
      <c r="K1151" t="s">
        <v>991</v>
      </c>
      <c r="M1151" t="s">
        <v>2183</v>
      </c>
      <c r="N1151" t="s">
        <v>1539</v>
      </c>
      <c r="P1151" t="s">
        <v>19</v>
      </c>
      <c r="Q1151" t="s">
        <v>135</v>
      </c>
      <c r="R1151" t="s">
        <v>18</v>
      </c>
      <c r="S1151" t="s">
        <v>2186</v>
      </c>
      <c r="T1151" t="s">
        <v>1691</v>
      </c>
      <c r="U1151" t="s">
        <v>5239</v>
      </c>
    </row>
    <row r="1152" spans="1:21" x14ac:dyDescent="0.25">
      <c r="A1152" t="s">
        <v>5240</v>
      </c>
      <c r="B1152" t="s">
        <v>5241</v>
      </c>
      <c r="D1152" t="s">
        <v>82</v>
      </c>
      <c r="E1152" t="s">
        <v>134</v>
      </c>
      <c r="F1152" t="s">
        <v>283</v>
      </c>
      <c r="G1152" t="s">
        <v>703</v>
      </c>
      <c r="H1152" t="s">
        <v>135</v>
      </c>
      <c r="I1152" t="s">
        <v>20</v>
      </c>
      <c r="J1152" t="s">
        <v>918</v>
      </c>
      <c r="K1152" t="s">
        <v>991</v>
      </c>
      <c r="M1152" t="s">
        <v>2183</v>
      </c>
      <c r="N1152" t="s">
        <v>1539</v>
      </c>
      <c r="P1152" t="s">
        <v>19</v>
      </c>
      <c r="Q1152" t="s">
        <v>135</v>
      </c>
      <c r="R1152" t="s">
        <v>69</v>
      </c>
      <c r="S1152" t="s">
        <v>2186</v>
      </c>
      <c r="T1152" t="s">
        <v>1691</v>
      </c>
      <c r="U1152" t="s">
        <v>5242</v>
      </c>
    </row>
    <row r="1153" spans="1:21" x14ac:dyDescent="0.25">
      <c r="A1153" t="s">
        <v>3717</v>
      </c>
      <c r="B1153" t="s">
        <v>5243</v>
      </c>
      <c r="D1153" t="s">
        <v>82</v>
      </c>
      <c r="E1153" t="s">
        <v>134</v>
      </c>
      <c r="F1153" t="s">
        <v>283</v>
      </c>
      <c r="G1153" t="s">
        <v>703</v>
      </c>
      <c r="H1153" t="s">
        <v>135</v>
      </c>
      <c r="I1153" t="s">
        <v>20</v>
      </c>
      <c r="J1153" t="s">
        <v>921</v>
      </c>
      <c r="K1153" t="s">
        <v>989</v>
      </c>
      <c r="L1153" t="s">
        <v>986</v>
      </c>
      <c r="M1153" t="s">
        <v>2183</v>
      </c>
      <c r="N1153" t="s">
        <v>1539</v>
      </c>
      <c r="O1153" t="s">
        <v>6602</v>
      </c>
      <c r="P1153" t="s">
        <v>19</v>
      </c>
      <c r="Q1153" t="s">
        <v>135</v>
      </c>
      <c r="R1153" t="s">
        <v>40</v>
      </c>
      <c r="S1153" t="s">
        <v>2182</v>
      </c>
      <c r="T1153" t="s">
        <v>1691</v>
      </c>
      <c r="U1153" t="s">
        <v>5244</v>
      </c>
    </row>
    <row r="1154" spans="1:21" x14ac:dyDescent="0.25">
      <c r="A1154" t="s">
        <v>5245</v>
      </c>
      <c r="B1154" t="s">
        <v>5246</v>
      </c>
      <c r="D1154" t="s">
        <v>82</v>
      </c>
      <c r="E1154" t="s">
        <v>134</v>
      </c>
      <c r="F1154" t="s">
        <v>283</v>
      </c>
      <c r="G1154" t="s">
        <v>703</v>
      </c>
      <c r="H1154" t="s">
        <v>135</v>
      </c>
      <c r="I1154" t="s">
        <v>20</v>
      </c>
      <c r="J1154" t="s">
        <v>6803</v>
      </c>
      <c r="K1154" t="s">
        <v>991</v>
      </c>
      <c r="M1154" t="s">
        <v>2181</v>
      </c>
      <c r="N1154" t="s">
        <v>1539</v>
      </c>
      <c r="P1154" t="s">
        <v>19</v>
      </c>
      <c r="Q1154" t="s">
        <v>135</v>
      </c>
      <c r="R1154" t="s">
        <v>34</v>
      </c>
      <c r="S1154" t="s">
        <v>2186</v>
      </c>
      <c r="T1154" t="s">
        <v>1691</v>
      </c>
      <c r="U1154" t="s">
        <v>5247</v>
      </c>
    </row>
    <row r="1155" spans="1:21" x14ac:dyDescent="0.25">
      <c r="A1155" t="s">
        <v>5248</v>
      </c>
      <c r="B1155" t="s">
        <v>5249</v>
      </c>
      <c r="D1155" t="s">
        <v>82</v>
      </c>
      <c r="E1155" t="s">
        <v>134</v>
      </c>
      <c r="F1155" t="s">
        <v>283</v>
      </c>
      <c r="G1155" t="s">
        <v>703</v>
      </c>
      <c r="H1155" t="s">
        <v>135</v>
      </c>
      <c r="I1155" t="s">
        <v>20</v>
      </c>
      <c r="J1155" t="s">
        <v>915</v>
      </c>
      <c r="K1155" t="s">
        <v>991</v>
      </c>
      <c r="L1155" t="s">
        <v>986</v>
      </c>
      <c r="M1155" t="s">
        <v>2183</v>
      </c>
      <c r="N1155" t="s">
        <v>1539</v>
      </c>
      <c r="O1155" t="s">
        <v>1265</v>
      </c>
      <c r="P1155" t="s">
        <v>19</v>
      </c>
      <c r="Q1155" t="s">
        <v>135</v>
      </c>
      <c r="R1155" t="s">
        <v>54</v>
      </c>
      <c r="S1155" t="s">
        <v>2184</v>
      </c>
      <c r="T1155" t="s">
        <v>1691</v>
      </c>
      <c r="U1155" t="s">
        <v>5250</v>
      </c>
    </row>
    <row r="1156" spans="1:21" x14ac:dyDescent="0.25">
      <c r="A1156" t="s">
        <v>5251</v>
      </c>
      <c r="B1156" t="s">
        <v>5252</v>
      </c>
      <c r="C1156" t="s">
        <v>1390</v>
      </c>
      <c r="D1156" t="s">
        <v>339</v>
      </c>
      <c r="E1156" t="s">
        <v>134</v>
      </c>
      <c r="F1156" t="s">
        <v>284</v>
      </c>
      <c r="G1156" t="s">
        <v>704</v>
      </c>
      <c r="H1156" t="s">
        <v>135</v>
      </c>
      <c r="I1156" t="s">
        <v>17</v>
      </c>
      <c r="J1156" t="s">
        <v>875</v>
      </c>
      <c r="K1156" t="s">
        <v>991</v>
      </c>
      <c r="M1156" t="s">
        <v>2181</v>
      </c>
      <c r="N1156" t="s">
        <v>1539</v>
      </c>
      <c r="P1156" t="s">
        <v>19</v>
      </c>
      <c r="Q1156" t="s">
        <v>135</v>
      </c>
      <c r="R1156" t="s">
        <v>18</v>
      </c>
      <c r="S1156" t="s">
        <v>2182</v>
      </c>
      <c r="T1156" t="s">
        <v>1691</v>
      </c>
      <c r="U1156" t="s">
        <v>5253</v>
      </c>
    </row>
    <row r="1157" spans="1:21" x14ac:dyDescent="0.25">
      <c r="A1157" t="s">
        <v>5257</v>
      </c>
      <c r="B1157" t="s">
        <v>5258</v>
      </c>
      <c r="D1157" t="s">
        <v>82</v>
      </c>
      <c r="E1157" t="s">
        <v>134</v>
      </c>
      <c r="F1157" t="s">
        <v>283</v>
      </c>
      <c r="G1157" t="s">
        <v>703</v>
      </c>
      <c r="H1157" t="s">
        <v>135</v>
      </c>
      <c r="I1157" t="s">
        <v>20</v>
      </c>
      <c r="J1157" t="s">
        <v>920</v>
      </c>
      <c r="K1157" t="s">
        <v>991</v>
      </c>
      <c r="L1157" t="s">
        <v>986</v>
      </c>
      <c r="M1157" t="s">
        <v>2183</v>
      </c>
      <c r="N1157" t="s">
        <v>1539</v>
      </c>
      <c r="O1157" t="s">
        <v>1265</v>
      </c>
      <c r="P1157" t="s">
        <v>19</v>
      </c>
      <c r="Q1157" t="s">
        <v>135</v>
      </c>
      <c r="R1157" t="s">
        <v>34</v>
      </c>
      <c r="S1157" t="s">
        <v>2186</v>
      </c>
      <c r="T1157" t="s">
        <v>1691</v>
      </c>
      <c r="U1157" t="s">
        <v>5259</v>
      </c>
    </row>
    <row r="1158" spans="1:21" x14ac:dyDescent="0.25">
      <c r="A1158" t="s">
        <v>5260</v>
      </c>
      <c r="B1158" t="s">
        <v>5261</v>
      </c>
      <c r="D1158" t="s">
        <v>82</v>
      </c>
      <c r="E1158" t="s">
        <v>134</v>
      </c>
      <c r="F1158" t="s">
        <v>283</v>
      </c>
      <c r="G1158" t="s">
        <v>703</v>
      </c>
      <c r="H1158" t="s">
        <v>135</v>
      </c>
      <c r="I1158" t="s">
        <v>20</v>
      </c>
      <c r="J1158" t="s">
        <v>920</v>
      </c>
      <c r="K1158" t="s">
        <v>991</v>
      </c>
      <c r="M1158" t="s">
        <v>2181</v>
      </c>
      <c r="N1158" t="s">
        <v>1539</v>
      </c>
      <c r="P1158" t="s">
        <v>19</v>
      </c>
      <c r="Q1158" t="s">
        <v>135</v>
      </c>
      <c r="R1158" t="s">
        <v>40</v>
      </c>
      <c r="S1158" t="s">
        <v>2186</v>
      </c>
      <c r="T1158" t="s">
        <v>1691</v>
      </c>
      <c r="U1158" t="s">
        <v>5262</v>
      </c>
    </row>
    <row r="1159" spans="1:21" x14ac:dyDescent="0.25">
      <c r="A1159" t="s">
        <v>5266</v>
      </c>
      <c r="B1159" t="s">
        <v>5267</v>
      </c>
      <c r="D1159" t="s">
        <v>304</v>
      </c>
      <c r="E1159" t="s">
        <v>134</v>
      </c>
      <c r="F1159" t="s">
        <v>284</v>
      </c>
      <c r="G1159" t="s">
        <v>703</v>
      </c>
      <c r="H1159" t="s">
        <v>135</v>
      </c>
      <c r="I1159" t="s">
        <v>17</v>
      </c>
      <c r="J1159" t="s">
        <v>43</v>
      </c>
      <c r="K1159" t="s">
        <v>989</v>
      </c>
      <c r="L1159" t="s">
        <v>986</v>
      </c>
      <c r="M1159" t="s">
        <v>2185</v>
      </c>
      <c r="N1159" t="s">
        <v>1539</v>
      </c>
      <c r="O1159" t="s">
        <v>5088</v>
      </c>
      <c r="P1159" t="s">
        <v>19</v>
      </c>
      <c r="Q1159" t="s">
        <v>135</v>
      </c>
      <c r="R1159" t="s">
        <v>38</v>
      </c>
      <c r="S1159" t="s">
        <v>2186</v>
      </c>
      <c r="T1159" t="s">
        <v>1691</v>
      </c>
      <c r="U1159" t="s">
        <v>5268</v>
      </c>
    </row>
    <row r="1160" spans="1:21" x14ac:dyDescent="0.25">
      <c r="A1160" t="s">
        <v>6603</v>
      </c>
      <c r="B1160" t="s">
        <v>6604</v>
      </c>
      <c r="D1160" t="s">
        <v>82</v>
      </c>
      <c r="E1160" t="s">
        <v>134</v>
      </c>
      <c r="F1160" t="s">
        <v>283</v>
      </c>
      <c r="G1160" t="s">
        <v>703</v>
      </c>
      <c r="H1160" t="s">
        <v>135</v>
      </c>
      <c r="I1160" t="s">
        <v>20</v>
      </c>
      <c r="J1160" t="s">
        <v>913</v>
      </c>
      <c r="K1160" t="s">
        <v>991</v>
      </c>
      <c r="M1160" t="s">
        <v>2185</v>
      </c>
      <c r="N1160" t="s">
        <v>1539</v>
      </c>
      <c r="P1160" t="s">
        <v>19</v>
      </c>
      <c r="Q1160" t="s">
        <v>135</v>
      </c>
      <c r="R1160" t="s">
        <v>52</v>
      </c>
      <c r="S1160" t="s">
        <v>2186</v>
      </c>
      <c r="T1160" t="s">
        <v>1691</v>
      </c>
      <c r="U1160" t="s">
        <v>6605</v>
      </c>
    </row>
    <row r="1161" spans="1:21" x14ac:dyDescent="0.25">
      <c r="A1161" t="s">
        <v>6606</v>
      </c>
      <c r="B1161" t="s">
        <v>6607</v>
      </c>
      <c r="D1161" t="s">
        <v>304</v>
      </c>
      <c r="E1161" t="s">
        <v>134</v>
      </c>
      <c r="F1161" t="s">
        <v>284</v>
      </c>
      <c r="G1161" t="s">
        <v>703</v>
      </c>
      <c r="H1161" t="s">
        <v>135</v>
      </c>
      <c r="I1161" t="s">
        <v>17</v>
      </c>
      <c r="J1161" t="s">
        <v>911</v>
      </c>
      <c r="K1161" t="s">
        <v>989</v>
      </c>
      <c r="M1161" t="s">
        <v>2185</v>
      </c>
      <c r="N1161" t="s">
        <v>1539</v>
      </c>
      <c r="P1161" t="s">
        <v>19</v>
      </c>
      <c r="Q1161" t="s">
        <v>135</v>
      </c>
      <c r="R1161" t="s">
        <v>77</v>
      </c>
      <c r="S1161" t="s">
        <v>2184</v>
      </c>
      <c r="T1161" t="s">
        <v>1691</v>
      </c>
      <c r="U1161" t="s">
        <v>6608</v>
      </c>
    </row>
    <row r="1162" spans="1:21" x14ac:dyDescent="0.25">
      <c r="A1162" t="s">
        <v>6609</v>
      </c>
      <c r="B1162" t="s">
        <v>6610</v>
      </c>
      <c r="D1162" t="s">
        <v>82</v>
      </c>
      <c r="E1162" t="s">
        <v>134</v>
      </c>
      <c r="F1162" t="s">
        <v>283</v>
      </c>
      <c r="G1162" t="s">
        <v>703</v>
      </c>
      <c r="H1162" t="s">
        <v>135</v>
      </c>
      <c r="I1162" t="s">
        <v>20</v>
      </c>
      <c r="J1162" t="s">
        <v>911</v>
      </c>
      <c r="K1162" t="s">
        <v>991</v>
      </c>
      <c r="M1162" t="s">
        <v>2185</v>
      </c>
      <c r="N1162" t="s">
        <v>1539</v>
      </c>
      <c r="P1162" t="s">
        <v>19</v>
      </c>
      <c r="Q1162" t="s">
        <v>135</v>
      </c>
      <c r="R1162" t="s">
        <v>30</v>
      </c>
      <c r="S1162" t="s">
        <v>2186</v>
      </c>
      <c r="T1162" t="s">
        <v>1691</v>
      </c>
      <c r="U1162" t="s">
        <v>6611</v>
      </c>
    </row>
    <row r="1163" spans="1:21" x14ac:dyDescent="0.25">
      <c r="A1163" t="s">
        <v>6612</v>
      </c>
      <c r="B1163" t="s">
        <v>6613</v>
      </c>
      <c r="D1163" t="s">
        <v>82</v>
      </c>
      <c r="E1163" t="s">
        <v>134</v>
      </c>
      <c r="F1163" t="s">
        <v>283</v>
      </c>
      <c r="G1163" t="s">
        <v>703</v>
      </c>
      <c r="H1163" t="s">
        <v>135</v>
      </c>
      <c r="I1163" t="s">
        <v>20</v>
      </c>
      <c r="J1163" t="s">
        <v>138</v>
      </c>
      <c r="K1163" t="s">
        <v>991</v>
      </c>
      <c r="M1163" t="s">
        <v>2185</v>
      </c>
      <c r="N1163" t="s">
        <v>1539</v>
      </c>
      <c r="P1163" t="s">
        <v>19</v>
      </c>
      <c r="Q1163" t="s">
        <v>135</v>
      </c>
      <c r="R1163" t="s">
        <v>30</v>
      </c>
      <c r="S1163" t="s">
        <v>2186</v>
      </c>
      <c r="T1163" t="s">
        <v>1691</v>
      </c>
      <c r="U1163" t="s">
        <v>6614</v>
      </c>
    </row>
    <row r="1164" spans="1:21" x14ac:dyDescent="0.25">
      <c r="A1164" t="s">
        <v>6615</v>
      </c>
      <c r="B1164" t="s">
        <v>6616</v>
      </c>
      <c r="D1164" t="s">
        <v>82</v>
      </c>
      <c r="E1164" t="s">
        <v>134</v>
      </c>
      <c r="F1164" t="s">
        <v>283</v>
      </c>
      <c r="G1164" t="s">
        <v>703</v>
      </c>
      <c r="H1164" t="s">
        <v>135</v>
      </c>
      <c r="I1164" t="s">
        <v>20</v>
      </c>
      <c r="J1164" t="s">
        <v>878</v>
      </c>
      <c r="K1164" t="s">
        <v>989</v>
      </c>
      <c r="M1164" t="s">
        <v>2183</v>
      </c>
      <c r="N1164" t="s">
        <v>1539</v>
      </c>
      <c r="P1164" t="s">
        <v>19</v>
      </c>
      <c r="Q1164" t="s">
        <v>135</v>
      </c>
      <c r="R1164" t="s">
        <v>24</v>
      </c>
      <c r="S1164" t="s">
        <v>2186</v>
      </c>
      <c r="T1164" t="s">
        <v>1691</v>
      </c>
      <c r="U1164" t="s">
        <v>6617</v>
      </c>
    </row>
    <row r="1165" spans="1:21" x14ac:dyDescent="0.25">
      <c r="A1165" t="s">
        <v>6618</v>
      </c>
      <c r="B1165" t="s">
        <v>6619</v>
      </c>
      <c r="D1165" t="s">
        <v>82</v>
      </c>
      <c r="E1165" t="s">
        <v>134</v>
      </c>
      <c r="F1165" t="s">
        <v>283</v>
      </c>
      <c r="G1165" t="s">
        <v>703</v>
      </c>
      <c r="H1165" t="s">
        <v>135</v>
      </c>
      <c r="I1165" t="s">
        <v>20</v>
      </c>
      <c r="J1165" t="s">
        <v>882</v>
      </c>
      <c r="K1165" t="s">
        <v>991</v>
      </c>
      <c r="M1165" t="s">
        <v>2183</v>
      </c>
      <c r="N1165" t="s">
        <v>1539</v>
      </c>
      <c r="P1165" t="s">
        <v>19</v>
      </c>
      <c r="Q1165" t="s">
        <v>135</v>
      </c>
      <c r="R1165" t="s">
        <v>21</v>
      </c>
      <c r="S1165" t="s">
        <v>2186</v>
      </c>
      <c r="T1165" t="s">
        <v>1691</v>
      </c>
      <c r="U1165" t="s">
        <v>6620</v>
      </c>
    </row>
    <row r="1166" spans="1:21" x14ac:dyDescent="0.25">
      <c r="A1166" t="s">
        <v>6621</v>
      </c>
      <c r="B1166" t="s">
        <v>6622</v>
      </c>
      <c r="D1166" t="s">
        <v>82</v>
      </c>
      <c r="E1166" t="s">
        <v>134</v>
      </c>
      <c r="F1166" t="s">
        <v>283</v>
      </c>
      <c r="G1166" t="s">
        <v>703</v>
      </c>
      <c r="H1166" t="s">
        <v>135</v>
      </c>
      <c r="I1166" t="s">
        <v>20</v>
      </c>
      <c r="J1166" t="s">
        <v>6803</v>
      </c>
      <c r="K1166" t="s">
        <v>991</v>
      </c>
      <c r="M1166" t="s">
        <v>2181</v>
      </c>
      <c r="N1166" t="s">
        <v>1539</v>
      </c>
      <c r="P1166" t="s">
        <v>19</v>
      </c>
      <c r="Q1166" t="s">
        <v>135</v>
      </c>
      <c r="R1166" t="s">
        <v>24</v>
      </c>
      <c r="S1166" t="s">
        <v>2186</v>
      </c>
      <c r="T1166" t="s">
        <v>1691</v>
      </c>
      <c r="U1166" t="s">
        <v>6623</v>
      </c>
    </row>
    <row r="1167" spans="1:21" x14ac:dyDescent="0.25">
      <c r="A1167" t="s">
        <v>4426</v>
      </c>
      <c r="B1167" t="s">
        <v>4427</v>
      </c>
      <c r="D1167" t="s">
        <v>304</v>
      </c>
      <c r="E1167" t="s">
        <v>134</v>
      </c>
      <c r="F1167" t="s">
        <v>284</v>
      </c>
      <c r="G1167" t="s">
        <v>1657</v>
      </c>
      <c r="H1167" t="s">
        <v>135</v>
      </c>
      <c r="I1167" t="s">
        <v>17</v>
      </c>
      <c r="J1167" t="s">
        <v>879</v>
      </c>
      <c r="K1167" t="s">
        <v>987</v>
      </c>
      <c r="L1167" t="s">
        <v>990</v>
      </c>
      <c r="M1167" t="s">
        <v>2181</v>
      </c>
      <c r="N1167" t="s">
        <v>3636</v>
      </c>
      <c r="O1167" t="s">
        <v>6624</v>
      </c>
      <c r="P1167" t="s">
        <v>19</v>
      </c>
      <c r="Q1167" t="s">
        <v>135</v>
      </c>
      <c r="R1167" t="s">
        <v>49</v>
      </c>
      <c r="S1167" t="s">
        <v>2182</v>
      </c>
      <c r="T1167" t="s">
        <v>1691</v>
      </c>
      <c r="U1167" t="s">
        <v>4428</v>
      </c>
    </row>
    <row r="1168" spans="1:21" x14ac:dyDescent="0.25">
      <c r="A1168" t="s">
        <v>4587</v>
      </c>
      <c r="B1168" t="s">
        <v>4588</v>
      </c>
      <c r="C1168" t="s">
        <v>2487</v>
      </c>
      <c r="D1168" t="s">
        <v>1402</v>
      </c>
      <c r="E1168" t="s">
        <v>134</v>
      </c>
      <c r="F1168" t="s">
        <v>284</v>
      </c>
      <c r="G1168" t="s">
        <v>28</v>
      </c>
      <c r="H1168" t="s">
        <v>1654</v>
      </c>
      <c r="I1168" t="s">
        <v>28</v>
      </c>
      <c r="J1168" t="s">
        <v>877</v>
      </c>
      <c r="K1168" t="s">
        <v>987</v>
      </c>
      <c r="L1168" t="s">
        <v>985</v>
      </c>
      <c r="M1168" t="s">
        <v>2181</v>
      </c>
      <c r="N1168" t="s">
        <v>3636</v>
      </c>
      <c r="O1168" t="s">
        <v>6625</v>
      </c>
      <c r="P1168" t="s">
        <v>19</v>
      </c>
      <c r="Q1168" t="s">
        <v>1336</v>
      </c>
      <c r="R1168" t="s">
        <v>74</v>
      </c>
      <c r="S1168" t="s">
        <v>2182</v>
      </c>
      <c r="T1168" t="s">
        <v>1715</v>
      </c>
      <c r="U1168" t="s">
        <v>4589</v>
      </c>
    </row>
    <row r="1169" spans="1:21" x14ac:dyDescent="0.25">
      <c r="A1169" t="s">
        <v>5254</v>
      </c>
      <c r="B1169" t="s">
        <v>5255</v>
      </c>
      <c r="D1169" t="s">
        <v>82</v>
      </c>
      <c r="E1169" t="s">
        <v>134</v>
      </c>
      <c r="F1169" t="s">
        <v>283</v>
      </c>
      <c r="G1169" t="s">
        <v>703</v>
      </c>
      <c r="H1169" t="s">
        <v>135</v>
      </c>
      <c r="I1169" t="s">
        <v>20</v>
      </c>
      <c r="J1169" t="s">
        <v>877</v>
      </c>
      <c r="K1169" t="s">
        <v>989</v>
      </c>
      <c r="M1169" t="s">
        <v>2185</v>
      </c>
      <c r="N1169" t="s">
        <v>3636</v>
      </c>
      <c r="P1169" t="s">
        <v>19</v>
      </c>
      <c r="Q1169" t="s">
        <v>135</v>
      </c>
      <c r="R1169" t="s">
        <v>66</v>
      </c>
      <c r="S1169" t="s">
        <v>2184</v>
      </c>
      <c r="T1169" t="s">
        <v>1691</v>
      </c>
      <c r="U1169" t="s">
        <v>5256</v>
      </c>
    </row>
    <row r="1170" spans="1:21" x14ac:dyDescent="0.25">
      <c r="A1170" t="s">
        <v>6626</v>
      </c>
      <c r="B1170" t="s">
        <v>6627</v>
      </c>
      <c r="D1170" t="s">
        <v>339</v>
      </c>
      <c r="E1170" t="s">
        <v>134</v>
      </c>
      <c r="F1170" t="s">
        <v>283</v>
      </c>
      <c r="G1170" t="s">
        <v>703</v>
      </c>
      <c r="H1170" t="s">
        <v>135</v>
      </c>
      <c r="I1170" t="s">
        <v>20</v>
      </c>
      <c r="J1170" t="s">
        <v>878</v>
      </c>
      <c r="K1170" t="s">
        <v>991</v>
      </c>
      <c r="M1170" t="s">
        <v>2183</v>
      </c>
      <c r="N1170" t="s">
        <v>6628</v>
      </c>
      <c r="P1170" t="s">
        <v>19</v>
      </c>
      <c r="Q1170" t="s">
        <v>135</v>
      </c>
      <c r="R1170" t="s">
        <v>54</v>
      </c>
      <c r="S1170" t="s">
        <v>2186</v>
      </c>
      <c r="T1170" t="s">
        <v>1691</v>
      </c>
      <c r="U1170" t="s">
        <v>6629</v>
      </c>
    </row>
    <row r="1171" spans="1:21" x14ac:dyDescent="0.25">
      <c r="A1171" t="s">
        <v>2324</v>
      </c>
      <c r="B1171" t="s">
        <v>2325</v>
      </c>
      <c r="D1171" t="s">
        <v>1381</v>
      </c>
      <c r="E1171" t="s">
        <v>134</v>
      </c>
      <c r="F1171" t="s">
        <v>284</v>
      </c>
      <c r="G1171" t="s">
        <v>704</v>
      </c>
      <c r="H1171" t="s">
        <v>135</v>
      </c>
      <c r="I1171" t="s">
        <v>1383</v>
      </c>
      <c r="J1171" t="s">
        <v>261</v>
      </c>
      <c r="K1171" t="s">
        <v>1660</v>
      </c>
      <c r="L1171" t="s">
        <v>1406</v>
      </c>
      <c r="M1171" t="s">
        <v>2183</v>
      </c>
      <c r="N1171" t="s">
        <v>5156</v>
      </c>
      <c r="O1171" t="s">
        <v>6630</v>
      </c>
      <c r="P1171" t="s">
        <v>19</v>
      </c>
      <c r="Q1171" t="s">
        <v>135</v>
      </c>
      <c r="R1171" t="s">
        <v>18</v>
      </c>
      <c r="S1171" t="s">
        <v>2186</v>
      </c>
      <c r="T1171" t="s">
        <v>5157</v>
      </c>
      <c r="U1171" t="s">
        <v>2326</v>
      </c>
    </row>
    <row r="1172" spans="1:21" x14ac:dyDescent="0.25">
      <c r="A1172" t="s">
        <v>3723</v>
      </c>
      <c r="B1172" t="s">
        <v>3722</v>
      </c>
      <c r="D1172" t="s">
        <v>1394</v>
      </c>
      <c r="E1172" t="s">
        <v>134</v>
      </c>
      <c r="F1172" t="s">
        <v>283</v>
      </c>
      <c r="G1172" t="s">
        <v>1657</v>
      </c>
      <c r="H1172" t="s">
        <v>135</v>
      </c>
      <c r="I1172" t="s">
        <v>140</v>
      </c>
      <c r="J1172" t="s">
        <v>6528</v>
      </c>
      <c r="K1172" t="s">
        <v>991</v>
      </c>
      <c r="M1172" t="s">
        <v>2183</v>
      </c>
      <c r="N1172" t="s">
        <v>5156</v>
      </c>
      <c r="P1172" t="s">
        <v>19</v>
      </c>
      <c r="Q1172" t="s">
        <v>135</v>
      </c>
      <c r="R1172" t="s">
        <v>29</v>
      </c>
      <c r="S1172" t="s">
        <v>2186</v>
      </c>
      <c r="T1172" t="s">
        <v>3720</v>
      </c>
      <c r="U1172" t="s">
        <v>3719</v>
      </c>
    </row>
    <row r="1173" spans="1:21" x14ac:dyDescent="0.25">
      <c r="A1173" t="s">
        <v>6805</v>
      </c>
      <c r="B1173" t="s">
        <v>6806</v>
      </c>
      <c r="D1173" t="s">
        <v>304</v>
      </c>
      <c r="E1173" t="s">
        <v>134</v>
      </c>
      <c r="F1173" t="s">
        <v>284</v>
      </c>
      <c r="G1173" t="s">
        <v>703</v>
      </c>
      <c r="H1173" t="s">
        <v>135</v>
      </c>
      <c r="I1173" t="s">
        <v>17</v>
      </c>
      <c r="J1173" t="s">
        <v>43</v>
      </c>
      <c r="K1173" t="s">
        <v>991</v>
      </c>
      <c r="M1173" t="s">
        <v>2183</v>
      </c>
      <c r="N1173" t="s">
        <v>969</v>
      </c>
      <c r="P1173" t="s">
        <v>19</v>
      </c>
      <c r="Q1173" t="s">
        <v>135</v>
      </c>
      <c r="R1173" t="s">
        <v>29</v>
      </c>
      <c r="S1173" t="s">
        <v>2186</v>
      </c>
      <c r="T1173" t="s">
        <v>1691</v>
      </c>
      <c r="U1173" t="s">
        <v>6807</v>
      </c>
    </row>
    <row r="1174" spans="1:21" x14ac:dyDescent="0.25">
      <c r="A1174" t="s">
        <v>6631</v>
      </c>
      <c r="B1174" t="s">
        <v>6632</v>
      </c>
      <c r="D1174" t="s">
        <v>1389</v>
      </c>
      <c r="E1174" t="s">
        <v>134</v>
      </c>
      <c r="F1174" t="s">
        <v>283</v>
      </c>
      <c r="G1174" t="s">
        <v>703</v>
      </c>
      <c r="H1174" t="s">
        <v>135</v>
      </c>
      <c r="I1174" t="s">
        <v>20</v>
      </c>
      <c r="J1174" t="s">
        <v>43</v>
      </c>
      <c r="K1174" t="s">
        <v>989</v>
      </c>
      <c r="L1174" t="s">
        <v>986</v>
      </c>
      <c r="M1174" t="s">
        <v>2183</v>
      </c>
      <c r="N1174" t="s">
        <v>969</v>
      </c>
      <c r="O1174" t="s">
        <v>6633</v>
      </c>
      <c r="P1174" t="s">
        <v>19</v>
      </c>
      <c r="Q1174" t="s">
        <v>135</v>
      </c>
      <c r="R1174" t="s">
        <v>21</v>
      </c>
      <c r="S1174" t="s">
        <v>2184</v>
      </c>
      <c r="T1174" t="s">
        <v>1691</v>
      </c>
      <c r="U1174" t="s">
        <v>6634</v>
      </c>
    </row>
    <row r="1175" spans="1:21" x14ac:dyDescent="0.25">
      <c r="A1175" t="s">
        <v>4219</v>
      </c>
      <c r="B1175" t="s">
        <v>4220</v>
      </c>
      <c r="C1175" t="s">
        <v>4134</v>
      </c>
      <c r="D1175" t="s">
        <v>220</v>
      </c>
      <c r="E1175" t="s">
        <v>134</v>
      </c>
      <c r="F1175" t="s">
        <v>284</v>
      </c>
      <c r="G1175" t="s">
        <v>1657</v>
      </c>
      <c r="H1175" t="s">
        <v>135</v>
      </c>
      <c r="I1175" t="s">
        <v>17</v>
      </c>
      <c r="J1175" t="s">
        <v>6778</v>
      </c>
      <c r="K1175" t="s">
        <v>991</v>
      </c>
      <c r="M1175" t="s">
        <v>2185</v>
      </c>
      <c r="N1175" t="s">
        <v>969</v>
      </c>
      <c r="P1175" t="s">
        <v>19</v>
      </c>
      <c r="Q1175" t="s">
        <v>135</v>
      </c>
      <c r="R1175" t="s">
        <v>18</v>
      </c>
      <c r="S1175" t="s">
        <v>2186</v>
      </c>
      <c r="T1175" t="s">
        <v>1691</v>
      </c>
      <c r="U1175" t="s">
        <v>4221</v>
      </c>
    </row>
    <row r="1176" spans="1:21" x14ac:dyDescent="0.25">
      <c r="A1176" t="s">
        <v>6635</v>
      </c>
      <c r="B1176" t="s">
        <v>6636</v>
      </c>
      <c r="D1176" t="s">
        <v>1389</v>
      </c>
      <c r="E1176" t="s">
        <v>134</v>
      </c>
      <c r="F1176" t="s">
        <v>283</v>
      </c>
      <c r="G1176" t="s">
        <v>704</v>
      </c>
      <c r="H1176" t="s">
        <v>135</v>
      </c>
      <c r="I1176" t="s">
        <v>20</v>
      </c>
      <c r="J1176" t="s">
        <v>874</v>
      </c>
      <c r="K1176" t="s">
        <v>991</v>
      </c>
      <c r="L1176" t="s">
        <v>986</v>
      </c>
      <c r="M1176" t="s">
        <v>2183</v>
      </c>
      <c r="N1176" t="s">
        <v>969</v>
      </c>
      <c r="P1176" t="s">
        <v>19</v>
      </c>
      <c r="Q1176" t="s">
        <v>135</v>
      </c>
      <c r="R1176" t="s">
        <v>52</v>
      </c>
      <c r="S1176" t="s">
        <v>2186</v>
      </c>
      <c r="T1176" t="s">
        <v>1691</v>
      </c>
      <c r="U1176" t="s">
        <v>6637</v>
      </c>
    </row>
    <row r="1177" spans="1:21" x14ac:dyDescent="0.25">
      <c r="A1177" t="s">
        <v>6638</v>
      </c>
      <c r="B1177" t="s">
        <v>6639</v>
      </c>
      <c r="D1177" t="s">
        <v>82</v>
      </c>
      <c r="E1177" t="s">
        <v>134</v>
      </c>
      <c r="F1177" t="s">
        <v>283</v>
      </c>
      <c r="G1177" t="s">
        <v>703</v>
      </c>
      <c r="H1177" t="s">
        <v>135</v>
      </c>
      <c r="I1177" t="s">
        <v>20</v>
      </c>
      <c r="J1177" t="s">
        <v>880</v>
      </c>
      <c r="K1177" t="s">
        <v>991</v>
      </c>
      <c r="M1177" t="s">
        <v>2181</v>
      </c>
      <c r="N1177" t="s">
        <v>969</v>
      </c>
      <c r="P1177" t="s">
        <v>19</v>
      </c>
      <c r="Q1177" t="s">
        <v>135</v>
      </c>
      <c r="R1177" t="s">
        <v>66</v>
      </c>
      <c r="S1177" t="s">
        <v>2186</v>
      </c>
      <c r="T1177" t="s">
        <v>1691</v>
      </c>
      <c r="U1177" t="s">
        <v>6640</v>
      </c>
    </row>
    <row r="1178" spans="1:21" x14ac:dyDescent="0.25">
      <c r="A1178" t="s">
        <v>6641</v>
      </c>
      <c r="B1178" t="s">
        <v>6642</v>
      </c>
      <c r="D1178" t="s">
        <v>82</v>
      </c>
      <c r="E1178" t="s">
        <v>134</v>
      </c>
      <c r="F1178" t="s">
        <v>283</v>
      </c>
      <c r="G1178" t="s">
        <v>703</v>
      </c>
      <c r="H1178" t="s">
        <v>135</v>
      </c>
      <c r="I1178" t="s">
        <v>20</v>
      </c>
      <c r="J1178" t="s">
        <v>876</v>
      </c>
      <c r="K1178" t="s">
        <v>991</v>
      </c>
      <c r="M1178" t="s">
        <v>2181</v>
      </c>
      <c r="N1178" t="s">
        <v>969</v>
      </c>
      <c r="P1178" t="s">
        <v>19</v>
      </c>
      <c r="Q1178" t="s">
        <v>135</v>
      </c>
      <c r="R1178" t="s">
        <v>38</v>
      </c>
      <c r="S1178" t="s">
        <v>2186</v>
      </c>
      <c r="T1178" t="s">
        <v>1691</v>
      </c>
      <c r="U1178" t="s">
        <v>6643</v>
      </c>
    </row>
    <row r="1179" spans="1:21" x14ac:dyDescent="0.25">
      <c r="A1179" t="s">
        <v>6644</v>
      </c>
      <c r="B1179" t="s">
        <v>6645</v>
      </c>
      <c r="D1179" t="s">
        <v>82</v>
      </c>
      <c r="E1179" t="s">
        <v>134</v>
      </c>
      <c r="F1179" t="s">
        <v>283</v>
      </c>
      <c r="G1179" t="s">
        <v>703</v>
      </c>
      <c r="H1179" t="s">
        <v>135</v>
      </c>
      <c r="I1179" t="s">
        <v>20</v>
      </c>
      <c r="J1179" t="s">
        <v>879</v>
      </c>
      <c r="K1179" t="s">
        <v>991</v>
      </c>
      <c r="L1179" t="s">
        <v>986</v>
      </c>
      <c r="M1179" t="s">
        <v>2181</v>
      </c>
      <c r="N1179" t="s">
        <v>969</v>
      </c>
      <c r="O1179" t="s">
        <v>1265</v>
      </c>
      <c r="P1179" t="s">
        <v>19</v>
      </c>
      <c r="Q1179" t="s">
        <v>135</v>
      </c>
      <c r="R1179" t="s">
        <v>126</v>
      </c>
      <c r="S1179" t="s">
        <v>2186</v>
      </c>
      <c r="T1179" t="s">
        <v>1691</v>
      </c>
      <c r="U1179" t="s">
        <v>6646</v>
      </c>
    </row>
    <row r="1180" spans="1:21" x14ac:dyDescent="0.25">
      <c r="A1180" t="s">
        <v>6647</v>
      </c>
      <c r="B1180" t="s">
        <v>6648</v>
      </c>
      <c r="D1180" t="s">
        <v>1423</v>
      </c>
      <c r="E1180" t="s">
        <v>134</v>
      </c>
      <c r="F1180" t="s">
        <v>283</v>
      </c>
      <c r="G1180" t="s">
        <v>703</v>
      </c>
      <c r="H1180" t="s">
        <v>135</v>
      </c>
      <c r="I1180" t="s">
        <v>1383</v>
      </c>
      <c r="J1180" t="s">
        <v>876</v>
      </c>
      <c r="K1180" t="s">
        <v>991</v>
      </c>
      <c r="M1180" t="s">
        <v>2185</v>
      </c>
      <c r="N1180" t="s">
        <v>969</v>
      </c>
      <c r="P1180" t="s">
        <v>25</v>
      </c>
      <c r="Q1180" t="s">
        <v>135</v>
      </c>
      <c r="R1180" t="s">
        <v>29</v>
      </c>
      <c r="S1180" t="s">
        <v>2186</v>
      </c>
      <c r="T1180" t="s">
        <v>1691</v>
      </c>
      <c r="U1180" t="s">
        <v>6649</v>
      </c>
    </row>
    <row r="1181" spans="1:21" x14ac:dyDescent="0.25">
      <c r="A1181" t="s">
        <v>6650</v>
      </c>
      <c r="B1181" t="s">
        <v>6651</v>
      </c>
      <c r="D1181" t="s">
        <v>82</v>
      </c>
      <c r="E1181" t="s">
        <v>134</v>
      </c>
      <c r="F1181" t="s">
        <v>283</v>
      </c>
      <c r="G1181" t="s">
        <v>703</v>
      </c>
      <c r="H1181" t="s">
        <v>135</v>
      </c>
      <c r="I1181" t="s">
        <v>20</v>
      </c>
      <c r="J1181" t="s">
        <v>879</v>
      </c>
      <c r="K1181" t="s">
        <v>991</v>
      </c>
      <c r="M1181" t="s">
        <v>2183</v>
      </c>
      <c r="N1181" t="s">
        <v>969</v>
      </c>
      <c r="P1181" t="s">
        <v>19</v>
      </c>
      <c r="Q1181" t="s">
        <v>135</v>
      </c>
      <c r="R1181" t="s">
        <v>74</v>
      </c>
      <c r="S1181" t="s">
        <v>2186</v>
      </c>
      <c r="T1181" t="s">
        <v>1691</v>
      </c>
      <c r="U1181" t="s">
        <v>6652</v>
      </c>
    </row>
    <row r="1182" spans="1:21" x14ac:dyDescent="0.25">
      <c r="A1182" t="s">
        <v>6653</v>
      </c>
      <c r="B1182" t="s">
        <v>6654</v>
      </c>
      <c r="D1182" t="s">
        <v>82</v>
      </c>
      <c r="E1182" t="s">
        <v>134</v>
      </c>
      <c r="F1182" t="s">
        <v>283</v>
      </c>
      <c r="G1182" t="s">
        <v>703</v>
      </c>
      <c r="H1182" t="s">
        <v>135</v>
      </c>
      <c r="I1182" t="s">
        <v>20</v>
      </c>
      <c r="J1182" t="s">
        <v>6803</v>
      </c>
      <c r="K1182" t="s">
        <v>991</v>
      </c>
      <c r="M1182" t="s">
        <v>2183</v>
      </c>
      <c r="N1182" t="s">
        <v>969</v>
      </c>
      <c r="P1182" t="s">
        <v>19</v>
      </c>
      <c r="Q1182" t="s">
        <v>135</v>
      </c>
      <c r="R1182" t="s">
        <v>77</v>
      </c>
      <c r="S1182" t="s">
        <v>2186</v>
      </c>
      <c r="T1182" t="s">
        <v>1691</v>
      </c>
      <c r="U1182" t="s">
        <v>6655</v>
      </c>
    </row>
    <row r="1183" spans="1:21" x14ac:dyDescent="0.25">
      <c r="A1183" t="s">
        <v>6656</v>
      </c>
      <c r="B1183" t="s">
        <v>6657</v>
      </c>
      <c r="D1183" t="s">
        <v>1389</v>
      </c>
      <c r="E1183" t="s">
        <v>134</v>
      </c>
      <c r="F1183" t="s">
        <v>283</v>
      </c>
      <c r="G1183" t="s">
        <v>703</v>
      </c>
      <c r="H1183" t="s">
        <v>135</v>
      </c>
      <c r="I1183" t="s">
        <v>20</v>
      </c>
      <c r="J1183" t="s">
        <v>873</v>
      </c>
      <c r="K1183" t="s">
        <v>991</v>
      </c>
      <c r="M1183" t="s">
        <v>2183</v>
      </c>
      <c r="N1183" t="s">
        <v>969</v>
      </c>
      <c r="O1183" t="s">
        <v>4712</v>
      </c>
      <c r="P1183" t="s">
        <v>19</v>
      </c>
      <c r="Q1183" t="s">
        <v>135</v>
      </c>
      <c r="R1183" t="s">
        <v>24</v>
      </c>
      <c r="S1183" t="s">
        <v>2182</v>
      </c>
      <c r="T1183" t="s">
        <v>1691</v>
      </c>
      <c r="U1183" t="s">
        <v>6658</v>
      </c>
    </row>
    <row r="1184" spans="1:21" x14ac:dyDescent="0.25">
      <c r="A1184" t="s">
        <v>6659</v>
      </c>
      <c r="B1184" t="s">
        <v>6660</v>
      </c>
      <c r="D1184" t="s">
        <v>82</v>
      </c>
      <c r="E1184" t="s">
        <v>134</v>
      </c>
      <c r="F1184" t="s">
        <v>283</v>
      </c>
      <c r="G1184" t="s">
        <v>703</v>
      </c>
      <c r="H1184" t="s">
        <v>135</v>
      </c>
      <c r="I1184" t="s">
        <v>20</v>
      </c>
      <c r="J1184" t="s">
        <v>880</v>
      </c>
      <c r="K1184" t="s">
        <v>991</v>
      </c>
      <c r="M1184" t="s">
        <v>2181</v>
      </c>
      <c r="N1184" t="s">
        <v>969</v>
      </c>
      <c r="P1184" t="s">
        <v>19</v>
      </c>
      <c r="Q1184" t="s">
        <v>135</v>
      </c>
      <c r="R1184" t="s">
        <v>18</v>
      </c>
      <c r="S1184" t="s">
        <v>2186</v>
      </c>
      <c r="T1184" t="s">
        <v>1691</v>
      </c>
      <c r="U1184" t="s">
        <v>6661</v>
      </c>
    </row>
    <row r="1185" spans="1:21" x14ac:dyDescent="0.25">
      <c r="A1185" t="s">
        <v>6808</v>
      </c>
      <c r="B1185" t="s">
        <v>6809</v>
      </c>
      <c r="D1185" t="s">
        <v>350</v>
      </c>
      <c r="E1185" t="s">
        <v>134</v>
      </c>
      <c r="F1185" t="s">
        <v>283</v>
      </c>
      <c r="G1185" t="s">
        <v>704</v>
      </c>
      <c r="H1185" t="s">
        <v>135</v>
      </c>
      <c r="I1185" t="s">
        <v>20</v>
      </c>
      <c r="J1185" t="s">
        <v>875</v>
      </c>
      <c r="K1185" t="s">
        <v>991</v>
      </c>
      <c r="M1185" t="s">
        <v>2183</v>
      </c>
      <c r="N1185" t="s">
        <v>969</v>
      </c>
      <c r="P1185" t="s">
        <v>19</v>
      </c>
      <c r="Q1185" t="s">
        <v>135</v>
      </c>
      <c r="R1185" t="s">
        <v>126</v>
      </c>
      <c r="S1185" t="s">
        <v>2186</v>
      </c>
      <c r="T1185" t="s">
        <v>1691</v>
      </c>
      <c r="U1185" t="s">
        <v>6810</v>
      </c>
    </row>
    <row r="1186" spans="1:21" x14ac:dyDescent="0.25">
      <c r="A1186" t="s">
        <v>6811</v>
      </c>
      <c r="B1186" t="s">
        <v>6811</v>
      </c>
      <c r="D1186" t="s">
        <v>82</v>
      </c>
      <c r="E1186" t="s">
        <v>134</v>
      </c>
      <c r="F1186" t="s">
        <v>283</v>
      </c>
      <c r="G1186" t="s">
        <v>703</v>
      </c>
      <c r="H1186" t="s">
        <v>135</v>
      </c>
      <c r="I1186" t="s">
        <v>20</v>
      </c>
      <c r="J1186" t="s">
        <v>875</v>
      </c>
      <c r="K1186" t="s">
        <v>1339</v>
      </c>
      <c r="L1186" t="s">
        <v>984</v>
      </c>
      <c r="M1186" t="s">
        <v>2185</v>
      </c>
      <c r="N1186" t="s">
        <v>969</v>
      </c>
      <c r="O1186" t="s">
        <v>1231</v>
      </c>
      <c r="P1186" t="s">
        <v>19</v>
      </c>
      <c r="Q1186" t="s">
        <v>135</v>
      </c>
      <c r="R1186" t="s">
        <v>74</v>
      </c>
      <c r="S1186" t="s">
        <v>2186</v>
      </c>
      <c r="T1186" t="s">
        <v>1691</v>
      </c>
      <c r="U1186" t="s">
        <v>6812</v>
      </c>
    </row>
    <row r="1187" spans="1:21" x14ac:dyDescent="0.25">
      <c r="A1187" t="s">
        <v>6813</v>
      </c>
      <c r="B1187" t="s">
        <v>6814</v>
      </c>
      <c r="D1187" t="s">
        <v>82</v>
      </c>
      <c r="E1187" t="s">
        <v>134</v>
      </c>
      <c r="F1187" t="s">
        <v>283</v>
      </c>
      <c r="G1187" t="s">
        <v>703</v>
      </c>
      <c r="H1187" t="s">
        <v>135</v>
      </c>
      <c r="I1187" t="s">
        <v>20</v>
      </c>
      <c r="J1187" t="s">
        <v>43</v>
      </c>
      <c r="K1187" t="s">
        <v>991</v>
      </c>
      <c r="M1187" t="s">
        <v>2181</v>
      </c>
      <c r="N1187" t="s">
        <v>969</v>
      </c>
      <c r="P1187" t="s">
        <v>19</v>
      </c>
      <c r="Q1187" t="s">
        <v>135</v>
      </c>
      <c r="R1187" t="s">
        <v>34</v>
      </c>
      <c r="S1187" t="s">
        <v>2186</v>
      </c>
      <c r="T1187" t="s">
        <v>1691</v>
      </c>
      <c r="U1187" t="s">
        <v>6815</v>
      </c>
    </row>
    <row r="1188" spans="1:21" x14ac:dyDescent="0.25">
      <c r="A1188" t="s">
        <v>6816</v>
      </c>
      <c r="B1188" t="s">
        <v>6817</v>
      </c>
      <c r="C1188" t="s">
        <v>6818</v>
      </c>
      <c r="D1188" t="s">
        <v>82</v>
      </c>
      <c r="E1188" t="s">
        <v>134</v>
      </c>
      <c r="F1188" t="s">
        <v>283</v>
      </c>
      <c r="G1188" t="s">
        <v>703</v>
      </c>
      <c r="H1188" t="s">
        <v>135</v>
      </c>
      <c r="I1188" t="s">
        <v>20</v>
      </c>
      <c r="J1188" t="s">
        <v>875</v>
      </c>
      <c r="K1188" t="s">
        <v>991</v>
      </c>
      <c r="M1188" t="s">
        <v>2181</v>
      </c>
      <c r="N1188" t="s">
        <v>969</v>
      </c>
      <c r="P1188" t="s">
        <v>19</v>
      </c>
      <c r="Q1188" t="s">
        <v>135</v>
      </c>
      <c r="R1188" t="s">
        <v>24</v>
      </c>
      <c r="S1188" t="s">
        <v>2184</v>
      </c>
      <c r="T1188" t="s">
        <v>1691</v>
      </c>
      <c r="U1188" t="s">
        <v>6819</v>
      </c>
    </row>
    <row r="1189" spans="1:21" x14ac:dyDescent="0.25">
      <c r="A1189" t="s">
        <v>6820</v>
      </c>
      <c r="B1189" t="s">
        <v>6821</v>
      </c>
      <c r="D1189" t="s">
        <v>82</v>
      </c>
      <c r="E1189" t="s">
        <v>134</v>
      </c>
      <c r="F1189" t="s">
        <v>283</v>
      </c>
      <c r="G1189" t="s">
        <v>703</v>
      </c>
      <c r="H1189" t="s">
        <v>135</v>
      </c>
      <c r="I1189" t="s">
        <v>20</v>
      </c>
      <c r="J1189" t="s">
        <v>875</v>
      </c>
      <c r="K1189" t="s">
        <v>991</v>
      </c>
      <c r="M1189" t="s">
        <v>2181</v>
      </c>
      <c r="N1189" t="s">
        <v>969</v>
      </c>
      <c r="P1189" t="s">
        <v>19</v>
      </c>
      <c r="Q1189" t="s">
        <v>135</v>
      </c>
      <c r="R1189" t="s">
        <v>44</v>
      </c>
      <c r="S1189" t="s">
        <v>2186</v>
      </c>
      <c r="T1189" t="s">
        <v>1691</v>
      </c>
      <c r="U1189" t="s">
        <v>6822</v>
      </c>
    </row>
    <row r="1190" spans="1:21" x14ac:dyDescent="0.25">
      <c r="A1190" t="s">
        <v>6823</v>
      </c>
      <c r="B1190" t="s">
        <v>6824</v>
      </c>
      <c r="D1190" t="s">
        <v>485</v>
      </c>
      <c r="E1190" t="s">
        <v>134</v>
      </c>
      <c r="F1190" t="s">
        <v>283</v>
      </c>
      <c r="G1190" t="s">
        <v>703</v>
      </c>
      <c r="H1190" t="s">
        <v>135</v>
      </c>
      <c r="I1190" t="s">
        <v>140</v>
      </c>
      <c r="J1190" t="s">
        <v>43</v>
      </c>
      <c r="K1190" t="s">
        <v>1339</v>
      </c>
      <c r="M1190" t="s">
        <v>2181</v>
      </c>
      <c r="N1190" t="s">
        <v>969</v>
      </c>
      <c r="P1190" t="s">
        <v>19</v>
      </c>
      <c r="Q1190" t="s">
        <v>135</v>
      </c>
      <c r="R1190" t="s">
        <v>126</v>
      </c>
      <c r="S1190" t="s">
        <v>2182</v>
      </c>
      <c r="T1190" t="s">
        <v>1691</v>
      </c>
      <c r="U1190" t="s">
        <v>6825</v>
      </c>
    </row>
    <row r="1191" spans="1:21" x14ac:dyDescent="0.25">
      <c r="A1191" t="s">
        <v>6826</v>
      </c>
      <c r="B1191" t="s">
        <v>6826</v>
      </c>
      <c r="D1191" t="s">
        <v>82</v>
      </c>
      <c r="E1191" t="s">
        <v>134</v>
      </c>
      <c r="F1191" t="s">
        <v>283</v>
      </c>
      <c r="G1191" t="s">
        <v>703</v>
      </c>
      <c r="H1191" t="s">
        <v>135</v>
      </c>
      <c r="I1191" t="s">
        <v>20</v>
      </c>
      <c r="J1191" t="s">
        <v>43</v>
      </c>
      <c r="K1191" t="s">
        <v>989</v>
      </c>
      <c r="M1191" t="s">
        <v>2183</v>
      </c>
      <c r="N1191" t="s">
        <v>969</v>
      </c>
      <c r="O1191" t="s">
        <v>6827</v>
      </c>
      <c r="P1191" t="s">
        <v>19</v>
      </c>
      <c r="Q1191" t="s">
        <v>135</v>
      </c>
      <c r="R1191" t="s">
        <v>213</v>
      </c>
      <c r="S1191" t="s">
        <v>2182</v>
      </c>
      <c r="T1191" t="s">
        <v>1691</v>
      </c>
      <c r="U1191" t="s">
        <v>6828</v>
      </c>
    </row>
    <row r="1192" spans="1:21" x14ac:dyDescent="0.25">
      <c r="A1192" t="s">
        <v>6829</v>
      </c>
      <c r="B1192" t="s">
        <v>6830</v>
      </c>
      <c r="D1192" t="s">
        <v>82</v>
      </c>
      <c r="E1192" t="s">
        <v>134</v>
      </c>
      <c r="F1192" t="s">
        <v>283</v>
      </c>
      <c r="G1192" t="s">
        <v>703</v>
      </c>
      <c r="H1192" t="s">
        <v>135</v>
      </c>
      <c r="I1192" t="s">
        <v>20</v>
      </c>
      <c r="J1192" t="s">
        <v>6803</v>
      </c>
      <c r="K1192" t="s">
        <v>991</v>
      </c>
      <c r="M1192" t="s">
        <v>2185</v>
      </c>
      <c r="N1192" t="s">
        <v>969</v>
      </c>
      <c r="P1192" t="s">
        <v>19</v>
      </c>
      <c r="Q1192" t="s">
        <v>135</v>
      </c>
      <c r="R1192" t="s">
        <v>34</v>
      </c>
      <c r="S1192" t="s">
        <v>2186</v>
      </c>
      <c r="T1192" t="s">
        <v>1691</v>
      </c>
      <c r="U1192" t="s">
        <v>6831</v>
      </c>
    </row>
    <row r="1193" spans="1:21" x14ac:dyDescent="0.25">
      <c r="A1193" t="s">
        <v>6832</v>
      </c>
      <c r="B1193" t="s">
        <v>5266</v>
      </c>
      <c r="D1193" t="s">
        <v>304</v>
      </c>
      <c r="E1193" t="s">
        <v>134</v>
      </c>
      <c r="F1193" t="s">
        <v>284</v>
      </c>
      <c r="G1193" t="s">
        <v>703</v>
      </c>
      <c r="H1193" t="s">
        <v>135</v>
      </c>
      <c r="I1193" t="s">
        <v>17</v>
      </c>
      <c r="J1193" t="s">
        <v>43</v>
      </c>
      <c r="K1193" t="s">
        <v>989</v>
      </c>
      <c r="L1193" t="s">
        <v>986</v>
      </c>
      <c r="M1193" t="s">
        <v>2181</v>
      </c>
      <c r="N1193" t="s">
        <v>969</v>
      </c>
      <c r="O1193" t="s">
        <v>6833</v>
      </c>
      <c r="P1193" t="s">
        <v>19</v>
      </c>
      <c r="Q1193" t="s">
        <v>135</v>
      </c>
      <c r="R1193" t="s">
        <v>49</v>
      </c>
      <c r="S1193" t="s">
        <v>2186</v>
      </c>
      <c r="T1193" t="s">
        <v>1691</v>
      </c>
      <c r="U1193" t="s">
        <v>6834</v>
      </c>
    </row>
    <row r="1194" spans="1:21" x14ac:dyDescent="0.25">
      <c r="A1194" t="s">
        <v>6835</v>
      </c>
      <c r="B1194" t="s">
        <v>6836</v>
      </c>
      <c r="D1194" t="s">
        <v>82</v>
      </c>
      <c r="E1194" t="s">
        <v>134</v>
      </c>
      <c r="F1194" t="s">
        <v>283</v>
      </c>
      <c r="G1194" t="s">
        <v>703</v>
      </c>
      <c r="H1194" t="s">
        <v>135</v>
      </c>
      <c r="I1194" t="s">
        <v>20</v>
      </c>
      <c r="J1194" t="s">
        <v>43</v>
      </c>
      <c r="K1194" t="s">
        <v>991</v>
      </c>
      <c r="M1194" t="s">
        <v>2183</v>
      </c>
      <c r="N1194" t="s">
        <v>969</v>
      </c>
      <c r="P1194" t="s">
        <v>19</v>
      </c>
      <c r="Q1194" t="s">
        <v>135</v>
      </c>
      <c r="R1194" t="s">
        <v>66</v>
      </c>
      <c r="S1194" t="s">
        <v>2186</v>
      </c>
      <c r="T1194" t="s">
        <v>1691</v>
      </c>
      <c r="U1194" t="s">
        <v>6837</v>
      </c>
    </row>
    <row r="1195" spans="1:21" x14ac:dyDescent="0.25">
      <c r="A1195" t="s">
        <v>4507</v>
      </c>
      <c r="B1195" t="s">
        <v>4508</v>
      </c>
      <c r="C1195" t="s">
        <v>1269</v>
      </c>
      <c r="D1195" t="s">
        <v>1596</v>
      </c>
      <c r="E1195" t="s">
        <v>134</v>
      </c>
      <c r="F1195" t="s">
        <v>284</v>
      </c>
      <c r="G1195" t="s">
        <v>2028</v>
      </c>
      <c r="H1195" t="s">
        <v>1654</v>
      </c>
      <c r="I1195" t="s">
        <v>28</v>
      </c>
      <c r="J1195" t="s">
        <v>43</v>
      </c>
      <c r="K1195" t="s">
        <v>1666</v>
      </c>
      <c r="L1195" t="s">
        <v>985</v>
      </c>
      <c r="M1195" t="s">
        <v>2185</v>
      </c>
      <c r="N1195" t="s">
        <v>4505</v>
      </c>
      <c r="O1195" t="s">
        <v>6662</v>
      </c>
      <c r="P1195" t="s">
        <v>19</v>
      </c>
      <c r="Q1195" t="s">
        <v>1358</v>
      </c>
      <c r="R1195" t="s">
        <v>66</v>
      </c>
      <c r="S1195" t="s">
        <v>2184</v>
      </c>
      <c r="T1195" t="s">
        <v>1691</v>
      </c>
      <c r="U1195" t="s">
        <v>4509</v>
      </c>
    </row>
    <row r="1196" spans="1:21" x14ac:dyDescent="0.25">
      <c r="A1196" t="s">
        <v>3711</v>
      </c>
      <c r="B1196" t="s">
        <v>3710</v>
      </c>
      <c r="D1196" t="s">
        <v>1400</v>
      </c>
      <c r="E1196" t="s">
        <v>134</v>
      </c>
      <c r="F1196" t="s">
        <v>283</v>
      </c>
      <c r="G1196" t="s">
        <v>1657</v>
      </c>
      <c r="H1196" t="s">
        <v>135</v>
      </c>
      <c r="I1196" t="s">
        <v>140</v>
      </c>
      <c r="J1196" t="s">
        <v>6003</v>
      </c>
      <c r="K1196" t="s">
        <v>1339</v>
      </c>
      <c r="M1196" t="s">
        <v>2183</v>
      </c>
      <c r="N1196" t="s">
        <v>4505</v>
      </c>
      <c r="P1196" t="s">
        <v>19</v>
      </c>
      <c r="Q1196" t="s">
        <v>1336</v>
      </c>
      <c r="R1196" t="s">
        <v>68</v>
      </c>
      <c r="S1196" t="s">
        <v>2186</v>
      </c>
      <c r="T1196" t="s">
        <v>1696</v>
      </c>
      <c r="U1196" t="s">
        <v>3709</v>
      </c>
    </row>
    <row r="1197" spans="1:21" x14ac:dyDescent="0.25">
      <c r="A1197" t="s">
        <v>6663</v>
      </c>
      <c r="B1197" t="s">
        <v>6664</v>
      </c>
      <c r="D1197" t="s">
        <v>2189</v>
      </c>
      <c r="E1197" t="s">
        <v>134</v>
      </c>
      <c r="F1197" t="s">
        <v>284</v>
      </c>
      <c r="G1197" t="s">
        <v>704</v>
      </c>
      <c r="H1197" t="s">
        <v>135</v>
      </c>
      <c r="I1197" t="s">
        <v>20</v>
      </c>
      <c r="J1197" t="s">
        <v>913</v>
      </c>
      <c r="K1197" t="s">
        <v>991</v>
      </c>
      <c r="M1197" t="s">
        <v>2185</v>
      </c>
      <c r="N1197" t="s">
        <v>4267</v>
      </c>
      <c r="Q1197" t="s">
        <v>135</v>
      </c>
      <c r="R1197" t="s">
        <v>24</v>
      </c>
      <c r="S1197" t="s">
        <v>2184</v>
      </c>
      <c r="T1197" t="s">
        <v>1737</v>
      </c>
      <c r="U1197" t="s">
        <v>6665</v>
      </c>
    </row>
    <row r="1198" spans="1:21" x14ac:dyDescent="0.25">
      <c r="A1198" t="s">
        <v>3884</v>
      </c>
      <c r="B1198" t="s">
        <v>3885</v>
      </c>
      <c r="C1198" t="s">
        <v>3220</v>
      </c>
      <c r="D1198" t="s">
        <v>1342</v>
      </c>
      <c r="E1198" t="s">
        <v>134</v>
      </c>
      <c r="F1198" t="s">
        <v>284</v>
      </c>
      <c r="G1198" t="s">
        <v>1714</v>
      </c>
      <c r="H1198" t="s">
        <v>135</v>
      </c>
      <c r="I1198" t="s">
        <v>20</v>
      </c>
      <c r="J1198" t="s">
        <v>875</v>
      </c>
      <c r="K1198" t="s">
        <v>1339</v>
      </c>
      <c r="L1198" t="s">
        <v>984</v>
      </c>
      <c r="M1198" t="s">
        <v>2185</v>
      </c>
      <c r="N1198" t="s">
        <v>4267</v>
      </c>
      <c r="O1198" t="s">
        <v>6666</v>
      </c>
      <c r="P1198" t="s">
        <v>19</v>
      </c>
      <c r="Q1198" t="s">
        <v>1336</v>
      </c>
      <c r="R1198" t="s">
        <v>18</v>
      </c>
      <c r="S1198" t="s">
        <v>2184</v>
      </c>
      <c r="T1198" t="s">
        <v>1691</v>
      </c>
      <c r="U1198" t="s">
        <v>3886</v>
      </c>
    </row>
    <row r="1199" spans="1:21" x14ac:dyDescent="0.25">
      <c r="A1199" t="s">
        <v>2666</v>
      </c>
      <c r="B1199" t="s">
        <v>2666</v>
      </c>
      <c r="D1199" t="s">
        <v>234</v>
      </c>
      <c r="E1199" t="s">
        <v>134</v>
      </c>
      <c r="F1199" t="s">
        <v>284</v>
      </c>
      <c r="G1199" t="s">
        <v>28</v>
      </c>
      <c r="H1199" t="s">
        <v>135</v>
      </c>
      <c r="I1199" t="s">
        <v>28</v>
      </c>
      <c r="J1199" t="s">
        <v>929</v>
      </c>
      <c r="K1199" t="s">
        <v>991</v>
      </c>
      <c r="M1199" t="s">
        <v>2183</v>
      </c>
      <c r="N1199" t="s">
        <v>4267</v>
      </c>
      <c r="P1199" t="s">
        <v>19</v>
      </c>
      <c r="Q1199" t="s">
        <v>135</v>
      </c>
      <c r="R1199" t="s">
        <v>24</v>
      </c>
      <c r="S1199" t="s">
        <v>2186</v>
      </c>
      <c r="T1199" t="s">
        <v>1731</v>
      </c>
      <c r="U1199" t="s">
        <v>2667</v>
      </c>
    </row>
    <row r="1200" spans="1:21" x14ac:dyDescent="0.25">
      <c r="A1200" t="s">
        <v>3322</v>
      </c>
      <c r="B1200" t="s">
        <v>3323</v>
      </c>
      <c r="D1200" t="s">
        <v>304</v>
      </c>
      <c r="E1200" t="s">
        <v>134</v>
      </c>
      <c r="F1200" t="s">
        <v>284</v>
      </c>
      <c r="G1200" t="s">
        <v>2028</v>
      </c>
      <c r="H1200" t="s">
        <v>135</v>
      </c>
      <c r="I1200" t="s">
        <v>17</v>
      </c>
      <c r="J1200" t="s">
        <v>6671</v>
      </c>
      <c r="K1200" t="s">
        <v>991</v>
      </c>
      <c r="M1200" t="s">
        <v>2183</v>
      </c>
      <c r="N1200" t="s">
        <v>4267</v>
      </c>
      <c r="P1200" t="s">
        <v>19</v>
      </c>
      <c r="Q1200" t="s">
        <v>135</v>
      </c>
      <c r="R1200" t="s">
        <v>24</v>
      </c>
      <c r="S1200" t="s">
        <v>2186</v>
      </c>
      <c r="T1200" t="s">
        <v>1691</v>
      </c>
      <c r="U1200" t="s">
        <v>3324</v>
      </c>
    </row>
    <row r="1201" spans="1:21" x14ac:dyDescent="0.25">
      <c r="A1201" t="s">
        <v>3329</v>
      </c>
      <c r="B1201" t="s">
        <v>3330</v>
      </c>
      <c r="D1201" t="s">
        <v>82</v>
      </c>
      <c r="E1201" t="s">
        <v>134</v>
      </c>
      <c r="F1201" t="s">
        <v>283</v>
      </c>
      <c r="G1201" t="s">
        <v>2028</v>
      </c>
      <c r="H1201" t="s">
        <v>135</v>
      </c>
      <c r="I1201" t="s">
        <v>140</v>
      </c>
      <c r="J1201" t="s">
        <v>5182</v>
      </c>
      <c r="K1201" t="s">
        <v>991</v>
      </c>
      <c r="M1201" t="s">
        <v>2183</v>
      </c>
      <c r="N1201" t="s">
        <v>4267</v>
      </c>
      <c r="P1201" t="s">
        <v>19</v>
      </c>
      <c r="Q1201" t="s">
        <v>135</v>
      </c>
      <c r="R1201" t="s">
        <v>66</v>
      </c>
      <c r="S1201" t="s">
        <v>2186</v>
      </c>
      <c r="T1201" t="s">
        <v>1691</v>
      </c>
      <c r="U1201" t="s">
        <v>3331</v>
      </c>
    </row>
    <row r="1202" spans="1:21" x14ac:dyDescent="0.25">
      <c r="A1202" t="s">
        <v>3332</v>
      </c>
      <c r="B1202" t="s">
        <v>3333</v>
      </c>
      <c r="D1202" t="s">
        <v>304</v>
      </c>
      <c r="E1202" t="s">
        <v>134</v>
      </c>
      <c r="F1202" t="s">
        <v>284</v>
      </c>
      <c r="G1202" t="s">
        <v>2028</v>
      </c>
      <c r="H1202" t="s">
        <v>135</v>
      </c>
      <c r="I1202" t="s">
        <v>17</v>
      </c>
      <c r="J1202" t="s">
        <v>5182</v>
      </c>
      <c r="K1202" t="s">
        <v>991</v>
      </c>
      <c r="M1202" t="s">
        <v>2181</v>
      </c>
      <c r="N1202" t="s">
        <v>4267</v>
      </c>
      <c r="P1202" t="s">
        <v>19</v>
      </c>
      <c r="Q1202" t="s">
        <v>135</v>
      </c>
      <c r="R1202" t="s">
        <v>68</v>
      </c>
      <c r="S1202" t="s">
        <v>2186</v>
      </c>
      <c r="T1202" t="s">
        <v>1691</v>
      </c>
      <c r="U1202" t="s">
        <v>3334</v>
      </c>
    </row>
    <row r="1203" spans="1:21" x14ac:dyDescent="0.25">
      <c r="A1203" t="s">
        <v>3343</v>
      </c>
      <c r="B1203" t="s">
        <v>3342</v>
      </c>
      <c r="D1203" t="s">
        <v>82</v>
      </c>
      <c r="E1203" t="s">
        <v>134</v>
      </c>
      <c r="F1203" t="s">
        <v>283</v>
      </c>
      <c r="G1203" t="s">
        <v>2028</v>
      </c>
      <c r="H1203" t="s">
        <v>135</v>
      </c>
      <c r="I1203" t="s">
        <v>140</v>
      </c>
      <c r="J1203" t="s">
        <v>3262</v>
      </c>
      <c r="K1203" t="s">
        <v>991</v>
      </c>
      <c r="M1203" t="s">
        <v>2181</v>
      </c>
      <c r="N1203" t="s">
        <v>4267</v>
      </c>
      <c r="P1203" t="s">
        <v>19</v>
      </c>
      <c r="Q1203" t="s">
        <v>135</v>
      </c>
      <c r="R1203" t="s">
        <v>34</v>
      </c>
      <c r="S1203" t="s">
        <v>2186</v>
      </c>
      <c r="T1203" t="s">
        <v>1691</v>
      </c>
      <c r="U1203" t="s">
        <v>3341</v>
      </c>
    </row>
    <row r="1204" spans="1:21" x14ac:dyDescent="0.25">
      <c r="A1204" t="s">
        <v>3340</v>
      </c>
      <c r="B1204" t="s">
        <v>3339</v>
      </c>
      <c r="D1204" t="s">
        <v>82</v>
      </c>
      <c r="E1204" t="s">
        <v>134</v>
      </c>
      <c r="F1204" t="s">
        <v>283</v>
      </c>
      <c r="G1204" t="s">
        <v>2028</v>
      </c>
      <c r="H1204" t="s">
        <v>135</v>
      </c>
      <c r="I1204" t="s">
        <v>140</v>
      </c>
      <c r="J1204" t="s">
        <v>5177</v>
      </c>
      <c r="K1204" t="s">
        <v>991</v>
      </c>
      <c r="M1204" t="s">
        <v>2181</v>
      </c>
      <c r="N1204" t="s">
        <v>4267</v>
      </c>
      <c r="P1204" t="s">
        <v>19</v>
      </c>
      <c r="Q1204" t="s">
        <v>135</v>
      </c>
      <c r="R1204" t="s">
        <v>34</v>
      </c>
      <c r="S1204" t="s">
        <v>2186</v>
      </c>
      <c r="T1204" t="s">
        <v>1691</v>
      </c>
      <c r="U1204" t="s">
        <v>3338</v>
      </c>
    </row>
    <row r="1205" spans="1:21" x14ac:dyDescent="0.25">
      <c r="A1205" t="s">
        <v>3704</v>
      </c>
      <c r="B1205" t="s">
        <v>3703</v>
      </c>
      <c r="D1205" t="s">
        <v>304</v>
      </c>
      <c r="E1205" t="s">
        <v>134</v>
      </c>
      <c r="F1205" t="s">
        <v>284</v>
      </c>
      <c r="G1205" t="s">
        <v>1714</v>
      </c>
      <c r="H1205" t="s">
        <v>135</v>
      </c>
      <c r="I1205" t="s">
        <v>17</v>
      </c>
      <c r="J1205" t="s">
        <v>5214</v>
      </c>
      <c r="K1205" t="s">
        <v>991</v>
      </c>
      <c r="M1205" t="s">
        <v>2185</v>
      </c>
      <c r="N1205" t="s">
        <v>4267</v>
      </c>
      <c r="P1205" t="s">
        <v>19</v>
      </c>
      <c r="Q1205" t="s">
        <v>135</v>
      </c>
      <c r="R1205" t="s">
        <v>38</v>
      </c>
      <c r="S1205" t="s">
        <v>2186</v>
      </c>
      <c r="T1205" t="s">
        <v>1691</v>
      </c>
      <c r="U1205" t="s">
        <v>3702</v>
      </c>
    </row>
    <row r="1206" spans="1:21" x14ac:dyDescent="0.25">
      <c r="A1206" t="s">
        <v>3917</v>
      </c>
      <c r="B1206" t="s">
        <v>3918</v>
      </c>
      <c r="D1206" t="s">
        <v>82</v>
      </c>
      <c r="E1206" t="s">
        <v>134</v>
      </c>
      <c r="F1206" t="s">
        <v>283</v>
      </c>
      <c r="G1206" t="s">
        <v>1714</v>
      </c>
      <c r="H1206" t="s">
        <v>135</v>
      </c>
      <c r="I1206" t="s">
        <v>20</v>
      </c>
      <c r="J1206" t="s">
        <v>6793</v>
      </c>
      <c r="K1206" t="s">
        <v>1726</v>
      </c>
      <c r="M1206" t="s">
        <v>2185</v>
      </c>
      <c r="N1206" t="s">
        <v>4267</v>
      </c>
      <c r="P1206" t="s">
        <v>19</v>
      </c>
      <c r="Q1206" t="s">
        <v>135</v>
      </c>
      <c r="R1206" t="s">
        <v>74</v>
      </c>
      <c r="S1206" t="s">
        <v>2186</v>
      </c>
      <c r="T1206" t="s">
        <v>1691</v>
      </c>
      <c r="U1206" t="s">
        <v>3919</v>
      </c>
    </row>
    <row r="1207" spans="1:21" x14ac:dyDescent="0.25">
      <c r="A1207" t="s">
        <v>5263</v>
      </c>
      <c r="B1207" t="s">
        <v>5264</v>
      </c>
      <c r="D1207" t="s">
        <v>332</v>
      </c>
      <c r="E1207" t="s">
        <v>134</v>
      </c>
      <c r="F1207" t="s">
        <v>283</v>
      </c>
      <c r="G1207" t="s">
        <v>704</v>
      </c>
      <c r="H1207" t="s">
        <v>135</v>
      </c>
      <c r="I1207" t="s">
        <v>28</v>
      </c>
      <c r="J1207" t="s">
        <v>43</v>
      </c>
      <c r="K1207" t="s">
        <v>989</v>
      </c>
      <c r="M1207" t="s">
        <v>2183</v>
      </c>
      <c r="N1207" t="s">
        <v>4267</v>
      </c>
      <c r="P1207" t="s">
        <v>25</v>
      </c>
      <c r="Q1207" t="s">
        <v>135</v>
      </c>
      <c r="R1207" t="s">
        <v>21</v>
      </c>
      <c r="S1207" t="s">
        <v>2186</v>
      </c>
      <c r="T1207" t="s">
        <v>1724</v>
      </c>
      <c r="U1207" t="s">
        <v>5265</v>
      </c>
    </row>
    <row r="1208" spans="1:21" x14ac:dyDescent="0.25">
      <c r="A1208" t="s">
        <v>3246</v>
      </c>
      <c r="B1208" t="s">
        <v>3247</v>
      </c>
      <c r="C1208" t="s">
        <v>3248</v>
      </c>
      <c r="D1208" t="s">
        <v>720</v>
      </c>
      <c r="E1208" t="s">
        <v>134</v>
      </c>
      <c r="F1208" t="s">
        <v>284</v>
      </c>
      <c r="G1208" t="s">
        <v>2028</v>
      </c>
      <c r="H1208" t="s">
        <v>135</v>
      </c>
      <c r="I1208" t="s">
        <v>28</v>
      </c>
      <c r="J1208" t="s">
        <v>6721</v>
      </c>
      <c r="K1208" t="s">
        <v>991</v>
      </c>
      <c r="M1208" t="s">
        <v>2183</v>
      </c>
      <c r="N1208" t="s">
        <v>4506</v>
      </c>
      <c r="P1208" t="s">
        <v>19</v>
      </c>
      <c r="Q1208" t="s">
        <v>135</v>
      </c>
      <c r="R1208" t="s">
        <v>34</v>
      </c>
      <c r="S1208" t="s">
        <v>2182</v>
      </c>
      <c r="T1208" t="s">
        <v>1691</v>
      </c>
      <c r="U1208" t="s">
        <v>3249</v>
      </c>
    </row>
    <row r="1209" spans="1:21" x14ac:dyDescent="0.25">
      <c r="A1209" t="s">
        <v>3130</v>
      </c>
      <c r="B1209" t="s">
        <v>3129</v>
      </c>
      <c r="C1209" t="s">
        <v>1390</v>
      </c>
      <c r="D1209" t="s">
        <v>1658</v>
      </c>
      <c r="E1209" t="s">
        <v>134</v>
      </c>
      <c r="F1209" t="s">
        <v>284</v>
      </c>
      <c r="G1209" t="s">
        <v>2028</v>
      </c>
      <c r="H1209" t="s">
        <v>135</v>
      </c>
      <c r="I1209" t="s">
        <v>1383</v>
      </c>
      <c r="J1209" t="s">
        <v>872</v>
      </c>
      <c r="K1209" t="s">
        <v>989</v>
      </c>
      <c r="L1209" t="s">
        <v>985</v>
      </c>
      <c r="M1209" t="s">
        <v>2181</v>
      </c>
      <c r="N1209" t="s">
        <v>4278</v>
      </c>
      <c r="O1209" t="s">
        <v>6669</v>
      </c>
      <c r="P1209" t="s">
        <v>19</v>
      </c>
      <c r="Q1209" t="s">
        <v>2026</v>
      </c>
      <c r="R1209" t="s">
        <v>40</v>
      </c>
      <c r="S1209" t="s">
        <v>2182</v>
      </c>
      <c r="T1209" t="s">
        <v>1691</v>
      </c>
      <c r="U1209" t="s">
        <v>3128</v>
      </c>
    </row>
    <row r="1210" spans="1:21" x14ac:dyDescent="0.25">
      <c r="A1210" t="s">
        <v>3626</v>
      </c>
      <c r="B1210" t="s">
        <v>3625</v>
      </c>
      <c r="D1210" t="s">
        <v>1394</v>
      </c>
      <c r="E1210" t="s">
        <v>134</v>
      </c>
      <c r="F1210" t="s">
        <v>283</v>
      </c>
      <c r="G1210" t="s">
        <v>28</v>
      </c>
      <c r="H1210" t="s">
        <v>135</v>
      </c>
      <c r="I1210" t="s">
        <v>140</v>
      </c>
      <c r="J1210" t="s">
        <v>85</v>
      </c>
      <c r="K1210" t="s">
        <v>991</v>
      </c>
      <c r="M1210" t="s">
        <v>2183</v>
      </c>
      <c r="N1210" t="s">
        <v>4278</v>
      </c>
      <c r="P1210" t="s">
        <v>19</v>
      </c>
      <c r="Q1210" t="s">
        <v>135</v>
      </c>
      <c r="R1210" t="s">
        <v>52</v>
      </c>
      <c r="S1210" t="s">
        <v>2186</v>
      </c>
      <c r="T1210" t="s">
        <v>4105</v>
      </c>
      <c r="U1210" t="s">
        <v>3624</v>
      </c>
    </row>
    <row r="1211" spans="1:21" x14ac:dyDescent="0.25">
      <c r="A1211" t="s">
        <v>3898</v>
      </c>
      <c r="B1211" t="s">
        <v>3899</v>
      </c>
      <c r="D1211" t="s">
        <v>304</v>
      </c>
      <c r="E1211" t="s">
        <v>134</v>
      </c>
      <c r="F1211" t="s">
        <v>284</v>
      </c>
      <c r="G1211" t="s">
        <v>1714</v>
      </c>
      <c r="H1211" t="s">
        <v>135</v>
      </c>
      <c r="I1211" t="s">
        <v>17</v>
      </c>
      <c r="J1211" t="s">
        <v>4999</v>
      </c>
      <c r="K1211" t="s">
        <v>991</v>
      </c>
      <c r="M1211" t="s">
        <v>2181</v>
      </c>
      <c r="N1211" t="s">
        <v>4278</v>
      </c>
      <c r="P1211" t="s">
        <v>19</v>
      </c>
      <c r="Q1211" t="s">
        <v>135</v>
      </c>
      <c r="R1211" t="s">
        <v>34</v>
      </c>
      <c r="S1211" t="s">
        <v>2182</v>
      </c>
      <c r="T1211" t="s">
        <v>1691</v>
      </c>
      <c r="U1211" t="s">
        <v>3900</v>
      </c>
    </row>
    <row r="1212" spans="1:21" x14ac:dyDescent="0.25">
      <c r="A1212" t="s">
        <v>3696</v>
      </c>
      <c r="B1212">
        <v>889524</v>
      </c>
      <c r="C1212" t="s">
        <v>1815</v>
      </c>
      <c r="D1212" t="s">
        <v>1342</v>
      </c>
      <c r="E1212" t="s">
        <v>134</v>
      </c>
      <c r="F1212" t="s">
        <v>284</v>
      </c>
      <c r="G1212" t="s">
        <v>1657</v>
      </c>
      <c r="H1212" t="s">
        <v>135</v>
      </c>
      <c r="I1212" t="s">
        <v>17</v>
      </c>
      <c r="J1212" t="s">
        <v>3161</v>
      </c>
      <c r="K1212" t="s">
        <v>989</v>
      </c>
      <c r="L1212" t="s">
        <v>986</v>
      </c>
      <c r="M1212" t="s">
        <v>2183</v>
      </c>
      <c r="N1212" t="s">
        <v>5158</v>
      </c>
      <c r="O1212" t="s">
        <v>6318</v>
      </c>
      <c r="P1212" t="s">
        <v>19</v>
      </c>
      <c r="Q1212" t="s">
        <v>1336</v>
      </c>
      <c r="R1212" t="s">
        <v>38</v>
      </c>
      <c r="S1212" t="s">
        <v>2182</v>
      </c>
      <c r="T1212" t="s">
        <v>1691</v>
      </c>
      <c r="U1212" t="s">
        <v>3695</v>
      </c>
    </row>
    <row r="1213" spans="1:21" x14ac:dyDescent="0.25">
      <c r="A1213" t="s">
        <v>4454</v>
      </c>
      <c r="B1213" t="s">
        <v>4455</v>
      </c>
      <c r="D1213" t="s">
        <v>1380</v>
      </c>
      <c r="E1213" t="s">
        <v>134</v>
      </c>
      <c r="F1213" t="s">
        <v>283</v>
      </c>
      <c r="G1213" t="s">
        <v>704</v>
      </c>
      <c r="H1213" t="s">
        <v>135</v>
      </c>
      <c r="I1213" t="s">
        <v>20</v>
      </c>
      <c r="J1213" t="s">
        <v>917</v>
      </c>
      <c r="K1213" t="s">
        <v>991</v>
      </c>
      <c r="M1213" t="s">
        <v>2183</v>
      </c>
      <c r="N1213" t="s">
        <v>6670</v>
      </c>
      <c r="P1213" t="s">
        <v>19</v>
      </c>
      <c r="Q1213" t="s">
        <v>135</v>
      </c>
      <c r="R1213" t="s">
        <v>40</v>
      </c>
      <c r="S1213" t="s">
        <v>2186</v>
      </c>
      <c r="T1213" t="s">
        <v>5161</v>
      </c>
      <c r="U1213" t="s">
        <v>4456</v>
      </c>
    </row>
    <row r="1214" spans="1:21" x14ac:dyDescent="0.25">
      <c r="A1214" t="s">
        <v>3286</v>
      </c>
      <c r="B1214" t="s">
        <v>3287</v>
      </c>
      <c r="D1214" t="s">
        <v>82</v>
      </c>
      <c r="E1214" t="s">
        <v>134</v>
      </c>
      <c r="F1214" t="s">
        <v>283</v>
      </c>
      <c r="G1214" t="s">
        <v>2028</v>
      </c>
      <c r="H1214" t="s">
        <v>135</v>
      </c>
      <c r="I1214" t="s">
        <v>140</v>
      </c>
      <c r="J1214" t="s">
        <v>6838</v>
      </c>
      <c r="K1214" t="s">
        <v>991</v>
      </c>
      <c r="M1214" t="s">
        <v>2185</v>
      </c>
      <c r="N1214" t="s">
        <v>4510</v>
      </c>
      <c r="P1214" t="s">
        <v>19</v>
      </c>
      <c r="Q1214" t="s">
        <v>135</v>
      </c>
      <c r="R1214" t="s">
        <v>24</v>
      </c>
      <c r="S1214" t="s">
        <v>2186</v>
      </c>
      <c r="T1214" t="s">
        <v>1691</v>
      </c>
      <c r="U1214" t="s">
        <v>3288</v>
      </c>
    </row>
    <row r="1215" spans="1:21" x14ac:dyDescent="0.25">
      <c r="A1215" t="s">
        <v>3289</v>
      </c>
      <c r="B1215" t="s">
        <v>3290</v>
      </c>
      <c r="D1215" t="s">
        <v>82</v>
      </c>
      <c r="E1215" t="s">
        <v>134</v>
      </c>
      <c r="F1215" t="s">
        <v>283</v>
      </c>
      <c r="G1215" t="s">
        <v>2028</v>
      </c>
      <c r="H1215" t="s">
        <v>135</v>
      </c>
      <c r="I1215" t="s">
        <v>140</v>
      </c>
      <c r="J1215" t="s">
        <v>6731</v>
      </c>
      <c r="K1215" t="s">
        <v>991</v>
      </c>
      <c r="M1215" t="s">
        <v>2183</v>
      </c>
      <c r="N1215" t="s">
        <v>4510</v>
      </c>
      <c r="P1215" t="s">
        <v>19</v>
      </c>
      <c r="Q1215" t="s">
        <v>135</v>
      </c>
      <c r="R1215" t="s">
        <v>24</v>
      </c>
      <c r="S1215" t="s">
        <v>2186</v>
      </c>
      <c r="T1215" t="s">
        <v>1691</v>
      </c>
      <c r="U1215" t="s">
        <v>3291</v>
      </c>
    </row>
    <row r="1216" spans="1:21" x14ac:dyDescent="0.25">
      <c r="A1216" t="s">
        <v>3301</v>
      </c>
      <c r="B1216" t="s">
        <v>3302</v>
      </c>
      <c r="D1216" t="s">
        <v>82</v>
      </c>
      <c r="E1216" t="s">
        <v>134</v>
      </c>
      <c r="F1216" t="s">
        <v>283</v>
      </c>
      <c r="G1216" t="s">
        <v>2028</v>
      </c>
      <c r="H1216" t="s">
        <v>135</v>
      </c>
      <c r="I1216" t="s">
        <v>140</v>
      </c>
      <c r="J1216" t="s">
        <v>5554</v>
      </c>
      <c r="K1216" t="s">
        <v>991</v>
      </c>
      <c r="M1216" t="s">
        <v>2183</v>
      </c>
      <c r="N1216" t="s">
        <v>4510</v>
      </c>
      <c r="P1216" t="s">
        <v>19</v>
      </c>
      <c r="Q1216" t="s">
        <v>135</v>
      </c>
      <c r="R1216" t="s">
        <v>30</v>
      </c>
      <c r="S1216" t="s">
        <v>2186</v>
      </c>
      <c r="T1216" t="s">
        <v>1691</v>
      </c>
      <c r="U1216" t="s">
        <v>3303</v>
      </c>
    </row>
    <row r="1217" spans="1:21" x14ac:dyDescent="0.25">
      <c r="A1217" t="s">
        <v>3304</v>
      </c>
      <c r="B1217" t="s">
        <v>3305</v>
      </c>
      <c r="D1217" t="s">
        <v>304</v>
      </c>
      <c r="E1217" t="s">
        <v>134</v>
      </c>
      <c r="F1217" t="s">
        <v>284</v>
      </c>
      <c r="G1217" t="s">
        <v>2028</v>
      </c>
      <c r="H1217" t="s">
        <v>135</v>
      </c>
      <c r="I1217" t="s">
        <v>17</v>
      </c>
      <c r="J1217" t="s">
        <v>6442</v>
      </c>
      <c r="K1217" t="s">
        <v>991</v>
      </c>
      <c r="M1217" t="s">
        <v>2181</v>
      </c>
      <c r="N1217" t="s">
        <v>4510</v>
      </c>
      <c r="P1217" t="s">
        <v>19</v>
      </c>
      <c r="Q1217" t="s">
        <v>135</v>
      </c>
      <c r="R1217" t="s">
        <v>24</v>
      </c>
      <c r="S1217" t="s">
        <v>2186</v>
      </c>
      <c r="T1217" t="s">
        <v>1691</v>
      </c>
      <c r="U1217" t="s">
        <v>3306</v>
      </c>
    </row>
    <row r="1218" spans="1:21" x14ac:dyDescent="0.25">
      <c r="A1218" t="s">
        <v>4463</v>
      </c>
      <c r="B1218" t="s">
        <v>4464</v>
      </c>
      <c r="D1218" t="s">
        <v>1403</v>
      </c>
      <c r="E1218" t="s">
        <v>134</v>
      </c>
      <c r="F1218" t="s">
        <v>283</v>
      </c>
      <c r="G1218" t="s">
        <v>1657</v>
      </c>
      <c r="H1218" t="s">
        <v>135</v>
      </c>
      <c r="I1218" t="s">
        <v>20</v>
      </c>
      <c r="J1218" t="s">
        <v>5793</v>
      </c>
      <c r="K1218" t="s">
        <v>991</v>
      </c>
      <c r="M1218" t="s">
        <v>2185</v>
      </c>
      <c r="N1218" t="s">
        <v>4510</v>
      </c>
      <c r="P1218" t="s">
        <v>19</v>
      </c>
      <c r="Q1218" t="s">
        <v>135</v>
      </c>
      <c r="R1218" t="s">
        <v>18</v>
      </c>
      <c r="S1218" t="s">
        <v>2186</v>
      </c>
      <c r="T1218" t="s">
        <v>1731</v>
      </c>
      <c r="U1218" t="s">
        <v>4465</v>
      </c>
    </row>
    <row r="1219" spans="1:21" x14ac:dyDescent="0.25">
      <c r="A1219" t="s">
        <v>6839</v>
      </c>
      <c r="B1219" t="s">
        <v>6840</v>
      </c>
      <c r="D1219" t="s">
        <v>304</v>
      </c>
      <c r="E1219" t="s">
        <v>134</v>
      </c>
      <c r="F1219" t="s">
        <v>284</v>
      </c>
      <c r="G1219" t="s">
        <v>703</v>
      </c>
      <c r="H1219" t="s">
        <v>135</v>
      </c>
      <c r="I1219" t="s">
        <v>17</v>
      </c>
      <c r="J1219" t="s">
        <v>43</v>
      </c>
      <c r="K1219" t="s">
        <v>987</v>
      </c>
      <c r="M1219" t="s">
        <v>2183</v>
      </c>
      <c r="N1219" t="s">
        <v>4510</v>
      </c>
      <c r="P1219" t="s">
        <v>19</v>
      </c>
      <c r="Q1219" t="s">
        <v>135</v>
      </c>
      <c r="R1219" t="s">
        <v>126</v>
      </c>
      <c r="S1219" t="s">
        <v>2182</v>
      </c>
      <c r="T1219" t="s">
        <v>1691</v>
      </c>
      <c r="U1219" t="s">
        <v>6841</v>
      </c>
    </row>
    <row r="1220" spans="1:21" x14ac:dyDescent="0.25">
      <c r="A1220" t="s">
        <v>4230</v>
      </c>
      <c r="B1220" t="s">
        <v>4230</v>
      </c>
      <c r="D1220" t="s">
        <v>1403</v>
      </c>
      <c r="E1220" t="s">
        <v>134</v>
      </c>
      <c r="F1220" t="s">
        <v>283</v>
      </c>
      <c r="G1220" t="s">
        <v>1657</v>
      </c>
      <c r="H1220" t="s">
        <v>135</v>
      </c>
      <c r="I1220" t="s">
        <v>20</v>
      </c>
      <c r="J1220" t="s">
        <v>877</v>
      </c>
      <c r="K1220" t="s">
        <v>991</v>
      </c>
      <c r="L1220" t="s">
        <v>984</v>
      </c>
      <c r="M1220" t="s">
        <v>2181</v>
      </c>
      <c r="N1220" t="s">
        <v>6672</v>
      </c>
      <c r="O1220" t="s">
        <v>6673</v>
      </c>
      <c r="P1220" t="s">
        <v>19</v>
      </c>
      <c r="Q1220" t="s">
        <v>135</v>
      </c>
      <c r="R1220" t="s">
        <v>40</v>
      </c>
      <c r="S1220" t="s">
        <v>2182</v>
      </c>
      <c r="T1220" t="s">
        <v>1740</v>
      </c>
      <c r="U1220" t="s">
        <v>4231</v>
      </c>
    </row>
    <row r="1221" spans="1:21" x14ac:dyDescent="0.25">
      <c r="A1221" t="s">
        <v>6842</v>
      </c>
      <c r="B1221" t="s">
        <v>6843</v>
      </c>
      <c r="D1221" t="s">
        <v>304</v>
      </c>
      <c r="E1221" t="s">
        <v>134</v>
      </c>
      <c r="F1221" t="s">
        <v>284</v>
      </c>
      <c r="G1221" t="s">
        <v>2028</v>
      </c>
      <c r="H1221" t="s">
        <v>135</v>
      </c>
      <c r="I1221" t="s">
        <v>17</v>
      </c>
      <c r="J1221" t="s">
        <v>881</v>
      </c>
      <c r="K1221" t="s">
        <v>991</v>
      </c>
      <c r="M1221" t="s">
        <v>2185</v>
      </c>
      <c r="N1221" t="s">
        <v>6674</v>
      </c>
      <c r="P1221" t="s">
        <v>19</v>
      </c>
      <c r="Q1221" t="s">
        <v>135</v>
      </c>
      <c r="R1221" t="s">
        <v>74</v>
      </c>
      <c r="S1221" t="s">
        <v>2186</v>
      </c>
      <c r="T1221" t="s">
        <v>1691</v>
      </c>
      <c r="U1221" t="s">
        <v>6844</v>
      </c>
    </row>
    <row r="1222" spans="1:21" x14ac:dyDescent="0.25">
      <c r="A1222" t="s">
        <v>2984</v>
      </c>
      <c r="B1222" t="s">
        <v>2985</v>
      </c>
      <c r="D1222" t="s">
        <v>485</v>
      </c>
      <c r="E1222" t="s">
        <v>134</v>
      </c>
      <c r="F1222" t="s">
        <v>284</v>
      </c>
      <c r="G1222" t="s">
        <v>704</v>
      </c>
      <c r="H1222" t="s">
        <v>135</v>
      </c>
      <c r="I1222" t="s">
        <v>28</v>
      </c>
      <c r="J1222" t="s">
        <v>879</v>
      </c>
      <c r="K1222" t="s">
        <v>1722</v>
      </c>
      <c r="L1222" t="s">
        <v>984</v>
      </c>
      <c r="M1222" t="s">
        <v>2183</v>
      </c>
      <c r="N1222" t="s">
        <v>6674</v>
      </c>
      <c r="O1222" t="s">
        <v>6675</v>
      </c>
      <c r="P1222" t="s">
        <v>19</v>
      </c>
      <c r="Q1222" t="s">
        <v>135</v>
      </c>
      <c r="R1222" t="s">
        <v>73</v>
      </c>
      <c r="S1222" t="s">
        <v>2184</v>
      </c>
      <c r="T1222" t="s">
        <v>3602</v>
      </c>
      <c r="U1222" t="s">
        <v>2986</v>
      </c>
    </row>
    <row r="1223" spans="1:21" x14ac:dyDescent="0.25">
      <c r="A1223" t="s">
        <v>3727</v>
      </c>
      <c r="B1223" t="s">
        <v>3726</v>
      </c>
      <c r="D1223" t="s">
        <v>1394</v>
      </c>
      <c r="E1223" t="s">
        <v>134</v>
      </c>
      <c r="F1223" t="s">
        <v>283</v>
      </c>
      <c r="G1223" t="s">
        <v>1714</v>
      </c>
      <c r="H1223" t="s">
        <v>135</v>
      </c>
      <c r="I1223" t="s">
        <v>140</v>
      </c>
      <c r="J1223" t="s">
        <v>6505</v>
      </c>
      <c r="K1223" t="s">
        <v>991</v>
      </c>
      <c r="M1223" t="s">
        <v>2183</v>
      </c>
      <c r="N1223" t="s">
        <v>6676</v>
      </c>
      <c r="P1223" t="s">
        <v>19</v>
      </c>
      <c r="Q1223" t="s">
        <v>135</v>
      </c>
      <c r="R1223" t="s">
        <v>52</v>
      </c>
      <c r="S1223" t="s">
        <v>2186</v>
      </c>
      <c r="T1223" t="s">
        <v>3725</v>
      </c>
      <c r="U1223" t="s">
        <v>3724</v>
      </c>
    </row>
    <row r="1224" spans="1:21" x14ac:dyDescent="0.25">
      <c r="A1224" t="s">
        <v>3911</v>
      </c>
      <c r="B1224" t="s">
        <v>3912</v>
      </c>
      <c r="D1224" t="s">
        <v>1403</v>
      </c>
      <c r="E1224" t="s">
        <v>134</v>
      </c>
      <c r="F1224" t="s">
        <v>283</v>
      </c>
      <c r="G1224" t="s">
        <v>1714</v>
      </c>
      <c r="H1224" t="s">
        <v>135</v>
      </c>
      <c r="I1224" t="s">
        <v>20</v>
      </c>
      <c r="J1224" t="s">
        <v>6793</v>
      </c>
      <c r="K1224" t="s">
        <v>991</v>
      </c>
      <c r="M1224" t="s">
        <v>2181</v>
      </c>
      <c r="N1224" t="s">
        <v>6676</v>
      </c>
      <c r="P1224" t="s">
        <v>19</v>
      </c>
      <c r="Q1224" t="s">
        <v>135</v>
      </c>
      <c r="R1224" t="s">
        <v>18</v>
      </c>
      <c r="S1224" t="s">
        <v>2186</v>
      </c>
      <c r="T1224" t="s">
        <v>1740</v>
      </c>
      <c r="U1224" t="s">
        <v>3913</v>
      </c>
    </row>
    <row r="1225" spans="1:21" x14ac:dyDescent="0.25">
      <c r="A1225" t="s">
        <v>4176</v>
      </c>
      <c r="B1225" t="s">
        <v>4177</v>
      </c>
      <c r="D1225" t="s">
        <v>1403</v>
      </c>
      <c r="E1225" t="s">
        <v>134</v>
      </c>
      <c r="F1225" t="s">
        <v>283</v>
      </c>
      <c r="G1225" t="s">
        <v>1657</v>
      </c>
      <c r="H1225" t="s">
        <v>135</v>
      </c>
      <c r="I1225" t="s">
        <v>20</v>
      </c>
      <c r="J1225" t="s">
        <v>4932</v>
      </c>
      <c r="K1225" t="s">
        <v>991</v>
      </c>
      <c r="M1225" t="s">
        <v>2183</v>
      </c>
      <c r="N1225" t="s">
        <v>6676</v>
      </c>
      <c r="P1225" t="s">
        <v>19</v>
      </c>
      <c r="Q1225" t="s">
        <v>135</v>
      </c>
      <c r="R1225" t="s">
        <v>54</v>
      </c>
      <c r="S1225" t="s">
        <v>2186</v>
      </c>
      <c r="T1225" t="s">
        <v>1731</v>
      </c>
      <c r="U1225" t="s">
        <v>4178</v>
      </c>
    </row>
    <row r="1226" spans="1:21" x14ac:dyDescent="0.25">
      <c r="A1226" t="s">
        <v>3357</v>
      </c>
      <c r="B1226" t="s">
        <v>3356</v>
      </c>
      <c r="D1226" t="s">
        <v>82</v>
      </c>
      <c r="E1226" t="s">
        <v>134</v>
      </c>
      <c r="F1226" t="s">
        <v>283</v>
      </c>
      <c r="G1226" t="s">
        <v>2028</v>
      </c>
      <c r="H1226" t="s">
        <v>135</v>
      </c>
      <c r="I1226" t="s">
        <v>140</v>
      </c>
      <c r="J1226" t="s">
        <v>6845</v>
      </c>
      <c r="K1226" t="s">
        <v>991</v>
      </c>
      <c r="M1226" t="s">
        <v>2183</v>
      </c>
      <c r="N1226" t="s">
        <v>4511</v>
      </c>
      <c r="P1226" t="s">
        <v>19</v>
      </c>
      <c r="Q1226" t="s">
        <v>135</v>
      </c>
      <c r="R1226" t="s">
        <v>54</v>
      </c>
      <c r="S1226" t="s">
        <v>2182</v>
      </c>
      <c r="T1226" t="s">
        <v>1691</v>
      </c>
      <c r="U1226" t="s">
        <v>3355</v>
      </c>
    </row>
    <row r="1227" spans="1:21" x14ac:dyDescent="0.25">
      <c r="A1227" t="s">
        <v>3872</v>
      </c>
      <c r="B1227" t="s">
        <v>3873</v>
      </c>
      <c r="D1227" t="s">
        <v>82</v>
      </c>
      <c r="E1227" t="s">
        <v>134</v>
      </c>
      <c r="F1227" t="s">
        <v>283</v>
      </c>
      <c r="G1227" t="s">
        <v>1714</v>
      </c>
      <c r="H1227" t="s">
        <v>135</v>
      </c>
      <c r="I1227" t="s">
        <v>20</v>
      </c>
      <c r="J1227" t="s">
        <v>5106</v>
      </c>
      <c r="K1227" t="s">
        <v>991</v>
      </c>
      <c r="M1227" t="s">
        <v>2185</v>
      </c>
      <c r="N1227" t="s">
        <v>4026</v>
      </c>
      <c r="P1227" t="s">
        <v>19</v>
      </c>
      <c r="Q1227" t="s">
        <v>135</v>
      </c>
      <c r="R1227" t="s">
        <v>52</v>
      </c>
      <c r="S1227" t="s">
        <v>2186</v>
      </c>
      <c r="T1227" t="s">
        <v>1691</v>
      </c>
      <c r="U1227" t="s">
        <v>3874</v>
      </c>
    </row>
    <row r="1228" spans="1:21" x14ac:dyDescent="0.25">
      <c r="A1228" t="s">
        <v>4248</v>
      </c>
      <c r="B1228" t="s">
        <v>4249</v>
      </c>
      <c r="D1228" t="s">
        <v>1403</v>
      </c>
      <c r="E1228" t="s">
        <v>134</v>
      </c>
      <c r="F1228" t="s">
        <v>283</v>
      </c>
      <c r="G1228" t="s">
        <v>1657</v>
      </c>
      <c r="H1228" t="s">
        <v>135</v>
      </c>
      <c r="I1228" t="s">
        <v>20</v>
      </c>
      <c r="J1228" t="s">
        <v>5691</v>
      </c>
      <c r="K1228" t="s">
        <v>991</v>
      </c>
      <c r="L1228" t="s">
        <v>986</v>
      </c>
      <c r="M1228" t="s">
        <v>2181</v>
      </c>
      <c r="N1228" t="s">
        <v>5160</v>
      </c>
      <c r="O1228" t="s">
        <v>6677</v>
      </c>
      <c r="P1228" t="s">
        <v>19</v>
      </c>
      <c r="Q1228" t="s">
        <v>135</v>
      </c>
      <c r="R1228" t="s">
        <v>49</v>
      </c>
      <c r="S1228" t="s">
        <v>2182</v>
      </c>
      <c r="T1228" t="s">
        <v>1731</v>
      </c>
      <c r="U1228" t="s">
        <v>4250</v>
      </c>
    </row>
    <row r="1229" spans="1:21" x14ac:dyDescent="0.25">
      <c r="A1229" t="s">
        <v>3108</v>
      </c>
      <c r="B1229" t="s">
        <v>3109</v>
      </c>
      <c r="D1229" t="s">
        <v>1717</v>
      </c>
      <c r="E1229" t="s">
        <v>134</v>
      </c>
      <c r="F1229" t="s">
        <v>283</v>
      </c>
      <c r="G1229" t="s">
        <v>2028</v>
      </c>
      <c r="H1229" t="s">
        <v>135</v>
      </c>
      <c r="I1229" t="s">
        <v>20</v>
      </c>
      <c r="J1229" t="s">
        <v>3137</v>
      </c>
      <c r="K1229" t="s">
        <v>991</v>
      </c>
      <c r="M1229" t="s">
        <v>2183</v>
      </c>
      <c r="N1229" t="s">
        <v>5272</v>
      </c>
      <c r="P1229" t="s">
        <v>19</v>
      </c>
      <c r="Q1229" t="s">
        <v>135</v>
      </c>
      <c r="R1229" t="s">
        <v>24</v>
      </c>
      <c r="S1229" t="s">
        <v>2184</v>
      </c>
      <c r="T1229" t="s">
        <v>4425</v>
      </c>
      <c r="U1229" t="s">
        <v>3110</v>
      </c>
    </row>
    <row r="1230" spans="1:21" x14ac:dyDescent="0.25">
      <c r="A1230" t="s">
        <v>3554</v>
      </c>
      <c r="B1230" t="s">
        <v>3555</v>
      </c>
      <c r="D1230" t="s">
        <v>220</v>
      </c>
      <c r="E1230" t="s">
        <v>134</v>
      </c>
      <c r="F1230" t="s">
        <v>284</v>
      </c>
      <c r="G1230" t="s">
        <v>1714</v>
      </c>
      <c r="H1230" t="s">
        <v>135</v>
      </c>
      <c r="I1230" t="s">
        <v>17</v>
      </c>
      <c r="J1230" t="s">
        <v>4398</v>
      </c>
      <c r="K1230" t="s">
        <v>991</v>
      </c>
      <c r="M1230" t="s">
        <v>2185</v>
      </c>
      <c r="N1230" t="s">
        <v>5272</v>
      </c>
      <c r="O1230" t="s">
        <v>3521</v>
      </c>
      <c r="P1230" t="s">
        <v>19</v>
      </c>
      <c r="Q1230" t="s">
        <v>135</v>
      </c>
      <c r="R1230" t="s">
        <v>126</v>
      </c>
      <c r="S1230" t="s">
        <v>2184</v>
      </c>
      <c r="T1230" t="s">
        <v>1737</v>
      </c>
      <c r="U1230" t="s">
        <v>3556</v>
      </c>
    </row>
    <row r="1231" spans="1:21" x14ac:dyDescent="0.25">
      <c r="A1231" t="s">
        <v>3319</v>
      </c>
      <c r="B1231" t="s">
        <v>3320</v>
      </c>
      <c r="D1231" t="s">
        <v>1394</v>
      </c>
      <c r="E1231" t="s">
        <v>134</v>
      </c>
      <c r="F1231" t="s">
        <v>283</v>
      </c>
      <c r="G1231" t="s">
        <v>2028</v>
      </c>
      <c r="H1231" t="s">
        <v>135</v>
      </c>
      <c r="I1231" t="s">
        <v>140</v>
      </c>
      <c r="J1231" t="s">
        <v>6671</v>
      </c>
      <c r="K1231" t="s">
        <v>991</v>
      </c>
      <c r="L1231" t="s">
        <v>986</v>
      </c>
      <c r="M1231" t="s">
        <v>2183</v>
      </c>
      <c r="N1231" t="s">
        <v>4814</v>
      </c>
      <c r="O1231" t="s">
        <v>6678</v>
      </c>
      <c r="P1231" t="s">
        <v>19</v>
      </c>
      <c r="Q1231" t="s">
        <v>135</v>
      </c>
      <c r="R1231" t="s">
        <v>18</v>
      </c>
      <c r="S1231" t="s">
        <v>2186</v>
      </c>
      <c r="T1231" t="s">
        <v>1740</v>
      </c>
      <c r="U1231" t="s">
        <v>3321</v>
      </c>
    </row>
    <row r="1232" spans="1:21" x14ac:dyDescent="0.25">
      <c r="A1232" t="s">
        <v>4460</v>
      </c>
      <c r="B1232" t="s">
        <v>4461</v>
      </c>
      <c r="D1232" t="s">
        <v>1400</v>
      </c>
      <c r="E1232" t="s">
        <v>134</v>
      </c>
      <c r="F1232" t="s">
        <v>283</v>
      </c>
      <c r="G1232" t="s">
        <v>1657</v>
      </c>
      <c r="H1232" t="s">
        <v>135</v>
      </c>
      <c r="I1232" t="s">
        <v>20</v>
      </c>
      <c r="J1232" t="s">
        <v>5793</v>
      </c>
      <c r="K1232" t="s">
        <v>991</v>
      </c>
      <c r="M1232" t="s">
        <v>2181</v>
      </c>
      <c r="N1232" t="s">
        <v>4814</v>
      </c>
      <c r="P1232" t="s">
        <v>19</v>
      </c>
      <c r="Q1232" t="s">
        <v>135</v>
      </c>
      <c r="R1232" t="s">
        <v>30</v>
      </c>
      <c r="S1232" t="s">
        <v>2186</v>
      </c>
      <c r="T1232" t="s">
        <v>1731</v>
      </c>
      <c r="U1232" t="s">
        <v>4462</v>
      </c>
    </row>
    <row r="1233" spans="1:21" x14ac:dyDescent="0.25">
      <c r="A1233" t="s">
        <v>3548</v>
      </c>
      <c r="B1233" t="s">
        <v>3549</v>
      </c>
      <c r="D1233" t="s">
        <v>82</v>
      </c>
      <c r="E1233" t="s">
        <v>134</v>
      </c>
      <c r="F1233" t="s">
        <v>283</v>
      </c>
      <c r="G1233" t="s">
        <v>1657</v>
      </c>
      <c r="H1233" t="s">
        <v>135</v>
      </c>
      <c r="I1233" t="s">
        <v>140</v>
      </c>
      <c r="J1233" t="s">
        <v>4398</v>
      </c>
      <c r="K1233" t="s">
        <v>989</v>
      </c>
      <c r="L1233" t="s">
        <v>986</v>
      </c>
      <c r="M1233" t="s">
        <v>2185</v>
      </c>
      <c r="N1233" t="s">
        <v>4815</v>
      </c>
      <c r="O1233" t="s">
        <v>6297</v>
      </c>
      <c r="P1233" t="s">
        <v>19</v>
      </c>
      <c r="Q1233" t="s">
        <v>135</v>
      </c>
      <c r="R1233" t="s">
        <v>34</v>
      </c>
      <c r="S1233" t="s">
        <v>2182</v>
      </c>
      <c r="T1233" t="s">
        <v>1691</v>
      </c>
      <c r="U1233" t="s">
        <v>3550</v>
      </c>
    </row>
    <row r="1234" spans="1:21" x14ac:dyDescent="0.25">
      <c r="A1234" t="s">
        <v>3231</v>
      </c>
      <c r="B1234" t="s">
        <v>3232</v>
      </c>
      <c r="D1234" t="s">
        <v>485</v>
      </c>
      <c r="E1234" t="s">
        <v>134</v>
      </c>
      <c r="F1234" t="s">
        <v>284</v>
      </c>
      <c r="G1234" t="s">
        <v>2028</v>
      </c>
      <c r="H1234" t="s">
        <v>1654</v>
      </c>
      <c r="I1234" t="s">
        <v>28</v>
      </c>
      <c r="J1234" t="s">
        <v>6531</v>
      </c>
      <c r="K1234" t="s">
        <v>991</v>
      </c>
      <c r="L1234" t="s">
        <v>986</v>
      </c>
      <c r="M1234" t="s">
        <v>2181</v>
      </c>
      <c r="N1234" t="s">
        <v>4816</v>
      </c>
      <c r="O1234" t="s">
        <v>6679</v>
      </c>
      <c r="P1234" t="s">
        <v>19</v>
      </c>
      <c r="Q1234" t="s">
        <v>1336</v>
      </c>
      <c r="R1234" t="s">
        <v>49</v>
      </c>
      <c r="S1234" t="s">
        <v>2182</v>
      </c>
      <c r="T1234" t="s">
        <v>1691</v>
      </c>
      <c r="U1234" t="s">
        <v>3233</v>
      </c>
    </row>
    <row r="1235" spans="1:21" x14ac:dyDescent="0.25">
      <c r="A1235" t="s">
        <v>4457</v>
      </c>
      <c r="B1235" t="s">
        <v>4458</v>
      </c>
      <c r="D1235" t="s">
        <v>1400</v>
      </c>
      <c r="E1235" t="s">
        <v>134</v>
      </c>
      <c r="F1235" t="s">
        <v>283</v>
      </c>
      <c r="G1235" t="s">
        <v>1657</v>
      </c>
      <c r="H1235" t="s">
        <v>135</v>
      </c>
      <c r="I1235" t="s">
        <v>20</v>
      </c>
      <c r="J1235" t="s">
        <v>3947</v>
      </c>
      <c r="K1235" t="s">
        <v>991</v>
      </c>
      <c r="M1235" t="s">
        <v>2183</v>
      </c>
      <c r="N1235" t="s">
        <v>5162</v>
      </c>
      <c r="P1235" t="s">
        <v>19</v>
      </c>
      <c r="Q1235" t="s">
        <v>135</v>
      </c>
      <c r="R1235" t="s">
        <v>30</v>
      </c>
      <c r="S1235" t="s">
        <v>2186</v>
      </c>
      <c r="T1235" t="s">
        <v>1731</v>
      </c>
      <c r="U1235" t="s">
        <v>4459</v>
      </c>
    </row>
    <row r="1236" spans="1:21" x14ac:dyDescent="0.25">
      <c r="A1236" t="s">
        <v>4590</v>
      </c>
      <c r="B1236" t="s">
        <v>4591</v>
      </c>
      <c r="D1236" t="s">
        <v>82</v>
      </c>
      <c r="E1236" t="s">
        <v>134</v>
      </c>
      <c r="F1236" t="s">
        <v>284</v>
      </c>
      <c r="G1236" t="s">
        <v>704</v>
      </c>
      <c r="H1236" t="s">
        <v>135</v>
      </c>
      <c r="I1236" t="s">
        <v>20</v>
      </c>
      <c r="J1236" t="s">
        <v>917</v>
      </c>
      <c r="K1236" t="s">
        <v>1726</v>
      </c>
      <c r="M1236" t="s">
        <v>2183</v>
      </c>
      <c r="N1236" t="s">
        <v>5162</v>
      </c>
      <c r="Q1236" t="s">
        <v>1336</v>
      </c>
      <c r="R1236" t="s">
        <v>69</v>
      </c>
      <c r="S1236" t="s">
        <v>2186</v>
      </c>
      <c r="T1236" t="s">
        <v>5159</v>
      </c>
      <c r="U1236" t="s">
        <v>4592</v>
      </c>
    </row>
    <row r="1237" spans="1:21" x14ac:dyDescent="0.25">
      <c r="A1237" t="s">
        <v>3292</v>
      </c>
      <c r="B1237" t="s">
        <v>3293</v>
      </c>
      <c r="D1237" t="s">
        <v>304</v>
      </c>
      <c r="E1237" t="s">
        <v>134</v>
      </c>
      <c r="F1237" t="s">
        <v>284</v>
      </c>
      <c r="G1237" t="s">
        <v>2028</v>
      </c>
      <c r="H1237" t="s">
        <v>135</v>
      </c>
      <c r="I1237" t="s">
        <v>17</v>
      </c>
      <c r="J1237" t="s">
        <v>43</v>
      </c>
      <c r="K1237" t="s">
        <v>991</v>
      </c>
      <c r="M1237" t="s">
        <v>2181</v>
      </c>
      <c r="N1237" t="s">
        <v>4279</v>
      </c>
      <c r="P1237" t="s">
        <v>19</v>
      </c>
      <c r="Q1237" t="s">
        <v>135</v>
      </c>
      <c r="R1237" t="s">
        <v>38</v>
      </c>
      <c r="S1237" t="s">
        <v>2186</v>
      </c>
      <c r="T1237" t="s">
        <v>1691</v>
      </c>
      <c r="U1237" t="s">
        <v>3294</v>
      </c>
    </row>
    <row r="1238" spans="1:21" x14ac:dyDescent="0.25">
      <c r="A1238" t="s">
        <v>3708</v>
      </c>
      <c r="B1238" t="s">
        <v>3707</v>
      </c>
      <c r="D1238" t="s">
        <v>1394</v>
      </c>
      <c r="E1238" t="s">
        <v>134</v>
      </c>
      <c r="F1238" t="s">
        <v>283</v>
      </c>
      <c r="G1238" t="s">
        <v>1714</v>
      </c>
      <c r="H1238" t="s">
        <v>135</v>
      </c>
      <c r="I1238" t="s">
        <v>140</v>
      </c>
      <c r="J1238" t="s">
        <v>4030</v>
      </c>
      <c r="K1238" t="s">
        <v>991</v>
      </c>
      <c r="M1238" t="s">
        <v>2183</v>
      </c>
      <c r="N1238" t="s">
        <v>4279</v>
      </c>
      <c r="P1238" t="s">
        <v>19</v>
      </c>
      <c r="Q1238" t="s">
        <v>135</v>
      </c>
      <c r="R1238" t="s">
        <v>52</v>
      </c>
      <c r="S1238" t="s">
        <v>2186</v>
      </c>
      <c r="T1238" t="s">
        <v>3706</v>
      </c>
      <c r="U1238" t="s">
        <v>3705</v>
      </c>
    </row>
    <row r="1239" spans="1:21" x14ac:dyDescent="0.25">
      <c r="A1239" t="s">
        <v>3690</v>
      </c>
      <c r="B1239" t="s">
        <v>3689</v>
      </c>
      <c r="D1239" t="s">
        <v>1394</v>
      </c>
      <c r="E1239" t="s">
        <v>134</v>
      </c>
      <c r="F1239" t="s">
        <v>283</v>
      </c>
      <c r="G1239" t="s">
        <v>1714</v>
      </c>
      <c r="H1239" t="s">
        <v>135</v>
      </c>
      <c r="I1239" t="s">
        <v>140</v>
      </c>
      <c r="J1239" t="s">
        <v>6528</v>
      </c>
      <c r="K1239" t="s">
        <v>991</v>
      </c>
      <c r="M1239" t="s">
        <v>2183</v>
      </c>
      <c r="N1239" t="s">
        <v>4817</v>
      </c>
      <c r="P1239" t="s">
        <v>19</v>
      </c>
      <c r="Q1239" t="s">
        <v>135</v>
      </c>
      <c r="R1239" t="s">
        <v>29</v>
      </c>
      <c r="S1239" t="s">
        <v>2186</v>
      </c>
      <c r="T1239" t="s">
        <v>3688</v>
      </c>
      <c r="U1239" t="s">
        <v>3687</v>
      </c>
    </row>
    <row r="1240" spans="1:21" x14ac:dyDescent="0.25">
      <c r="A1240" t="s">
        <v>3999</v>
      </c>
      <c r="B1240" t="s">
        <v>4000</v>
      </c>
      <c r="D1240" t="s">
        <v>1394</v>
      </c>
      <c r="E1240" t="s">
        <v>134</v>
      </c>
      <c r="F1240" t="s">
        <v>284</v>
      </c>
      <c r="G1240" t="s">
        <v>1714</v>
      </c>
      <c r="H1240" t="s">
        <v>135</v>
      </c>
      <c r="I1240" t="s">
        <v>1383</v>
      </c>
      <c r="J1240" t="s">
        <v>873</v>
      </c>
      <c r="K1240" t="s">
        <v>989</v>
      </c>
      <c r="L1240" t="s">
        <v>990</v>
      </c>
      <c r="M1240" t="s">
        <v>2185</v>
      </c>
      <c r="N1240" t="s">
        <v>4817</v>
      </c>
      <c r="O1240" t="s">
        <v>1275</v>
      </c>
      <c r="P1240" t="s">
        <v>19</v>
      </c>
      <c r="Q1240" t="s">
        <v>135</v>
      </c>
      <c r="R1240" t="s">
        <v>30</v>
      </c>
      <c r="S1240" t="s">
        <v>2184</v>
      </c>
      <c r="T1240" t="s">
        <v>1690</v>
      </c>
      <c r="U1240" t="s">
        <v>4001</v>
      </c>
    </row>
    <row r="1241" spans="1:21" x14ac:dyDescent="0.25">
      <c r="A1241" t="s">
        <v>3478</v>
      </c>
      <c r="B1241" t="s">
        <v>3479</v>
      </c>
      <c r="D1241" t="s">
        <v>1389</v>
      </c>
      <c r="E1241" t="s">
        <v>134</v>
      </c>
      <c r="F1241" t="s">
        <v>283</v>
      </c>
      <c r="G1241" t="s">
        <v>2028</v>
      </c>
      <c r="H1241" t="s">
        <v>135</v>
      </c>
      <c r="I1241" t="s">
        <v>140</v>
      </c>
      <c r="J1241" t="s">
        <v>4545</v>
      </c>
      <c r="K1241" t="s">
        <v>991</v>
      </c>
      <c r="L1241" t="s">
        <v>990</v>
      </c>
      <c r="M1241" t="s">
        <v>2181</v>
      </c>
      <c r="N1241" t="s">
        <v>6680</v>
      </c>
      <c r="P1241" t="s">
        <v>19</v>
      </c>
      <c r="Q1241" t="s">
        <v>135</v>
      </c>
      <c r="R1241" t="s">
        <v>77</v>
      </c>
      <c r="S1241" t="s">
        <v>2184</v>
      </c>
      <c r="T1241" t="s">
        <v>1691</v>
      </c>
      <c r="U1241" t="s">
        <v>3480</v>
      </c>
    </row>
    <row r="1242" spans="1:21" x14ac:dyDescent="0.25">
      <c r="A1242" t="s">
        <v>4819</v>
      </c>
      <c r="B1242" t="s">
        <v>4820</v>
      </c>
      <c r="C1242" t="s">
        <v>1364</v>
      </c>
      <c r="D1242" t="s">
        <v>27</v>
      </c>
      <c r="E1242" t="s">
        <v>134</v>
      </c>
      <c r="F1242" t="s">
        <v>284</v>
      </c>
      <c r="G1242" t="s">
        <v>703</v>
      </c>
      <c r="H1242" t="s">
        <v>135</v>
      </c>
      <c r="I1242" t="s">
        <v>1383</v>
      </c>
      <c r="J1242" t="s">
        <v>4039</v>
      </c>
      <c r="K1242" t="s">
        <v>989</v>
      </c>
      <c r="L1242" t="s">
        <v>985</v>
      </c>
      <c r="M1242" t="s">
        <v>2183</v>
      </c>
      <c r="N1242" t="s">
        <v>6681</v>
      </c>
      <c r="O1242" t="s">
        <v>6682</v>
      </c>
      <c r="P1242" t="s">
        <v>19</v>
      </c>
      <c r="Q1242" t="s">
        <v>135</v>
      </c>
      <c r="R1242" t="s">
        <v>74</v>
      </c>
      <c r="S1242" t="s">
        <v>2186</v>
      </c>
      <c r="T1242" t="s">
        <v>1727</v>
      </c>
      <c r="U1242" t="s">
        <v>4821</v>
      </c>
    </row>
    <row r="1243" spans="1:21" x14ac:dyDescent="0.25">
      <c r="A1243" t="s">
        <v>4271</v>
      </c>
      <c r="B1243" t="s">
        <v>4272</v>
      </c>
      <c r="C1243" t="s">
        <v>4273</v>
      </c>
      <c r="D1243" t="s">
        <v>1400</v>
      </c>
      <c r="E1243" t="s">
        <v>134</v>
      </c>
      <c r="F1243" t="s">
        <v>284</v>
      </c>
      <c r="G1243" t="s">
        <v>1657</v>
      </c>
      <c r="H1243" t="s">
        <v>135</v>
      </c>
      <c r="I1243" t="s">
        <v>28</v>
      </c>
      <c r="J1243" t="s">
        <v>3937</v>
      </c>
      <c r="K1243" t="s">
        <v>991</v>
      </c>
      <c r="M1243" t="s">
        <v>2185</v>
      </c>
      <c r="N1243" t="s">
        <v>6681</v>
      </c>
      <c r="P1243" t="s">
        <v>19</v>
      </c>
      <c r="Q1243" t="s">
        <v>135</v>
      </c>
      <c r="R1243" t="s">
        <v>18</v>
      </c>
      <c r="S1243" t="s">
        <v>2184</v>
      </c>
      <c r="T1243" t="s">
        <v>1691</v>
      </c>
      <c r="U1243" t="s">
        <v>4274</v>
      </c>
    </row>
    <row r="1244" spans="1:21" x14ac:dyDescent="0.25">
      <c r="A1244" t="s">
        <v>3490</v>
      </c>
      <c r="B1244" t="s">
        <v>3490</v>
      </c>
      <c r="D1244" t="s">
        <v>82</v>
      </c>
      <c r="E1244" t="s">
        <v>134</v>
      </c>
      <c r="F1244" t="s">
        <v>283</v>
      </c>
      <c r="G1244" t="s">
        <v>2028</v>
      </c>
      <c r="H1244" t="s">
        <v>135</v>
      </c>
      <c r="I1244" t="s">
        <v>140</v>
      </c>
      <c r="J1244" t="s">
        <v>6756</v>
      </c>
      <c r="K1244" t="s">
        <v>991</v>
      </c>
      <c r="M1244" t="s">
        <v>2185</v>
      </c>
      <c r="N1244" t="s">
        <v>5163</v>
      </c>
      <c r="P1244" t="s">
        <v>19</v>
      </c>
      <c r="Q1244" t="s">
        <v>135</v>
      </c>
      <c r="R1244" t="s">
        <v>34</v>
      </c>
      <c r="S1244" t="s">
        <v>2184</v>
      </c>
      <c r="T1244" t="s">
        <v>1691</v>
      </c>
      <c r="U1244" t="s">
        <v>3491</v>
      </c>
    </row>
    <row r="1245" spans="1:21" x14ac:dyDescent="0.25">
      <c r="A1245" t="s">
        <v>3908</v>
      </c>
      <c r="B1245" t="s">
        <v>3909</v>
      </c>
      <c r="D1245" t="s">
        <v>1342</v>
      </c>
      <c r="E1245" t="s">
        <v>134</v>
      </c>
      <c r="F1245" t="s">
        <v>284</v>
      </c>
      <c r="G1245" t="s">
        <v>1657</v>
      </c>
      <c r="H1245" t="s">
        <v>135</v>
      </c>
      <c r="I1245" t="s">
        <v>20</v>
      </c>
      <c r="J1245" t="s">
        <v>2993</v>
      </c>
      <c r="K1245" t="s">
        <v>1339</v>
      </c>
      <c r="L1245" t="s">
        <v>986</v>
      </c>
      <c r="M1245" t="s">
        <v>2185</v>
      </c>
      <c r="N1245" t="s">
        <v>4818</v>
      </c>
      <c r="O1245" t="s">
        <v>1265</v>
      </c>
      <c r="P1245" t="s">
        <v>19</v>
      </c>
      <c r="Q1245" t="s">
        <v>1336</v>
      </c>
      <c r="R1245" t="s">
        <v>77</v>
      </c>
      <c r="S1245" t="s">
        <v>2184</v>
      </c>
      <c r="T1245" t="s">
        <v>1691</v>
      </c>
      <c r="U1245" t="s">
        <v>3910</v>
      </c>
    </row>
    <row r="1246" spans="1:21" x14ac:dyDescent="0.25">
      <c r="A1246" t="s">
        <v>4242</v>
      </c>
      <c r="B1246" t="s">
        <v>4243</v>
      </c>
      <c r="D1246" t="s">
        <v>1394</v>
      </c>
      <c r="E1246" t="s">
        <v>134</v>
      </c>
      <c r="F1246" t="s">
        <v>283</v>
      </c>
      <c r="G1246" t="s">
        <v>1657</v>
      </c>
      <c r="H1246" t="s">
        <v>135</v>
      </c>
      <c r="I1246" t="s">
        <v>20</v>
      </c>
      <c r="J1246" t="s">
        <v>2570</v>
      </c>
      <c r="K1246" t="s">
        <v>991</v>
      </c>
      <c r="M1246" t="s">
        <v>2183</v>
      </c>
      <c r="N1246" t="s">
        <v>4818</v>
      </c>
      <c r="P1246" t="s">
        <v>19</v>
      </c>
      <c r="Q1246" t="s">
        <v>135</v>
      </c>
      <c r="R1246" t="s">
        <v>34</v>
      </c>
      <c r="S1246" t="s">
        <v>2184</v>
      </c>
      <c r="T1246" t="s">
        <v>1740</v>
      </c>
      <c r="U1246" t="s">
        <v>4244</v>
      </c>
    </row>
    <row r="1247" spans="1:21" x14ac:dyDescent="0.25">
      <c r="A1247" t="s">
        <v>2658</v>
      </c>
      <c r="B1247" t="s">
        <v>2658</v>
      </c>
      <c r="D1247" t="s">
        <v>1381</v>
      </c>
      <c r="E1247" t="s">
        <v>134</v>
      </c>
      <c r="F1247" t="s">
        <v>284</v>
      </c>
      <c r="G1247" t="s">
        <v>704</v>
      </c>
      <c r="H1247" t="s">
        <v>135</v>
      </c>
      <c r="I1247" t="s">
        <v>28</v>
      </c>
      <c r="J1247" t="s">
        <v>929</v>
      </c>
      <c r="K1247" t="s">
        <v>991</v>
      </c>
      <c r="M1247" t="s">
        <v>2183</v>
      </c>
      <c r="N1247" t="s">
        <v>5164</v>
      </c>
      <c r="P1247" t="s">
        <v>19</v>
      </c>
      <c r="Q1247" t="s">
        <v>135</v>
      </c>
      <c r="R1247" t="s">
        <v>24</v>
      </c>
      <c r="S1247" t="s">
        <v>2186</v>
      </c>
      <c r="T1247" t="s">
        <v>1740</v>
      </c>
      <c r="U1247" t="s">
        <v>2659</v>
      </c>
    </row>
    <row r="1248" spans="1:21" x14ac:dyDescent="0.25">
      <c r="A1248" t="s">
        <v>3671</v>
      </c>
      <c r="B1248" t="s">
        <v>3670</v>
      </c>
      <c r="D1248" t="s">
        <v>82</v>
      </c>
      <c r="E1248" t="s">
        <v>134</v>
      </c>
      <c r="F1248" t="s">
        <v>283</v>
      </c>
      <c r="G1248" t="s">
        <v>1714</v>
      </c>
      <c r="H1248" t="s">
        <v>135</v>
      </c>
      <c r="I1248" t="s">
        <v>140</v>
      </c>
      <c r="J1248" t="s">
        <v>6341</v>
      </c>
      <c r="K1248" t="s">
        <v>989</v>
      </c>
      <c r="L1248" t="s">
        <v>986</v>
      </c>
      <c r="M1248" t="s">
        <v>2185</v>
      </c>
      <c r="N1248" t="s">
        <v>5164</v>
      </c>
      <c r="O1248" t="s">
        <v>1265</v>
      </c>
      <c r="P1248" t="s">
        <v>19</v>
      </c>
      <c r="Q1248" t="s">
        <v>135</v>
      </c>
      <c r="R1248" t="s">
        <v>52</v>
      </c>
      <c r="S1248" t="s">
        <v>2184</v>
      </c>
      <c r="T1248" t="s">
        <v>1691</v>
      </c>
      <c r="U1248" t="s">
        <v>3669</v>
      </c>
    </row>
    <row r="1249" spans="1:21" x14ac:dyDescent="0.25">
      <c r="A1249" t="s">
        <v>3905</v>
      </c>
      <c r="B1249" t="s">
        <v>3906</v>
      </c>
      <c r="D1249" t="s">
        <v>410</v>
      </c>
      <c r="E1249" t="s">
        <v>134</v>
      </c>
      <c r="F1249" t="s">
        <v>284</v>
      </c>
      <c r="G1249" t="s">
        <v>28</v>
      </c>
      <c r="H1249" t="s">
        <v>135</v>
      </c>
      <c r="I1249" t="s">
        <v>20</v>
      </c>
      <c r="J1249" t="s">
        <v>6778</v>
      </c>
      <c r="K1249" t="s">
        <v>991</v>
      </c>
      <c r="M1249" t="s">
        <v>2183</v>
      </c>
      <c r="N1249" t="s">
        <v>5164</v>
      </c>
      <c r="P1249" t="s">
        <v>19</v>
      </c>
      <c r="Q1249" t="s">
        <v>1336</v>
      </c>
      <c r="R1249" t="s">
        <v>34</v>
      </c>
      <c r="S1249" t="s">
        <v>2186</v>
      </c>
      <c r="T1249" t="s">
        <v>3007</v>
      </c>
      <c r="U1249" t="s">
        <v>3907</v>
      </c>
    </row>
    <row r="1250" spans="1:21" x14ac:dyDescent="0.25">
      <c r="A1250" t="s">
        <v>4797</v>
      </c>
      <c r="B1250" t="s">
        <v>4798</v>
      </c>
      <c r="C1250" t="s">
        <v>1337</v>
      </c>
      <c r="D1250" t="s">
        <v>1381</v>
      </c>
      <c r="E1250" t="s">
        <v>134</v>
      </c>
      <c r="F1250" t="s">
        <v>284</v>
      </c>
      <c r="G1250" t="s">
        <v>4823</v>
      </c>
      <c r="H1250" t="s">
        <v>135</v>
      </c>
      <c r="I1250" t="s">
        <v>28</v>
      </c>
      <c r="J1250" t="s">
        <v>876</v>
      </c>
      <c r="K1250" t="s">
        <v>989</v>
      </c>
      <c r="M1250" t="s">
        <v>2183</v>
      </c>
      <c r="N1250" t="s">
        <v>6683</v>
      </c>
      <c r="O1250" t="s">
        <v>6684</v>
      </c>
      <c r="P1250" t="s">
        <v>19</v>
      </c>
      <c r="Q1250" t="s">
        <v>135</v>
      </c>
      <c r="R1250" t="s">
        <v>24</v>
      </c>
      <c r="S1250" t="s">
        <v>2182</v>
      </c>
      <c r="T1250" t="s">
        <v>1740</v>
      </c>
      <c r="U1250" t="s">
        <v>4799</v>
      </c>
    </row>
    <row r="1251" spans="1:21" x14ac:dyDescent="0.25">
      <c r="A1251" t="s">
        <v>1228</v>
      </c>
      <c r="B1251" t="s">
        <v>1229</v>
      </c>
      <c r="D1251" t="s">
        <v>3273</v>
      </c>
      <c r="E1251" t="s">
        <v>134</v>
      </c>
      <c r="F1251" t="s">
        <v>221</v>
      </c>
      <c r="G1251" t="s">
        <v>2028</v>
      </c>
      <c r="H1251" t="s">
        <v>1654</v>
      </c>
      <c r="I1251" t="s">
        <v>1383</v>
      </c>
      <c r="J1251" t="s">
        <v>513</v>
      </c>
      <c r="K1251" t="s">
        <v>987</v>
      </c>
      <c r="L1251" t="s">
        <v>990</v>
      </c>
      <c r="M1251" t="s">
        <v>2183</v>
      </c>
      <c r="N1251" t="s">
        <v>6685</v>
      </c>
      <c r="O1251" t="s">
        <v>1275</v>
      </c>
      <c r="P1251" t="s">
        <v>19</v>
      </c>
      <c r="Q1251" t="s">
        <v>135</v>
      </c>
      <c r="R1251" t="s">
        <v>54</v>
      </c>
      <c r="S1251" t="s">
        <v>2184</v>
      </c>
      <c r="T1251" t="s">
        <v>1691</v>
      </c>
      <c r="U1251" t="s">
        <v>1230</v>
      </c>
    </row>
    <row r="1252" spans="1:21" x14ac:dyDescent="0.25">
      <c r="A1252" t="s">
        <v>3566</v>
      </c>
      <c r="B1252" t="s">
        <v>3567</v>
      </c>
      <c r="C1252" t="s">
        <v>3568</v>
      </c>
      <c r="D1252" t="s">
        <v>1400</v>
      </c>
      <c r="E1252" t="s">
        <v>134</v>
      </c>
      <c r="F1252" t="s">
        <v>284</v>
      </c>
      <c r="G1252" t="s">
        <v>28</v>
      </c>
      <c r="H1252" t="s">
        <v>135</v>
      </c>
      <c r="I1252" t="s">
        <v>20</v>
      </c>
      <c r="J1252" t="s">
        <v>4030</v>
      </c>
      <c r="K1252" t="s">
        <v>991</v>
      </c>
      <c r="M1252" t="s">
        <v>2181</v>
      </c>
      <c r="N1252" t="s">
        <v>5165</v>
      </c>
      <c r="P1252" t="s">
        <v>19</v>
      </c>
      <c r="Q1252" t="s">
        <v>135</v>
      </c>
      <c r="R1252" t="s">
        <v>34</v>
      </c>
      <c r="S1252" t="s">
        <v>2182</v>
      </c>
      <c r="T1252" t="s">
        <v>1691</v>
      </c>
      <c r="U1252" t="s">
        <v>3569</v>
      </c>
    </row>
    <row r="1253" spans="1:21" x14ac:dyDescent="0.25">
      <c r="A1253" t="s">
        <v>3352</v>
      </c>
      <c r="B1253" t="s">
        <v>3351</v>
      </c>
      <c r="D1253" t="s">
        <v>265</v>
      </c>
      <c r="E1253" t="s">
        <v>134</v>
      </c>
      <c r="F1253" t="s">
        <v>284</v>
      </c>
      <c r="G1253" t="s">
        <v>1657</v>
      </c>
      <c r="H1253" t="s">
        <v>135</v>
      </c>
      <c r="I1253" t="s">
        <v>17</v>
      </c>
      <c r="J1253" t="s">
        <v>6846</v>
      </c>
      <c r="K1253" t="s">
        <v>991</v>
      </c>
      <c r="M1253" t="s">
        <v>2185</v>
      </c>
      <c r="N1253" t="s">
        <v>6686</v>
      </c>
      <c r="P1253" t="s">
        <v>19</v>
      </c>
      <c r="Q1253" t="s">
        <v>135</v>
      </c>
      <c r="R1253" t="s">
        <v>34</v>
      </c>
      <c r="S1253" t="s">
        <v>2182</v>
      </c>
      <c r="T1253" t="s">
        <v>1691</v>
      </c>
      <c r="U1253" t="s">
        <v>3350</v>
      </c>
    </row>
    <row r="1254" spans="1:21" x14ac:dyDescent="0.25">
      <c r="A1254" t="s">
        <v>3469</v>
      </c>
      <c r="B1254" t="s">
        <v>3470</v>
      </c>
      <c r="D1254" t="s">
        <v>304</v>
      </c>
      <c r="E1254" t="s">
        <v>134</v>
      </c>
      <c r="F1254" t="s">
        <v>284</v>
      </c>
      <c r="G1254" t="s">
        <v>2028</v>
      </c>
      <c r="H1254" t="s">
        <v>135</v>
      </c>
      <c r="I1254" t="s">
        <v>17</v>
      </c>
      <c r="J1254" t="s">
        <v>5113</v>
      </c>
      <c r="K1254" t="s">
        <v>991</v>
      </c>
      <c r="L1254" t="s">
        <v>986</v>
      </c>
      <c r="M1254" t="s">
        <v>2181</v>
      </c>
      <c r="N1254" t="s">
        <v>6686</v>
      </c>
      <c r="O1254" t="s">
        <v>1265</v>
      </c>
      <c r="P1254" t="s">
        <v>19</v>
      </c>
      <c r="Q1254" t="s">
        <v>135</v>
      </c>
      <c r="R1254" t="s">
        <v>21</v>
      </c>
      <c r="S1254" t="s">
        <v>2182</v>
      </c>
      <c r="T1254" t="s">
        <v>1691</v>
      </c>
      <c r="U1254" t="s">
        <v>3471</v>
      </c>
    </row>
    <row r="1255" spans="1:21" x14ac:dyDescent="0.25">
      <c r="A1255" t="s">
        <v>3367</v>
      </c>
      <c r="B1255" t="s">
        <v>3366</v>
      </c>
      <c r="D1255" t="s">
        <v>304</v>
      </c>
      <c r="E1255" t="s">
        <v>134</v>
      </c>
      <c r="F1255" t="s">
        <v>284</v>
      </c>
      <c r="G1255" t="s">
        <v>2028</v>
      </c>
      <c r="H1255" t="s">
        <v>135</v>
      </c>
      <c r="I1255" t="s">
        <v>17</v>
      </c>
      <c r="J1255" t="s">
        <v>5715</v>
      </c>
      <c r="K1255" t="s">
        <v>989</v>
      </c>
      <c r="M1255" t="s">
        <v>2183</v>
      </c>
      <c r="N1255" t="s">
        <v>6687</v>
      </c>
      <c r="O1255" t="s">
        <v>3365</v>
      </c>
      <c r="P1255" t="s">
        <v>19</v>
      </c>
      <c r="Q1255" t="s">
        <v>135</v>
      </c>
      <c r="R1255" t="s">
        <v>40</v>
      </c>
      <c r="S1255" t="s">
        <v>2186</v>
      </c>
      <c r="T1255" t="s">
        <v>1691</v>
      </c>
      <c r="U1255" t="s">
        <v>3364</v>
      </c>
    </row>
    <row r="1256" spans="1:21" x14ac:dyDescent="0.25">
      <c r="A1256" t="s">
        <v>3614</v>
      </c>
      <c r="B1256" t="s">
        <v>3615</v>
      </c>
      <c r="D1256" t="s">
        <v>2689</v>
      </c>
      <c r="E1256" t="s">
        <v>134</v>
      </c>
      <c r="F1256" t="s">
        <v>283</v>
      </c>
      <c r="G1256" t="s">
        <v>703</v>
      </c>
      <c r="H1256" t="s">
        <v>135</v>
      </c>
      <c r="I1256" t="s">
        <v>17</v>
      </c>
      <c r="J1256" t="s">
        <v>914</v>
      </c>
      <c r="K1256" t="s">
        <v>989</v>
      </c>
      <c r="L1256" t="s">
        <v>986</v>
      </c>
      <c r="M1256" t="s">
        <v>2183</v>
      </c>
      <c r="N1256" t="s">
        <v>5166</v>
      </c>
      <c r="O1256" t="s">
        <v>6688</v>
      </c>
      <c r="P1256" t="s">
        <v>19</v>
      </c>
      <c r="Q1256" t="s">
        <v>135</v>
      </c>
      <c r="R1256" t="s">
        <v>66</v>
      </c>
      <c r="S1256" t="s">
        <v>2186</v>
      </c>
      <c r="T1256" t="s">
        <v>5168</v>
      </c>
      <c r="U1256" t="s">
        <v>3616</v>
      </c>
    </row>
    <row r="1257" spans="1:21" x14ac:dyDescent="0.25">
      <c r="A1257" t="s">
        <v>4268</v>
      </c>
      <c r="B1257" t="s">
        <v>4269</v>
      </c>
      <c r="D1257" t="s">
        <v>332</v>
      </c>
      <c r="E1257" t="s">
        <v>134</v>
      </c>
      <c r="F1257" t="s">
        <v>283</v>
      </c>
      <c r="G1257" t="s">
        <v>1657</v>
      </c>
      <c r="H1257" t="s">
        <v>135</v>
      </c>
      <c r="I1257" t="s">
        <v>28</v>
      </c>
      <c r="J1257" t="s">
        <v>3950</v>
      </c>
      <c r="K1257" t="s">
        <v>991</v>
      </c>
      <c r="M1257" t="s">
        <v>2181</v>
      </c>
      <c r="N1257" t="s">
        <v>6689</v>
      </c>
      <c r="P1257" t="s">
        <v>19</v>
      </c>
      <c r="Q1257" t="s">
        <v>135</v>
      </c>
      <c r="R1257" t="s">
        <v>30</v>
      </c>
      <c r="S1257" t="s">
        <v>2182</v>
      </c>
      <c r="T1257" t="s">
        <v>1691</v>
      </c>
      <c r="U1257" t="s">
        <v>4270</v>
      </c>
    </row>
    <row r="1258" spans="1:21" x14ac:dyDescent="0.25">
      <c r="A1258" t="s">
        <v>3325</v>
      </c>
      <c r="B1258" t="s">
        <v>3326</v>
      </c>
      <c r="C1258" t="s">
        <v>3327</v>
      </c>
      <c r="D1258" t="s">
        <v>304</v>
      </c>
      <c r="E1258" t="s">
        <v>134</v>
      </c>
      <c r="F1258" t="s">
        <v>284</v>
      </c>
      <c r="G1258" t="s">
        <v>2028</v>
      </c>
      <c r="H1258" t="s">
        <v>135</v>
      </c>
      <c r="I1258" t="s">
        <v>17</v>
      </c>
      <c r="J1258" t="s">
        <v>5182</v>
      </c>
      <c r="K1258" t="s">
        <v>991</v>
      </c>
      <c r="M1258" t="s">
        <v>2185</v>
      </c>
      <c r="N1258" t="s">
        <v>5167</v>
      </c>
      <c r="P1258" t="s">
        <v>19</v>
      </c>
      <c r="Q1258" t="s">
        <v>135</v>
      </c>
      <c r="R1258" t="s">
        <v>68</v>
      </c>
      <c r="S1258" t="s">
        <v>2184</v>
      </c>
      <c r="T1258" t="s">
        <v>1691</v>
      </c>
      <c r="U1258" t="s">
        <v>3328</v>
      </c>
    </row>
    <row r="1259" spans="1:21" x14ac:dyDescent="0.25">
      <c r="A1259" t="s">
        <v>4593</v>
      </c>
      <c r="B1259" t="s">
        <v>4594</v>
      </c>
      <c r="D1259" t="s">
        <v>1400</v>
      </c>
      <c r="E1259" t="s">
        <v>134</v>
      </c>
      <c r="F1259" t="s">
        <v>283</v>
      </c>
      <c r="G1259" t="s">
        <v>28</v>
      </c>
      <c r="H1259" t="s">
        <v>135</v>
      </c>
      <c r="I1259" t="s">
        <v>140</v>
      </c>
      <c r="J1259" t="s">
        <v>4306</v>
      </c>
      <c r="K1259" t="s">
        <v>991</v>
      </c>
      <c r="M1259" t="s">
        <v>2185</v>
      </c>
      <c r="N1259" t="s">
        <v>5169</v>
      </c>
      <c r="O1259" t="s">
        <v>4812</v>
      </c>
      <c r="P1259" t="s">
        <v>19</v>
      </c>
      <c r="Q1259" t="s">
        <v>135</v>
      </c>
      <c r="R1259" t="s">
        <v>38</v>
      </c>
      <c r="S1259" t="s">
        <v>2184</v>
      </c>
      <c r="T1259" t="s">
        <v>1740</v>
      </c>
      <c r="U1259" t="s">
        <v>4595</v>
      </c>
    </row>
    <row r="1260" spans="1:21" x14ac:dyDescent="0.25">
      <c r="A1260" t="s">
        <v>3714</v>
      </c>
      <c r="B1260" t="s">
        <v>3713</v>
      </c>
      <c r="D1260" t="s">
        <v>1344</v>
      </c>
      <c r="E1260" t="s">
        <v>134</v>
      </c>
      <c r="F1260" t="s">
        <v>284</v>
      </c>
      <c r="G1260" t="s">
        <v>704</v>
      </c>
      <c r="H1260" t="s">
        <v>135</v>
      </c>
      <c r="I1260" t="s">
        <v>1383</v>
      </c>
      <c r="J1260" t="s">
        <v>4630</v>
      </c>
      <c r="K1260" t="s">
        <v>991</v>
      </c>
      <c r="M1260" t="s">
        <v>2183</v>
      </c>
      <c r="N1260" t="s">
        <v>6690</v>
      </c>
      <c r="P1260" t="s">
        <v>19</v>
      </c>
      <c r="Q1260" t="s">
        <v>1336</v>
      </c>
      <c r="R1260" t="s">
        <v>18</v>
      </c>
      <c r="S1260" t="s">
        <v>2186</v>
      </c>
      <c r="T1260" t="s">
        <v>1731</v>
      </c>
      <c r="U1260" t="s">
        <v>3712</v>
      </c>
    </row>
    <row r="1261" spans="1:21" x14ac:dyDescent="0.25">
      <c r="A1261" t="s">
        <v>4023</v>
      </c>
      <c r="B1261" t="s">
        <v>4024</v>
      </c>
      <c r="C1261" t="s">
        <v>2487</v>
      </c>
      <c r="D1261" t="s">
        <v>1400</v>
      </c>
      <c r="E1261" t="s">
        <v>134</v>
      </c>
      <c r="F1261" t="s">
        <v>284</v>
      </c>
      <c r="G1261" t="s">
        <v>1657</v>
      </c>
      <c r="H1261" t="s">
        <v>135</v>
      </c>
      <c r="I1261" t="s">
        <v>20</v>
      </c>
      <c r="J1261" t="s">
        <v>880</v>
      </c>
      <c r="K1261" t="s">
        <v>991</v>
      </c>
      <c r="L1261" t="s">
        <v>986</v>
      </c>
      <c r="M1261" t="s">
        <v>2181</v>
      </c>
      <c r="N1261" t="s">
        <v>6691</v>
      </c>
      <c r="O1261" t="s">
        <v>6692</v>
      </c>
      <c r="P1261" t="s">
        <v>19</v>
      </c>
      <c r="Q1261" t="s">
        <v>135</v>
      </c>
      <c r="R1261" t="s">
        <v>29</v>
      </c>
      <c r="S1261" t="s">
        <v>2182</v>
      </c>
      <c r="T1261" t="s">
        <v>1731</v>
      </c>
      <c r="U1261" t="s">
        <v>4025</v>
      </c>
    </row>
    <row r="1262" spans="1:21" x14ac:dyDescent="0.25">
      <c r="A1262" t="s">
        <v>3563</v>
      </c>
      <c r="B1262" t="s">
        <v>3564</v>
      </c>
      <c r="D1262" t="s">
        <v>220</v>
      </c>
      <c r="E1262" t="s">
        <v>134</v>
      </c>
      <c r="F1262" t="s">
        <v>284</v>
      </c>
      <c r="G1262" t="s">
        <v>2028</v>
      </c>
      <c r="H1262" t="s">
        <v>135</v>
      </c>
      <c r="I1262" t="s">
        <v>17</v>
      </c>
      <c r="J1262" t="s">
        <v>5185</v>
      </c>
      <c r="K1262" t="s">
        <v>991</v>
      </c>
      <c r="M1262" t="s">
        <v>2181</v>
      </c>
      <c r="N1262" t="s">
        <v>6693</v>
      </c>
      <c r="P1262" t="s">
        <v>19</v>
      </c>
      <c r="Q1262" t="s">
        <v>135</v>
      </c>
      <c r="R1262" t="s">
        <v>54</v>
      </c>
      <c r="S1262" t="s">
        <v>2182</v>
      </c>
      <c r="T1262" t="s">
        <v>1691</v>
      </c>
      <c r="U1262" t="s">
        <v>3565</v>
      </c>
    </row>
    <row r="1263" spans="1:21" x14ac:dyDescent="0.25">
      <c r="A1263" t="s">
        <v>3504</v>
      </c>
      <c r="B1263" t="s">
        <v>3504</v>
      </c>
      <c r="D1263" t="s">
        <v>1400</v>
      </c>
      <c r="E1263" t="s">
        <v>134</v>
      </c>
      <c r="F1263" t="s">
        <v>284</v>
      </c>
      <c r="G1263" t="s">
        <v>2028</v>
      </c>
      <c r="H1263" t="s">
        <v>1654</v>
      </c>
      <c r="I1263" t="s">
        <v>28</v>
      </c>
      <c r="J1263" t="s">
        <v>6734</v>
      </c>
      <c r="K1263" t="s">
        <v>991</v>
      </c>
      <c r="M1263" t="s">
        <v>2183</v>
      </c>
      <c r="N1263" t="s">
        <v>6694</v>
      </c>
      <c r="P1263" t="s">
        <v>19</v>
      </c>
      <c r="Q1263" t="s">
        <v>135</v>
      </c>
      <c r="R1263" t="s">
        <v>24</v>
      </c>
      <c r="S1263" t="s">
        <v>2184</v>
      </c>
      <c r="T1263" t="s">
        <v>6695</v>
      </c>
      <c r="U1263" t="s">
        <v>3505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AllianceTechRegion</vt:lpstr>
      <vt:lpstr>Growth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2016-02-29T05:36:04Z</dcterms:modified>
</cp:coreProperties>
</file>