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DA57A985-E73A-471A-81D5-522E28479B71}" xr6:coauthVersionLast="47" xr6:coauthVersionMax="47" xr10:uidLastSave="{00000000-0000-0000-0000-000000000000}"/>
  <bookViews>
    <workbookView xWindow="28702" yWindow="-4732" windowWidth="16396" windowHeight="28394" activeTab="1" xr2:uid="{AB1FE71A-D808-4DB0-A792-DDA91CE559FE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3" l="1"/>
  <c r="Q39" i="3"/>
  <c r="H55" i="3"/>
  <c r="I55" i="3"/>
  <c r="J55" i="3"/>
  <c r="K55" i="3"/>
  <c r="L55" i="3"/>
  <c r="G55" i="3"/>
  <c r="G47" i="3"/>
  <c r="F47" i="3"/>
  <c r="L54" i="3"/>
  <c r="L53" i="3"/>
  <c r="L51" i="3"/>
  <c r="F54" i="3"/>
  <c r="G54" i="3"/>
  <c r="H54" i="3"/>
  <c r="I54" i="3"/>
  <c r="J54" i="3"/>
  <c r="K54" i="3"/>
  <c r="J53" i="3"/>
  <c r="K53" i="3"/>
  <c r="K51" i="3"/>
  <c r="K50" i="3"/>
  <c r="J51" i="3"/>
  <c r="I53" i="3"/>
  <c r="I51" i="3"/>
  <c r="I50" i="3"/>
  <c r="H53" i="3"/>
  <c r="G53" i="3"/>
  <c r="G51" i="3"/>
  <c r="G50" i="3"/>
  <c r="H51" i="3"/>
  <c r="J48" i="3"/>
  <c r="R17" i="3"/>
  <c r="S23" i="3"/>
  <c r="S22" i="3"/>
  <c r="S21" i="3"/>
  <c r="S20" i="3"/>
  <c r="S19" i="3"/>
  <c r="S15" i="3"/>
  <c r="S14" i="3"/>
  <c r="H17" i="3"/>
  <c r="R23" i="3"/>
  <c r="Q23" i="3"/>
  <c r="P23" i="3"/>
  <c r="O23" i="3"/>
  <c r="N23" i="3"/>
  <c r="M23" i="3"/>
  <c r="L23" i="3"/>
  <c r="K23" i="3"/>
  <c r="J23" i="3"/>
  <c r="I23" i="3"/>
  <c r="H23" i="3"/>
  <c r="G23" i="3"/>
  <c r="H10" i="3"/>
  <c r="I10" i="3"/>
  <c r="J10" i="3"/>
  <c r="K10" i="3"/>
  <c r="L10" i="3"/>
  <c r="M10" i="3"/>
  <c r="N10" i="3"/>
  <c r="O10" i="3"/>
  <c r="P10" i="3"/>
  <c r="Q10" i="3"/>
  <c r="R10" i="3"/>
  <c r="G10" i="3"/>
  <c r="G17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G9" i="3"/>
  <c r="H9" i="3"/>
  <c r="I9" i="3"/>
  <c r="J9" i="3"/>
  <c r="K9" i="3"/>
  <c r="L9" i="3"/>
  <c r="M9" i="3"/>
  <c r="N9" i="3"/>
  <c r="O9" i="3"/>
  <c r="P9" i="3"/>
  <c r="Q9" i="3"/>
  <c r="R9" i="3"/>
  <c r="F9" i="3"/>
  <c r="Q17" i="3"/>
  <c r="J13" i="3"/>
  <c r="J19" i="3" s="1"/>
  <c r="J20" i="3" s="1"/>
  <c r="L13" i="3"/>
  <c r="H21" i="3"/>
  <c r="I21" i="3"/>
  <c r="L21" i="3"/>
  <c r="M21" i="3"/>
  <c r="N21" i="3"/>
  <c r="O21" i="3"/>
  <c r="P21" i="3"/>
  <c r="Q21" i="3"/>
  <c r="R21" i="3"/>
  <c r="G21" i="3"/>
  <c r="G20" i="3"/>
  <c r="H20" i="3"/>
  <c r="I20" i="3"/>
  <c r="K20" i="3"/>
  <c r="L20" i="3"/>
  <c r="M20" i="3"/>
  <c r="N20" i="3"/>
  <c r="O20" i="3"/>
  <c r="P20" i="3"/>
  <c r="Q20" i="3"/>
  <c r="R20" i="3"/>
  <c r="F20" i="3"/>
  <c r="G19" i="3"/>
  <c r="H19" i="3"/>
  <c r="I19" i="3"/>
  <c r="K19" i="3"/>
  <c r="L19" i="3"/>
  <c r="M19" i="3"/>
  <c r="N19" i="3"/>
  <c r="O19" i="3"/>
  <c r="P19" i="3"/>
  <c r="Q19" i="3"/>
  <c r="R19" i="3"/>
  <c r="F19" i="3"/>
  <c r="R13" i="3"/>
  <c r="R14" i="3" s="1"/>
  <c r="P13" i="3"/>
  <c r="N13" i="3"/>
  <c r="H13" i="3"/>
  <c r="H14" i="3" s="1"/>
  <c r="H15" i="3" s="1"/>
  <c r="R6" i="3"/>
  <c r="N6" i="3"/>
  <c r="P6" i="3"/>
  <c r="N7" i="3"/>
  <c r="N8" i="3" s="1"/>
  <c r="L6" i="3"/>
  <c r="J6" i="3"/>
  <c r="J7" i="3" s="1"/>
  <c r="H6" i="3"/>
  <c r="R11" i="3"/>
  <c r="G15" i="3"/>
  <c r="Q14" i="3"/>
  <c r="P14" i="3"/>
  <c r="O14" i="3"/>
  <c r="N14" i="3"/>
  <c r="M14" i="3"/>
  <c r="L14" i="3"/>
  <c r="K14" i="3"/>
  <c r="J14" i="3"/>
  <c r="K15" i="3" s="1"/>
  <c r="I14" i="3"/>
  <c r="J15" i="3" s="1"/>
  <c r="G14" i="3"/>
  <c r="F14" i="3"/>
  <c r="G7" i="3"/>
  <c r="G8" i="3" s="1"/>
  <c r="I3" i="3"/>
  <c r="J3" i="3"/>
  <c r="K3" i="3"/>
  <c r="K2" i="3"/>
  <c r="H7" i="3" s="1"/>
  <c r="I8" i="3" s="1"/>
  <c r="J2" i="3"/>
  <c r="I2" i="3"/>
  <c r="F7" i="3"/>
  <c r="I7" i="3"/>
  <c r="K7" i="3"/>
  <c r="L7" i="3"/>
  <c r="L8" i="3" s="1"/>
  <c r="M7" i="3"/>
  <c r="O7" i="3"/>
  <c r="P7" i="3"/>
  <c r="P8" i="3" s="1"/>
  <c r="Q7" i="3"/>
  <c r="R7" i="3"/>
  <c r="R8" i="3" s="1"/>
  <c r="M43" i="2"/>
  <c r="M44" i="2" s="1"/>
  <c r="L44" i="2"/>
  <c r="K44" i="2"/>
  <c r="J44" i="2"/>
  <c r="M46" i="2"/>
  <c r="M47" i="2" s="1"/>
  <c r="L47" i="2"/>
  <c r="K47" i="2"/>
  <c r="J47" i="2"/>
  <c r="M37" i="2"/>
  <c r="M34" i="2"/>
  <c r="L37" i="2"/>
  <c r="J37" i="2"/>
  <c r="K37" i="2"/>
  <c r="J34" i="2"/>
  <c r="L34" i="2"/>
  <c r="K34" i="2"/>
  <c r="J31" i="2"/>
  <c r="L31" i="2"/>
  <c r="K31" i="2"/>
  <c r="E12" i="2"/>
  <c r="E14" i="2"/>
  <c r="E16" i="2"/>
  <c r="G16" i="2"/>
  <c r="H16" i="2"/>
  <c r="G14" i="2"/>
  <c r="H14" i="2"/>
  <c r="G12" i="2"/>
  <c r="H12" i="2"/>
  <c r="L25" i="2"/>
  <c r="L23" i="2"/>
  <c r="K14" i="2"/>
  <c r="K12" i="2"/>
  <c r="L14" i="2"/>
  <c r="L12" i="2"/>
  <c r="F16" i="2"/>
  <c r="F14" i="2"/>
  <c r="F12" i="2"/>
  <c r="M13" i="2"/>
  <c r="J25" i="2"/>
  <c r="J23" i="2"/>
  <c r="G25" i="2"/>
  <c r="E25" i="2"/>
  <c r="G23" i="2"/>
  <c r="E23" i="2"/>
  <c r="F23" i="2"/>
  <c r="M25" i="2"/>
  <c r="M24" i="2"/>
  <c r="M22" i="2"/>
  <c r="K25" i="2"/>
  <c r="K23" i="2"/>
  <c r="F25" i="2"/>
  <c r="L22" i="2"/>
  <c r="M23" i="2" s="1"/>
  <c r="G4" i="1"/>
  <c r="F8" i="1"/>
  <c r="K21" i="3" l="1"/>
  <c r="J21" i="3"/>
  <c r="P15" i="3"/>
  <c r="Q15" i="3"/>
  <c r="M15" i="3"/>
  <c r="Q8" i="3"/>
  <c r="O8" i="3"/>
  <c r="M8" i="3"/>
  <c r="K8" i="3"/>
  <c r="R15" i="3"/>
  <c r="O15" i="3"/>
  <c r="N15" i="3"/>
  <c r="I15" i="3"/>
  <c r="L15" i="3"/>
  <c r="H8" i="3"/>
  <c r="J8" i="3"/>
</calcChain>
</file>

<file path=xl/sharedStrings.xml><?xml version="1.0" encoding="utf-8"?>
<sst xmlns="http://schemas.openxmlformats.org/spreadsheetml/2006/main" count="408" uniqueCount="273">
  <si>
    <t>히요리</t>
    <phoneticPr fontId="1" type="noConversion"/>
  </si>
  <si>
    <t>평타</t>
    <phoneticPr fontId="1" type="noConversion"/>
  </si>
  <si>
    <t>1스</t>
    <phoneticPr fontId="1" type="noConversion"/>
  </si>
  <si>
    <t>2스</t>
    <phoneticPr fontId="1" type="noConversion"/>
  </si>
  <si>
    <t>유이</t>
    <phoneticPr fontId="1" type="noConversion"/>
  </si>
  <si>
    <t>비고</t>
    <phoneticPr fontId="1" type="noConversion"/>
  </si>
  <si>
    <t>투사체</t>
    <phoneticPr fontId="1" type="noConversion"/>
  </si>
  <si>
    <t>레이</t>
    <phoneticPr fontId="1" type="noConversion"/>
  </si>
  <si>
    <t>미소기</t>
    <phoneticPr fontId="1" type="noConversion"/>
  </si>
  <si>
    <t>마츠리</t>
    <phoneticPr fontId="1" type="noConversion"/>
  </si>
  <si>
    <t>아카리</t>
    <phoneticPr fontId="1" type="noConversion"/>
  </si>
  <si>
    <t>미야코</t>
    <phoneticPr fontId="1" type="noConversion"/>
  </si>
  <si>
    <t>유키</t>
    <phoneticPr fontId="1" type="noConversion"/>
  </si>
  <si>
    <t>안나</t>
    <phoneticPr fontId="1" type="noConversion"/>
  </si>
  <si>
    <t>마호</t>
    <phoneticPr fontId="1" type="noConversion"/>
  </si>
  <si>
    <t>리노</t>
    <phoneticPr fontId="1" type="noConversion"/>
  </si>
  <si>
    <t>하츠네</t>
    <phoneticPr fontId="1" type="noConversion"/>
  </si>
  <si>
    <t>나나카</t>
    <phoneticPr fontId="1" type="noConversion"/>
  </si>
  <si>
    <t>카스미</t>
    <phoneticPr fontId="1" type="noConversion"/>
  </si>
  <si>
    <t>미사토</t>
    <phoneticPr fontId="1" type="noConversion"/>
  </si>
  <si>
    <t>스즈나</t>
    <phoneticPr fontId="1" type="noConversion"/>
  </si>
  <si>
    <t>카오리</t>
    <phoneticPr fontId="1" type="noConversion"/>
  </si>
  <si>
    <t>이오</t>
    <phoneticPr fontId="1" type="noConversion"/>
  </si>
  <si>
    <t>미미</t>
    <phoneticPr fontId="1" type="noConversion"/>
  </si>
  <si>
    <t>쿠루미</t>
    <phoneticPr fontId="1" type="noConversion"/>
  </si>
  <si>
    <t>요리</t>
    <phoneticPr fontId="1" type="noConversion"/>
  </si>
  <si>
    <t>아야네</t>
    <phoneticPr fontId="1" type="noConversion"/>
  </si>
  <si>
    <t>스즈메</t>
    <phoneticPr fontId="1" type="noConversion"/>
  </si>
  <si>
    <t>린</t>
    <phoneticPr fontId="1" type="noConversion"/>
  </si>
  <si>
    <t>에리코</t>
    <phoneticPr fontId="1" type="noConversion"/>
  </si>
  <si>
    <t>사렌</t>
    <phoneticPr fontId="1" type="noConversion"/>
  </si>
  <si>
    <t>노조미</t>
    <phoneticPr fontId="1" type="noConversion"/>
  </si>
  <si>
    <t>니논</t>
    <phoneticPr fontId="1" type="noConversion"/>
  </si>
  <si>
    <t>시노부</t>
    <phoneticPr fontId="1" type="noConversion"/>
  </si>
  <si>
    <t>마히루</t>
    <phoneticPr fontId="1" type="noConversion"/>
  </si>
  <si>
    <t>아키노</t>
    <phoneticPr fontId="1" type="noConversion"/>
  </si>
  <si>
    <t>유카리</t>
    <phoneticPr fontId="1" type="noConversion"/>
  </si>
  <si>
    <t>쿄우카</t>
    <phoneticPr fontId="1" type="noConversion"/>
  </si>
  <si>
    <t>토모</t>
    <phoneticPr fontId="1" type="noConversion"/>
  </si>
  <si>
    <t>시오리</t>
    <phoneticPr fontId="1" type="noConversion"/>
  </si>
  <si>
    <t>1스 0.7초에 화살발사</t>
    <phoneticPr fontId="1" type="noConversion"/>
  </si>
  <si>
    <t>2스 0.87초에 화살발사</t>
    <phoneticPr fontId="1" type="noConversion"/>
  </si>
  <si>
    <t>0.933초에 화살발사</t>
    <phoneticPr fontId="1" type="noConversion"/>
  </si>
  <si>
    <t>아오이</t>
    <phoneticPr fontId="1" type="noConversion"/>
  </si>
  <si>
    <t>치카</t>
    <phoneticPr fontId="1" type="noConversion"/>
  </si>
  <si>
    <t>마코토</t>
    <phoneticPr fontId="1" type="noConversion"/>
  </si>
  <si>
    <t>이리야</t>
    <phoneticPr fontId="1" type="noConversion"/>
  </si>
  <si>
    <t>쿠우카</t>
    <phoneticPr fontId="1" type="noConversion"/>
  </si>
  <si>
    <t>타마키</t>
    <phoneticPr fontId="1" type="noConversion"/>
  </si>
  <si>
    <t>쥰</t>
    <phoneticPr fontId="1" type="noConversion"/>
  </si>
  <si>
    <t>미후유</t>
    <phoneticPr fontId="1" type="noConversion"/>
  </si>
  <si>
    <t>미츠키</t>
    <phoneticPr fontId="1" type="noConversion"/>
  </si>
  <si>
    <t>시즈루</t>
    <phoneticPr fontId="1" type="noConversion"/>
  </si>
  <si>
    <t>미사키</t>
    <phoneticPr fontId="1" type="noConversion"/>
  </si>
  <si>
    <t>리마</t>
    <phoneticPr fontId="1" type="noConversion"/>
  </si>
  <si>
    <t>츠무기</t>
    <phoneticPr fontId="1" type="noConversion"/>
  </si>
  <si>
    <t>모니카</t>
    <phoneticPr fontId="1" type="noConversion"/>
  </si>
  <si>
    <t>아유미</t>
    <phoneticPr fontId="1" type="noConversion"/>
  </si>
  <si>
    <t>루카</t>
    <phoneticPr fontId="1" type="noConversion"/>
  </si>
  <si>
    <t>1스 원위치 0.533</t>
    <phoneticPr fontId="1" type="noConversion"/>
  </si>
  <si>
    <t>지타</t>
    <phoneticPr fontId="1" type="noConversion"/>
  </si>
  <si>
    <t>페코린느</t>
    <phoneticPr fontId="1" type="noConversion"/>
  </si>
  <si>
    <t>콧코로</t>
    <phoneticPr fontId="1" type="noConversion"/>
  </si>
  <si>
    <t>캬루</t>
    <phoneticPr fontId="1" type="noConversion"/>
  </si>
  <si>
    <t>무이미</t>
    <phoneticPr fontId="1" type="noConversion"/>
  </si>
  <si>
    <t>sp1</t>
    <phoneticPr fontId="1" type="noConversion"/>
  </si>
  <si>
    <t>sp2</t>
    <phoneticPr fontId="1" type="noConversion"/>
  </si>
  <si>
    <t>sp3</t>
    <phoneticPr fontId="1" type="noConversion"/>
  </si>
  <si>
    <t>아리사</t>
    <phoneticPr fontId="1" type="noConversion"/>
  </si>
  <si>
    <t>셰피</t>
    <phoneticPr fontId="1" type="noConversion"/>
  </si>
  <si>
    <t>카야</t>
    <phoneticPr fontId="1" type="noConversion"/>
  </si>
  <si>
    <t>이노리</t>
    <phoneticPr fontId="1" type="noConversion"/>
  </si>
  <si>
    <t>호마레</t>
    <phoneticPr fontId="1" type="noConversion"/>
  </si>
  <si>
    <t>라비리스타</t>
    <phoneticPr fontId="1" type="noConversion"/>
  </si>
  <si>
    <t>네네카</t>
    <phoneticPr fontId="1" type="noConversion"/>
  </si>
  <si>
    <t>크리스티나</t>
    <phoneticPr fontId="1" type="noConversion"/>
  </si>
  <si>
    <t>페코린느(여름)</t>
    <phoneticPr fontId="1" type="noConversion"/>
  </si>
  <si>
    <t>콧코로(여름)</t>
    <phoneticPr fontId="1" type="noConversion"/>
  </si>
  <si>
    <t>스즈메(여름)</t>
    <phoneticPr fontId="1" type="noConversion"/>
  </si>
  <si>
    <t>캬루(여름)</t>
    <phoneticPr fontId="1" type="noConversion"/>
  </si>
  <si>
    <t>타마키(여름)</t>
    <phoneticPr fontId="1" type="noConversion"/>
  </si>
  <si>
    <t>미후유(여름)</t>
    <phoneticPr fontId="1" type="noConversion"/>
  </si>
  <si>
    <t>시노부(할로윈)</t>
    <phoneticPr fontId="1" type="noConversion"/>
  </si>
  <si>
    <t>미야코(할로윈)</t>
    <phoneticPr fontId="1" type="noConversion"/>
  </si>
  <si>
    <t>미사키(할로윈)</t>
    <phoneticPr fontId="1" type="noConversion"/>
  </si>
  <si>
    <t>치카(크리스마스)</t>
    <phoneticPr fontId="1" type="noConversion"/>
  </si>
  <si>
    <t>쿠루미(크리스마스)</t>
    <phoneticPr fontId="1" type="noConversion"/>
  </si>
  <si>
    <t>종내리기 0.5</t>
    <phoneticPr fontId="1" type="noConversion"/>
  </si>
  <si>
    <t>아야네(크리스마스)</t>
    <phoneticPr fontId="1" type="noConversion"/>
  </si>
  <si>
    <t>히요리(새해)</t>
    <phoneticPr fontId="1" type="noConversion"/>
  </si>
  <si>
    <t>유이(새해)</t>
    <phoneticPr fontId="1" type="noConversion"/>
  </si>
  <si>
    <t>레이(새해)</t>
    <phoneticPr fontId="1" type="noConversion"/>
  </si>
  <si>
    <t>반격후 원위치 0.367</t>
    <phoneticPr fontId="1" type="noConversion"/>
  </si>
  <si>
    <t>에리코(발렌타인)</t>
    <phoneticPr fontId="1" type="noConversion"/>
  </si>
  <si>
    <t>시즈루(발렌타인)</t>
    <phoneticPr fontId="1" type="noConversion"/>
  </si>
  <si>
    <t>앤</t>
    <phoneticPr fontId="1" type="noConversion"/>
  </si>
  <si>
    <t>루</t>
    <phoneticPr fontId="1" type="noConversion"/>
  </si>
  <si>
    <t>글레어</t>
    <phoneticPr fontId="1" type="noConversion"/>
  </si>
  <si>
    <t>쿠우카(오에도)</t>
    <phoneticPr fontId="1" type="noConversion"/>
  </si>
  <si>
    <t>렘</t>
    <phoneticPr fontId="1" type="noConversion"/>
  </si>
  <si>
    <t>니논(오에도)</t>
    <phoneticPr fontId="1" type="noConversion"/>
  </si>
  <si>
    <t>람</t>
    <phoneticPr fontId="1" type="noConversion"/>
  </si>
  <si>
    <t>에밀리아</t>
    <phoneticPr fontId="1" type="noConversion"/>
  </si>
  <si>
    <t>스즈나(여름)</t>
    <phoneticPr fontId="1" type="noConversion"/>
  </si>
  <si>
    <t>이오(여름)</t>
    <phoneticPr fontId="1" type="noConversion"/>
  </si>
  <si>
    <t>사렌(여름)</t>
    <phoneticPr fontId="1" type="noConversion"/>
  </si>
  <si>
    <t>마코토(여름)</t>
    <phoneticPr fontId="1" type="noConversion"/>
  </si>
  <si>
    <t>카오리(여름)</t>
    <phoneticPr fontId="1" type="noConversion"/>
  </si>
  <si>
    <t>마호(여름)</t>
    <phoneticPr fontId="1" type="noConversion"/>
  </si>
  <si>
    <t>아오이(편입생)</t>
    <phoneticPr fontId="1" type="noConversion"/>
  </si>
  <si>
    <t>클로에</t>
    <phoneticPr fontId="1" type="noConversion"/>
  </si>
  <si>
    <t>치에루</t>
    <phoneticPr fontId="1" type="noConversion"/>
  </si>
  <si>
    <t>유니</t>
    <phoneticPr fontId="1" type="noConversion"/>
  </si>
  <si>
    <t>쿄우카(할로윈)</t>
    <phoneticPr fontId="1" type="noConversion"/>
  </si>
  <si>
    <t>미소기(할로윈)</t>
    <phoneticPr fontId="1" type="noConversion"/>
  </si>
  <si>
    <t>미미(할로윈)</t>
    <phoneticPr fontId="1" type="noConversion"/>
  </si>
  <si>
    <t>루나</t>
    <phoneticPr fontId="1" type="noConversion"/>
  </si>
  <si>
    <t>크리스티나(크리스마스)</t>
    <phoneticPr fontId="1" type="noConversion"/>
  </si>
  <si>
    <t>노조미(크리스마스)</t>
    <phoneticPr fontId="1" type="noConversion"/>
  </si>
  <si>
    <t>이리야(크리스마스)</t>
    <phoneticPr fontId="1" type="noConversion"/>
  </si>
  <si>
    <t>페코린느(새해)</t>
    <phoneticPr fontId="1" type="noConversion"/>
  </si>
  <si>
    <t>콧코로(새해)</t>
    <phoneticPr fontId="1" type="noConversion"/>
  </si>
  <si>
    <t>캬루(새해)</t>
    <phoneticPr fontId="1" type="noConversion"/>
  </si>
  <si>
    <t>스즈메(새해)</t>
    <phoneticPr fontId="1" type="noConversion"/>
  </si>
  <si>
    <t>카스미(매지컬)</t>
    <phoneticPr fontId="1" type="noConversion"/>
  </si>
  <si>
    <t>시오리(매지컬)</t>
    <phoneticPr fontId="1" type="noConversion"/>
  </si>
  <si>
    <t>린(데레마스)</t>
    <phoneticPr fontId="1" type="noConversion"/>
  </si>
  <si>
    <t>우즈키(데레마스)</t>
    <phoneticPr fontId="1" type="noConversion"/>
  </si>
  <si>
    <t>미오(데레마스)</t>
    <phoneticPr fontId="1" type="noConversion"/>
  </si>
  <si>
    <t>린(레인저)</t>
    <phoneticPr fontId="1" type="noConversion"/>
  </si>
  <si>
    <t>마히루(레인저)</t>
    <phoneticPr fontId="1" type="noConversion"/>
  </si>
  <si>
    <t>리노(앨리스)</t>
    <phoneticPr fontId="1" type="noConversion"/>
  </si>
  <si>
    <t>2스 1.266초에 발사</t>
    <phoneticPr fontId="1" type="noConversion"/>
  </si>
  <si>
    <t>아유미(앨리스)</t>
    <phoneticPr fontId="1" type="noConversion"/>
  </si>
  <si>
    <t>루카(여름)</t>
    <phoneticPr fontId="1" type="noConversion"/>
  </si>
  <si>
    <t>안나(여름)</t>
    <phoneticPr fontId="1" type="noConversion"/>
  </si>
  <si>
    <t>나나카(여름)</t>
    <phoneticPr fontId="1" type="noConversion"/>
  </si>
  <si>
    <t>하츠네(여름)</t>
    <phoneticPr fontId="1" type="noConversion"/>
  </si>
  <si>
    <t>미사토(여름)</t>
    <phoneticPr fontId="1" type="noConversion"/>
  </si>
  <si>
    <t>쥰(여름)</t>
    <phoneticPr fontId="1" type="noConversion"/>
  </si>
  <si>
    <t>아카리(엔젤)</t>
    <phoneticPr fontId="1" type="noConversion"/>
  </si>
  <si>
    <t>요리(엔젤)</t>
    <phoneticPr fontId="1" type="noConversion"/>
  </si>
  <si>
    <t>츠무기(할로윈)</t>
    <phoneticPr fontId="1" type="noConversion"/>
  </si>
  <si>
    <t>레이(할로윈)</t>
    <phoneticPr fontId="1" type="noConversion"/>
  </si>
  <si>
    <t>마츠리(할로윈)</t>
    <phoneticPr fontId="1" type="noConversion"/>
  </si>
  <si>
    <t>모니카(매지컬)</t>
    <phoneticPr fontId="1" type="noConversion"/>
  </si>
  <si>
    <t>토모(매지컬)</t>
    <phoneticPr fontId="1" type="noConversion"/>
  </si>
  <si>
    <t>아키노(크리스마스)</t>
    <phoneticPr fontId="1" type="noConversion"/>
  </si>
  <si>
    <t>사렌(크리스마스)</t>
    <phoneticPr fontId="1" type="noConversion"/>
  </si>
  <si>
    <t>유카리(크리스마스)</t>
    <phoneticPr fontId="1" type="noConversion"/>
  </si>
  <si>
    <t>무이미(새해)</t>
    <phoneticPr fontId="1" type="noConversion"/>
  </si>
  <si>
    <t>네네카(새해)</t>
    <phoneticPr fontId="1" type="noConversion"/>
  </si>
  <si>
    <t>콧코로(의장)</t>
    <phoneticPr fontId="1" type="noConversion"/>
  </si>
  <si>
    <t>유이(의장)</t>
    <phoneticPr fontId="1" type="noConversion"/>
  </si>
  <si>
    <t>카스미(여름)</t>
    <phoneticPr fontId="1" type="noConversion"/>
  </si>
  <si>
    <t>리마(신데렐라)</t>
    <phoneticPr fontId="1" type="noConversion"/>
  </si>
  <si>
    <t>마코토(신데렐라)</t>
    <phoneticPr fontId="1" type="noConversion"/>
  </si>
  <si>
    <t>마호(신데렐라)</t>
    <phoneticPr fontId="1" type="noConversion"/>
  </si>
  <si>
    <t>클로에(성학제)</t>
    <phoneticPr fontId="1" type="noConversion"/>
  </si>
  <si>
    <t>치에루(성학제)</t>
    <phoneticPr fontId="1" type="noConversion"/>
  </si>
  <si>
    <t>이노리(시간여행)</t>
    <phoneticPr fontId="1" type="noConversion"/>
  </si>
  <si>
    <t>카야(시간여행)</t>
    <phoneticPr fontId="1" type="noConversion"/>
  </si>
  <si>
    <t>아오이(작업복)</t>
    <phoneticPr fontId="1" type="noConversion"/>
  </si>
  <si>
    <t>2스 1.5초에 발사</t>
    <phoneticPr fontId="1" type="noConversion"/>
  </si>
  <si>
    <t>타마키(작업복)</t>
    <phoneticPr fontId="1" type="noConversion"/>
  </si>
  <si>
    <t>미후유(작업복)</t>
    <phoneticPr fontId="1" type="noConversion"/>
  </si>
  <si>
    <t>에리코(여름)</t>
    <phoneticPr fontId="1" type="noConversion"/>
  </si>
  <si>
    <t>시즈루(여름)</t>
    <phoneticPr fontId="1" type="noConversion"/>
  </si>
  <si>
    <t>노조미(여름)</t>
    <phoneticPr fontId="1" type="noConversion"/>
  </si>
  <si>
    <t>치카(여름)</t>
    <phoneticPr fontId="1" type="noConversion"/>
  </si>
  <si>
    <t>츠무기(여름)</t>
    <phoneticPr fontId="1" type="noConversion"/>
  </si>
  <si>
    <t>미츠키(오에도)</t>
    <phoneticPr fontId="1" type="noConversion"/>
  </si>
  <si>
    <t>유키(오에도)</t>
    <phoneticPr fontId="1" type="noConversion"/>
  </si>
  <si>
    <t>카오리(할로윈)</t>
    <phoneticPr fontId="1" type="noConversion"/>
  </si>
  <si>
    <t>니논(할로윈)</t>
    <phoneticPr fontId="1" type="noConversion"/>
  </si>
  <si>
    <t>스즈나(할로윈)</t>
    <phoneticPr fontId="1" type="noConversion"/>
  </si>
  <si>
    <t>크레짓타</t>
    <phoneticPr fontId="1" type="noConversion"/>
  </si>
  <si>
    <t>카린</t>
    <phoneticPr fontId="1" type="noConversion"/>
  </si>
  <si>
    <t>이오(느와르)</t>
    <phoneticPr fontId="1" type="noConversion"/>
  </si>
  <si>
    <t>쿠우카(느와르)</t>
    <phoneticPr fontId="1" type="noConversion"/>
  </si>
  <si>
    <t>히요리(프린세스)</t>
    <phoneticPr fontId="1" type="noConversion"/>
  </si>
  <si>
    <t>유이(프린세스)</t>
    <phoneticPr fontId="1" type="noConversion"/>
  </si>
  <si>
    <t>레이(프린세스)</t>
    <phoneticPr fontId="1" type="noConversion"/>
  </si>
  <si>
    <t>페코린느(프린세스)</t>
    <phoneticPr fontId="1" type="noConversion"/>
  </si>
  <si>
    <t>콧코로(프린세스)</t>
    <phoneticPr fontId="1" type="noConversion"/>
  </si>
  <si>
    <t>캬루(프린세스)</t>
    <phoneticPr fontId="1" type="noConversion"/>
  </si>
  <si>
    <t>하츠네시오리</t>
    <phoneticPr fontId="1" type="noConversion"/>
  </si>
  <si>
    <t>1스시작</t>
    <phoneticPr fontId="1" type="noConversion"/>
  </si>
  <si>
    <t xml:space="preserve">화살발사 </t>
    <phoneticPr fontId="1" type="noConversion"/>
  </si>
  <si>
    <t>두번째화살</t>
    <phoneticPr fontId="1" type="noConversion"/>
  </si>
  <si>
    <t>세번째화살</t>
    <phoneticPr fontId="1" type="noConversion"/>
  </si>
  <si>
    <t>시오리 vs 푸딩</t>
    <phoneticPr fontId="1" type="noConversion"/>
  </si>
  <si>
    <t>2스시작</t>
    <phoneticPr fontId="1" type="noConversion"/>
  </si>
  <si>
    <t>2스화살발사</t>
    <phoneticPr fontId="1" type="noConversion"/>
  </si>
  <si>
    <t>2스화살적중</t>
    <phoneticPr fontId="1" type="noConversion"/>
  </si>
  <si>
    <t>시오리푸딩 vs 푸딩</t>
    <phoneticPr fontId="1" type="noConversion"/>
  </si>
  <si>
    <t>유키푸딩 vs 푸딩</t>
    <phoneticPr fontId="1" type="noConversion"/>
  </si>
  <si>
    <t>투사체발사</t>
    <phoneticPr fontId="1" type="noConversion"/>
  </si>
  <si>
    <t>투사체명중</t>
    <phoneticPr fontId="1" type="noConversion"/>
  </si>
  <si>
    <t>매혹</t>
    <phoneticPr fontId="1" type="noConversion"/>
  </si>
  <si>
    <t>평타시작</t>
    <phoneticPr fontId="1" type="noConversion"/>
  </si>
  <si>
    <t>평타끝</t>
    <phoneticPr fontId="1" type="noConversion"/>
  </si>
  <si>
    <t>유키 vs 푸딩</t>
    <phoneticPr fontId="1" type="noConversion"/>
  </si>
  <si>
    <t>푸딩 125</t>
    <phoneticPr fontId="1" type="noConversion"/>
  </si>
  <si>
    <t>타마키 215</t>
    <phoneticPr fontId="1" type="noConversion"/>
  </si>
  <si>
    <t>타마키 vs 푸딩</t>
    <phoneticPr fontId="1" type="noConversion"/>
  </si>
  <si>
    <t>투사체복귀</t>
    <phoneticPr fontId="1" type="noConversion"/>
  </si>
  <si>
    <t>타마키 푸딩 vs 푸딩</t>
    <phoneticPr fontId="1" type="noConversion"/>
  </si>
  <si>
    <t>페코 155</t>
    <phoneticPr fontId="1" type="noConversion"/>
  </si>
  <si>
    <t>캬루 750</t>
    <phoneticPr fontId="1" type="noConversion"/>
  </si>
  <si>
    <t>타마키 vs 캬루</t>
    <phoneticPr fontId="1" type="noConversion"/>
  </si>
  <si>
    <t>기절</t>
    <phoneticPr fontId="1" type="noConversion"/>
  </si>
  <si>
    <t>거리</t>
    <phoneticPr fontId="1" type="noConversion"/>
  </si>
  <si>
    <t>이름</t>
    <phoneticPr fontId="1" type="noConversion"/>
  </si>
  <si>
    <t>평타완료</t>
    <phoneticPr fontId="1" type="noConversion"/>
  </si>
  <si>
    <t>프레임</t>
    <phoneticPr fontId="1" type="noConversion"/>
  </si>
  <si>
    <t>시간간격</t>
    <phoneticPr fontId="1" type="noConversion"/>
  </si>
  <si>
    <t>첫번째화살</t>
    <phoneticPr fontId="1" type="noConversion"/>
  </si>
  <si>
    <t>TP회복</t>
    <phoneticPr fontId="1" type="noConversion"/>
  </si>
  <si>
    <t>프레임간격</t>
    <phoneticPr fontId="1" type="noConversion"/>
  </si>
  <si>
    <t>시작-&gt;TP회복</t>
    <phoneticPr fontId="1" type="noConversion"/>
  </si>
  <si>
    <t>?</t>
    <phoneticPr fontId="1" type="noConversion"/>
  </si>
  <si>
    <t>냐루 vs 푸딩</t>
    <phoneticPr fontId="1" type="noConversion"/>
  </si>
  <si>
    <t>대미지</t>
    <phoneticPr fontId="1" type="noConversion"/>
  </si>
  <si>
    <t>시작-&gt;대미지</t>
    <phoneticPr fontId="1" type="noConversion"/>
  </si>
  <si>
    <t>냐루푸딩 vs 푸딩</t>
    <phoneticPr fontId="1" type="noConversion"/>
  </si>
  <si>
    <t>시오리(매지컬)</t>
  </si>
  <si>
    <t>1스킬</t>
    <phoneticPr fontId="1" type="noConversion"/>
  </si>
  <si>
    <t>2스킬</t>
    <phoneticPr fontId="1" type="noConversion"/>
  </si>
  <si>
    <t>spine 시간</t>
    <phoneticPr fontId="1" type="noConversion"/>
  </si>
  <si>
    <t>시전시간</t>
    <phoneticPr fontId="1" type="noConversion"/>
  </si>
  <si>
    <t>프레임</t>
  </si>
  <si>
    <t>1스킬시작</t>
  </si>
  <si>
    <t>1스킬시작</t>
    <phoneticPr fontId="1" type="noConversion"/>
  </si>
  <si>
    <t>1스킬끝</t>
  </si>
  <si>
    <t>1스킬끝</t>
    <phoneticPr fontId="1" type="noConversion"/>
  </si>
  <si>
    <t>2스킬시작</t>
  </si>
  <si>
    <t>2스킬시작</t>
    <phoneticPr fontId="1" type="noConversion"/>
  </si>
  <si>
    <t>2스킬끝</t>
  </si>
  <si>
    <t>2스킬끝</t>
    <phoneticPr fontId="1" type="noConversion"/>
  </si>
  <si>
    <t>평타시작</t>
  </si>
  <si>
    <t>평타끝</t>
  </si>
  <si>
    <t>시간</t>
    <phoneticPr fontId="1" type="noConversion"/>
  </si>
  <si>
    <t>spine 프레임</t>
    <phoneticPr fontId="1" type="noConversion"/>
  </si>
  <si>
    <t>시전 프레임</t>
    <phoneticPr fontId="1" type="noConversion"/>
  </si>
  <si>
    <t>2스킬적중</t>
  </si>
  <si>
    <t>2스킬적중</t>
    <phoneticPr fontId="1" type="noConversion"/>
  </si>
  <si>
    <t>유이 유버</t>
    <phoneticPr fontId="1" type="noConversion"/>
  </si>
  <si>
    <t>버프끝</t>
  </si>
  <si>
    <t>버프끝</t>
    <phoneticPr fontId="1" type="noConversion"/>
  </si>
  <si>
    <t>시간</t>
  </si>
  <si>
    <t>시간간격</t>
  </si>
  <si>
    <t>버프끝</t>
    <phoneticPr fontId="1" type="noConversion"/>
  </si>
  <si>
    <t>평타시작</t>
    <phoneticPr fontId="1" type="noConversion"/>
  </si>
  <si>
    <t>유이 유버</t>
    <phoneticPr fontId="1" type="noConversion"/>
  </si>
  <si>
    <t>유버끝</t>
    <phoneticPr fontId="1" type="noConversion"/>
  </si>
  <si>
    <t>평타시작</t>
    <phoneticPr fontId="1" type="noConversion"/>
  </si>
  <si>
    <t>유버간격</t>
    <phoneticPr fontId="1" type="noConversion"/>
  </si>
  <si>
    <t>2스킬끝</t>
    <phoneticPr fontId="1" type="noConversion"/>
  </si>
  <si>
    <t>평타끝</t>
    <phoneticPr fontId="1" type="noConversion"/>
  </si>
  <si>
    <t>1스킬시작</t>
    <phoneticPr fontId="1" type="noConversion"/>
  </si>
  <si>
    <t>유버 성공시 2 실패시 3.733</t>
    <phoneticPr fontId="1" type="noConversion"/>
  </si>
  <si>
    <t>skill0</t>
    <phoneticPr fontId="1" type="noConversion"/>
  </si>
  <si>
    <t>skill1</t>
    <phoneticPr fontId="1" type="noConversion"/>
  </si>
  <si>
    <t>skill2</t>
    <phoneticPr fontId="1" type="noConversion"/>
  </si>
  <si>
    <t>attack</t>
    <phoneticPr fontId="1" type="noConversion"/>
  </si>
  <si>
    <t>skill0_evoltion0</t>
    <phoneticPr fontId="1" type="noConversion"/>
  </si>
  <si>
    <t>skillSp1</t>
    <phoneticPr fontId="1" type="noConversion"/>
  </si>
  <si>
    <t>skillSp2</t>
    <phoneticPr fontId="1" type="noConversion"/>
  </si>
  <si>
    <t>skillSp3</t>
    <phoneticPr fontId="1" type="noConversion"/>
  </si>
  <si>
    <t>발차기</t>
    <phoneticPr fontId="1" type="noConversion"/>
  </si>
  <si>
    <t>달리기 0.433</t>
    <phoneticPr fontId="1" type="noConversion"/>
  </si>
  <si>
    <t>발차기 1.467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</si>
</sst>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Sheet1!$E$169:$E$175</c:f>
              <c:numCache>
                <c:formatCode>General</c:formatCode>
                <c:ptCount val="7"/>
                <c:pt idx="0">
                  <c:v>1.0329999999999999</c:v>
                </c:pt>
                <c:pt idx="1">
                  <c:v>1.4</c:v>
                </c:pt>
                <c:pt idx="2">
                  <c:v>1.167</c:v>
                </c:pt>
                <c:pt idx="3">
                  <c:v>1.133</c:v>
                </c:pt>
                <c:pt idx="4">
                  <c:v>1.167</c:v>
                </c:pt>
                <c:pt idx="5">
                  <c:v>1.4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701-9E75-DAF1838E17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Sheet1!$F$169:$F$175</c:f>
              <c:numCache>
                <c:formatCode>General</c:formatCode>
                <c:ptCount val="7"/>
                <c:pt idx="0">
                  <c:v>2.5</c:v>
                </c:pt>
                <c:pt idx="1">
                  <c:v>2.6669999999999998</c:v>
                </c:pt>
                <c:pt idx="2">
                  <c:v>2.6669999999999998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2.6669999999999998</c:v>
                </c:pt>
                <c:pt idx="6">
                  <c:v>2.8330000000000002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701-9E75-DAF1838E17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Sheet1!$G$169:$G$175</c:f>
              <c:numCache>
                <c:formatCode>General</c:formatCode>
                <c:ptCount val="7"/>
                <c:pt idx="0">
                  <c:v>2.6669999999999998</c:v>
                </c:pt>
                <c:pt idx="1">
                  <c:v>2.6669999999999998</c:v>
                </c:pt>
                <c:pt idx="2">
                  <c:v>1.833</c:v>
                </c:pt>
                <c:pt idx="3">
                  <c:v>2.6669999999999998</c:v>
                </c:pt>
                <c:pt idx="4">
                  <c:v>2.6669999999999998</c:v>
                </c:pt>
                <c:pt idx="5">
                  <c:v>2.6669999999999998</c:v>
                </c:pt>
                <c:pt idx="6">
                  <c:v>2.6669999999999998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701-9E75-DAF1838E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357616"/>
        <c:axId val="530746256"/>
      </c:barChart>
      <c:catAx>
        <c:axId val="2443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746256"/>
        <c:crosses val="autoZero"/>
        <c:auto val="1"/>
        <c:lblAlgn val="ctr"/>
        <c:lblOffset val="100"/>
        <c:noMultiLvlLbl val="0"/>
      </c:catAx>
      <c:valAx>
        <c:axId val="5307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3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55B233-8456-4BA4-97F1-D24061EF692C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00" cy="6066624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32872F-1DCC-4337-A90F-51A244E72F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B20F-7714-401B-AABB-19963FF3AABF}">
  <dimension ref="A1:K180"/>
  <sheetViews>
    <sheetView tabSelected="1" topLeftCell="A118" zoomScaleNormal="100" workbookViewId="0">
      <selection activeCell="G137" sqref="G137"/>
    </sheetView>
  </sheetViews>
  <sheetFormatPr defaultRowHeight="16.899999999999999" x14ac:dyDescent="0.6"/>
  <cols>
    <col min="2" max="2" width="14.25" customWidth="1"/>
    <col min="11" max="11" width="17.6875" customWidth="1"/>
    <col min="12" max="12" width="9.1875" customWidth="1"/>
    <col min="13" max="13" width="9.0625" customWidth="1"/>
  </cols>
  <sheetData>
    <row r="1" spans="1:11" x14ac:dyDescent="0.6">
      <c r="B1" t="s">
        <v>213</v>
      </c>
      <c r="C1" t="s">
        <v>262</v>
      </c>
      <c r="D1" t="s">
        <v>266</v>
      </c>
      <c r="E1" t="s">
        <v>265</v>
      </c>
      <c r="F1" t="s">
        <v>263</v>
      </c>
      <c r="G1" t="s">
        <v>264</v>
      </c>
      <c r="H1" t="s">
        <v>267</v>
      </c>
      <c r="I1" t="s">
        <v>268</v>
      </c>
      <c r="J1" t="s">
        <v>269</v>
      </c>
      <c r="K1" t="s">
        <v>42</v>
      </c>
    </row>
    <row r="2" spans="1:11" x14ac:dyDescent="0.6">
      <c r="A2">
        <v>1001</v>
      </c>
      <c r="B2" t="s">
        <v>0</v>
      </c>
      <c r="C2">
        <v>4.367</v>
      </c>
      <c r="D2">
        <v>6</v>
      </c>
      <c r="E2">
        <v>1.0329999999999999</v>
      </c>
      <c r="F2">
        <v>2</v>
      </c>
      <c r="G2">
        <v>1.833</v>
      </c>
    </row>
    <row r="3" spans="1:11" x14ac:dyDescent="0.6">
      <c r="A3">
        <v>1002</v>
      </c>
      <c r="B3" t="s">
        <v>4</v>
      </c>
      <c r="C3">
        <v>4.0670000000000002</v>
      </c>
      <c r="D3">
        <v>5.8330000000000002</v>
      </c>
      <c r="E3">
        <v>1.4</v>
      </c>
      <c r="F3">
        <v>2</v>
      </c>
      <c r="G3">
        <v>2.133</v>
      </c>
    </row>
    <row r="4" spans="1:11" x14ac:dyDescent="0.6">
      <c r="A4">
        <v>1003</v>
      </c>
      <c r="B4" t="s">
        <v>7</v>
      </c>
      <c r="C4">
        <v>4.5670000000000002</v>
      </c>
      <c r="D4">
        <v>6</v>
      </c>
      <c r="E4">
        <v>1.167</v>
      </c>
      <c r="F4">
        <v>2.1669999999999998</v>
      </c>
      <c r="G4">
        <f>0.367+1+1.2+0.233</f>
        <v>2.8000000000000003</v>
      </c>
    </row>
    <row r="5" spans="1:11" x14ac:dyDescent="0.6">
      <c r="A5">
        <v>1004</v>
      </c>
      <c r="B5" t="s">
        <v>8</v>
      </c>
      <c r="C5">
        <v>4.3</v>
      </c>
      <c r="D5">
        <v>6</v>
      </c>
      <c r="E5">
        <v>1.0329999999999999</v>
      </c>
      <c r="F5">
        <v>1.7</v>
      </c>
      <c r="G5">
        <v>2.0670000000000002</v>
      </c>
    </row>
    <row r="6" spans="1:11" x14ac:dyDescent="0.6">
      <c r="A6">
        <v>1005</v>
      </c>
      <c r="B6" t="s">
        <v>9</v>
      </c>
      <c r="C6">
        <v>4.633</v>
      </c>
      <c r="E6">
        <v>1.0669999999999999</v>
      </c>
      <c r="F6">
        <v>1.9330000000000001</v>
      </c>
      <c r="G6">
        <v>2.3330000000000002</v>
      </c>
    </row>
    <row r="7" spans="1:11" x14ac:dyDescent="0.6">
      <c r="A7">
        <v>1006</v>
      </c>
      <c r="B7" t="s">
        <v>10</v>
      </c>
      <c r="C7">
        <v>4.2670000000000003</v>
      </c>
      <c r="D7">
        <v>6</v>
      </c>
      <c r="E7">
        <v>1.167</v>
      </c>
      <c r="F7">
        <v>2.0670000000000002</v>
      </c>
      <c r="G7">
        <v>2</v>
      </c>
    </row>
    <row r="8" spans="1:11" x14ac:dyDescent="0.6">
      <c r="A8">
        <v>1007</v>
      </c>
      <c r="B8" t="s">
        <v>11</v>
      </c>
      <c r="C8">
        <v>6.5</v>
      </c>
      <c r="E8">
        <v>1.5329999999999999</v>
      </c>
      <c r="F8">
        <f>0.833+1+2.233</f>
        <v>4.0659999999999998</v>
      </c>
      <c r="G8">
        <v>3.133</v>
      </c>
    </row>
    <row r="9" spans="1:11" x14ac:dyDescent="0.6">
      <c r="A9">
        <v>1008</v>
      </c>
      <c r="B9" t="s">
        <v>12</v>
      </c>
      <c r="C9">
        <v>3.8330000000000002</v>
      </c>
      <c r="E9">
        <v>1.4</v>
      </c>
      <c r="F9">
        <v>1.667</v>
      </c>
      <c r="G9">
        <v>2</v>
      </c>
    </row>
    <row r="10" spans="1:11" x14ac:dyDescent="0.6">
      <c r="A10">
        <v>1009</v>
      </c>
      <c r="B10" t="s">
        <v>13</v>
      </c>
      <c r="C10">
        <v>5.133</v>
      </c>
      <c r="E10">
        <v>1.133</v>
      </c>
      <c r="F10">
        <v>1.4</v>
      </c>
      <c r="G10">
        <v>3.5670000000000002</v>
      </c>
    </row>
    <row r="11" spans="1:11" x14ac:dyDescent="0.6">
      <c r="A11">
        <v>1010</v>
      </c>
      <c r="B11" t="s">
        <v>14</v>
      </c>
      <c r="C11">
        <v>3.2330000000000001</v>
      </c>
      <c r="D11">
        <v>6.5330000000000004</v>
      </c>
      <c r="E11">
        <v>1.4</v>
      </c>
      <c r="F11">
        <v>2.0670000000000002</v>
      </c>
      <c r="G11">
        <v>1.4670000000000001</v>
      </c>
    </row>
    <row r="12" spans="1:11" x14ac:dyDescent="0.6">
      <c r="A12">
        <v>1011</v>
      </c>
      <c r="B12" t="s">
        <v>15</v>
      </c>
      <c r="C12">
        <v>3.5</v>
      </c>
      <c r="D12">
        <v>5.8330000000000002</v>
      </c>
      <c r="E12">
        <v>1.5</v>
      </c>
      <c r="F12">
        <v>2.3330000000000002</v>
      </c>
      <c r="G12">
        <v>1.9</v>
      </c>
    </row>
    <row r="13" spans="1:11" x14ac:dyDescent="0.6">
      <c r="A13">
        <v>1012</v>
      </c>
      <c r="B13" t="s">
        <v>16</v>
      </c>
      <c r="C13">
        <v>4.7670000000000003</v>
      </c>
      <c r="D13">
        <v>6</v>
      </c>
      <c r="E13">
        <v>1.4</v>
      </c>
      <c r="F13">
        <v>2</v>
      </c>
      <c r="G13">
        <v>2</v>
      </c>
    </row>
    <row r="14" spans="1:11" x14ac:dyDescent="0.6">
      <c r="A14">
        <v>1013</v>
      </c>
      <c r="B14" t="s">
        <v>17</v>
      </c>
      <c r="C14">
        <v>4</v>
      </c>
      <c r="D14">
        <v>6</v>
      </c>
      <c r="E14">
        <v>1.4</v>
      </c>
      <c r="F14">
        <v>2.4670000000000001</v>
      </c>
      <c r="G14">
        <v>2.3330000000000002</v>
      </c>
    </row>
    <row r="15" spans="1:11" x14ac:dyDescent="0.6">
      <c r="A15">
        <v>1014</v>
      </c>
      <c r="B15" t="s">
        <v>18</v>
      </c>
      <c r="C15">
        <v>4.5330000000000004</v>
      </c>
      <c r="E15">
        <v>1.4</v>
      </c>
      <c r="F15">
        <v>2.367</v>
      </c>
      <c r="G15">
        <v>2.2330000000000001</v>
      </c>
    </row>
    <row r="16" spans="1:11" x14ac:dyDescent="0.6">
      <c r="A16">
        <v>1015</v>
      </c>
      <c r="B16" t="s">
        <v>19</v>
      </c>
      <c r="C16">
        <v>5.8330000000000002</v>
      </c>
      <c r="E16">
        <v>1.4</v>
      </c>
      <c r="F16">
        <v>2.4670000000000001</v>
      </c>
      <c r="G16">
        <v>2</v>
      </c>
    </row>
    <row r="17" spans="1:8" x14ac:dyDescent="0.6">
      <c r="A17">
        <v>1016</v>
      </c>
      <c r="B17" t="s">
        <v>20</v>
      </c>
      <c r="C17">
        <v>2.9670000000000001</v>
      </c>
      <c r="D17">
        <v>6</v>
      </c>
      <c r="E17">
        <v>1.5</v>
      </c>
      <c r="F17">
        <v>3.367</v>
      </c>
      <c r="G17">
        <v>2</v>
      </c>
    </row>
    <row r="18" spans="1:8" x14ac:dyDescent="0.6">
      <c r="A18">
        <v>1017</v>
      </c>
      <c r="B18" t="s">
        <v>21</v>
      </c>
      <c r="C18">
        <v>4.0330000000000004</v>
      </c>
      <c r="D18">
        <v>6</v>
      </c>
      <c r="E18">
        <v>1.0329999999999999</v>
      </c>
      <c r="F18">
        <v>2</v>
      </c>
      <c r="G18">
        <v>2</v>
      </c>
    </row>
    <row r="19" spans="1:8" x14ac:dyDescent="0.6">
      <c r="A19">
        <v>1018</v>
      </c>
      <c r="B19" t="s">
        <v>22</v>
      </c>
      <c r="C19">
        <v>4.5330000000000004</v>
      </c>
      <c r="D19">
        <v>7.2</v>
      </c>
      <c r="E19">
        <v>1.133</v>
      </c>
      <c r="F19">
        <v>1.9330000000000001</v>
      </c>
      <c r="G19">
        <v>2.2669999999999999</v>
      </c>
    </row>
    <row r="20" spans="1:8" x14ac:dyDescent="0.6">
      <c r="A20">
        <v>1020</v>
      </c>
      <c r="B20" t="s">
        <v>23</v>
      </c>
      <c r="C20">
        <v>3.2330000000000001</v>
      </c>
      <c r="D20">
        <v>4.5</v>
      </c>
      <c r="E20">
        <v>1.133</v>
      </c>
      <c r="F20">
        <v>2.4</v>
      </c>
      <c r="G20">
        <v>2.8330000000000002</v>
      </c>
    </row>
    <row r="21" spans="1:8" x14ac:dyDescent="0.6">
      <c r="A21">
        <v>1021</v>
      </c>
      <c r="B21" t="s">
        <v>24</v>
      </c>
      <c r="C21">
        <v>3</v>
      </c>
      <c r="D21">
        <v>6</v>
      </c>
      <c r="E21">
        <v>1.5329999999999999</v>
      </c>
      <c r="F21">
        <v>2</v>
      </c>
      <c r="G21">
        <v>2</v>
      </c>
    </row>
    <row r="22" spans="1:8" x14ac:dyDescent="0.6">
      <c r="A22">
        <v>1022</v>
      </c>
      <c r="B22" t="s">
        <v>25</v>
      </c>
      <c r="C22">
        <v>5.133</v>
      </c>
      <c r="D22">
        <v>1.9330000000000001</v>
      </c>
      <c r="E22">
        <v>1.167</v>
      </c>
      <c r="F22">
        <v>2</v>
      </c>
      <c r="G22">
        <v>2.2669999999999999</v>
      </c>
    </row>
    <row r="23" spans="1:8" x14ac:dyDescent="0.6">
      <c r="A23">
        <v>1023</v>
      </c>
      <c r="B23" t="s">
        <v>26</v>
      </c>
      <c r="C23">
        <v>4.5330000000000004</v>
      </c>
      <c r="D23">
        <v>6</v>
      </c>
      <c r="E23">
        <v>1.5329999999999999</v>
      </c>
      <c r="F23">
        <v>2</v>
      </c>
      <c r="G23">
        <v>2.1669999999999998</v>
      </c>
    </row>
    <row r="24" spans="1:8" x14ac:dyDescent="0.6">
      <c r="A24">
        <v>1025</v>
      </c>
      <c r="B24" t="s">
        <v>27</v>
      </c>
      <c r="C24">
        <v>3.7330000000000001</v>
      </c>
      <c r="D24">
        <v>6</v>
      </c>
      <c r="E24">
        <v>1.4</v>
      </c>
      <c r="F24">
        <v>2</v>
      </c>
      <c r="G24">
        <v>2.133</v>
      </c>
      <c r="H24" t="s">
        <v>261</v>
      </c>
    </row>
    <row r="25" spans="1:8" x14ac:dyDescent="0.6">
      <c r="A25">
        <v>1026</v>
      </c>
      <c r="B25" t="s">
        <v>28</v>
      </c>
      <c r="C25">
        <v>5.5330000000000004</v>
      </c>
      <c r="E25">
        <v>1.167</v>
      </c>
      <c r="F25">
        <v>2.6669999999999998</v>
      </c>
      <c r="G25">
        <v>2.6669999999999998</v>
      </c>
    </row>
    <row r="26" spans="1:8" x14ac:dyDescent="0.6">
      <c r="A26">
        <v>1027</v>
      </c>
      <c r="B26" t="s">
        <v>29</v>
      </c>
      <c r="C26">
        <v>4.7329999999999997</v>
      </c>
      <c r="E26">
        <v>1.5329999999999999</v>
      </c>
      <c r="F26">
        <v>2</v>
      </c>
      <c r="G26">
        <v>2</v>
      </c>
    </row>
    <row r="27" spans="1:8" x14ac:dyDescent="0.6">
      <c r="A27">
        <v>1028</v>
      </c>
      <c r="B27" t="s">
        <v>30</v>
      </c>
      <c r="C27">
        <v>1.8</v>
      </c>
      <c r="D27">
        <v>5.8330000000000002</v>
      </c>
      <c r="E27">
        <v>1.167</v>
      </c>
      <c r="F27">
        <v>2</v>
      </c>
      <c r="G27">
        <v>2</v>
      </c>
    </row>
    <row r="28" spans="1:8" x14ac:dyDescent="0.6">
      <c r="A28">
        <v>1029</v>
      </c>
      <c r="B28" t="s">
        <v>31</v>
      </c>
      <c r="C28">
        <v>4.2</v>
      </c>
      <c r="D28">
        <v>6.133</v>
      </c>
      <c r="E28">
        <v>1.167</v>
      </c>
      <c r="F28">
        <v>2</v>
      </c>
      <c r="G28">
        <v>1.6</v>
      </c>
    </row>
    <row r="29" spans="1:8" x14ac:dyDescent="0.6">
      <c r="A29">
        <v>1030</v>
      </c>
      <c r="B29" t="s">
        <v>32</v>
      </c>
      <c r="C29">
        <v>5.2670000000000003</v>
      </c>
      <c r="D29">
        <v>4.6669999999999998</v>
      </c>
      <c r="E29">
        <v>1.133</v>
      </c>
      <c r="F29">
        <v>1.4</v>
      </c>
      <c r="G29">
        <v>2.4</v>
      </c>
    </row>
    <row r="30" spans="1:8" x14ac:dyDescent="0.6">
      <c r="A30">
        <v>1031</v>
      </c>
      <c r="B30" t="s">
        <v>33</v>
      </c>
      <c r="C30">
        <v>2.5</v>
      </c>
      <c r="E30">
        <v>1.133</v>
      </c>
      <c r="F30">
        <v>1.867</v>
      </c>
      <c r="G30">
        <v>1.2330000000000001</v>
      </c>
    </row>
    <row r="31" spans="1:8" x14ac:dyDescent="0.6">
      <c r="A31">
        <v>1032</v>
      </c>
      <c r="B31" t="s">
        <v>35</v>
      </c>
      <c r="C31">
        <v>6.3</v>
      </c>
      <c r="D31">
        <v>5.7</v>
      </c>
      <c r="E31">
        <v>1.133</v>
      </c>
      <c r="F31">
        <v>2.0670000000000002</v>
      </c>
      <c r="G31">
        <v>3.133</v>
      </c>
    </row>
    <row r="32" spans="1:8" x14ac:dyDescent="0.6">
      <c r="A32">
        <v>1033</v>
      </c>
      <c r="B32" t="s">
        <v>34</v>
      </c>
      <c r="C32">
        <v>3.6669999999999998</v>
      </c>
      <c r="D32">
        <v>5.8</v>
      </c>
      <c r="E32">
        <v>1.167</v>
      </c>
      <c r="F32">
        <v>2</v>
      </c>
      <c r="G32">
        <v>2</v>
      </c>
    </row>
    <row r="33" spans="1:7" x14ac:dyDescent="0.6">
      <c r="A33">
        <v>1034</v>
      </c>
      <c r="B33" t="s">
        <v>36</v>
      </c>
      <c r="C33">
        <v>3.5</v>
      </c>
      <c r="D33">
        <v>5.5670000000000002</v>
      </c>
      <c r="E33">
        <v>1.133</v>
      </c>
      <c r="F33">
        <v>2</v>
      </c>
      <c r="G33">
        <v>2.2669999999999999</v>
      </c>
    </row>
    <row r="34" spans="1:7" x14ac:dyDescent="0.6">
      <c r="A34">
        <v>1036</v>
      </c>
      <c r="B34" t="s">
        <v>37</v>
      </c>
      <c r="C34">
        <v>5.3</v>
      </c>
      <c r="D34">
        <v>5.9669999999999996</v>
      </c>
      <c r="E34">
        <v>1.4</v>
      </c>
      <c r="F34">
        <v>2.1669999999999998</v>
      </c>
      <c r="G34">
        <v>1.833</v>
      </c>
    </row>
    <row r="35" spans="1:7" x14ac:dyDescent="0.6">
      <c r="A35">
        <v>1037</v>
      </c>
      <c r="B35" t="s">
        <v>38</v>
      </c>
      <c r="C35">
        <v>3.6669999999999998</v>
      </c>
      <c r="E35">
        <v>1.167</v>
      </c>
      <c r="F35">
        <v>2.5</v>
      </c>
      <c r="G35">
        <v>1.867</v>
      </c>
    </row>
    <row r="36" spans="1:7" x14ac:dyDescent="0.6">
      <c r="A36">
        <v>1038</v>
      </c>
      <c r="B36" t="s">
        <v>39</v>
      </c>
      <c r="C36">
        <v>4.633</v>
      </c>
      <c r="E36">
        <v>1.5</v>
      </c>
      <c r="F36">
        <v>2.633</v>
      </c>
      <c r="G36">
        <v>1.9</v>
      </c>
    </row>
    <row r="37" spans="1:7" x14ac:dyDescent="0.6">
      <c r="A37">
        <v>1040</v>
      </c>
      <c r="B37" t="s">
        <v>43</v>
      </c>
      <c r="C37">
        <v>3.8330000000000002</v>
      </c>
      <c r="D37">
        <v>6</v>
      </c>
      <c r="E37">
        <v>1.5</v>
      </c>
      <c r="F37">
        <v>2.3330000000000002</v>
      </c>
      <c r="G37">
        <v>2.3330000000000002</v>
      </c>
    </row>
    <row r="38" spans="1:7" x14ac:dyDescent="0.6">
      <c r="A38">
        <v>1042</v>
      </c>
      <c r="B38" t="s">
        <v>44</v>
      </c>
      <c r="C38">
        <v>4.1669999999999998</v>
      </c>
      <c r="E38">
        <v>1.4</v>
      </c>
      <c r="F38">
        <v>2.1</v>
      </c>
      <c r="G38">
        <v>1.5669999999999999</v>
      </c>
    </row>
    <row r="39" spans="1:7" x14ac:dyDescent="0.6">
      <c r="A39">
        <v>1043</v>
      </c>
      <c r="B39" t="s">
        <v>45</v>
      </c>
      <c r="C39">
        <v>3.6669999999999998</v>
      </c>
      <c r="E39">
        <v>1.133</v>
      </c>
      <c r="F39">
        <v>2</v>
      </c>
      <c r="G39">
        <v>1.2330000000000001</v>
      </c>
    </row>
    <row r="40" spans="1:7" x14ac:dyDescent="0.6">
      <c r="A40">
        <v>1044</v>
      </c>
      <c r="B40" t="s">
        <v>46</v>
      </c>
      <c r="C40">
        <v>4.7670000000000003</v>
      </c>
      <c r="E40">
        <v>1.5329999999999999</v>
      </c>
      <c r="F40">
        <v>2</v>
      </c>
      <c r="G40">
        <v>2.2669999999999999</v>
      </c>
    </row>
    <row r="41" spans="1:7" x14ac:dyDescent="0.6">
      <c r="A41">
        <v>1045</v>
      </c>
      <c r="B41" t="s">
        <v>47</v>
      </c>
      <c r="C41">
        <v>4.1669999999999998</v>
      </c>
      <c r="E41">
        <v>1.0669999999999999</v>
      </c>
      <c r="F41">
        <v>3</v>
      </c>
      <c r="G41">
        <v>2</v>
      </c>
    </row>
    <row r="42" spans="1:7" x14ac:dyDescent="0.6">
      <c r="A42">
        <v>1046</v>
      </c>
      <c r="B42" t="s">
        <v>48</v>
      </c>
      <c r="C42">
        <v>5.4</v>
      </c>
      <c r="D42">
        <v>6</v>
      </c>
      <c r="E42">
        <v>1.0669999999999999</v>
      </c>
      <c r="F42">
        <v>1.8</v>
      </c>
      <c r="G42">
        <v>1.8</v>
      </c>
    </row>
    <row r="43" spans="1:7" x14ac:dyDescent="0.6">
      <c r="A43">
        <v>1047</v>
      </c>
      <c r="B43" t="s">
        <v>49</v>
      </c>
      <c r="C43">
        <v>2.5329999999999999</v>
      </c>
      <c r="E43">
        <v>1.133</v>
      </c>
      <c r="F43">
        <v>2.9</v>
      </c>
      <c r="G43">
        <v>2.5</v>
      </c>
    </row>
    <row r="44" spans="1:7" x14ac:dyDescent="0.6">
      <c r="A44">
        <v>1048</v>
      </c>
      <c r="B44" t="s">
        <v>50</v>
      </c>
      <c r="C44">
        <v>4.5999999999999996</v>
      </c>
      <c r="D44">
        <v>6.1669999999999998</v>
      </c>
      <c r="E44">
        <v>1.167</v>
      </c>
      <c r="F44">
        <v>2</v>
      </c>
      <c r="G44">
        <v>1.9330000000000001</v>
      </c>
    </row>
    <row r="45" spans="1:7" x14ac:dyDescent="0.6">
      <c r="A45">
        <v>1049</v>
      </c>
      <c r="B45" t="s">
        <v>52</v>
      </c>
      <c r="C45">
        <v>4.2</v>
      </c>
      <c r="D45">
        <v>3.133</v>
      </c>
      <c r="E45">
        <v>1.133</v>
      </c>
      <c r="F45">
        <v>2</v>
      </c>
      <c r="G45">
        <v>2</v>
      </c>
    </row>
    <row r="46" spans="1:7" x14ac:dyDescent="0.6">
      <c r="A46">
        <v>1050</v>
      </c>
      <c r="B46" t="s">
        <v>53</v>
      </c>
      <c r="C46">
        <v>4.3330000000000002</v>
      </c>
      <c r="E46">
        <v>1.4</v>
      </c>
      <c r="F46">
        <v>2</v>
      </c>
      <c r="G46">
        <v>2.5</v>
      </c>
    </row>
    <row r="47" spans="1:7" x14ac:dyDescent="0.6">
      <c r="A47">
        <v>1051</v>
      </c>
      <c r="B47" t="s">
        <v>51</v>
      </c>
      <c r="C47">
        <v>4.8330000000000002</v>
      </c>
      <c r="E47">
        <v>1.133</v>
      </c>
      <c r="F47">
        <v>1.833</v>
      </c>
      <c r="G47">
        <v>2.9670000000000001</v>
      </c>
    </row>
    <row r="48" spans="1:7" x14ac:dyDescent="0.6">
      <c r="A48">
        <v>1052</v>
      </c>
      <c r="B48" t="s">
        <v>54</v>
      </c>
      <c r="C48">
        <v>4.867</v>
      </c>
      <c r="D48">
        <v>4.9669999999999996</v>
      </c>
      <c r="E48">
        <v>1.167</v>
      </c>
      <c r="G48">
        <v>1.867</v>
      </c>
    </row>
    <row r="49" spans="1:11" x14ac:dyDescent="0.6">
      <c r="A49">
        <v>1053</v>
      </c>
      <c r="B49" t="s">
        <v>56</v>
      </c>
      <c r="C49">
        <v>3.9670000000000001</v>
      </c>
      <c r="D49">
        <v>6</v>
      </c>
      <c r="E49">
        <v>1.167</v>
      </c>
      <c r="F49">
        <v>2.3330000000000002</v>
      </c>
      <c r="G49">
        <v>2.5329999999999999</v>
      </c>
    </row>
    <row r="50" spans="1:11" x14ac:dyDescent="0.6">
      <c r="A50">
        <v>1054</v>
      </c>
      <c r="B50" t="s">
        <v>55</v>
      </c>
      <c r="C50">
        <v>4.3330000000000002</v>
      </c>
      <c r="E50">
        <v>1.0329999999999999</v>
      </c>
      <c r="F50">
        <v>2.4</v>
      </c>
      <c r="G50">
        <v>2.1669999999999998</v>
      </c>
    </row>
    <row r="51" spans="1:11" x14ac:dyDescent="0.6">
      <c r="A51">
        <v>1055</v>
      </c>
      <c r="B51" t="s">
        <v>57</v>
      </c>
      <c r="C51">
        <v>5.2670000000000003</v>
      </c>
      <c r="E51">
        <v>1.167</v>
      </c>
      <c r="F51">
        <v>2.8330000000000002</v>
      </c>
      <c r="G51">
        <v>4.3330000000000002</v>
      </c>
    </row>
    <row r="52" spans="1:11" x14ac:dyDescent="0.6">
      <c r="A52">
        <v>1056</v>
      </c>
      <c r="B52" t="s">
        <v>58</v>
      </c>
      <c r="C52">
        <v>4.7329999999999997</v>
      </c>
      <c r="E52">
        <v>1.167</v>
      </c>
      <c r="F52">
        <v>1.2669999999999999</v>
      </c>
      <c r="G52">
        <v>2.6669999999999998</v>
      </c>
      <c r="K52" t="s">
        <v>59</v>
      </c>
    </row>
    <row r="53" spans="1:11" x14ac:dyDescent="0.6">
      <c r="A53">
        <v>1057</v>
      </c>
      <c r="B53" t="s">
        <v>60</v>
      </c>
      <c r="C53">
        <v>4.7670000000000003</v>
      </c>
      <c r="E53">
        <v>1.167</v>
      </c>
      <c r="F53">
        <v>2</v>
      </c>
      <c r="G53">
        <v>2</v>
      </c>
    </row>
    <row r="54" spans="1:11" x14ac:dyDescent="0.6">
      <c r="A54">
        <v>1058</v>
      </c>
      <c r="B54" t="s">
        <v>61</v>
      </c>
      <c r="C54">
        <v>5.3330000000000002</v>
      </c>
      <c r="D54">
        <v>6.1669999999999998</v>
      </c>
      <c r="E54">
        <v>1.133</v>
      </c>
      <c r="F54">
        <v>3.0329999999999999</v>
      </c>
      <c r="G54">
        <v>2.0329999999999999</v>
      </c>
    </row>
    <row r="55" spans="1:11" x14ac:dyDescent="0.6">
      <c r="A55">
        <v>1059</v>
      </c>
      <c r="B55" t="s">
        <v>62</v>
      </c>
      <c r="C55">
        <v>3.633</v>
      </c>
      <c r="D55">
        <v>6.1669999999999998</v>
      </c>
      <c r="E55">
        <v>1.167</v>
      </c>
      <c r="F55">
        <v>2.7330000000000001</v>
      </c>
      <c r="G55">
        <v>2</v>
      </c>
    </row>
    <row r="56" spans="1:11" x14ac:dyDescent="0.6">
      <c r="A56">
        <v>1060</v>
      </c>
      <c r="B56" t="s">
        <v>63</v>
      </c>
      <c r="C56">
        <v>2.8330000000000002</v>
      </c>
      <c r="D56">
        <v>5.8330000000000002</v>
      </c>
      <c r="E56">
        <v>1.4</v>
      </c>
      <c r="F56">
        <v>2.133</v>
      </c>
      <c r="G56">
        <v>2.5670000000000002</v>
      </c>
    </row>
    <row r="57" spans="1:11" x14ac:dyDescent="0.6">
      <c r="A57">
        <v>1061</v>
      </c>
      <c r="B57" t="s">
        <v>64</v>
      </c>
      <c r="C57">
        <v>6</v>
      </c>
      <c r="E57">
        <v>1.0669999999999999</v>
      </c>
      <c r="F57">
        <v>2.6669999999999998</v>
      </c>
      <c r="G57">
        <v>2.6669999999999998</v>
      </c>
      <c r="H57" t="s">
        <v>221</v>
      </c>
      <c r="I57" t="s">
        <v>221</v>
      </c>
    </row>
    <row r="58" spans="1:11" x14ac:dyDescent="0.6">
      <c r="A58">
        <v>1063</v>
      </c>
      <c r="B58" t="s">
        <v>68</v>
      </c>
      <c r="C58">
        <v>4.7</v>
      </c>
      <c r="D58">
        <v>6</v>
      </c>
      <c r="E58">
        <v>1.5</v>
      </c>
      <c r="F58">
        <v>1.9</v>
      </c>
      <c r="G58">
        <v>2.5</v>
      </c>
    </row>
    <row r="59" spans="1:11" x14ac:dyDescent="0.6">
      <c r="A59">
        <v>1064</v>
      </c>
      <c r="B59" t="s">
        <v>69</v>
      </c>
      <c r="C59">
        <v>5</v>
      </c>
      <c r="E59">
        <v>1.167</v>
      </c>
      <c r="F59">
        <v>2.133</v>
      </c>
      <c r="G59">
        <v>2.6669999999999998</v>
      </c>
      <c r="H59">
        <v>1.667</v>
      </c>
    </row>
    <row r="60" spans="1:11" x14ac:dyDescent="0.6">
      <c r="A60">
        <v>1065</v>
      </c>
      <c r="B60" t="s">
        <v>70</v>
      </c>
      <c r="C60">
        <v>4.5</v>
      </c>
      <c r="E60">
        <v>1.0329999999999999</v>
      </c>
      <c r="F60">
        <v>2.3330000000000002</v>
      </c>
      <c r="G60">
        <v>2.6669999999999998</v>
      </c>
    </row>
    <row r="61" spans="1:11" x14ac:dyDescent="0.6">
      <c r="A61">
        <v>1066</v>
      </c>
      <c r="B61" t="s">
        <v>71</v>
      </c>
      <c r="C61">
        <v>4.1669999999999998</v>
      </c>
      <c r="E61">
        <v>1.5329999999999999</v>
      </c>
      <c r="F61">
        <v>2.6669999999999998</v>
      </c>
      <c r="G61">
        <v>2.6669999999999998</v>
      </c>
    </row>
    <row r="62" spans="1:11" x14ac:dyDescent="0.6">
      <c r="A62">
        <v>1067</v>
      </c>
      <c r="B62" t="s">
        <v>72</v>
      </c>
      <c r="C62">
        <v>4.3330000000000002</v>
      </c>
      <c r="E62">
        <v>1.4</v>
      </c>
      <c r="F62">
        <v>2.6669999999999998</v>
      </c>
      <c r="G62">
        <v>2.1</v>
      </c>
      <c r="H62">
        <v>1.667</v>
      </c>
    </row>
    <row r="63" spans="1:11" x14ac:dyDescent="0.6">
      <c r="A63">
        <v>1068</v>
      </c>
      <c r="B63" t="s">
        <v>73</v>
      </c>
      <c r="C63">
        <v>5.1669999999999998</v>
      </c>
      <c r="E63">
        <v>1.167</v>
      </c>
      <c r="F63">
        <v>2.6669999999999998</v>
      </c>
      <c r="G63">
        <v>2.6669999999999998</v>
      </c>
      <c r="H63">
        <v>2.6669999999999998</v>
      </c>
      <c r="I63">
        <v>2.6669999999999998</v>
      </c>
      <c r="J63">
        <v>2.6669999999999998</v>
      </c>
    </row>
    <row r="64" spans="1:11" x14ac:dyDescent="0.6">
      <c r="A64">
        <v>1070</v>
      </c>
      <c r="B64" t="s">
        <v>74</v>
      </c>
      <c r="C64">
        <v>5</v>
      </c>
      <c r="E64">
        <v>1.333</v>
      </c>
      <c r="F64">
        <v>2.3330000000000002</v>
      </c>
      <c r="G64">
        <v>2.6669999999999998</v>
      </c>
    </row>
    <row r="65" spans="1:11" x14ac:dyDescent="0.6">
      <c r="A65">
        <v>1071</v>
      </c>
      <c r="B65" t="s">
        <v>75</v>
      </c>
      <c r="C65">
        <v>5</v>
      </c>
      <c r="E65">
        <v>1.167</v>
      </c>
      <c r="F65">
        <v>2.6669999999999998</v>
      </c>
      <c r="G65">
        <v>1.5</v>
      </c>
    </row>
    <row r="66" spans="1:11" x14ac:dyDescent="0.6">
      <c r="A66">
        <v>1075</v>
      </c>
      <c r="B66" t="s">
        <v>76</v>
      </c>
      <c r="C66">
        <v>3.4670000000000001</v>
      </c>
      <c r="E66">
        <v>1.133</v>
      </c>
      <c r="F66">
        <v>3.0670000000000002</v>
      </c>
      <c r="G66">
        <v>2</v>
      </c>
    </row>
    <row r="67" spans="1:11" x14ac:dyDescent="0.6">
      <c r="A67">
        <v>1076</v>
      </c>
      <c r="B67" t="s">
        <v>77</v>
      </c>
      <c r="C67">
        <v>3.6669999999999998</v>
      </c>
      <c r="E67">
        <v>1.167</v>
      </c>
      <c r="F67">
        <v>2.5670000000000002</v>
      </c>
      <c r="G67">
        <v>2.6669999999999998</v>
      </c>
    </row>
    <row r="68" spans="1:11" x14ac:dyDescent="0.6">
      <c r="A68">
        <v>1077</v>
      </c>
      <c r="B68" t="s">
        <v>78</v>
      </c>
      <c r="C68">
        <v>4.8330000000000002</v>
      </c>
      <c r="E68">
        <v>1.4</v>
      </c>
      <c r="F68">
        <v>2.4</v>
      </c>
      <c r="G68">
        <v>2.3330000000000002</v>
      </c>
    </row>
    <row r="69" spans="1:11" x14ac:dyDescent="0.6">
      <c r="A69">
        <v>1078</v>
      </c>
      <c r="B69" t="s">
        <v>79</v>
      </c>
      <c r="C69">
        <v>4.1669999999999998</v>
      </c>
      <c r="E69">
        <v>1.4</v>
      </c>
      <c r="F69">
        <v>2.6669999999999998</v>
      </c>
      <c r="G69">
        <v>2.2669999999999999</v>
      </c>
    </row>
    <row r="70" spans="1:11" x14ac:dyDescent="0.6">
      <c r="A70">
        <v>1079</v>
      </c>
      <c r="B70" t="s">
        <v>80</v>
      </c>
      <c r="C70">
        <v>4.33</v>
      </c>
      <c r="E70">
        <v>1.0669999999999999</v>
      </c>
      <c r="F70">
        <v>2.633</v>
      </c>
      <c r="G70">
        <v>1.867</v>
      </c>
    </row>
    <row r="71" spans="1:11" x14ac:dyDescent="0.6">
      <c r="A71">
        <v>1080</v>
      </c>
      <c r="B71" t="s">
        <v>81</v>
      </c>
      <c r="E71">
        <v>1.167</v>
      </c>
      <c r="F71">
        <v>2.2000000000000002</v>
      </c>
      <c r="G71">
        <v>2.0670000000000002</v>
      </c>
    </row>
    <row r="72" spans="1:11" x14ac:dyDescent="0.6">
      <c r="A72">
        <v>1081</v>
      </c>
      <c r="B72" t="s">
        <v>82</v>
      </c>
      <c r="E72">
        <v>1.5329999999999999</v>
      </c>
      <c r="F72">
        <v>1.9670000000000001</v>
      </c>
      <c r="G72">
        <v>2.0670000000000002</v>
      </c>
    </row>
    <row r="73" spans="1:11" x14ac:dyDescent="0.6">
      <c r="A73">
        <v>1082</v>
      </c>
      <c r="B73" t="s">
        <v>83</v>
      </c>
      <c r="E73">
        <v>1.0329999999999999</v>
      </c>
      <c r="F73">
        <v>2.7669999999999999</v>
      </c>
      <c r="G73">
        <v>2.6669999999999998</v>
      </c>
    </row>
    <row r="74" spans="1:11" x14ac:dyDescent="0.6">
      <c r="A74">
        <v>1083</v>
      </c>
      <c r="B74" t="s">
        <v>84</v>
      </c>
      <c r="E74">
        <v>1.4</v>
      </c>
      <c r="F74">
        <v>2.6669999999999998</v>
      </c>
      <c r="G74">
        <v>2.6669999999999998</v>
      </c>
    </row>
    <row r="75" spans="1:11" x14ac:dyDescent="0.6">
      <c r="A75">
        <v>1084</v>
      </c>
      <c r="B75" t="s">
        <v>85</v>
      </c>
      <c r="E75">
        <v>1.4</v>
      </c>
      <c r="F75">
        <v>2.1669999999999998</v>
      </c>
      <c r="G75">
        <v>2.6</v>
      </c>
    </row>
    <row r="76" spans="1:11" x14ac:dyDescent="0.6">
      <c r="A76">
        <v>1085</v>
      </c>
      <c r="B76" t="s">
        <v>86</v>
      </c>
      <c r="E76">
        <v>1.5329999999999999</v>
      </c>
      <c r="F76">
        <v>0.56699999999999995</v>
      </c>
      <c r="G76">
        <v>2.2330000000000001</v>
      </c>
      <c r="K76" t="s">
        <v>87</v>
      </c>
    </row>
    <row r="77" spans="1:11" x14ac:dyDescent="0.6">
      <c r="A77">
        <v>1086</v>
      </c>
      <c r="B77" t="s">
        <v>88</v>
      </c>
      <c r="E77">
        <v>1.5329999999999999</v>
      </c>
      <c r="F77">
        <v>1.8</v>
      </c>
      <c r="G77">
        <v>1.9</v>
      </c>
    </row>
    <row r="78" spans="1:11" x14ac:dyDescent="0.6">
      <c r="A78">
        <v>1087</v>
      </c>
      <c r="B78" t="s">
        <v>89</v>
      </c>
      <c r="E78">
        <v>1.0329999999999999</v>
      </c>
      <c r="F78">
        <v>2</v>
      </c>
      <c r="G78">
        <v>2</v>
      </c>
    </row>
    <row r="79" spans="1:11" x14ac:dyDescent="0.6">
      <c r="A79">
        <v>1088</v>
      </c>
      <c r="B79" t="s">
        <v>90</v>
      </c>
      <c r="E79">
        <v>1.4</v>
      </c>
      <c r="F79">
        <v>2</v>
      </c>
      <c r="G79">
        <v>2.1669999999999998</v>
      </c>
    </row>
    <row r="80" spans="1:11" x14ac:dyDescent="0.6">
      <c r="A80">
        <v>1089</v>
      </c>
      <c r="B80" t="s">
        <v>91</v>
      </c>
      <c r="E80">
        <v>1.167</v>
      </c>
      <c r="F80">
        <v>0.9</v>
      </c>
      <c r="G80">
        <v>2</v>
      </c>
      <c r="K80" t="s">
        <v>92</v>
      </c>
    </row>
    <row r="81" spans="1:7" x14ac:dyDescent="0.6">
      <c r="A81">
        <v>1090</v>
      </c>
      <c r="B81" t="s">
        <v>93</v>
      </c>
      <c r="E81">
        <v>1.5329999999999999</v>
      </c>
      <c r="F81">
        <v>2.633</v>
      </c>
      <c r="G81">
        <v>2.6</v>
      </c>
    </row>
    <row r="82" spans="1:7" x14ac:dyDescent="0.6">
      <c r="A82">
        <v>1091</v>
      </c>
      <c r="B82" t="s">
        <v>94</v>
      </c>
      <c r="E82">
        <v>1.133</v>
      </c>
      <c r="F82">
        <v>2.6669999999999998</v>
      </c>
      <c r="G82">
        <v>2.6669999999999998</v>
      </c>
    </row>
    <row r="83" spans="1:7" x14ac:dyDescent="0.6">
      <c r="A83">
        <v>1092</v>
      </c>
      <c r="B83" t="s">
        <v>95</v>
      </c>
      <c r="E83">
        <v>1.167</v>
      </c>
      <c r="F83">
        <v>2.6669999999999998</v>
      </c>
      <c r="G83">
        <v>2.3330000000000002</v>
      </c>
    </row>
    <row r="84" spans="1:7" x14ac:dyDescent="0.6">
      <c r="A84">
        <v>1093</v>
      </c>
      <c r="B84" t="s">
        <v>96</v>
      </c>
      <c r="E84">
        <v>1.167</v>
      </c>
      <c r="F84">
        <v>3</v>
      </c>
      <c r="G84">
        <v>3</v>
      </c>
    </row>
    <row r="85" spans="1:7" x14ac:dyDescent="0.6">
      <c r="A85">
        <v>1094</v>
      </c>
      <c r="B85" t="s">
        <v>97</v>
      </c>
      <c r="E85">
        <v>1.0329999999999999</v>
      </c>
      <c r="F85">
        <v>2.1669999999999998</v>
      </c>
      <c r="G85">
        <v>2.3330000000000002</v>
      </c>
    </row>
    <row r="86" spans="1:7" x14ac:dyDescent="0.6">
      <c r="A86">
        <v>1095</v>
      </c>
      <c r="B86" t="s">
        <v>98</v>
      </c>
      <c r="E86">
        <v>1.0669999999999999</v>
      </c>
      <c r="F86">
        <v>2.7</v>
      </c>
      <c r="G86">
        <v>2.6669999999999998</v>
      </c>
    </row>
    <row r="87" spans="1:7" x14ac:dyDescent="0.6">
      <c r="A87">
        <v>1096</v>
      </c>
      <c r="B87" t="s">
        <v>100</v>
      </c>
      <c r="E87">
        <v>1.0669999999999999</v>
      </c>
      <c r="F87">
        <v>2.6669999999999998</v>
      </c>
      <c r="G87">
        <v>2.6669999999999998</v>
      </c>
    </row>
    <row r="88" spans="1:7" x14ac:dyDescent="0.6">
      <c r="A88">
        <v>1097</v>
      </c>
      <c r="B88" t="s">
        <v>99</v>
      </c>
      <c r="E88">
        <v>1.5</v>
      </c>
      <c r="F88">
        <v>2.2669999999999999</v>
      </c>
      <c r="G88">
        <v>2.6669999999999998</v>
      </c>
    </row>
    <row r="89" spans="1:7" x14ac:dyDescent="0.6">
      <c r="A89">
        <v>1098</v>
      </c>
      <c r="B89" t="s">
        <v>101</v>
      </c>
      <c r="E89">
        <v>1.5</v>
      </c>
      <c r="F89">
        <v>2.6669999999999998</v>
      </c>
      <c r="G89">
        <v>2.6669999999999998</v>
      </c>
    </row>
    <row r="90" spans="1:7" x14ac:dyDescent="0.6">
      <c r="A90">
        <v>1099</v>
      </c>
      <c r="B90" t="s">
        <v>102</v>
      </c>
      <c r="E90">
        <v>1.167</v>
      </c>
      <c r="F90">
        <v>2.7669999999999999</v>
      </c>
      <c r="G90">
        <v>2.6669999999999998</v>
      </c>
    </row>
    <row r="91" spans="1:7" x14ac:dyDescent="0.6">
      <c r="A91">
        <v>1100</v>
      </c>
      <c r="B91" t="s">
        <v>103</v>
      </c>
      <c r="E91">
        <v>1.5</v>
      </c>
      <c r="F91">
        <v>2.5</v>
      </c>
      <c r="G91">
        <v>2.5</v>
      </c>
    </row>
    <row r="92" spans="1:7" x14ac:dyDescent="0.6">
      <c r="A92">
        <v>1101</v>
      </c>
      <c r="B92" t="s">
        <v>104</v>
      </c>
      <c r="E92">
        <v>1.133</v>
      </c>
      <c r="F92">
        <v>2.6669999999999998</v>
      </c>
      <c r="G92">
        <v>2.6669999999999998</v>
      </c>
    </row>
    <row r="93" spans="1:7" x14ac:dyDescent="0.6">
      <c r="A93">
        <v>1103</v>
      </c>
      <c r="B93" t="s">
        <v>105</v>
      </c>
      <c r="E93">
        <v>1.167</v>
      </c>
      <c r="F93">
        <v>2.6669999999999998</v>
      </c>
      <c r="G93">
        <v>2.6669999999999998</v>
      </c>
    </row>
    <row r="94" spans="1:7" x14ac:dyDescent="0.6">
      <c r="A94">
        <v>1104</v>
      </c>
      <c r="B94" t="s">
        <v>106</v>
      </c>
      <c r="E94">
        <v>1.133</v>
      </c>
      <c r="F94">
        <v>2.6669999999999998</v>
      </c>
      <c r="G94">
        <v>2.367</v>
      </c>
    </row>
    <row r="95" spans="1:7" x14ac:dyDescent="0.6">
      <c r="A95">
        <v>1105</v>
      </c>
      <c r="B95" t="s">
        <v>107</v>
      </c>
      <c r="E95">
        <v>1.0329999999999999</v>
      </c>
      <c r="F95">
        <v>2.367</v>
      </c>
      <c r="G95">
        <v>3.0670000000000002</v>
      </c>
    </row>
    <row r="96" spans="1:7" x14ac:dyDescent="0.6">
      <c r="A96">
        <v>1106</v>
      </c>
      <c r="B96" t="s">
        <v>108</v>
      </c>
      <c r="E96">
        <v>1.4</v>
      </c>
      <c r="F96">
        <v>2.6669999999999998</v>
      </c>
      <c r="G96">
        <v>2.0670000000000002</v>
      </c>
    </row>
    <row r="97" spans="1:8" x14ac:dyDescent="0.6">
      <c r="A97">
        <v>1107</v>
      </c>
      <c r="B97" t="s">
        <v>109</v>
      </c>
      <c r="E97">
        <v>1.5</v>
      </c>
      <c r="F97">
        <v>2.5</v>
      </c>
      <c r="G97">
        <v>2.2669999999999999</v>
      </c>
    </row>
    <row r="98" spans="1:8" x14ac:dyDescent="0.6">
      <c r="A98">
        <v>1108</v>
      </c>
      <c r="B98" t="s">
        <v>110</v>
      </c>
      <c r="E98">
        <v>1.0669999999999999</v>
      </c>
      <c r="F98">
        <v>2.6669999999999998</v>
      </c>
      <c r="G98">
        <v>2.8330000000000002</v>
      </c>
    </row>
    <row r="99" spans="1:8" x14ac:dyDescent="0.6">
      <c r="A99">
        <v>1109</v>
      </c>
      <c r="B99" t="s">
        <v>111</v>
      </c>
      <c r="E99">
        <v>1.0329999999999999</v>
      </c>
      <c r="F99">
        <v>2.5</v>
      </c>
      <c r="G99">
        <v>2.6669999999999998</v>
      </c>
    </row>
    <row r="100" spans="1:8" x14ac:dyDescent="0.6">
      <c r="A100">
        <v>1110</v>
      </c>
      <c r="B100" t="s">
        <v>112</v>
      </c>
      <c r="E100">
        <v>1.167</v>
      </c>
      <c r="F100">
        <v>2.8330000000000002</v>
      </c>
      <c r="G100">
        <v>2.8330000000000002</v>
      </c>
    </row>
    <row r="101" spans="1:8" x14ac:dyDescent="0.6">
      <c r="A101">
        <v>1111</v>
      </c>
      <c r="B101" t="s">
        <v>113</v>
      </c>
      <c r="E101">
        <v>1.4</v>
      </c>
      <c r="F101">
        <v>2.3330000000000002</v>
      </c>
      <c r="G101">
        <v>2.633</v>
      </c>
    </row>
    <row r="102" spans="1:8" x14ac:dyDescent="0.6">
      <c r="A102">
        <v>1112</v>
      </c>
      <c r="B102" t="s">
        <v>114</v>
      </c>
      <c r="E102">
        <v>1.0329999999999999</v>
      </c>
      <c r="F102">
        <v>2.6669999999999998</v>
      </c>
      <c r="G102">
        <v>2.6669999999999998</v>
      </c>
    </row>
    <row r="103" spans="1:8" x14ac:dyDescent="0.6">
      <c r="A103">
        <v>1113</v>
      </c>
      <c r="B103" t="s">
        <v>115</v>
      </c>
      <c r="E103">
        <v>1.133</v>
      </c>
      <c r="F103">
        <v>3.3330000000000002</v>
      </c>
      <c r="G103">
        <v>3</v>
      </c>
    </row>
    <row r="104" spans="1:8" x14ac:dyDescent="0.6">
      <c r="A104">
        <v>1114</v>
      </c>
      <c r="B104" t="s">
        <v>116</v>
      </c>
      <c r="E104">
        <v>1.5</v>
      </c>
      <c r="F104">
        <v>2.6669999999999998</v>
      </c>
      <c r="G104">
        <v>2.6669999999999998</v>
      </c>
      <c r="H104">
        <v>2.6669999999999998</v>
      </c>
    </row>
    <row r="105" spans="1:8" x14ac:dyDescent="0.6">
      <c r="A105">
        <v>1115</v>
      </c>
      <c r="B105" t="s">
        <v>117</v>
      </c>
      <c r="E105">
        <v>1.167</v>
      </c>
      <c r="F105">
        <v>2.6669999999999998</v>
      </c>
      <c r="G105">
        <v>2.4329999999999998</v>
      </c>
    </row>
    <row r="106" spans="1:8" x14ac:dyDescent="0.6">
      <c r="A106">
        <v>1116</v>
      </c>
      <c r="B106" t="s">
        <v>118</v>
      </c>
      <c r="E106">
        <v>1.167</v>
      </c>
      <c r="F106">
        <v>2.6669999999999998</v>
      </c>
      <c r="G106">
        <v>2.5</v>
      </c>
    </row>
    <row r="107" spans="1:8" x14ac:dyDescent="0.6">
      <c r="A107">
        <v>1117</v>
      </c>
      <c r="B107" t="s">
        <v>119</v>
      </c>
      <c r="E107">
        <v>1.5329999999999999</v>
      </c>
      <c r="F107">
        <v>2.6</v>
      </c>
      <c r="G107">
        <v>2.6669999999999998</v>
      </c>
    </row>
    <row r="108" spans="1:8" x14ac:dyDescent="0.6">
      <c r="A108">
        <v>1118</v>
      </c>
      <c r="B108" t="s">
        <v>120</v>
      </c>
      <c r="E108">
        <v>1.167</v>
      </c>
      <c r="F108">
        <v>2.6669999999999998</v>
      </c>
      <c r="G108">
        <v>2.3330000000000002</v>
      </c>
    </row>
    <row r="109" spans="1:8" x14ac:dyDescent="0.6">
      <c r="A109">
        <v>1119</v>
      </c>
      <c r="B109" t="s">
        <v>121</v>
      </c>
      <c r="E109">
        <v>1.167</v>
      </c>
      <c r="F109">
        <v>2.9329999999999998</v>
      </c>
      <c r="G109">
        <v>2.6669999999999998</v>
      </c>
    </row>
    <row r="110" spans="1:8" x14ac:dyDescent="0.6">
      <c r="A110">
        <v>1120</v>
      </c>
      <c r="B110" t="s">
        <v>122</v>
      </c>
      <c r="E110">
        <v>1.4</v>
      </c>
      <c r="F110">
        <v>2.6669999999999998</v>
      </c>
      <c r="G110">
        <v>2.6669999999999998</v>
      </c>
    </row>
    <row r="111" spans="1:8" x14ac:dyDescent="0.6">
      <c r="A111">
        <v>1121</v>
      </c>
      <c r="B111" t="s">
        <v>123</v>
      </c>
      <c r="E111">
        <v>1.4</v>
      </c>
      <c r="F111">
        <v>2.6669999999999998</v>
      </c>
      <c r="G111">
        <v>2.6669999999999998</v>
      </c>
    </row>
    <row r="112" spans="1:8" x14ac:dyDescent="0.6">
      <c r="A112">
        <v>1122</v>
      </c>
      <c r="B112" t="s">
        <v>124</v>
      </c>
      <c r="E112">
        <v>1.4</v>
      </c>
      <c r="F112">
        <v>2.6669999999999998</v>
      </c>
      <c r="G112">
        <v>2.6669999999999998</v>
      </c>
    </row>
    <row r="113" spans="1:11" x14ac:dyDescent="0.6">
      <c r="A113">
        <v>1123</v>
      </c>
      <c r="B113" t="s">
        <v>125</v>
      </c>
      <c r="E113">
        <v>1.5</v>
      </c>
      <c r="F113">
        <v>2.367</v>
      </c>
      <c r="G113">
        <v>6</v>
      </c>
    </row>
    <row r="114" spans="1:11" x14ac:dyDescent="0.6">
      <c r="A114">
        <v>1124</v>
      </c>
      <c r="B114" t="s">
        <v>127</v>
      </c>
      <c r="E114">
        <v>1.167</v>
      </c>
      <c r="F114">
        <v>2.3330000000000002</v>
      </c>
      <c r="G114">
        <v>2.5670000000000002</v>
      </c>
    </row>
    <row r="115" spans="1:11" x14ac:dyDescent="0.6">
      <c r="A115">
        <v>1125</v>
      </c>
      <c r="B115" t="s">
        <v>126</v>
      </c>
      <c r="E115">
        <v>1.167</v>
      </c>
      <c r="F115">
        <v>2.6669999999999998</v>
      </c>
      <c r="G115">
        <v>2.6669999999999998</v>
      </c>
    </row>
    <row r="116" spans="1:11" x14ac:dyDescent="0.6">
      <c r="A116">
        <v>1126</v>
      </c>
      <c r="B116" t="s">
        <v>128</v>
      </c>
      <c r="E116">
        <v>1.4</v>
      </c>
      <c r="F116">
        <v>2.5</v>
      </c>
      <c r="G116">
        <v>2.6</v>
      </c>
    </row>
    <row r="117" spans="1:11" x14ac:dyDescent="0.6">
      <c r="A117">
        <v>1127</v>
      </c>
      <c r="B117" t="s">
        <v>129</v>
      </c>
      <c r="E117">
        <v>1.167</v>
      </c>
      <c r="F117">
        <v>3.3330000000000002</v>
      </c>
      <c r="G117">
        <v>2.6669999999999998</v>
      </c>
    </row>
    <row r="118" spans="1:11" x14ac:dyDescent="0.6">
      <c r="A118">
        <v>1128</v>
      </c>
      <c r="B118" t="s">
        <v>130</v>
      </c>
      <c r="E118">
        <v>1.167</v>
      </c>
      <c r="F118">
        <v>2.6669999999999998</v>
      </c>
      <c r="G118">
        <v>2.6669999999999998</v>
      </c>
    </row>
    <row r="119" spans="1:11" x14ac:dyDescent="0.6">
      <c r="A119">
        <v>1129</v>
      </c>
      <c r="B119" t="s">
        <v>131</v>
      </c>
      <c r="E119">
        <v>1.5</v>
      </c>
      <c r="F119">
        <v>2.6669999999999998</v>
      </c>
      <c r="G119">
        <v>2.5</v>
      </c>
      <c r="K119" t="s">
        <v>132</v>
      </c>
    </row>
    <row r="120" spans="1:11" x14ac:dyDescent="0.6">
      <c r="A120">
        <v>1130</v>
      </c>
      <c r="B120" t="s">
        <v>133</v>
      </c>
      <c r="E120">
        <v>1.167</v>
      </c>
      <c r="F120">
        <v>2.6669999999999998</v>
      </c>
      <c r="G120">
        <v>2.5</v>
      </c>
    </row>
    <row r="121" spans="1:11" x14ac:dyDescent="0.6">
      <c r="A121">
        <v>1131</v>
      </c>
      <c r="B121" t="s">
        <v>134</v>
      </c>
      <c r="E121">
        <v>1.167</v>
      </c>
      <c r="F121">
        <v>2.6669999999999998</v>
      </c>
      <c r="G121">
        <v>2.3330000000000002</v>
      </c>
    </row>
    <row r="122" spans="1:11" x14ac:dyDescent="0.6">
      <c r="A122">
        <v>1132</v>
      </c>
      <c r="B122" t="s">
        <v>135</v>
      </c>
      <c r="E122">
        <v>1.5</v>
      </c>
      <c r="F122">
        <v>2.6669999999999998</v>
      </c>
      <c r="G122">
        <v>2.0670000000000002</v>
      </c>
    </row>
    <row r="123" spans="1:11" x14ac:dyDescent="0.6">
      <c r="A123">
        <v>1133</v>
      </c>
      <c r="B123" t="s">
        <v>136</v>
      </c>
      <c r="E123">
        <v>1.4</v>
      </c>
      <c r="F123">
        <v>2.6669999999999998</v>
      </c>
      <c r="G123">
        <v>2.6669999999999998</v>
      </c>
    </row>
    <row r="124" spans="1:11" x14ac:dyDescent="0.6">
      <c r="A124">
        <v>1134</v>
      </c>
      <c r="B124" t="s">
        <v>137</v>
      </c>
      <c r="E124">
        <v>1.167</v>
      </c>
      <c r="F124">
        <v>3</v>
      </c>
      <c r="G124">
        <v>2.6669999999999998</v>
      </c>
    </row>
    <row r="125" spans="1:11" x14ac:dyDescent="0.6">
      <c r="A125">
        <v>1135</v>
      </c>
      <c r="B125" t="s">
        <v>138</v>
      </c>
      <c r="E125">
        <v>1.4</v>
      </c>
      <c r="F125">
        <v>2.6669999999999998</v>
      </c>
      <c r="G125">
        <v>2.6669999999999998</v>
      </c>
    </row>
    <row r="126" spans="1:11" x14ac:dyDescent="0.6">
      <c r="A126">
        <v>1136</v>
      </c>
      <c r="B126" t="s">
        <v>139</v>
      </c>
      <c r="E126">
        <v>1.133</v>
      </c>
      <c r="F126">
        <v>2.6669999999999998</v>
      </c>
      <c r="G126">
        <v>2.6669999999999998</v>
      </c>
    </row>
    <row r="127" spans="1:11" x14ac:dyDescent="0.6">
      <c r="A127">
        <v>1137</v>
      </c>
      <c r="B127" t="s">
        <v>140</v>
      </c>
      <c r="E127">
        <v>1.4</v>
      </c>
      <c r="F127">
        <v>2.6669999999999998</v>
      </c>
      <c r="G127">
        <v>2.8330000000000002</v>
      </c>
    </row>
    <row r="128" spans="1:11" x14ac:dyDescent="0.6">
      <c r="A128">
        <v>1138</v>
      </c>
      <c r="B128" t="s">
        <v>141</v>
      </c>
      <c r="E128">
        <v>1.167</v>
      </c>
      <c r="F128">
        <v>2.5</v>
      </c>
      <c r="G128">
        <v>2.6669999999999998</v>
      </c>
    </row>
    <row r="129" spans="1:10" x14ac:dyDescent="0.6">
      <c r="A129">
        <v>1139</v>
      </c>
      <c r="B129" t="s">
        <v>142</v>
      </c>
      <c r="E129">
        <v>1.0669999999999999</v>
      </c>
      <c r="F129">
        <v>2.6669999999999998</v>
      </c>
      <c r="G129">
        <v>2.5</v>
      </c>
    </row>
    <row r="130" spans="1:10" x14ac:dyDescent="0.6">
      <c r="A130">
        <v>1140</v>
      </c>
      <c r="B130" t="s">
        <v>143</v>
      </c>
      <c r="E130">
        <v>1.167</v>
      </c>
      <c r="F130">
        <v>2.6669999999999998</v>
      </c>
      <c r="G130">
        <v>2.5</v>
      </c>
    </row>
    <row r="131" spans="1:10" x14ac:dyDescent="0.6">
      <c r="A131">
        <v>1141</v>
      </c>
      <c r="B131" t="s">
        <v>144</v>
      </c>
      <c r="E131">
        <v>1.0329999999999999</v>
      </c>
      <c r="F131">
        <v>1.5</v>
      </c>
      <c r="G131">
        <v>2.6669999999999998</v>
      </c>
    </row>
    <row r="132" spans="1:10" x14ac:dyDescent="0.6">
      <c r="A132">
        <v>1142</v>
      </c>
      <c r="B132" t="s">
        <v>145</v>
      </c>
      <c r="E132">
        <v>1.167</v>
      </c>
      <c r="F132">
        <v>2.6</v>
      </c>
      <c r="G132">
        <v>2.633</v>
      </c>
    </row>
    <row r="133" spans="1:10" x14ac:dyDescent="0.6">
      <c r="A133">
        <v>1143</v>
      </c>
      <c r="B133" t="s">
        <v>146</v>
      </c>
      <c r="E133">
        <v>1.167</v>
      </c>
      <c r="F133">
        <v>2.6669999999999998</v>
      </c>
      <c r="G133">
        <v>2.6669999999999998</v>
      </c>
    </row>
    <row r="134" spans="1:10" x14ac:dyDescent="0.6">
      <c r="A134">
        <v>1144</v>
      </c>
      <c r="B134" t="s">
        <v>147</v>
      </c>
      <c r="E134">
        <v>1.133</v>
      </c>
      <c r="F134">
        <v>2.6669999999999998</v>
      </c>
      <c r="G134">
        <v>2.133</v>
      </c>
    </row>
    <row r="135" spans="1:10" x14ac:dyDescent="0.6">
      <c r="A135">
        <v>1145</v>
      </c>
      <c r="B135" t="s">
        <v>148</v>
      </c>
      <c r="E135">
        <v>1.167</v>
      </c>
      <c r="F135">
        <v>2.6669999999999998</v>
      </c>
      <c r="G135">
        <v>2.6669999999999998</v>
      </c>
    </row>
    <row r="136" spans="1:10" x14ac:dyDescent="0.6">
      <c r="A136">
        <v>1146</v>
      </c>
      <c r="B136" t="s">
        <v>149</v>
      </c>
      <c r="E136">
        <v>1.133</v>
      </c>
      <c r="F136">
        <v>2.6669999999999998</v>
      </c>
      <c r="G136">
        <v>2.4329999999999998</v>
      </c>
    </row>
    <row r="137" spans="1:10" x14ac:dyDescent="0.6">
      <c r="A137">
        <v>1147</v>
      </c>
      <c r="B137" t="s">
        <v>150</v>
      </c>
      <c r="C137">
        <v>4.5</v>
      </c>
      <c r="E137">
        <v>1.0669999999999999</v>
      </c>
      <c r="F137">
        <v>0</v>
      </c>
      <c r="G137">
        <v>1.8</v>
      </c>
      <c r="H137" t="s">
        <v>271</v>
      </c>
      <c r="I137" t="s">
        <v>272</v>
      </c>
      <c r="J137" t="s">
        <v>270</v>
      </c>
    </row>
    <row r="138" spans="1:10" x14ac:dyDescent="0.6">
      <c r="A138">
        <v>1150</v>
      </c>
      <c r="B138" t="s">
        <v>151</v>
      </c>
      <c r="E138">
        <v>1.4</v>
      </c>
      <c r="F138">
        <v>2.6669999999999998</v>
      </c>
      <c r="G138">
        <v>2.6669999999999998</v>
      </c>
    </row>
    <row r="139" spans="1:10" x14ac:dyDescent="0.6">
      <c r="A139">
        <v>1155</v>
      </c>
      <c r="B139" t="s">
        <v>152</v>
      </c>
      <c r="E139">
        <v>1.0669999999999999</v>
      </c>
      <c r="F139">
        <v>2.5</v>
      </c>
      <c r="G139">
        <v>2.6669999999999998</v>
      </c>
    </row>
    <row r="140" spans="1:10" x14ac:dyDescent="0.6">
      <c r="A140">
        <v>1156</v>
      </c>
      <c r="B140" t="s">
        <v>153</v>
      </c>
      <c r="E140">
        <v>1.4</v>
      </c>
      <c r="F140">
        <v>2.6669999999999998</v>
      </c>
      <c r="G140">
        <v>2.6669999999999998</v>
      </c>
    </row>
    <row r="141" spans="1:10" x14ac:dyDescent="0.6">
      <c r="A141">
        <v>1157</v>
      </c>
      <c r="B141" t="s">
        <v>154</v>
      </c>
      <c r="E141">
        <v>1.4</v>
      </c>
      <c r="F141">
        <v>2.6669999999999998</v>
      </c>
      <c r="G141">
        <v>2.6669999999999998</v>
      </c>
    </row>
    <row r="142" spans="1:10" x14ac:dyDescent="0.6">
      <c r="A142">
        <v>1158</v>
      </c>
      <c r="B142" t="s">
        <v>155</v>
      </c>
      <c r="E142">
        <v>1.167</v>
      </c>
      <c r="F142">
        <v>2.2669999999999999</v>
      </c>
      <c r="G142">
        <v>2.3330000000000002</v>
      </c>
      <c r="H142">
        <v>2.5329999999999999</v>
      </c>
    </row>
    <row r="143" spans="1:10" x14ac:dyDescent="0.6">
      <c r="A143">
        <v>1159</v>
      </c>
      <c r="B143" t="s">
        <v>156</v>
      </c>
      <c r="E143">
        <v>1.133</v>
      </c>
      <c r="F143">
        <v>2.6669999999999998</v>
      </c>
      <c r="G143">
        <v>2.6669999999999998</v>
      </c>
    </row>
    <row r="144" spans="1:10" x14ac:dyDescent="0.6">
      <c r="A144">
        <v>1160</v>
      </c>
      <c r="B144" t="s">
        <v>157</v>
      </c>
      <c r="E144">
        <v>1.4</v>
      </c>
      <c r="F144">
        <v>2.6669999999999998</v>
      </c>
      <c r="G144">
        <v>2.6669999999999998</v>
      </c>
    </row>
    <row r="145" spans="1:11" x14ac:dyDescent="0.6">
      <c r="A145">
        <v>1162</v>
      </c>
      <c r="B145" t="s">
        <v>158</v>
      </c>
      <c r="E145">
        <v>1.0669999999999999</v>
      </c>
      <c r="F145">
        <v>2.6669999999999998</v>
      </c>
      <c r="G145">
        <v>2.6669999999999998</v>
      </c>
    </row>
    <row r="146" spans="1:11" x14ac:dyDescent="0.6">
      <c r="A146">
        <v>1163</v>
      </c>
      <c r="B146" t="s">
        <v>159</v>
      </c>
      <c r="E146">
        <v>1.0329999999999999</v>
      </c>
      <c r="F146">
        <v>1.9670000000000001</v>
      </c>
      <c r="G146">
        <v>1.9670000000000001</v>
      </c>
    </row>
    <row r="147" spans="1:11" x14ac:dyDescent="0.6">
      <c r="A147">
        <v>1165</v>
      </c>
      <c r="B147" t="s">
        <v>160</v>
      </c>
      <c r="E147">
        <v>1.5329999999999999</v>
      </c>
      <c r="F147">
        <v>2.633</v>
      </c>
      <c r="G147">
        <v>2.6669999999999998</v>
      </c>
    </row>
    <row r="148" spans="1:11" x14ac:dyDescent="0.6">
      <c r="A148">
        <v>1166</v>
      </c>
      <c r="B148" t="s">
        <v>161</v>
      </c>
      <c r="E148">
        <v>1.0329999999999999</v>
      </c>
      <c r="F148">
        <v>1.833</v>
      </c>
      <c r="G148">
        <v>2.5</v>
      </c>
    </row>
    <row r="149" spans="1:11" x14ac:dyDescent="0.6">
      <c r="A149">
        <v>1167</v>
      </c>
      <c r="B149" t="s">
        <v>162</v>
      </c>
      <c r="E149">
        <v>1.5</v>
      </c>
      <c r="F149">
        <v>2.6669999999999998</v>
      </c>
      <c r="G149">
        <v>2.6669999999999998</v>
      </c>
      <c r="K149" t="s">
        <v>163</v>
      </c>
    </row>
    <row r="150" spans="1:11" x14ac:dyDescent="0.6">
      <c r="A150">
        <v>1168</v>
      </c>
      <c r="B150" t="s">
        <v>164</v>
      </c>
      <c r="E150">
        <v>1.0669999999999999</v>
      </c>
      <c r="F150">
        <v>1.7669999999999999</v>
      </c>
      <c r="G150">
        <v>2.633</v>
      </c>
    </row>
    <row r="151" spans="1:11" x14ac:dyDescent="0.6">
      <c r="A151">
        <v>1169</v>
      </c>
      <c r="B151" t="s">
        <v>165</v>
      </c>
      <c r="E151">
        <v>1.167</v>
      </c>
      <c r="F151">
        <v>2.6669999999999998</v>
      </c>
      <c r="G151">
        <v>2.6669999999999998</v>
      </c>
    </row>
    <row r="152" spans="1:11" x14ac:dyDescent="0.6">
      <c r="A152">
        <v>1170</v>
      </c>
      <c r="B152" t="s">
        <v>166</v>
      </c>
      <c r="E152">
        <v>1.5329999999999999</v>
      </c>
      <c r="F152">
        <v>2.4329999999999998</v>
      </c>
      <c r="G152">
        <v>3</v>
      </c>
    </row>
    <row r="153" spans="1:11" x14ac:dyDescent="0.6">
      <c r="A153">
        <v>1171</v>
      </c>
      <c r="B153" t="s">
        <v>167</v>
      </c>
      <c r="E153">
        <v>1.133</v>
      </c>
      <c r="F153">
        <v>2.6669999999999998</v>
      </c>
      <c r="G153">
        <v>2.5329999999999999</v>
      </c>
    </row>
    <row r="154" spans="1:11" x14ac:dyDescent="0.6">
      <c r="A154">
        <v>1172</v>
      </c>
      <c r="B154" t="s">
        <v>168</v>
      </c>
      <c r="E154">
        <v>1.167</v>
      </c>
      <c r="F154">
        <v>2.6669999999999998</v>
      </c>
      <c r="G154">
        <v>2.6669999999999998</v>
      </c>
    </row>
    <row r="155" spans="1:11" x14ac:dyDescent="0.6">
      <c r="A155">
        <v>1173</v>
      </c>
      <c r="B155" t="s">
        <v>169</v>
      </c>
      <c r="E155">
        <v>1.4</v>
      </c>
      <c r="F155">
        <v>2.4329999999999998</v>
      </c>
      <c r="G155">
        <v>2.6669999999999998</v>
      </c>
    </row>
    <row r="156" spans="1:11" x14ac:dyDescent="0.6">
      <c r="A156">
        <v>1174</v>
      </c>
      <c r="B156" t="s">
        <v>170</v>
      </c>
      <c r="E156">
        <v>1.0329999999999999</v>
      </c>
      <c r="F156">
        <v>2.6669999999999998</v>
      </c>
      <c r="G156">
        <v>2.6669999999999998</v>
      </c>
    </row>
    <row r="157" spans="1:11" x14ac:dyDescent="0.6">
      <c r="A157">
        <v>1175</v>
      </c>
      <c r="B157" t="s">
        <v>171</v>
      </c>
      <c r="E157">
        <v>1.133</v>
      </c>
      <c r="F157">
        <v>2.6669999999999998</v>
      </c>
      <c r="G157">
        <v>2.6669999999999998</v>
      </c>
    </row>
    <row r="158" spans="1:11" x14ac:dyDescent="0.6">
      <c r="A158">
        <v>1176</v>
      </c>
      <c r="B158" t="s">
        <v>172</v>
      </c>
      <c r="E158">
        <v>1.4</v>
      </c>
      <c r="F158">
        <v>2.6669999999999998</v>
      </c>
      <c r="G158">
        <v>2.4329999999999998</v>
      </c>
    </row>
    <row r="159" spans="1:11" x14ac:dyDescent="0.6">
      <c r="A159">
        <v>1177</v>
      </c>
      <c r="B159" t="s">
        <v>173</v>
      </c>
      <c r="E159">
        <v>1.0329999999999999</v>
      </c>
      <c r="F159">
        <v>2.6669999999999998</v>
      </c>
      <c r="G159">
        <v>2.6669999999999998</v>
      </c>
    </row>
    <row r="160" spans="1:11" x14ac:dyDescent="0.6">
      <c r="A160">
        <v>1178</v>
      </c>
      <c r="B160" t="s">
        <v>174</v>
      </c>
      <c r="E160">
        <v>1.0669999999999999</v>
      </c>
      <c r="F160">
        <v>2.1669999999999998</v>
      </c>
      <c r="G160">
        <v>3</v>
      </c>
    </row>
    <row r="161" spans="1:7" x14ac:dyDescent="0.6">
      <c r="A161">
        <v>1179</v>
      </c>
      <c r="B161" t="s">
        <v>175</v>
      </c>
      <c r="E161">
        <v>1.5</v>
      </c>
      <c r="F161">
        <v>2.6669999999999998</v>
      </c>
      <c r="G161">
        <v>2.2330000000000001</v>
      </c>
    </row>
    <row r="162" spans="1:7" x14ac:dyDescent="0.6">
      <c r="A162">
        <v>1180</v>
      </c>
      <c r="B162" t="s">
        <v>176</v>
      </c>
      <c r="E162">
        <v>1.167</v>
      </c>
      <c r="F162">
        <v>2.4</v>
      </c>
      <c r="G162">
        <v>2.2330000000000001</v>
      </c>
    </row>
    <row r="163" spans="1:7" x14ac:dyDescent="0.6">
      <c r="A163">
        <v>1185</v>
      </c>
      <c r="B163" t="s">
        <v>177</v>
      </c>
      <c r="E163">
        <v>1.5</v>
      </c>
      <c r="F163">
        <v>2.6669999999999998</v>
      </c>
      <c r="G163">
        <v>2.6669999999999998</v>
      </c>
    </row>
    <row r="164" spans="1:7" x14ac:dyDescent="0.6">
      <c r="A164">
        <v>1190</v>
      </c>
      <c r="B164" t="s">
        <v>178</v>
      </c>
      <c r="E164">
        <v>1.4</v>
      </c>
      <c r="F164">
        <v>2.6</v>
      </c>
      <c r="G164">
        <v>2.3330000000000002</v>
      </c>
    </row>
    <row r="165" spans="1:7" x14ac:dyDescent="0.6">
      <c r="A165">
        <v>1191</v>
      </c>
      <c r="B165" t="s">
        <v>179</v>
      </c>
      <c r="E165">
        <v>1.167</v>
      </c>
      <c r="F165">
        <v>2.6669999999999998</v>
      </c>
      <c r="G165">
        <v>2.6669999999999998</v>
      </c>
    </row>
    <row r="169" spans="1:7" x14ac:dyDescent="0.6">
      <c r="A169">
        <v>1801</v>
      </c>
      <c r="B169" t="s">
        <v>180</v>
      </c>
      <c r="E169">
        <v>1.0329999999999999</v>
      </c>
      <c r="F169">
        <v>2.5</v>
      </c>
      <c r="G169">
        <v>2.6669999999999998</v>
      </c>
    </row>
    <row r="170" spans="1:7" x14ac:dyDescent="0.6">
      <c r="A170">
        <v>1802</v>
      </c>
      <c r="B170" t="s">
        <v>181</v>
      </c>
      <c r="E170">
        <v>1.4</v>
      </c>
      <c r="F170">
        <v>2.6669999999999998</v>
      </c>
      <c r="G170">
        <v>2.6669999999999998</v>
      </c>
    </row>
    <row r="171" spans="1:7" x14ac:dyDescent="0.6">
      <c r="A171">
        <v>1803</v>
      </c>
      <c r="B171" t="s">
        <v>182</v>
      </c>
      <c r="E171">
        <v>1.167</v>
      </c>
      <c r="F171">
        <v>2.6669999999999998</v>
      </c>
      <c r="G171">
        <v>1.833</v>
      </c>
    </row>
    <row r="172" spans="1:7" x14ac:dyDescent="0.6">
      <c r="A172">
        <v>1804</v>
      </c>
      <c r="B172" t="s">
        <v>183</v>
      </c>
      <c r="E172">
        <v>1.133</v>
      </c>
      <c r="F172">
        <v>2.6669999999999998</v>
      </c>
      <c r="G172">
        <v>2.6669999999999998</v>
      </c>
    </row>
    <row r="173" spans="1:7" x14ac:dyDescent="0.6">
      <c r="A173">
        <v>1805</v>
      </c>
      <c r="B173" t="s">
        <v>184</v>
      </c>
      <c r="E173">
        <v>1.167</v>
      </c>
      <c r="F173">
        <v>2.6669999999999998</v>
      </c>
      <c r="G173">
        <v>2.6669999999999998</v>
      </c>
    </row>
    <row r="174" spans="1:7" x14ac:dyDescent="0.6">
      <c r="A174">
        <v>1806</v>
      </c>
      <c r="B174" t="s">
        <v>185</v>
      </c>
      <c r="E174">
        <v>1.4</v>
      </c>
      <c r="F174">
        <v>2.6669999999999998</v>
      </c>
      <c r="G174">
        <v>2.6669999999999998</v>
      </c>
    </row>
    <row r="175" spans="1:7" x14ac:dyDescent="0.6">
      <c r="A175">
        <v>1807</v>
      </c>
      <c r="B175" t="s">
        <v>186</v>
      </c>
      <c r="E175">
        <v>1.5</v>
      </c>
      <c r="F175">
        <v>2.8330000000000002</v>
      </c>
      <c r="G175">
        <v>2.6669999999999998</v>
      </c>
    </row>
    <row r="176" spans="1:7" x14ac:dyDescent="0.6">
      <c r="A176">
        <v>1808</v>
      </c>
    </row>
    <row r="177" spans="1:1" x14ac:dyDescent="0.6">
      <c r="A177">
        <v>1809</v>
      </c>
    </row>
    <row r="178" spans="1:1" x14ac:dyDescent="0.6">
      <c r="A178">
        <v>1810</v>
      </c>
    </row>
    <row r="179" spans="1:1" x14ac:dyDescent="0.6">
      <c r="A179">
        <v>1811</v>
      </c>
    </row>
    <row r="180" spans="1:1" x14ac:dyDescent="0.6">
      <c r="A180">
        <v>1812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FA51-BC0E-4454-BB46-520ACC472FC0}">
  <dimension ref="A1:O47"/>
  <sheetViews>
    <sheetView topLeftCell="A25" workbookViewId="0">
      <selection activeCell="O28" sqref="O28"/>
    </sheetView>
  </sheetViews>
  <sheetFormatPr defaultRowHeight="16.899999999999999" x14ac:dyDescent="0.6"/>
  <cols>
    <col min="2" max="2" width="16.5" customWidth="1"/>
    <col min="4" max="4" width="9" hidden="1" customWidth="1"/>
    <col min="5" max="5" width="9.625" hidden="1" customWidth="1"/>
    <col min="6" max="6" width="10.5" hidden="1" customWidth="1"/>
    <col min="7" max="7" width="9.9375" hidden="1" customWidth="1"/>
    <col min="8" max="8" width="9.4375" hidden="1" customWidth="1"/>
    <col min="9" max="9" width="9" customWidth="1"/>
    <col min="10" max="10" width="10.25" customWidth="1"/>
    <col min="11" max="11" width="11.4375" customWidth="1"/>
    <col min="12" max="12" width="11.1875" customWidth="1"/>
    <col min="14" max="14" width="10.0625" customWidth="1"/>
  </cols>
  <sheetData>
    <row r="1" spans="1:13" x14ac:dyDescent="0.6">
      <c r="C1" t="s">
        <v>1</v>
      </c>
      <c r="D1" t="s">
        <v>2</v>
      </c>
      <c r="E1" t="s">
        <v>3</v>
      </c>
      <c r="F1" t="s">
        <v>65</v>
      </c>
      <c r="G1" t="s">
        <v>66</v>
      </c>
      <c r="H1" t="s">
        <v>67</v>
      </c>
      <c r="I1" t="s">
        <v>5</v>
      </c>
      <c r="K1" t="s">
        <v>42</v>
      </c>
    </row>
    <row r="2" spans="1:13" x14ac:dyDescent="0.6">
      <c r="A2">
        <v>1008</v>
      </c>
      <c r="B2" t="s">
        <v>12</v>
      </c>
      <c r="C2">
        <v>1.4</v>
      </c>
      <c r="D2">
        <v>1.667</v>
      </c>
      <c r="E2">
        <v>2</v>
      </c>
      <c r="I2" t="s">
        <v>6</v>
      </c>
      <c r="M2">
        <v>805</v>
      </c>
    </row>
    <row r="3" spans="1:13" x14ac:dyDescent="0.6">
      <c r="A3">
        <v>1038</v>
      </c>
      <c r="B3" t="s">
        <v>39</v>
      </c>
      <c r="C3">
        <v>1.5</v>
      </c>
      <c r="D3">
        <v>2.633</v>
      </c>
      <c r="E3">
        <v>1.9</v>
      </c>
      <c r="I3" t="s">
        <v>40</v>
      </c>
      <c r="J3" t="s">
        <v>41</v>
      </c>
      <c r="M3">
        <v>710</v>
      </c>
    </row>
    <row r="4" spans="1:13" x14ac:dyDescent="0.6">
      <c r="M4" t="s">
        <v>203</v>
      </c>
    </row>
    <row r="5" spans="1:13" x14ac:dyDescent="0.6">
      <c r="M5" t="s">
        <v>204</v>
      </c>
    </row>
    <row r="6" spans="1:13" x14ac:dyDescent="0.6">
      <c r="M6" t="s">
        <v>208</v>
      </c>
    </row>
    <row r="7" spans="1:13" x14ac:dyDescent="0.6">
      <c r="M7" t="s">
        <v>209</v>
      </c>
    </row>
    <row r="10" spans="1:13" x14ac:dyDescent="0.6">
      <c r="D10" t="s">
        <v>187</v>
      </c>
      <c r="E10" t="s">
        <v>188</v>
      </c>
      <c r="F10" t="s">
        <v>217</v>
      </c>
      <c r="G10" t="s">
        <v>189</v>
      </c>
      <c r="H10" t="s">
        <v>190</v>
      </c>
      <c r="J10" t="s">
        <v>192</v>
      </c>
      <c r="K10" t="s">
        <v>193</v>
      </c>
      <c r="L10" t="s">
        <v>194</v>
      </c>
      <c r="M10">
        <v>125</v>
      </c>
    </row>
    <row r="11" spans="1:13" x14ac:dyDescent="0.6">
      <c r="B11" t="s">
        <v>191</v>
      </c>
      <c r="C11" t="s">
        <v>215</v>
      </c>
      <c r="D11">
        <v>1293</v>
      </c>
      <c r="E11">
        <v>1334</v>
      </c>
      <c r="F11">
        <v>1416</v>
      </c>
      <c r="G11">
        <v>1422</v>
      </c>
      <c r="H11">
        <v>1430</v>
      </c>
      <c r="J11">
        <v>2062</v>
      </c>
      <c r="K11">
        <v>2114</v>
      </c>
      <c r="L11">
        <v>2121</v>
      </c>
    </row>
    <row r="12" spans="1:13" x14ac:dyDescent="0.6">
      <c r="C12" t="s">
        <v>216</v>
      </c>
      <c r="D12" s="3"/>
      <c r="E12" s="3">
        <f>(E11-D11)/60</f>
        <v>0.68333333333333335</v>
      </c>
      <c r="F12" s="4">
        <f>(F11-E11)/60</f>
        <v>1.3666666666666667</v>
      </c>
      <c r="G12" s="3">
        <f t="shared" ref="G12:H12" si="0">(G11-F11)/60</f>
        <v>0.1</v>
      </c>
      <c r="H12" s="3">
        <f t="shared" si="0"/>
        <v>0.13333333333333333</v>
      </c>
      <c r="K12" s="5">
        <f>(K11-J11)/60</f>
        <v>0.8666666666666667</v>
      </c>
      <c r="L12" s="4">
        <f>(L11-K11)/60</f>
        <v>0.11666666666666667</v>
      </c>
    </row>
    <row r="13" spans="1:13" x14ac:dyDescent="0.6">
      <c r="B13" t="s">
        <v>195</v>
      </c>
      <c r="C13" t="s">
        <v>215</v>
      </c>
      <c r="D13">
        <v>6322</v>
      </c>
      <c r="E13">
        <v>6362</v>
      </c>
      <c r="F13">
        <v>6445</v>
      </c>
      <c r="G13">
        <v>6452</v>
      </c>
      <c r="H13">
        <v>6458</v>
      </c>
      <c r="J13">
        <v>6782</v>
      </c>
      <c r="K13">
        <v>6832</v>
      </c>
      <c r="L13">
        <v>6850</v>
      </c>
      <c r="M13">
        <f>710-125</f>
        <v>585</v>
      </c>
    </row>
    <row r="14" spans="1:13" x14ac:dyDescent="0.6">
      <c r="C14" t="s">
        <v>216</v>
      </c>
      <c r="D14" s="3"/>
      <c r="E14" s="3">
        <f>(E13-D13)/60</f>
        <v>0.66666666666666663</v>
      </c>
      <c r="F14" s="4">
        <f>(F13-E13)/60</f>
        <v>1.3833333333333333</v>
      </c>
      <c r="G14" s="3">
        <f t="shared" ref="G14:H14" si="1">(G13-F13)/60</f>
        <v>0.11666666666666667</v>
      </c>
      <c r="H14" s="3">
        <f t="shared" si="1"/>
        <v>0.1</v>
      </c>
      <c r="K14" s="5">
        <f>(K13-J13)/60</f>
        <v>0.83333333333333337</v>
      </c>
      <c r="L14" s="4">
        <f>(L13-K13)/60</f>
        <v>0.3</v>
      </c>
    </row>
    <row r="15" spans="1:13" x14ac:dyDescent="0.6">
      <c r="C15" t="s">
        <v>215</v>
      </c>
      <c r="D15">
        <v>7671</v>
      </c>
      <c r="E15">
        <v>7711</v>
      </c>
      <c r="F15">
        <v>7794</v>
      </c>
      <c r="G15">
        <v>7800</v>
      </c>
      <c r="H15">
        <v>7806</v>
      </c>
    </row>
    <row r="16" spans="1:13" x14ac:dyDescent="0.6">
      <c r="C16" t="s">
        <v>216</v>
      </c>
      <c r="D16" s="3"/>
      <c r="E16" s="3">
        <f t="shared" ref="E16" si="2">(E15-D15)/60</f>
        <v>0.66666666666666663</v>
      </c>
      <c r="F16" s="4">
        <f>(F15-E15)/60</f>
        <v>1.3833333333333333</v>
      </c>
      <c r="G16" s="3">
        <f t="shared" ref="G16:H16" si="3">(G15-F15)/60</f>
        <v>0.1</v>
      </c>
      <c r="H16" s="3">
        <f t="shared" si="3"/>
        <v>0.1</v>
      </c>
    </row>
    <row r="21" spans="2:15" x14ac:dyDescent="0.6">
      <c r="D21" t="s">
        <v>187</v>
      </c>
      <c r="E21" t="s">
        <v>197</v>
      </c>
      <c r="F21" t="s">
        <v>198</v>
      </c>
      <c r="G21" t="s">
        <v>199</v>
      </c>
      <c r="I21" t="s">
        <v>200</v>
      </c>
      <c r="J21" t="s">
        <v>197</v>
      </c>
      <c r="K21" t="s">
        <v>198</v>
      </c>
      <c r="L21" t="s">
        <v>201</v>
      </c>
      <c r="M21" t="s">
        <v>214</v>
      </c>
    </row>
    <row r="22" spans="2:15" x14ac:dyDescent="0.6">
      <c r="B22" t="s">
        <v>202</v>
      </c>
      <c r="C22" t="s">
        <v>215</v>
      </c>
      <c r="D22">
        <v>147</v>
      </c>
      <c r="E22">
        <v>184</v>
      </c>
      <c r="F22">
        <v>194</v>
      </c>
      <c r="G22">
        <v>228</v>
      </c>
      <c r="H22" s="2"/>
      <c r="I22">
        <v>592</v>
      </c>
      <c r="J22">
        <v>610</v>
      </c>
      <c r="K22">
        <v>621</v>
      </c>
      <c r="L22">
        <f>792-116</f>
        <v>676</v>
      </c>
      <c r="M22">
        <f>(L22-I22)</f>
        <v>84</v>
      </c>
    </row>
    <row r="23" spans="2:15" x14ac:dyDescent="0.6">
      <c r="C23" t="s">
        <v>216</v>
      </c>
      <c r="E23" s="3">
        <f>(E22-D22)/60</f>
        <v>0.6166666666666667</v>
      </c>
      <c r="F23" s="4">
        <f>(F22-E22)/60</f>
        <v>0.16666666666666666</v>
      </c>
      <c r="G23" s="3">
        <f>(G22-F22)/60</f>
        <v>0.56666666666666665</v>
      </c>
      <c r="H23" s="2"/>
      <c r="J23">
        <f t="shared" ref="J23" si="4">(J22-I22)/60</f>
        <v>0.3</v>
      </c>
      <c r="K23" s="4">
        <f>(K22-J22)/60</f>
        <v>0.18333333333333332</v>
      </c>
      <c r="L23" s="5">
        <f>(L22-K22)/60</f>
        <v>0.91666666666666663</v>
      </c>
      <c r="M23">
        <f>(L22-I22)/60</f>
        <v>1.4</v>
      </c>
    </row>
    <row r="24" spans="2:15" x14ac:dyDescent="0.6">
      <c r="B24" t="s">
        <v>196</v>
      </c>
      <c r="C24" t="s">
        <v>215</v>
      </c>
      <c r="D24">
        <v>478</v>
      </c>
      <c r="E24">
        <v>513</v>
      </c>
      <c r="F24">
        <v>540</v>
      </c>
      <c r="G24">
        <v>574</v>
      </c>
      <c r="H24" s="2"/>
      <c r="I24">
        <v>1350</v>
      </c>
      <c r="J24">
        <v>1368</v>
      </c>
      <c r="K24">
        <v>1395</v>
      </c>
      <c r="L24">
        <v>1434</v>
      </c>
      <c r="M24">
        <f>(L24-I24)</f>
        <v>84</v>
      </c>
    </row>
    <row r="25" spans="2:15" x14ac:dyDescent="0.6">
      <c r="C25" t="s">
        <v>216</v>
      </c>
      <c r="E25" s="3">
        <f>(E24-D24)/60</f>
        <v>0.58333333333333337</v>
      </c>
      <c r="F25" s="1">
        <f>(F24-E24)/60</f>
        <v>0.45</v>
      </c>
      <c r="G25" s="3">
        <f>(G24-F24)/60</f>
        <v>0.56666666666666665</v>
      </c>
      <c r="H25" s="2"/>
      <c r="J25">
        <f t="shared" ref="J25" si="5">(J24-I24)/60</f>
        <v>0.3</v>
      </c>
      <c r="K25" s="1">
        <f>(K24-J24)/60</f>
        <v>0.45</v>
      </c>
      <c r="L25" s="2">
        <f>(L24-K24)/60</f>
        <v>0.65</v>
      </c>
      <c r="M25">
        <f>(L24-I24)/60</f>
        <v>1.4</v>
      </c>
    </row>
    <row r="29" spans="2:15" x14ac:dyDescent="0.6">
      <c r="D29" t="s">
        <v>187</v>
      </c>
      <c r="I29" t="s">
        <v>192</v>
      </c>
      <c r="J29" t="s">
        <v>197</v>
      </c>
      <c r="K29" t="s">
        <v>198</v>
      </c>
      <c r="L29" t="s">
        <v>206</v>
      </c>
      <c r="M29" t="s">
        <v>218</v>
      </c>
      <c r="O29" t="s">
        <v>212</v>
      </c>
    </row>
    <row r="30" spans="2:15" x14ac:dyDescent="0.6">
      <c r="B30" t="s">
        <v>205</v>
      </c>
      <c r="C30" t="s">
        <v>215</v>
      </c>
      <c r="I30">
        <v>288</v>
      </c>
      <c r="J30">
        <v>332</v>
      </c>
      <c r="K30">
        <v>343</v>
      </c>
      <c r="L30">
        <v>391</v>
      </c>
      <c r="O30">
        <v>125</v>
      </c>
    </row>
    <row r="31" spans="2:15" x14ac:dyDescent="0.6">
      <c r="C31" t="s">
        <v>216</v>
      </c>
      <c r="J31" s="3">
        <f>(J30-I30)/60</f>
        <v>0.73333333333333328</v>
      </c>
      <c r="K31" s="3">
        <f>(K30-J30)/60</f>
        <v>0.18333333333333332</v>
      </c>
      <c r="L31" s="3">
        <f>(L30-K30)/60</f>
        <v>0.8</v>
      </c>
    </row>
    <row r="32" spans="2:15" x14ac:dyDescent="0.6">
      <c r="I32" t="s">
        <v>192</v>
      </c>
      <c r="J32" t="s">
        <v>197</v>
      </c>
      <c r="K32" t="s">
        <v>198</v>
      </c>
      <c r="L32" t="s">
        <v>206</v>
      </c>
      <c r="M32" t="s">
        <v>218</v>
      </c>
      <c r="O32" t="s">
        <v>220</v>
      </c>
    </row>
    <row r="33" spans="2:15" x14ac:dyDescent="0.6">
      <c r="B33" t="s">
        <v>207</v>
      </c>
      <c r="C33" t="s">
        <v>215</v>
      </c>
      <c r="I33">
        <v>219</v>
      </c>
      <c r="J33">
        <v>262</v>
      </c>
      <c r="K33">
        <v>274</v>
      </c>
      <c r="L33">
        <v>324</v>
      </c>
      <c r="M33">
        <v>334</v>
      </c>
      <c r="N33" t="s">
        <v>219</v>
      </c>
      <c r="O33">
        <v>115</v>
      </c>
    </row>
    <row r="34" spans="2:15" x14ac:dyDescent="0.6">
      <c r="C34" t="s">
        <v>216</v>
      </c>
      <c r="I34" s="6"/>
      <c r="J34" s="6">
        <f>(J33-I33)/60</f>
        <v>0.71666666666666667</v>
      </c>
      <c r="K34" s="7">
        <f>(K33-J33)/60</f>
        <v>0.2</v>
      </c>
      <c r="L34" s="7">
        <f>(L33-K33)/60</f>
        <v>0.83333333333333337</v>
      </c>
      <c r="M34" s="7">
        <f>(M33-L33)/60</f>
        <v>0.16666666666666666</v>
      </c>
      <c r="N34" s="6" t="s">
        <v>216</v>
      </c>
      <c r="O34">
        <v>1.9166666666666667</v>
      </c>
    </row>
    <row r="35" spans="2:15" x14ac:dyDescent="0.6">
      <c r="D35" t="s">
        <v>187</v>
      </c>
      <c r="E35" t="s">
        <v>197</v>
      </c>
      <c r="F35" t="s">
        <v>198</v>
      </c>
      <c r="G35" t="s">
        <v>211</v>
      </c>
      <c r="I35" t="s">
        <v>192</v>
      </c>
      <c r="J35" t="s">
        <v>197</v>
      </c>
      <c r="K35" t="s">
        <v>198</v>
      </c>
      <c r="L35" t="s">
        <v>206</v>
      </c>
      <c r="M35" t="s">
        <v>218</v>
      </c>
      <c r="O35" t="s">
        <v>220</v>
      </c>
    </row>
    <row r="36" spans="2:15" x14ac:dyDescent="0.6">
      <c r="B36" t="s">
        <v>210</v>
      </c>
      <c r="C36" t="s">
        <v>215</v>
      </c>
      <c r="D36">
        <v>167</v>
      </c>
      <c r="E36">
        <v>210</v>
      </c>
      <c r="F36">
        <v>237</v>
      </c>
      <c r="G36">
        <v>242</v>
      </c>
      <c r="I36">
        <v>12</v>
      </c>
      <c r="J36">
        <v>55</v>
      </c>
      <c r="K36">
        <v>81</v>
      </c>
      <c r="L36">
        <v>132</v>
      </c>
      <c r="M36">
        <v>127</v>
      </c>
      <c r="N36" t="s">
        <v>219</v>
      </c>
      <c r="O36">
        <v>115</v>
      </c>
    </row>
    <row r="37" spans="2:15" x14ac:dyDescent="0.6">
      <c r="C37" t="s">
        <v>216</v>
      </c>
      <c r="J37" s="3">
        <f>(J36-I36)/60</f>
        <v>0.71666666666666667</v>
      </c>
      <c r="K37" s="4">
        <f>(K36-J36)/60</f>
        <v>0.43333333333333335</v>
      </c>
      <c r="L37" s="4">
        <f>(L36-K36)/60</f>
        <v>0.85</v>
      </c>
      <c r="M37" s="4">
        <f>(M36-L36)/60</f>
        <v>-8.3333333333333329E-2</v>
      </c>
      <c r="N37" s="6" t="s">
        <v>216</v>
      </c>
      <c r="O37">
        <v>1.9166666666666667</v>
      </c>
    </row>
    <row r="42" spans="2:15" x14ac:dyDescent="0.6">
      <c r="D42" t="s">
        <v>187</v>
      </c>
      <c r="I42" t="s">
        <v>192</v>
      </c>
      <c r="J42" t="s">
        <v>197</v>
      </c>
      <c r="K42" t="s">
        <v>198</v>
      </c>
      <c r="L42" t="s">
        <v>223</v>
      </c>
      <c r="M42" t="s">
        <v>224</v>
      </c>
      <c r="O42" t="s">
        <v>212</v>
      </c>
    </row>
    <row r="43" spans="2:15" x14ac:dyDescent="0.6">
      <c r="B43" t="s">
        <v>222</v>
      </c>
      <c r="I43">
        <v>2375</v>
      </c>
      <c r="J43">
        <v>2471</v>
      </c>
      <c r="K43">
        <v>2475</v>
      </c>
      <c r="L43">
        <v>2496</v>
      </c>
      <c r="M43">
        <f>L43-I43</f>
        <v>121</v>
      </c>
      <c r="O43">
        <v>125</v>
      </c>
    </row>
    <row r="44" spans="2:15" x14ac:dyDescent="0.6">
      <c r="J44" s="3">
        <f>(J43-I43)/60</f>
        <v>1.6</v>
      </c>
      <c r="K44" s="3">
        <f>(K43-J43)/60</f>
        <v>6.6666666666666666E-2</v>
      </c>
      <c r="L44" s="3">
        <f>(L43-K43)/60</f>
        <v>0.35</v>
      </c>
      <c r="M44">
        <f>M43/60</f>
        <v>2.0166666666666666</v>
      </c>
    </row>
    <row r="45" spans="2:15" x14ac:dyDescent="0.6">
      <c r="I45" t="s">
        <v>192</v>
      </c>
      <c r="J45" t="s">
        <v>197</v>
      </c>
      <c r="K45" t="s">
        <v>198</v>
      </c>
      <c r="L45" t="s">
        <v>223</v>
      </c>
      <c r="M45" t="s">
        <v>218</v>
      </c>
    </row>
    <row r="46" spans="2:15" x14ac:dyDescent="0.6">
      <c r="B46" t="s">
        <v>225</v>
      </c>
      <c r="C46" t="s">
        <v>215</v>
      </c>
      <c r="I46">
        <v>705</v>
      </c>
      <c r="J46">
        <v>800</v>
      </c>
      <c r="K46">
        <v>813</v>
      </c>
      <c r="L46">
        <v>827</v>
      </c>
      <c r="M46">
        <f>L46-I46</f>
        <v>122</v>
      </c>
      <c r="N46" t="s">
        <v>219</v>
      </c>
    </row>
    <row r="47" spans="2:15" x14ac:dyDescent="0.6">
      <c r="C47" t="s">
        <v>216</v>
      </c>
      <c r="J47" s="3">
        <f>(J46-I46)/60</f>
        <v>1.5833333333333333</v>
      </c>
      <c r="K47" s="3">
        <f>(K46-J46)/60</f>
        <v>0.21666666666666667</v>
      </c>
      <c r="L47" s="3">
        <f>(L46-K46)/60</f>
        <v>0.23333333333333334</v>
      </c>
      <c r="M47">
        <f>M46/60</f>
        <v>2.0333333333333332</v>
      </c>
      <c r="N47" s="6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7ABE-87D3-4BEA-80A6-71DA8757E2AE}">
  <dimension ref="C1:S55"/>
  <sheetViews>
    <sheetView topLeftCell="D17" zoomScale="85" zoomScaleNormal="85" workbookViewId="0">
      <selection activeCell="S38" sqref="S38"/>
    </sheetView>
  </sheetViews>
  <sheetFormatPr defaultRowHeight="16.899999999999999" x14ac:dyDescent="0.6"/>
  <sheetData>
    <row r="1" spans="3:19" x14ac:dyDescent="0.6">
      <c r="D1" t="s">
        <v>1</v>
      </c>
      <c r="E1" t="s">
        <v>227</v>
      </c>
      <c r="F1" t="s">
        <v>228</v>
      </c>
      <c r="I1" t="s">
        <v>1</v>
      </c>
      <c r="J1" t="s">
        <v>227</v>
      </c>
      <c r="K1" t="s">
        <v>228</v>
      </c>
    </row>
    <row r="2" spans="3:19" x14ac:dyDescent="0.6">
      <c r="C2" t="s">
        <v>229</v>
      </c>
      <c r="D2">
        <v>1.5</v>
      </c>
      <c r="E2">
        <v>2.367</v>
      </c>
      <c r="F2">
        <v>6</v>
      </c>
      <c r="H2" t="s">
        <v>243</v>
      </c>
      <c r="I2">
        <f t="shared" ref="I2:K3" si="0">FLOOR(D2*60,2)</f>
        <v>90</v>
      </c>
      <c r="J2">
        <f t="shared" si="0"/>
        <v>142</v>
      </c>
      <c r="K2">
        <f t="shared" si="0"/>
        <v>360</v>
      </c>
    </row>
    <row r="3" spans="3:19" x14ac:dyDescent="0.6">
      <c r="C3" t="s">
        <v>230</v>
      </c>
      <c r="D3">
        <v>1.97</v>
      </c>
      <c r="E3">
        <v>1.27</v>
      </c>
      <c r="F3">
        <v>0.77</v>
      </c>
      <c r="H3" t="s">
        <v>244</v>
      </c>
      <c r="I3">
        <f t="shared" si="0"/>
        <v>118</v>
      </c>
      <c r="J3">
        <f t="shared" si="0"/>
        <v>76</v>
      </c>
      <c r="K3">
        <f t="shared" si="0"/>
        <v>46</v>
      </c>
    </row>
    <row r="5" spans="3:19" x14ac:dyDescent="0.6">
      <c r="D5" t="s">
        <v>125</v>
      </c>
      <c r="F5" t="s">
        <v>237</v>
      </c>
      <c r="G5" t="s">
        <v>246</v>
      </c>
      <c r="H5" t="s">
        <v>239</v>
      </c>
      <c r="I5" t="s">
        <v>200</v>
      </c>
      <c r="J5" t="s">
        <v>201</v>
      </c>
      <c r="K5" t="s">
        <v>200</v>
      </c>
      <c r="L5" t="s">
        <v>201</v>
      </c>
      <c r="M5" t="s">
        <v>233</v>
      </c>
      <c r="N5" t="s">
        <v>235</v>
      </c>
      <c r="O5" t="s">
        <v>200</v>
      </c>
      <c r="P5" t="s">
        <v>201</v>
      </c>
      <c r="Q5" t="s">
        <v>237</v>
      </c>
      <c r="R5" t="s">
        <v>239</v>
      </c>
    </row>
    <row r="6" spans="3:19" x14ac:dyDescent="0.6">
      <c r="E6" t="s">
        <v>215</v>
      </c>
      <c r="F6">
        <v>291</v>
      </c>
      <c r="G6">
        <v>598</v>
      </c>
      <c r="H6">
        <f>F6+K2</f>
        <v>651</v>
      </c>
      <c r="I6">
        <v>769</v>
      </c>
      <c r="J6">
        <f>I6+I2</f>
        <v>859</v>
      </c>
      <c r="K6">
        <v>980</v>
      </c>
      <c r="L6">
        <f>K6+I2</f>
        <v>1070</v>
      </c>
      <c r="M6">
        <v>1148</v>
      </c>
      <c r="N6">
        <f>M6+J2</f>
        <v>1290</v>
      </c>
      <c r="O6">
        <v>1410</v>
      </c>
      <c r="P6">
        <f>O6+I2</f>
        <v>1500</v>
      </c>
      <c r="Q6">
        <v>1548</v>
      </c>
      <c r="R6">
        <f>Q6+K2</f>
        <v>1908</v>
      </c>
    </row>
    <row r="7" spans="3:19" s="3" customFormat="1" x14ac:dyDescent="0.6">
      <c r="E7" s="3" t="s">
        <v>242</v>
      </c>
      <c r="F7" s="3">
        <f t="shared" ref="F7:G7" si="1">F6/60</f>
        <v>4.8499999999999996</v>
      </c>
      <c r="G7" s="3">
        <f t="shared" si="1"/>
        <v>9.9666666666666668</v>
      </c>
      <c r="H7" s="3">
        <f t="shared" ref="H7:R7" si="2">H6/60</f>
        <v>10.85</v>
      </c>
      <c r="I7" s="3">
        <f t="shared" si="2"/>
        <v>12.816666666666666</v>
      </c>
      <c r="J7" s="3">
        <f t="shared" si="2"/>
        <v>14.316666666666666</v>
      </c>
      <c r="K7" s="3">
        <f t="shared" si="2"/>
        <v>16.333333333333332</v>
      </c>
      <c r="L7" s="3">
        <f t="shared" si="2"/>
        <v>17.833333333333332</v>
      </c>
      <c r="M7" s="3">
        <f t="shared" si="2"/>
        <v>19.133333333333333</v>
      </c>
      <c r="N7" s="3">
        <f t="shared" si="2"/>
        <v>21.5</v>
      </c>
      <c r="O7" s="3">
        <f t="shared" si="2"/>
        <v>23.5</v>
      </c>
      <c r="P7" s="3">
        <f t="shared" si="2"/>
        <v>25</v>
      </c>
      <c r="Q7" s="3">
        <f t="shared" si="2"/>
        <v>25.8</v>
      </c>
      <c r="R7" s="3">
        <f t="shared" si="2"/>
        <v>31.8</v>
      </c>
    </row>
    <row r="8" spans="3:19" x14ac:dyDescent="0.6">
      <c r="E8" t="s">
        <v>216</v>
      </c>
      <c r="F8" s="3"/>
      <c r="G8" s="3">
        <f t="shared" ref="G8" si="3">G7-F7</f>
        <v>5.1166666666666671</v>
      </c>
      <c r="H8" s="3">
        <f>H7-F7</f>
        <v>6</v>
      </c>
      <c r="I8" s="3">
        <f>I7-H7</f>
        <v>1.9666666666666668</v>
      </c>
      <c r="J8" s="3">
        <f t="shared" ref="J8" si="4">J7-I7</f>
        <v>1.5</v>
      </c>
      <c r="K8" s="3">
        <f t="shared" ref="K8" si="5">K7-J7</f>
        <v>2.0166666666666657</v>
      </c>
      <c r="L8" s="3">
        <f t="shared" ref="L8" si="6">L7-K7</f>
        <v>1.5</v>
      </c>
      <c r="M8" s="3">
        <f t="shared" ref="M8" si="7">M7-L7</f>
        <v>1.3000000000000007</v>
      </c>
      <c r="N8" s="3">
        <f t="shared" ref="N8" si="8">N7-M7</f>
        <v>2.3666666666666671</v>
      </c>
      <c r="O8" s="3">
        <f t="shared" ref="O8" si="9">O7-N7</f>
        <v>2</v>
      </c>
      <c r="P8" s="3">
        <f t="shared" ref="P8" si="10">P7-O7</f>
        <v>1.5</v>
      </c>
      <c r="Q8" s="3">
        <f t="shared" ref="Q8" si="11">Q7-P7</f>
        <v>0.80000000000000071</v>
      </c>
      <c r="R8" s="3">
        <f t="shared" ref="R8" si="12">R7-Q7</f>
        <v>6</v>
      </c>
      <c r="S8" s="3"/>
    </row>
    <row r="9" spans="3:19" x14ac:dyDescent="0.6">
      <c r="F9">
        <f>F6-291</f>
        <v>0</v>
      </c>
      <c r="G9">
        <f t="shared" ref="G9:R9" si="13">G6-291</f>
        <v>307</v>
      </c>
      <c r="H9">
        <f t="shared" si="13"/>
        <v>360</v>
      </c>
      <c r="I9">
        <f t="shared" si="13"/>
        <v>478</v>
      </c>
      <c r="J9">
        <f t="shared" si="13"/>
        <v>568</v>
      </c>
      <c r="K9">
        <f t="shared" si="13"/>
        <v>689</v>
      </c>
      <c r="L9">
        <f t="shared" si="13"/>
        <v>779</v>
      </c>
      <c r="M9">
        <f t="shared" si="13"/>
        <v>857</v>
      </c>
      <c r="N9">
        <f t="shared" si="13"/>
        <v>999</v>
      </c>
      <c r="O9">
        <f t="shared" si="13"/>
        <v>1119</v>
      </c>
      <c r="P9">
        <f t="shared" si="13"/>
        <v>1209</v>
      </c>
      <c r="Q9">
        <f t="shared" si="13"/>
        <v>1257</v>
      </c>
      <c r="R9">
        <f t="shared" si="13"/>
        <v>1617</v>
      </c>
    </row>
    <row r="10" spans="3:19" x14ac:dyDescent="0.6">
      <c r="G10" s="3">
        <f>G9/60</f>
        <v>5.1166666666666663</v>
      </c>
      <c r="H10" s="3">
        <f t="shared" ref="H10:R10" si="14">H9/60</f>
        <v>6</v>
      </c>
      <c r="I10" s="3">
        <f t="shared" si="14"/>
        <v>7.9666666666666668</v>
      </c>
      <c r="J10" s="3">
        <f t="shared" si="14"/>
        <v>9.4666666666666668</v>
      </c>
      <c r="K10" s="3">
        <f t="shared" si="14"/>
        <v>11.483333333333333</v>
      </c>
      <c r="L10" s="3">
        <f t="shared" si="14"/>
        <v>12.983333333333333</v>
      </c>
      <c r="M10" s="3">
        <f t="shared" si="14"/>
        <v>14.283333333333333</v>
      </c>
      <c r="N10" s="3">
        <f t="shared" si="14"/>
        <v>16.649999999999999</v>
      </c>
      <c r="O10" s="3">
        <f t="shared" si="14"/>
        <v>18.649999999999999</v>
      </c>
      <c r="P10" s="3">
        <f t="shared" si="14"/>
        <v>20.149999999999999</v>
      </c>
      <c r="Q10" s="3">
        <f t="shared" si="14"/>
        <v>20.95</v>
      </c>
      <c r="R10" s="3">
        <f t="shared" si="14"/>
        <v>26.95</v>
      </c>
    </row>
    <row r="11" spans="3:19" x14ac:dyDescent="0.6">
      <c r="F11" t="s">
        <v>247</v>
      </c>
      <c r="G11">
        <v>931</v>
      </c>
      <c r="P11" t="s">
        <v>249</v>
      </c>
      <c r="Q11">
        <v>2016</v>
      </c>
      <c r="R11">
        <f>(Q11-G11)/60</f>
        <v>18.083333333333332</v>
      </c>
    </row>
    <row r="12" spans="3:19" x14ac:dyDescent="0.6">
      <c r="D12" t="s">
        <v>125</v>
      </c>
      <c r="F12" t="s">
        <v>237</v>
      </c>
      <c r="G12" t="s">
        <v>246</v>
      </c>
      <c r="H12" t="s">
        <v>239</v>
      </c>
      <c r="I12" t="s">
        <v>200</v>
      </c>
      <c r="J12" t="s">
        <v>201</v>
      </c>
      <c r="K12" t="s">
        <v>200</v>
      </c>
      <c r="L12" t="s">
        <v>201</v>
      </c>
      <c r="M12" t="s">
        <v>233</v>
      </c>
      <c r="N12" t="s">
        <v>235</v>
      </c>
      <c r="O12" t="s">
        <v>200</v>
      </c>
      <c r="P12" t="s">
        <v>201</v>
      </c>
      <c r="Q12" t="s">
        <v>237</v>
      </c>
      <c r="R12" t="s">
        <v>239</v>
      </c>
      <c r="S12" t="s">
        <v>253</v>
      </c>
    </row>
    <row r="13" spans="3:19" x14ac:dyDescent="0.6">
      <c r="E13" t="s">
        <v>215</v>
      </c>
      <c r="F13">
        <v>992</v>
      </c>
      <c r="G13">
        <v>1297</v>
      </c>
      <c r="H13">
        <f>F13+K2</f>
        <v>1352</v>
      </c>
      <c r="I13">
        <v>1413</v>
      </c>
      <c r="J13">
        <f>I13+I2</f>
        <v>1503</v>
      </c>
      <c r="K13">
        <v>1563</v>
      </c>
      <c r="L13">
        <f>K13+I2</f>
        <v>1653</v>
      </c>
      <c r="M13">
        <v>1692</v>
      </c>
      <c r="N13">
        <f>M13+J2</f>
        <v>1834</v>
      </c>
      <c r="O13">
        <v>1892</v>
      </c>
      <c r="P13">
        <f>O13+I2</f>
        <v>1982</v>
      </c>
      <c r="Q13">
        <v>2010</v>
      </c>
      <c r="R13">
        <f>Q13+K2</f>
        <v>2370</v>
      </c>
      <c r="S13">
        <v>2430</v>
      </c>
    </row>
    <row r="14" spans="3:19" x14ac:dyDescent="0.6">
      <c r="D14" s="3"/>
      <c r="E14" s="3" t="s">
        <v>242</v>
      </c>
      <c r="F14" s="3">
        <f t="shared" ref="F14" si="15">F13/60</f>
        <v>16.533333333333335</v>
      </c>
      <c r="G14" s="3">
        <f t="shared" ref="G14" si="16">G13/60</f>
        <v>21.616666666666667</v>
      </c>
      <c r="H14" s="3">
        <f t="shared" ref="H14:S14" si="17">H13/60</f>
        <v>22.533333333333335</v>
      </c>
      <c r="I14" s="3">
        <f t="shared" si="17"/>
        <v>23.55</v>
      </c>
      <c r="J14" s="3">
        <f t="shared" si="17"/>
        <v>25.05</v>
      </c>
      <c r="K14" s="3">
        <f t="shared" si="17"/>
        <v>26.05</v>
      </c>
      <c r="L14" s="3">
        <f t="shared" si="17"/>
        <v>27.55</v>
      </c>
      <c r="M14" s="3">
        <f t="shared" si="17"/>
        <v>28.2</v>
      </c>
      <c r="N14" s="3">
        <f t="shared" si="17"/>
        <v>30.566666666666666</v>
      </c>
      <c r="O14" s="3">
        <f t="shared" si="17"/>
        <v>31.533333333333335</v>
      </c>
      <c r="P14" s="3">
        <f t="shared" si="17"/>
        <v>33.033333333333331</v>
      </c>
      <c r="Q14" s="3">
        <f t="shared" si="17"/>
        <v>33.5</v>
      </c>
      <c r="R14" s="3">
        <f t="shared" si="17"/>
        <v>39.5</v>
      </c>
      <c r="S14" s="3">
        <f t="shared" si="17"/>
        <v>40.5</v>
      </c>
    </row>
    <row r="15" spans="3:19" x14ac:dyDescent="0.6">
      <c r="E15" t="s">
        <v>216</v>
      </c>
      <c r="F15" s="3"/>
      <c r="G15" s="3">
        <f t="shared" ref="G15:S15" si="18">G14-F14</f>
        <v>5.0833333333333321</v>
      </c>
      <c r="H15" s="3">
        <f t="shared" si="18"/>
        <v>0.91666666666666785</v>
      </c>
      <c r="I15" s="3">
        <f>I14-H14</f>
        <v>1.0166666666666657</v>
      </c>
      <c r="J15" s="3">
        <f t="shared" si="18"/>
        <v>1.5</v>
      </c>
      <c r="K15" s="3">
        <f>K14-J14</f>
        <v>1</v>
      </c>
      <c r="L15" s="3">
        <f t="shared" si="18"/>
        <v>1.5</v>
      </c>
      <c r="M15" s="3">
        <f t="shared" si="18"/>
        <v>0.64999999999999858</v>
      </c>
      <c r="N15" s="3">
        <f t="shared" si="18"/>
        <v>2.3666666666666671</v>
      </c>
      <c r="O15" s="3">
        <f t="shared" si="18"/>
        <v>0.96666666666666856</v>
      </c>
      <c r="P15" s="3">
        <f t="shared" si="18"/>
        <v>1.4999999999999964</v>
      </c>
      <c r="Q15" s="3">
        <f t="shared" si="18"/>
        <v>0.46666666666666856</v>
      </c>
      <c r="R15" s="3">
        <f t="shared" si="18"/>
        <v>6</v>
      </c>
      <c r="S15" s="3">
        <f t="shared" si="18"/>
        <v>1</v>
      </c>
    </row>
    <row r="17" spans="4:19" x14ac:dyDescent="0.6">
      <c r="G17">
        <f>G11-992</f>
        <v>-61</v>
      </c>
      <c r="H17">
        <f>G17/60</f>
        <v>-1.0166666666666666</v>
      </c>
      <c r="P17" t="s">
        <v>252</v>
      </c>
      <c r="Q17">
        <f>Q11-992+291</f>
        <v>1315</v>
      </c>
      <c r="R17">
        <f>Q17/60</f>
        <v>21.916666666666668</v>
      </c>
    </row>
    <row r="18" spans="4:19" x14ac:dyDescent="0.6">
      <c r="D18" t="s">
        <v>226</v>
      </c>
      <c r="F18" t="s">
        <v>236</v>
      </c>
      <c r="G18" t="s">
        <v>245</v>
      </c>
      <c r="H18" t="s">
        <v>238</v>
      </c>
      <c r="I18" t="s">
        <v>240</v>
      </c>
      <c r="J18" t="s">
        <v>241</v>
      </c>
      <c r="K18" t="s">
        <v>240</v>
      </c>
      <c r="L18" t="s">
        <v>241</v>
      </c>
      <c r="M18" t="s">
        <v>232</v>
      </c>
      <c r="N18" t="s">
        <v>234</v>
      </c>
      <c r="O18" t="s">
        <v>240</v>
      </c>
      <c r="P18" t="s">
        <v>241</v>
      </c>
      <c r="Q18" t="s">
        <v>236</v>
      </c>
      <c r="R18" t="s">
        <v>238</v>
      </c>
    </row>
    <row r="19" spans="4:19" x14ac:dyDescent="0.6">
      <c r="E19" t="s">
        <v>231</v>
      </c>
      <c r="F19">
        <f>F13-992+291</f>
        <v>291</v>
      </c>
      <c r="G19">
        <f t="shared" ref="G19:S19" si="19">G13-992+291</f>
        <v>596</v>
      </c>
      <c r="H19">
        <f t="shared" si="19"/>
        <v>651</v>
      </c>
      <c r="I19">
        <f t="shared" si="19"/>
        <v>712</v>
      </c>
      <c r="J19">
        <f t="shared" si="19"/>
        <v>802</v>
      </c>
      <c r="K19">
        <f t="shared" si="19"/>
        <v>862</v>
      </c>
      <c r="L19">
        <f t="shared" si="19"/>
        <v>952</v>
      </c>
      <c r="M19">
        <f t="shared" si="19"/>
        <v>991</v>
      </c>
      <c r="N19">
        <f t="shared" si="19"/>
        <v>1133</v>
      </c>
      <c r="O19">
        <f t="shared" si="19"/>
        <v>1191</v>
      </c>
      <c r="P19">
        <f t="shared" si="19"/>
        <v>1281</v>
      </c>
      <c r="Q19">
        <f t="shared" si="19"/>
        <v>1309</v>
      </c>
      <c r="R19">
        <f t="shared" si="19"/>
        <v>1669</v>
      </c>
      <c r="S19">
        <f t="shared" si="19"/>
        <v>1729</v>
      </c>
    </row>
    <row r="20" spans="4:19" x14ac:dyDescent="0.6">
      <c r="E20" t="s">
        <v>250</v>
      </c>
      <c r="F20" s="3">
        <f t="shared" ref="F20:S20" si="20">F19/60</f>
        <v>4.8499999999999996</v>
      </c>
      <c r="G20" s="3">
        <f t="shared" si="20"/>
        <v>9.9333333333333336</v>
      </c>
      <c r="H20" s="3">
        <f t="shared" si="20"/>
        <v>10.85</v>
      </c>
      <c r="I20" s="3">
        <f t="shared" si="20"/>
        <v>11.866666666666667</v>
      </c>
      <c r="J20" s="3">
        <f t="shared" si="20"/>
        <v>13.366666666666667</v>
      </c>
      <c r="K20" s="3">
        <f t="shared" si="20"/>
        <v>14.366666666666667</v>
      </c>
      <c r="L20" s="3">
        <f t="shared" si="20"/>
        <v>15.866666666666667</v>
      </c>
      <c r="M20" s="3">
        <f t="shared" si="20"/>
        <v>16.516666666666666</v>
      </c>
      <c r="N20" s="3">
        <f t="shared" si="20"/>
        <v>18.883333333333333</v>
      </c>
      <c r="O20" s="3">
        <f t="shared" si="20"/>
        <v>19.850000000000001</v>
      </c>
      <c r="P20" s="3">
        <f t="shared" si="20"/>
        <v>21.35</v>
      </c>
      <c r="Q20" s="3">
        <f t="shared" si="20"/>
        <v>21.816666666666666</v>
      </c>
      <c r="R20" s="3">
        <f t="shared" si="20"/>
        <v>27.816666666666666</v>
      </c>
      <c r="S20" s="3">
        <f t="shared" si="20"/>
        <v>28.816666666666666</v>
      </c>
    </row>
    <row r="21" spans="4:19" x14ac:dyDescent="0.6">
      <c r="E21" t="s">
        <v>251</v>
      </c>
      <c r="F21" s="3"/>
      <c r="G21" s="3">
        <f t="shared" ref="G21" si="21">G20-F20</f>
        <v>5.0833333333333339</v>
      </c>
      <c r="H21" s="3">
        <f t="shared" ref="H21" si="22">H20-G20</f>
        <v>0.91666666666666607</v>
      </c>
      <c r="I21" s="3">
        <f t="shared" ref="I21" si="23">I20-H20</f>
        <v>1.0166666666666675</v>
      </c>
      <c r="J21" s="3">
        <f t="shared" ref="J21" si="24">J20-I20</f>
        <v>1.5</v>
      </c>
      <c r="K21" s="3">
        <f t="shared" ref="K21" si="25">K20-J20</f>
        <v>1</v>
      </c>
      <c r="L21" s="3">
        <f t="shared" ref="L21" si="26">L20-K20</f>
        <v>1.5</v>
      </c>
      <c r="M21" s="3">
        <f t="shared" ref="M21" si="27">M20-L20</f>
        <v>0.64999999999999858</v>
      </c>
      <c r="N21" s="3">
        <f t="shared" ref="N21" si="28">N20-M20</f>
        <v>2.3666666666666671</v>
      </c>
      <c r="O21" s="3">
        <f t="shared" ref="O21" si="29">O20-N20</f>
        <v>0.96666666666666856</v>
      </c>
      <c r="P21" s="3">
        <f t="shared" ref="P21" si="30">P20-O20</f>
        <v>1.5</v>
      </c>
      <c r="Q21" s="3">
        <f t="shared" ref="Q21" si="31">Q20-P20</f>
        <v>0.46666666666666501</v>
      </c>
      <c r="R21" s="3">
        <f t="shared" ref="R21:S21" si="32">R20-Q20</f>
        <v>6</v>
      </c>
      <c r="S21" s="3">
        <f t="shared" si="32"/>
        <v>1</v>
      </c>
    </row>
    <row r="22" spans="4:19" x14ac:dyDescent="0.6">
      <c r="F22">
        <f>F19-291</f>
        <v>0</v>
      </c>
      <c r="G22">
        <f t="shared" ref="G22:S22" si="33">G19-291</f>
        <v>305</v>
      </c>
      <c r="H22">
        <f t="shared" si="33"/>
        <v>360</v>
      </c>
      <c r="I22">
        <f t="shared" si="33"/>
        <v>421</v>
      </c>
      <c r="J22">
        <f t="shared" si="33"/>
        <v>511</v>
      </c>
      <c r="K22">
        <f t="shared" si="33"/>
        <v>571</v>
      </c>
      <c r="L22">
        <f t="shared" si="33"/>
        <v>661</v>
      </c>
      <c r="M22">
        <f t="shared" si="33"/>
        <v>700</v>
      </c>
      <c r="N22">
        <f t="shared" si="33"/>
        <v>842</v>
      </c>
      <c r="O22">
        <f t="shared" si="33"/>
        <v>900</v>
      </c>
      <c r="P22">
        <f t="shared" si="33"/>
        <v>990</v>
      </c>
      <c r="Q22">
        <f t="shared" si="33"/>
        <v>1018</v>
      </c>
      <c r="R22">
        <f t="shared" si="33"/>
        <v>1378</v>
      </c>
      <c r="S22">
        <f t="shared" si="33"/>
        <v>1438</v>
      </c>
    </row>
    <row r="23" spans="4:19" x14ac:dyDescent="0.6">
      <c r="G23" s="3">
        <f>G22/60</f>
        <v>5.083333333333333</v>
      </c>
      <c r="H23" s="3">
        <f t="shared" ref="H23" si="34">H22/60</f>
        <v>6</v>
      </c>
      <c r="I23" s="3">
        <f t="shared" ref="I23" si="35">I22/60</f>
        <v>7.0166666666666666</v>
      </c>
      <c r="J23" s="3">
        <f t="shared" ref="J23" si="36">J22/60</f>
        <v>8.5166666666666675</v>
      </c>
      <c r="K23" s="3">
        <f t="shared" ref="K23" si="37">K22/60</f>
        <v>9.5166666666666675</v>
      </c>
      <c r="L23" s="3">
        <f t="shared" ref="L23" si="38">L22/60</f>
        <v>11.016666666666667</v>
      </c>
      <c r="M23" s="3">
        <f t="shared" ref="M23" si="39">M22/60</f>
        <v>11.666666666666666</v>
      </c>
      <c r="N23" s="3">
        <f t="shared" ref="N23" si="40">N22/60</f>
        <v>14.033333333333333</v>
      </c>
      <c r="O23" s="3">
        <f t="shared" ref="O23" si="41">O22/60</f>
        <v>15</v>
      </c>
      <c r="P23" s="3">
        <f t="shared" ref="P23" si="42">P22/60</f>
        <v>16.5</v>
      </c>
      <c r="Q23" s="3">
        <f t="shared" ref="Q23" si="43">Q22/60</f>
        <v>16.966666666666665</v>
      </c>
      <c r="R23" s="3">
        <f t="shared" ref="R23:S23" si="44">R22/60</f>
        <v>22.966666666666665</v>
      </c>
      <c r="S23" s="3">
        <f t="shared" si="44"/>
        <v>23.966666666666665</v>
      </c>
    </row>
    <row r="30" spans="4:19" x14ac:dyDescent="0.6">
      <c r="D30" t="s">
        <v>226</v>
      </c>
      <c r="F30" t="s">
        <v>236</v>
      </c>
      <c r="G30" t="s">
        <v>245</v>
      </c>
      <c r="H30" t="s">
        <v>238</v>
      </c>
      <c r="I30" t="s">
        <v>240</v>
      </c>
      <c r="J30" t="s">
        <v>241</v>
      </c>
      <c r="K30" t="s">
        <v>240</v>
      </c>
      <c r="L30" t="s">
        <v>241</v>
      </c>
      <c r="M30" t="s">
        <v>232</v>
      </c>
      <c r="N30" t="s">
        <v>234</v>
      </c>
      <c r="O30" t="s">
        <v>240</v>
      </c>
      <c r="P30" t="s">
        <v>241</v>
      </c>
      <c r="Q30" t="s">
        <v>236</v>
      </c>
      <c r="R30" t="s">
        <v>238</v>
      </c>
    </row>
    <row r="31" spans="4:19" x14ac:dyDescent="0.6">
      <c r="E31" t="s">
        <v>231</v>
      </c>
      <c r="F31">
        <v>0</v>
      </c>
      <c r="G31">
        <v>307</v>
      </c>
      <c r="H31">
        <v>360</v>
      </c>
      <c r="I31">
        <v>478</v>
      </c>
      <c r="J31">
        <v>568</v>
      </c>
      <c r="K31">
        <v>689</v>
      </c>
      <c r="L31">
        <v>779</v>
      </c>
      <c r="M31">
        <v>857</v>
      </c>
      <c r="N31">
        <v>999</v>
      </c>
      <c r="O31">
        <v>1119</v>
      </c>
      <c r="P31">
        <v>1209</v>
      </c>
      <c r="Q31">
        <v>1257</v>
      </c>
      <c r="R31">
        <v>1617</v>
      </c>
    </row>
    <row r="32" spans="4:19" x14ac:dyDescent="0.6">
      <c r="E32" t="s">
        <v>250</v>
      </c>
      <c r="F32" s="3"/>
      <c r="G32" s="3">
        <v>5.1166666666666663</v>
      </c>
      <c r="H32" s="3">
        <v>6</v>
      </c>
      <c r="I32" s="3">
        <v>7.9666666666666668</v>
      </c>
      <c r="J32" s="3">
        <v>9.4666666666666668</v>
      </c>
      <c r="K32" s="3">
        <v>11.483333333333333</v>
      </c>
      <c r="L32" s="3">
        <v>12.983333333333333</v>
      </c>
      <c r="M32" s="3">
        <v>14.283333333333333</v>
      </c>
      <c r="N32" s="3">
        <v>16.649999999999999</v>
      </c>
      <c r="O32" s="3">
        <v>18.649999999999999</v>
      </c>
      <c r="P32" s="3">
        <v>20.149999999999999</v>
      </c>
      <c r="Q32" s="3">
        <v>20.95</v>
      </c>
      <c r="R32" s="3">
        <v>26.95</v>
      </c>
    </row>
    <row r="33" spans="4:19" x14ac:dyDescent="0.6">
      <c r="E33" t="s">
        <v>251</v>
      </c>
      <c r="F33" s="3"/>
      <c r="G33" s="3">
        <v>5.1166666666666671</v>
      </c>
      <c r="H33" s="3">
        <v>6</v>
      </c>
      <c r="I33" s="3">
        <v>1.9666666666666668</v>
      </c>
      <c r="J33" s="3">
        <v>1.5</v>
      </c>
      <c r="K33" s="3">
        <v>2.0166666666666657</v>
      </c>
      <c r="L33" s="3">
        <v>1.5</v>
      </c>
      <c r="M33" s="3">
        <v>1.3000000000000007</v>
      </c>
      <c r="N33" s="3">
        <v>2.3666666666666671</v>
      </c>
      <c r="O33" s="3">
        <v>2</v>
      </c>
      <c r="P33" s="3">
        <v>1.5</v>
      </c>
      <c r="Q33" s="3">
        <v>0.80000000000000071</v>
      </c>
      <c r="R33" s="3">
        <v>6</v>
      </c>
    </row>
    <row r="39" spans="4:19" x14ac:dyDescent="0.6">
      <c r="G39">
        <v>-61</v>
      </c>
      <c r="H39">
        <v>-1.0166666666666666</v>
      </c>
      <c r="P39" t="s">
        <v>248</v>
      </c>
      <c r="Q39">
        <f>1315-291</f>
        <v>1024</v>
      </c>
      <c r="R39">
        <f>Q39/60</f>
        <v>17.066666666666666</v>
      </c>
    </row>
    <row r="40" spans="4:19" x14ac:dyDescent="0.6">
      <c r="D40" t="s">
        <v>226</v>
      </c>
      <c r="F40" t="s">
        <v>236</v>
      </c>
      <c r="G40" t="s">
        <v>245</v>
      </c>
      <c r="H40" t="s">
        <v>238</v>
      </c>
      <c r="I40" t="s">
        <v>240</v>
      </c>
      <c r="J40" t="s">
        <v>241</v>
      </c>
      <c r="K40" t="s">
        <v>240</v>
      </c>
      <c r="L40" t="s">
        <v>241</v>
      </c>
      <c r="M40" t="s">
        <v>232</v>
      </c>
      <c r="N40" t="s">
        <v>234</v>
      </c>
      <c r="O40" t="s">
        <v>240</v>
      </c>
      <c r="P40" t="s">
        <v>241</v>
      </c>
      <c r="Q40" t="s">
        <v>236</v>
      </c>
      <c r="R40" t="s">
        <v>238</v>
      </c>
      <c r="S40" t="s">
        <v>253</v>
      </c>
    </row>
    <row r="41" spans="4:19" x14ac:dyDescent="0.6">
      <c r="E41" t="s">
        <v>231</v>
      </c>
      <c r="F41">
        <v>0</v>
      </c>
      <c r="G41">
        <v>305</v>
      </c>
      <c r="H41">
        <v>360</v>
      </c>
      <c r="I41">
        <v>421</v>
      </c>
      <c r="J41">
        <v>511</v>
      </c>
      <c r="K41">
        <v>571</v>
      </c>
      <c r="L41">
        <v>661</v>
      </c>
      <c r="M41">
        <v>700</v>
      </c>
      <c r="N41">
        <v>842</v>
      </c>
      <c r="O41">
        <v>900</v>
      </c>
      <c r="P41">
        <v>990</v>
      </c>
      <c r="Q41">
        <v>1018</v>
      </c>
      <c r="R41">
        <v>1378</v>
      </c>
      <c r="S41">
        <v>1438</v>
      </c>
    </row>
    <row r="42" spans="4:19" x14ac:dyDescent="0.6">
      <c r="E42" t="s">
        <v>250</v>
      </c>
      <c r="F42" s="3"/>
      <c r="G42" s="3">
        <v>5.083333333333333</v>
      </c>
      <c r="H42" s="3">
        <v>6</v>
      </c>
      <c r="I42" s="3">
        <v>7.0166666666666666</v>
      </c>
      <c r="J42" s="3">
        <v>8.5166666666666675</v>
      </c>
      <c r="K42" s="3">
        <v>9.5166666666666675</v>
      </c>
      <c r="L42" s="3">
        <v>11.016666666666667</v>
      </c>
      <c r="M42" s="3">
        <v>11.666666666666666</v>
      </c>
      <c r="N42" s="3">
        <v>14.033333333333333</v>
      </c>
      <c r="O42" s="3">
        <v>15</v>
      </c>
      <c r="P42" s="3">
        <v>16.5</v>
      </c>
      <c r="Q42" s="3">
        <v>16.966666666666665</v>
      </c>
      <c r="R42" s="3">
        <v>22.966666666666665</v>
      </c>
      <c r="S42" s="3">
        <v>23.966666666666665</v>
      </c>
    </row>
    <row r="43" spans="4:19" x14ac:dyDescent="0.6">
      <c r="E43" t="s">
        <v>251</v>
      </c>
      <c r="F43" s="3"/>
      <c r="G43" s="3">
        <v>5.0833333333333339</v>
      </c>
      <c r="H43" s="3">
        <v>0.91666666666666607</v>
      </c>
      <c r="I43" s="3">
        <v>1.0166666666666675</v>
      </c>
      <c r="J43" s="3">
        <v>1.5</v>
      </c>
      <c r="K43" s="3">
        <v>1</v>
      </c>
      <c r="L43" s="3">
        <v>1.5</v>
      </c>
      <c r="M43" s="3">
        <v>0.64999999999999858</v>
      </c>
      <c r="N43" s="3">
        <v>2.3666666666666671</v>
      </c>
      <c r="O43" s="3">
        <v>0.96666666666666856</v>
      </c>
      <c r="P43" s="3">
        <v>1.5</v>
      </c>
      <c r="Q43" s="3">
        <v>0.46666666666666501</v>
      </c>
      <c r="R43" s="3">
        <v>6</v>
      </c>
      <c r="S43" s="3">
        <v>1</v>
      </c>
    </row>
    <row r="47" spans="4:19" x14ac:dyDescent="0.6">
      <c r="F47">
        <f>2178-2151</f>
        <v>27</v>
      </c>
      <c r="G47">
        <f>27/60</f>
        <v>0.45</v>
      </c>
    </row>
    <row r="48" spans="4:19" x14ac:dyDescent="0.6">
      <c r="E48" t="s">
        <v>254</v>
      </c>
      <c r="F48">
        <v>2178</v>
      </c>
      <c r="G48" t="s">
        <v>255</v>
      </c>
      <c r="H48">
        <v>2592</v>
      </c>
      <c r="I48" t="s">
        <v>257</v>
      </c>
      <c r="J48">
        <f>H48-F48</f>
        <v>414</v>
      </c>
    </row>
    <row r="49" spans="5:12" x14ac:dyDescent="0.6">
      <c r="F49" t="s">
        <v>236</v>
      </c>
      <c r="G49" t="s">
        <v>258</v>
      </c>
      <c r="H49" t="s">
        <v>256</v>
      </c>
      <c r="I49" t="s">
        <v>259</v>
      </c>
      <c r="J49" t="s">
        <v>256</v>
      </c>
      <c r="K49" t="s">
        <v>259</v>
      </c>
      <c r="L49" t="s">
        <v>260</v>
      </c>
    </row>
    <row r="50" spans="5:12" x14ac:dyDescent="0.6">
      <c r="E50" t="s">
        <v>231</v>
      </c>
      <c r="F50">
        <v>2151</v>
      </c>
      <c r="G50">
        <f>2151+360</f>
        <v>2511</v>
      </c>
      <c r="H50">
        <v>3051</v>
      </c>
      <c r="I50">
        <f>H50+90</f>
        <v>3141</v>
      </c>
      <c r="J50">
        <v>3201</v>
      </c>
      <c r="K50">
        <f>90+J50</f>
        <v>3291</v>
      </c>
      <c r="L50">
        <v>3330</v>
      </c>
    </row>
    <row r="51" spans="5:12" x14ac:dyDescent="0.6">
      <c r="F51" s="3">
        <v>2151</v>
      </c>
      <c r="G51">
        <f>2151+360</f>
        <v>2511</v>
      </c>
      <c r="H51" s="3">
        <f>H50-$J$48</f>
        <v>2637</v>
      </c>
      <c r="I51" s="3">
        <f>I50-$J$48</f>
        <v>2727</v>
      </c>
      <c r="J51" s="3">
        <f>J50-$J$48</f>
        <v>2787</v>
      </c>
      <c r="K51" s="3">
        <f>K50-$J$48</f>
        <v>2877</v>
      </c>
      <c r="L51" s="3">
        <f>L50-$J$48</f>
        <v>2916</v>
      </c>
    </row>
    <row r="52" spans="5:12" x14ac:dyDescent="0.6">
      <c r="E52" t="s">
        <v>250</v>
      </c>
      <c r="F52" s="3"/>
      <c r="G52" s="3"/>
    </row>
    <row r="53" spans="5:12" x14ac:dyDescent="0.6">
      <c r="E53" t="s">
        <v>251</v>
      </c>
      <c r="G53" s="3">
        <f>(G51-F51)/60</f>
        <v>6</v>
      </c>
      <c r="H53" s="3">
        <f>(H51-G51)/60</f>
        <v>2.1</v>
      </c>
      <c r="I53" s="3">
        <f>(I51-H51)/60</f>
        <v>1.5</v>
      </c>
      <c r="J53" s="3">
        <f t="shared" ref="J53:L53" si="45">(J51-I51)/60</f>
        <v>1</v>
      </c>
      <c r="K53" s="3">
        <f t="shared" si="45"/>
        <v>1.5</v>
      </c>
      <c r="L53" s="3">
        <f t="shared" si="45"/>
        <v>0.65</v>
      </c>
    </row>
    <row r="54" spans="5:12" x14ac:dyDescent="0.6">
      <c r="F54" s="3">
        <f>F51-2151</f>
        <v>0</v>
      </c>
      <c r="G54" s="3">
        <f t="shared" ref="G54:L54" si="46">G51-2151</f>
        <v>360</v>
      </c>
      <c r="H54" s="3">
        <f t="shared" si="46"/>
        <v>486</v>
      </c>
      <c r="I54" s="3">
        <f t="shared" si="46"/>
        <v>576</v>
      </c>
      <c r="J54" s="3">
        <f t="shared" si="46"/>
        <v>636</v>
      </c>
      <c r="K54" s="3">
        <f t="shared" si="46"/>
        <v>726</v>
      </c>
      <c r="L54" s="3">
        <f t="shared" si="46"/>
        <v>765</v>
      </c>
    </row>
    <row r="55" spans="5:12" x14ac:dyDescent="0.6">
      <c r="G55">
        <f>G54/60</f>
        <v>6</v>
      </c>
      <c r="H55">
        <f t="shared" ref="H55:L55" si="47">H54/60</f>
        <v>8.1</v>
      </c>
      <c r="I55">
        <f t="shared" si="47"/>
        <v>9.6</v>
      </c>
      <c r="J55">
        <f t="shared" si="47"/>
        <v>10.6</v>
      </c>
      <c r="K55">
        <f t="shared" si="47"/>
        <v>12.1</v>
      </c>
      <c r="L55">
        <f t="shared" si="47"/>
        <v>12.75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X30</dc:creator>
  <cp:lastModifiedBy>X30</cp:lastModifiedBy>
  <dcterms:created xsi:type="dcterms:W3CDTF">2021-11-19T12:10:15Z</dcterms:created>
  <dcterms:modified xsi:type="dcterms:W3CDTF">2022-01-05T05:05:14Z</dcterms:modified>
</cp:coreProperties>
</file>