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302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<sst xmlns="http://schemas.openxmlformats.org/spreadsheetml/2006/main" count="111" uniqueCount="32">
  <si>
    <t>Sensitivity Testing IOM</t>
  </si>
  <si>
    <t>115% - 85%</t>
  </si>
  <si>
    <t>Delta average mph</t>
  </si>
  <si>
    <t>delta average power</t>
  </si>
  <si>
    <t>delta max power</t>
  </si>
  <si>
    <t>delta energy</t>
  </si>
  <si>
    <t> </t>
  </si>
  <si>
    <t>name and initial</t>
  </si>
  <si>
    <t>step</t>
  </si>
  <si>
    <t>step (s)</t>
  </si>
  <si>
    <t>input</t>
  </si>
  <si>
    <t>wheel_radius(meter)</t>
  </si>
  <si>
    <t>average mph:</t>
  </si>
  <si>
    <t>gearing</t>
  </si>
  <si>
    <t>average power:</t>
  </si>
  <si>
    <t>rider_mass (kg)</t>
  </si>
  <si>
    <t>max power:</t>
  </si>
  <si>
    <t>bike_mass (kg)</t>
  </si>
  <si>
    <t>energy:</t>
  </si>
  <si>
    <t>gravity</t>
  </si>
  <si>
    <t>air_resistance</t>
  </si>
  <si>
    <t>wheel_radius</t>
  </si>
  <si>
    <t>air_density</t>
  </si>
  <si>
    <t>frontal_area (m^2)</t>
  </si>
  <si>
    <t>rolling_resistance</t>
  </si>
  <si>
    <t>top_torque (nm)</t>
  </si>
  <si>
    <t>top_rpm</t>
  </si>
  <si>
    <t>efficiency</t>
  </si>
  <si>
    <t>rider_mass</t>
  </si>
  <si>
    <t>bike_mass</t>
  </si>
  <si>
    <t>frontal_area</t>
  </si>
  <si>
    <t>top_torque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</si>
</sst>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3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4" numFmtId="164" xfId="0">
      <alignment horizontal="center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3"/>
  <sheetViews>
    <sheetView colorId="64" defaultGridColor="true" rightToLeft="false" showFormulas="false" showGridLines="true" showOutlineSymbols="true" showRowColHeaders="true" showZeros="true" tabSelected="true" topLeftCell="F1" view="normal" windowProtection="false" workbookViewId="0" zoomScale="100" zoomScaleNormal="100" zoomScalePageLayoutView="100">
      <selection activeCell="F14" activeCellId="0" pane="topLeft" sqref="F14"/>
    </sheetView>
  </sheetViews>
  <sheetFormatPr defaultRowHeight="12.85"/>
  <cols>
    <col collapsed="false" hidden="false" max="1" min="1" style="0" width="19.8775510204082"/>
    <col collapsed="false" hidden="false" max="2" min="2" style="0" width="19.1785714285714"/>
    <col collapsed="false" hidden="false" max="5" min="3" style="0" width="11.5204081632653"/>
    <col collapsed="false" hidden="false" max="6" min="6" style="0" width="17.9336734693878"/>
    <col collapsed="false" hidden="false" max="7" min="7" style="0" width="16.6683673469388"/>
    <col collapsed="false" hidden="false" max="8" min="8" style="0" width="17.6581632653061"/>
    <col collapsed="false" hidden="false" max="9" min="9" style="0" width="14.9744897959184"/>
    <col collapsed="false" hidden="false" max="1025" min="10" style="0" width="11.5204081632653"/>
  </cols>
  <sheetData>
    <row collapsed="false" customFormat="false" customHeight="false" hidden="false" ht="12.85" outlineLevel="0" r="1">
      <c r="A1" s="1" t="s">
        <v>0</v>
      </c>
      <c r="B1" s="1"/>
      <c r="H1" s="2" t="s">
        <v>1</v>
      </c>
      <c r="I1" s="2"/>
    </row>
    <row collapsed="false" customFormat="false" customHeight="false" hidden="false" ht="12.85" outlineLevel="0" r="2">
      <c r="G2" s="0" t="s">
        <v>2</v>
      </c>
      <c r="H2" s="0" t="s">
        <v>3</v>
      </c>
      <c r="I2" s="0" t="s">
        <v>4</v>
      </c>
      <c r="J2" s="0" t="s">
        <v>5</v>
      </c>
      <c r="K2" s="0" t="s">
        <v>6</v>
      </c>
    </row>
    <row collapsed="false" customFormat="false" customHeight="false" hidden="false" ht="12.85" outlineLevel="0" r="3">
      <c r="A3" s="0" t="s">
        <v>7</v>
      </c>
      <c r="B3" s="0" t="s">
        <v>8</v>
      </c>
      <c r="C3" s="0" t="n">
        <v>0.1</v>
      </c>
      <c r="F3" s="0" t="s">
        <v>9</v>
      </c>
      <c r="G3" s="0" t="n">
        <f aca="false">D5</f>
        <v>0</v>
      </c>
      <c r="H3" s="0" t="n">
        <f aca="false">D6</f>
        <v>-24.6000000000058</v>
      </c>
      <c r="I3" s="0" t="n">
        <f aca="false">D7</f>
        <v>850.199999999997</v>
      </c>
      <c r="J3" s="0" t="n">
        <f aca="false">D8</f>
        <v>-0.299999999999272</v>
      </c>
    </row>
    <row collapsed="false" customFormat="false" customHeight="false" hidden="false" ht="12.85" outlineLevel="0" r="4">
      <c r="A4" s="0" t="s">
        <v>10</v>
      </c>
      <c r="B4" s="0" t="n">
        <f aca="false">$C$3*(1+0.15)</f>
        <v>0.115</v>
      </c>
      <c r="C4" s="0" t="n">
        <f aca="false">$C$3*(1-0.15)</f>
        <v>0.085</v>
      </c>
      <c r="F4" s="0" t="s">
        <v>11</v>
      </c>
      <c r="G4" s="0" t="n">
        <f aca="false">D12</f>
        <v>-1.90000000000001</v>
      </c>
      <c r="H4" s="0" t="n">
        <f aca="false">D13</f>
        <v>-3389.7</v>
      </c>
      <c r="I4" s="0" t="n">
        <f aca="false">D14</f>
        <v>-18862.3</v>
      </c>
      <c r="J4" s="0" t="n">
        <f aca="false">D15</f>
        <v>-829.6</v>
      </c>
    </row>
    <row collapsed="false" customFormat="false" customHeight="false" hidden="false" ht="12.85" outlineLevel="0" r="5">
      <c r="A5" s="0" t="s">
        <v>12</v>
      </c>
      <c r="B5" s="0" t="n">
        <v>116</v>
      </c>
      <c r="C5" s="0" t="n">
        <v>116</v>
      </c>
      <c r="D5" s="0" t="n">
        <f aca="false">B5 - C5</f>
        <v>0</v>
      </c>
      <c r="F5" s="0" t="s">
        <v>13</v>
      </c>
      <c r="G5" s="0" t="n">
        <f aca="false">D19</f>
        <v>2.91</v>
      </c>
      <c r="H5" s="0" t="n">
        <f aca="false">D20</f>
        <v>5362.1</v>
      </c>
      <c r="I5" s="0" t="n">
        <f aca="false">D21</f>
        <v>21665.8</v>
      </c>
      <c r="J5" s="0" t="n">
        <f aca="false">D22</f>
        <v>1317.9</v>
      </c>
    </row>
    <row collapsed="false" customFormat="false" customHeight="false" hidden="false" ht="12.85" outlineLevel="0" r="6">
      <c r="A6" s="0" t="s">
        <v>14</v>
      </c>
      <c r="B6" s="0" t="n">
        <v>53419.2</v>
      </c>
      <c r="C6" s="0" t="n">
        <v>53443.8</v>
      </c>
      <c r="D6" s="0" t="n">
        <f aca="false">B6 - C6</f>
        <v>-24.6000000000058</v>
      </c>
      <c r="F6" s="0" t="s">
        <v>15</v>
      </c>
      <c r="G6" s="0" t="n">
        <f aca="false">D26</f>
        <v>0</v>
      </c>
      <c r="H6" s="0" t="n">
        <f aca="false">D27</f>
        <v>-79.4000000000015</v>
      </c>
      <c r="I6" s="0" t="n">
        <f aca="false">D28</f>
        <v>885.800000000003</v>
      </c>
      <c r="J6" s="0" t="n">
        <f aca="false">D29</f>
        <v>-13.7000000000007</v>
      </c>
    </row>
    <row collapsed="false" customFormat="false" customHeight="false" hidden="false" ht="12.85" outlineLevel="0" r="7">
      <c r="A7" s="0" t="s">
        <v>16</v>
      </c>
      <c r="B7" s="0" t="n">
        <v>105286.2</v>
      </c>
      <c r="C7" s="0" t="n">
        <v>104436</v>
      </c>
      <c r="D7" s="0" t="n">
        <f aca="false">B7 - C7</f>
        <v>850.199999999997</v>
      </c>
      <c r="F7" s="0" t="s">
        <v>17</v>
      </c>
      <c r="G7" s="0" t="n">
        <f aca="false">D33</f>
        <v>0.5</v>
      </c>
      <c r="H7" s="0" t="n">
        <f aca="false">D34</f>
        <v>136.099999999999</v>
      </c>
      <c r="I7" s="0" t="n">
        <f aca="false">D35</f>
        <v>24.5999999999913</v>
      </c>
      <c r="J7" s="0" t="n">
        <f aca="false">D36</f>
        <v>-22.7000000000007</v>
      </c>
    </row>
    <row collapsed="false" customFormat="false" customHeight="false" hidden="false" ht="12.85" outlineLevel="0" r="8">
      <c r="A8" s="0" t="s">
        <v>18</v>
      </c>
      <c r="B8" s="0" t="n">
        <v>17212.5</v>
      </c>
      <c r="C8" s="0" t="n">
        <v>17212.8</v>
      </c>
      <c r="D8" s="0" t="n">
        <f aca="false">B8 - C8</f>
        <v>-0.299999999999272</v>
      </c>
      <c r="F8" s="0" t="s">
        <v>19</v>
      </c>
      <c r="G8" s="0" t="n">
        <f aca="false">D40</f>
        <v>-0.5</v>
      </c>
      <c r="H8" s="0" t="n">
        <f aca="false">D41</f>
        <v>-394.700000000004</v>
      </c>
      <c r="I8" s="0" t="n">
        <f aca="false">D42</f>
        <v>1146.8</v>
      </c>
      <c r="J8" s="0" t="n">
        <f aca="false">D43</f>
        <v>-59.2000000000007</v>
      </c>
    </row>
    <row collapsed="false" customFormat="false" customHeight="false" hidden="false" ht="12.85" outlineLevel="0" r="9">
      <c r="D9" s="0" t="n">
        <f aca="false">B9 - C9</f>
        <v>0</v>
      </c>
      <c r="F9" s="0" t="s">
        <v>20</v>
      </c>
      <c r="G9" s="0" t="n">
        <f aca="false">D47</f>
        <v>-3.3</v>
      </c>
      <c r="H9" s="0" t="n">
        <f aca="false">D48</f>
        <v>-42130.5</v>
      </c>
      <c r="I9" s="0" t="n">
        <f aca="false">D49</f>
        <v>-7626.7</v>
      </c>
      <c r="J9" s="0" t="n">
        <f aca="false">D50</f>
        <v>3410.7</v>
      </c>
    </row>
    <row collapsed="false" customFormat="false" customHeight="false" hidden="false" ht="12.85" outlineLevel="0" r="10">
      <c r="A10" s="0" t="s">
        <v>7</v>
      </c>
      <c r="B10" s="0" t="s">
        <v>21</v>
      </c>
      <c r="C10" s="0" t="n">
        <v>0.323596</v>
      </c>
      <c r="F10" s="0" t="s">
        <v>22</v>
      </c>
      <c r="G10" s="0" t="n">
        <f aca="false">D54</f>
        <v>-3.3</v>
      </c>
      <c r="H10" s="0" t="n">
        <f aca="false">D55</f>
        <v>-42130.5</v>
      </c>
      <c r="I10" s="0" t="n">
        <f aca="false">D56</f>
        <v>-7626.7</v>
      </c>
      <c r="J10" s="0" t="n">
        <f aca="false">D57</f>
        <v>3410.7</v>
      </c>
    </row>
    <row collapsed="false" customFormat="false" customHeight="false" hidden="false" ht="12.85" outlineLevel="0" r="11">
      <c r="A11" s="0" t="s">
        <v>10</v>
      </c>
      <c r="B11" s="0" t="n">
        <f aca="false">$C$10*(1+0.15)</f>
        <v>0.3721354</v>
      </c>
      <c r="C11" s="0" t="n">
        <f aca="false">$C$10*(1-0.15)</f>
        <v>0.2750566</v>
      </c>
      <c r="F11" s="0" t="s">
        <v>23</v>
      </c>
      <c r="G11" s="0" t="n">
        <f aca="false">D61</f>
        <v>-3.3</v>
      </c>
      <c r="H11" s="0" t="n">
        <f aca="false">D62</f>
        <v>-42130.5</v>
      </c>
      <c r="I11" s="0" t="n">
        <f aca="false">D63</f>
        <v>-7626.7</v>
      </c>
      <c r="J11" s="0" t="n">
        <f aca="false">D64</f>
        <v>3410.7</v>
      </c>
    </row>
    <row collapsed="false" customFormat="false" customHeight="false" hidden="false" ht="12.85" outlineLevel="0" r="12">
      <c r="A12" s="0" t="s">
        <v>12</v>
      </c>
      <c r="B12" s="0" t="n">
        <v>113.8</v>
      </c>
      <c r="C12" s="0" t="n">
        <v>115.7</v>
      </c>
      <c r="D12" s="0" t="n">
        <f aca="false">B12 - C12</f>
        <v>-1.90000000000001</v>
      </c>
      <c r="F12" s="0" t="s">
        <v>24</v>
      </c>
      <c r="G12" s="0" t="n">
        <f aca="false">D68</f>
        <v>0</v>
      </c>
      <c r="H12" s="0" t="n">
        <f aca="false">D69</f>
        <v>0</v>
      </c>
      <c r="I12" s="0" t="n">
        <f aca="false">D70</f>
        <v>0</v>
      </c>
      <c r="J12" s="0" t="n">
        <f aca="false">D71</f>
        <v>0</v>
      </c>
    </row>
    <row collapsed="false" customFormat="false" customHeight="false" hidden="false" ht="13.4" outlineLevel="0" r="13">
      <c r="A13" s="0" t="s">
        <v>14</v>
      </c>
      <c r="B13" s="0" t="n">
        <v>49302.5</v>
      </c>
      <c r="C13" s="0" t="n">
        <v>52692.2</v>
      </c>
      <c r="D13" s="0" t="n">
        <f aca="false">B13 - C13</f>
        <v>-3389.7</v>
      </c>
      <c r="F13" s="0" t="s">
        <v>25</v>
      </c>
      <c r="G13" s="0" t="n">
        <f aca="false">D75</f>
        <v>4.2</v>
      </c>
      <c r="H13" s="0" t="n">
        <f aca="false">D76</f>
        <v>507684.4</v>
      </c>
      <c r="I13" s="0" t="n">
        <f aca="false">D77</f>
        <v>36932.4</v>
      </c>
      <c r="J13" s="0" t="n">
        <f aca="false">D78</f>
        <v>1878.8</v>
      </c>
    </row>
    <row collapsed="false" customFormat="false" customHeight="false" hidden="false" ht="12.85" outlineLevel="0" r="14">
      <c r="A14" s="0" t="s">
        <v>16</v>
      </c>
      <c r="B14" s="0" t="n">
        <v>91306.2</v>
      </c>
      <c r="C14" s="0" t="n">
        <v>110168.5</v>
      </c>
      <c r="D14" s="0" t="n">
        <f aca="false">B14 - C14</f>
        <v>-18862.3</v>
      </c>
      <c r="F14" s="0" t="s">
        <v>26</v>
      </c>
      <c r="G14" s="0" t="n">
        <f aca="false">D82</f>
        <v>2.7</v>
      </c>
      <c r="H14" s="0" t="n">
        <f aca="false">D83</f>
        <v>2359.6</v>
      </c>
      <c r="I14" s="0" t="n">
        <f aca="false">D84</f>
        <v>11586.9</v>
      </c>
      <c r="J14" s="0" t="n">
        <f aca="false">D85</f>
        <v>360.700000000001</v>
      </c>
    </row>
    <row collapsed="false" customFormat="false" customHeight="false" hidden="false" ht="12.85" outlineLevel="0" r="15">
      <c r="A15" s="0" t="s">
        <v>18</v>
      </c>
      <c r="B15" s="0" t="n">
        <v>16191.1</v>
      </c>
      <c r="C15" s="0" t="n">
        <v>17020.7</v>
      </c>
      <c r="D15" s="0" t="n">
        <f aca="false">B15 - C15</f>
        <v>-829.6</v>
      </c>
      <c r="F15" s="0" t="s">
        <v>27</v>
      </c>
      <c r="G15" s="0" t="n">
        <f aca="false">D89</f>
        <v>0</v>
      </c>
      <c r="H15" s="0" t="n">
        <f aca="false">D90</f>
        <v>-16331</v>
      </c>
      <c r="I15" s="0" t="n">
        <f aca="false">D91</f>
        <v>-32310.2</v>
      </c>
      <c r="J15" s="0" t="n">
        <f aca="false">D92</f>
        <v>-18783</v>
      </c>
    </row>
    <row collapsed="false" customFormat="false" customHeight="false" hidden="false" ht="12.85" outlineLevel="0" r="16">
      <c r="D16" s="0" t="n">
        <f aca="false">B16 - C16</f>
        <v>0</v>
      </c>
    </row>
    <row collapsed="false" customFormat="false" customHeight="false" hidden="false" ht="12.85" outlineLevel="0" r="17">
      <c r="A17" s="0" t="s">
        <v>7</v>
      </c>
      <c r="B17" s="0" t="s">
        <v>13</v>
      </c>
      <c r="C17" s="0" t="n">
        <v>2.174</v>
      </c>
    </row>
    <row collapsed="false" customFormat="false" customHeight="false" hidden="false" ht="12.85" outlineLevel="0" r="18">
      <c r="A18" s="0" t="s">
        <v>10</v>
      </c>
      <c r="B18" s="0" t="n">
        <f aca="false">$C$17*(1+0.15)</f>
        <v>2.5001</v>
      </c>
      <c r="C18" s="0" t="n">
        <f aca="false">$C$17*(1-0.15)</f>
        <v>1.8479</v>
      </c>
    </row>
    <row collapsed="false" customFormat="false" customHeight="false" hidden="false" ht="12.85" outlineLevel="0" r="19">
      <c r="A19" s="0" t="s">
        <v>12</v>
      </c>
      <c r="B19" s="0" t="n">
        <v>116.3</v>
      </c>
      <c r="C19" s="0" t="n">
        <v>113.39</v>
      </c>
      <c r="D19" s="0" t="n">
        <f aca="false">B19 - C19</f>
        <v>2.91</v>
      </c>
    </row>
    <row collapsed="false" customFormat="false" customHeight="false" hidden="false" ht="12.85" outlineLevel="0" r="20">
      <c r="A20" s="0" t="s">
        <v>14</v>
      </c>
      <c r="B20" s="0" t="n">
        <v>53895.2</v>
      </c>
      <c r="C20" s="0" t="n">
        <v>48533.1</v>
      </c>
      <c r="D20" s="0" t="n">
        <f aca="false">B20 - C20</f>
        <v>5362.1</v>
      </c>
    </row>
    <row collapsed="false" customFormat="false" customHeight="false" hidden="false" ht="12.85" outlineLevel="0" r="21">
      <c r="A21" s="0" t="s">
        <v>16</v>
      </c>
      <c r="B21" s="0" t="n">
        <v>110192.5</v>
      </c>
      <c r="C21" s="0" t="n">
        <v>88526.7</v>
      </c>
      <c r="D21" s="0" t="n">
        <f aca="false">B21 - C21</f>
        <v>21665.8</v>
      </c>
    </row>
    <row collapsed="false" customFormat="false" customHeight="false" hidden="false" ht="12.85" outlineLevel="0" r="22">
      <c r="A22" s="0" t="s">
        <v>18</v>
      </c>
      <c r="B22" s="0" t="n">
        <v>17319.6</v>
      </c>
      <c r="C22" s="0" t="n">
        <v>16001.7</v>
      </c>
      <c r="D22" s="0" t="n">
        <f aca="false">B22 - C22</f>
        <v>1317.9</v>
      </c>
    </row>
    <row collapsed="false" customFormat="false" customHeight="false" hidden="false" ht="12.85" outlineLevel="0" r="23">
      <c r="D23" s="0" t="n">
        <f aca="false">B23 - C23</f>
        <v>0</v>
      </c>
    </row>
    <row collapsed="false" customFormat="false" customHeight="false" hidden="false" ht="12.85" outlineLevel="0" r="24">
      <c r="A24" s="0" t="s">
        <v>7</v>
      </c>
      <c r="B24" s="0" t="s">
        <v>28</v>
      </c>
      <c r="C24" s="0" t="n">
        <v>81.64</v>
      </c>
    </row>
    <row collapsed="false" customFormat="false" customHeight="false" hidden="false" ht="12.85" outlineLevel="0" r="25">
      <c r="A25" s="0" t="s">
        <v>10</v>
      </c>
      <c r="B25" s="0" t="n">
        <f aca="false">$C$24*(1+0.15)</f>
        <v>93.886</v>
      </c>
      <c r="C25" s="0" t="n">
        <f aca="false">$C$24*(1-0.15)</f>
        <v>69.394</v>
      </c>
    </row>
    <row collapsed="false" customFormat="false" customHeight="false" hidden="false" ht="12.85" outlineLevel="0" r="26">
      <c r="A26" s="0" t="s">
        <v>12</v>
      </c>
      <c r="B26" s="0" t="n">
        <v>116</v>
      </c>
      <c r="C26" s="0" t="n">
        <v>116</v>
      </c>
      <c r="D26" s="0" t="n">
        <f aca="false">B26 - C26</f>
        <v>0</v>
      </c>
    </row>
    <row collapsed="false" customFormat="false" customHeight="false" hidden="false" ht="12.85" outlineLevel="0" r="27">
      <c r="A27" s="0" t="s">
        <v>14</v>
      </c>
      <c r="B27" s="0" t="n">
        <v>53388.6</v>
      </c>
      <c r="C27" s="0" t="n">
        <v>53468</v>
      </c>
      <c r="D27" s="0" t="n">
        <f aca="false">B27 - C27</f>
        <v>-79.4000000000015</v>
      </c>
    </row>
    <row collapsed="false" customFormat="false" customHeight="false" hidden="false" ht="12.85" outlineLevel="0" r="28">
      <c r="A28" s="0" t="s">
        <v>16</v>
      </c>
      <c r="B28" s="0" t="n">
        <v>105128.7</v>
      </c>
      <c r="C28" s="0" t="n">
        <v>104242.9</v>
      </c>
      <c r="D28" s="0" t="n">
        <f aca="false">B28 - C28</f>
        <v>885.800000000003</v>
      </c>
    </row>
    <row collapsed="false" customFormat="false" customHeight="false" hidden="false" ht="12.85" outlineLevel="0" r="29">
      <c r="A29" s="0" t="s">
        <v>18</v>
      </c>
      <c r="B29" s="0" t="n">
        <v>17204.1</v>
      </c>
      <c r="C29" s="0" t="n">
        <v>17217.8</v>
      </c>
      <c r="D29" s="0" t="n">
        <f aca="false">B29 - C29</f>
        <v>-13.7000000000007</v>
      </c>
    </row>
    <row collapsed="false" customFormat="false" customHeight="false" hidden="false" ht="12.85" outlineLevel="0" r="30">
      <c r="D30" s="0" t="n">
        <f aca="false">B30 - C30</f>
        <v>0</v>
      </c>
    </row>
    <row collapsed="false" customFormat="false" customHeight="false" hidden="false" ht="12.85" outlineLevel="0" r="31">
      <c r="A31" s="0" t="s">
        <v>7</v>
      </c>
      <c r="B31" s="0" t="s">
        <v>29</v>
      </c>
      <c r="C31" s="0" t="n">
        <v>226.7</v>
      </c>
    </row>
    <row collapsed="false" customFormat="false" customHeight="false" hidden="false" ht="12.85" outlineLevel="0" r="32">
      <c r="A32" s="0" t="s">
        <v>10</v>
      </c>
      <c r="B32" s="0" t="n">
        <f aca="false">$C$31*(1+0.15)</f>
        <v>260.705</v>
      </c>
      <c r="C32" s="0" t="n">
        <f aca="false">$C$31*(1-0.15)</f>
        <v>192.695</v>
      </c>
    </row>
    <row collapsed="false" customFormat="false" customHeight="false" hidden="false" ht="12.85" outlineLevel="0" r="33">
      <c r="A33" s="0" t="s">
        <v>12</v>
      </c>
      <c r="B33" s="0" t="n">
        <v>116</v>
      </c>
      <c r="C33" s="0" t="n">
        <v>115.5</v>
      </c>
      <c r="D33" s="0" t="n">
        <f aca="false">B33 - C33</f>
        <v>0.5</v>
      </c>
    </row>
    <row collapsed="false" customFormat="false" customHeight="false" hidden="false" ht="12.85" outlineLevel="0" r="34">
      <c r="A34" s="0" t="s">
        <v>14</v>
      </c>
      <c r="B34" s="0" t="n">
        <v>53348</v>
      </c>
      <c r="C34" s="0" t="n">
        <v>53211.9</v>
      </c>
      <c r="D34" s="0" t="n">
        <f aca="false">B34 - C34</f>
        <v>136.099999999999</v>
      </c>
    </row>
    <row collapsed="false" customFormat="false" customHeight="false" hidden="false" ht="12.85" outlineLevel="0" r="35">
      <c r="A35" s="0" t="s">
        <v>16</v>
      </c>
      <c r="B35" s="0" t="n">
        <v>105301.9</v>
      </c>
      <c r="C35" s="0" t="n">
        <v>105277.3</v>
      </c>
      <c r="D35" s="0" t="n">
        <f aca="false">B35 - C35</f>
        <v>24.5999999999913</v>
      </c>
    </row>
    <row collapsed="false" customFormat="false" customHeight="false" hidden="false" ht="12.85" outlineLevel="0" r="36">
      <c r="A36" s="0" t="s">
        <v>18</v>
      </c>
      <c r="B36" s="0" t="n">
        <v>17191</v>
      </c>
      <c r="C36" s="0" t="n">
        <v>17213.7</v>
      </c>
      <c r="D36" s="0" t="n">
        <f aca="false">B36 - C36</f>
        <v>-22.7000000000007</v>
      </c>
    </row>
    <row collapsed="false" customFormat="false" customHeight="false" hidden="false" ht="12.85" outlineLevel="0" r="37">
      <c r="D37" s="0" t="n">
        <f aca="false">B37 - C37</f>
        <v>0</v>
      </c>
    </row>
    <row collapsed="false" customFormat="false" customHeight="false" hidden="false" ht="12.85" outlineLevel="0" r="38">
      <c r="A38" s="0" t="s">
        <v>7</v>
      </c>
      <c r="B38" s="0" t="s">
        <v>19</v>
      </c>
      <c r="C38" s="0" t="n">
        <v>9.81</v>
      </c>
    </row>
    <row collapsed="false" customFormat="false" customHeight="false" hidden="false" ht="12.85" outlineLevel="0" r="39">
      <c r="A39" s="0" t="s">
        <v>10</v>
      </c>
      <c r="B39" s="0" t="n">
        <f aca="false">$C$38*(1+0.15)</f>
        <v>11.2815</v>
      </c>
      <c r="C39" s="0" t="n">
        <f aca="false">$C$38*(1-0.15)</f>
        <v>8.3385</v>
      </c>
    </row>
    <row collapsed="false" customFormat="false" customHeight="false" hidden="false" ht="12.85" outlineLevel="0" r="40">
      <c r="A40" s="0" t="s">
        <v>12</v>
      </c>
      <c r="B40" s="0" t="n">
        <v>115.6</v>
      </c>
      <c r="C40" s="0" t="n">
        <v>116.1</v>
      </c>
      <c r="D40" s="0" t="n">
        <f aca="false">B40 - C40</f>
        <v>-0.5</v>
      </c>
    </row>
    <row collapsed="false" customFormat="false" customHeight="false" hidden="false" ht="12.85" outlineLevel="0" r="41">
      <c r="A41" s="0" t="s">
        <v>14</v>
      </c>
      <c r="B41" s="0" t="n">
        <v>53144.2</v>
      </c>
      <c r="C41" s="0" t="n">
        <v>53538.9</v>
      </c>
      <c r="D41" s="0" t="n">
        <f aca="false">B41 - C41</f>
        <v>-394.700000000004</v>
      </c>
    </row>
    <row collapsed="false" customFormat="false" customHeight="false" hidden="false" ht="12.85" outlineLevel="0" r="42">
      <c r="A42" s="0" t="s">
        <v>16</v>
      </c>
      <c r="B42" s="0" t="n">
        <v>105729.2</v>
      </c>
      <c r="C42" s="0" t="n">
        <v>104582.4</v>
      </c>
      <c r="D42" s="0" t="n">
        <f aca="false">B42 - C42</f>
        <v>1146.8</v>
      </c>
    </row>
    <row collapsed="false" customFormat="false" customHeight="false" hidden="false" ht="12.85" outlineLevel="0" r="43">
      <c r="A43" s="0" t="s">
        <v>18</v>
      </c>
      <c r="B43" s="0" t="n">
        <v>17175.5</v>
      </c>
      <c r="C43" s="0" t="n">
        <v>17234.7</v>
      </c>
      <c r="D43" s="0" t="n">
        <f aca="false">B43 - C43</f>
        <v>-59.2000000000007</v>
      </c>
    </row>
    <row collapsed="false" customFormat="false" customHeight="false" hidden="false" ht="12.85" outlineLevel="0" r="44">
      <c r="D44" s="0" t="n">
        <f aca="false">B44 - C44</f>
        <v>0</v>
      </c>
    </row>
    <row collapsed="false" customFormat="false" customHeight="false" hidden="false" ht="12.85" outlineLevel="0" r="45">
      <c r="A45" s="0" t="s">
        <v>7</v>
      </c>
      <c r="B45" s="0" t="s">
        <v>20</v>
      </c>
      <c r="C45" s="0" t="n">
        <v>0.7</v>
      </c>
    </row>
    <row collapsed="false" customFormat="false" customHeight="false" hidden="false" ht="12.85" outlineLevel="0" r="46">
      <c r="A46" s="0" t="s">
        <v>10</v>
      </c>
      <c r="B46" s="0" t="n">
        <f aca="false">$C$45*(1+0.15)</f>
        <v>0.805</v>
      </c>
      <c r="C46" s="0" t="n">
        <f aca="false">$C$45*(1-0.15)</f>
        <v>0.595</v>
      </c>
    </row>
    <row collapsed="false" customFormat="false" customHeight="false" hidden="false" ht="12.85" outlineLevel="0" r="47">
      <c r="A47" s="0" t="s">
        <v>12</v>
      </c>
      <c r="B47" s="0" t="n">
        <v>113.9</v>
      </c>
      <c r="C47" s="0" t="n">
        <v>117.2</v>
      </c>
      <c r="D47" s="0" t="n">
        <f aca="false">B47 - C47</f>
        <v>-3.3</v>
      </c>
    </row>
    <row collapsed="false" customFormat="false" customHeight="false" hidden="false" ht="12.85" outlineLevel="0" r="48">
      <c r="A48" s="0" t="s">
        <v>14</v>
      </c>
      <c r="B48" s="0" t="n">
        <v>5672.3</v>
      </c>
      <c r="C48" s="0" t="n">
        <v>47802.8</v>
      </c>
      <c r="D48" s="0" t="n">
        <f aca="false">B48 - C48</f>
        <v>-42130.5</v>
      </c>
    </row>
    <row collapsed="false" customFormat="false" customHeight="false" hidden="false" ht="12.85" outlineLevel="0" r="49">
      <c r="A49" s="0" t="s">
        <v>16</v>
      </c>
      <c r="B49" s="0" t="n">
        <v>101604</v>
      </c>
      <c r="C49" s="0" t="n">
        <v>109230.7</v>
      </c>
      <c r="D49" s="0" t="n">
        <f aca="false">B49 - C49</f>
        <v>-7626.7</v>
      </c>
    </row>
    <row collapsed="false" customFormat="false" customHeight="false" hidden="false" ht="12.85" outlineLevel="0" r="50">
      <c r="A50" s="0" t="s">
        <v>18</v>
      </c>
      <c r="B50" s="0" t="n">
        <v>18653.3</v>
      </c>
      <c r="C50" s="0" t="n">
        <v>15242.6</v>
      </c>
      <c r="D50" s="0" t="n">
        <f aca="false">B50 - C50</f>
        <v>3410.7</v>
      </c>
    </row>
    <row collapsed="false" customFormat="false" customHeight="false" hidden="false" ht="12.85" outlineLevel="0" r="51">
      <c r="D51" s="0" t="n">
        <f aca="false">B51 - C51</f>
        <v>0</v>
      </c>
    </row>
    <row collapsed="false" customFormat="false" customHeight="false" hidden="false" ht="12.85" outlineLevel="0" r="52">
      <c r="A52" s="0" t="s">
        <v>7</v>
      </c>
      <c r="B52" s="0" t="s">
        <v>22</v>
      </c>
      <c r="C52" s="0" t="n">
        <v>1.204</v>
      </c>
    </row>
    <row collapsed="false" customFormat="false" customHeight="false" hidden="false" ht="12.85" outlineLevel="0" r="53">
      <c r="A53" s="0" t="s">
        <v>10</v>
      </c>
      <c r="B53" s="0" t="n">
        <f aca="false">$C$45*(1+0.15)</f>
        <v>0.805</v>
      </c>
      <c r="C53" s="0" t="n">
        <f aca="false">$C$45*(1-0.15)</f>
        <v>0.595</v>
      </c>
    </row>
    <row collapsed="false" customFormat="false" customHeight="false" hidden="false" ht="12.85" outlineLevel="0" r="54">
      <c r="A54" s="0" t="s">
        <v>12</v>
      </c>
      <c r="B54" s="0" t="n">
        <v>113.9</v>
      </c>
      <c r="C54" s="0" t="n">
        <v>117.2</v>
      </c>
      <c r="D54" s="0" t="n">
        <f aca="false">B54 - C54</f>
        <v>-3.3</v>
      </c>
    </row>
    <row collapsed="false" customFormat="false" customHeight="false" hidden="false" ht="12.85" outlineLevel="0" r="55">
      <c r="A55" s="0" t="s">
        <v>14</v>
      </c>
      <c r="B55" s="0" t="n">
        <v>5672.3</v>
      </c>
      <c r="C55" s="0" t="n">
        <v>47802.8</v>
      </c>
      <c r="D55" s="0" t="n">
        <f aca="false">B55 - C55</f>
        <v>-42130.5</v>
      </c>
    </row>
    <row collapsed="false" customFormat="false" customHeight="false" hidden="false" ht="12.85" outlineLevel="0" r="56">
      <c r="A56" s="0" t="s">
        <v>16</v>
      </c>
      <c r="B56" s="0" t="n">
        <v>101604</v>
      </c>
      <c r="C56" s="0" t="n">
        <v>109230.7</v>
      </c>
      <c r="D56" s="0" t="n">
        <f aca="false">B56 - C56</f>
        <v>-7626.7</v>
      </c>
    </row>
    <row collapsed="false" customFormat="false" customHeight="false" hidden="false" ht="12.85" outlineLevel="0" r="57">
      <c r="A57" s="0" t="s">
        <v>18</v>
      </c>
      <c r="B57" s="0" t="n">
        <v>18653.3</v>
      </c>
      <c r="C57" s="0" t="n">
        <v>15242.6</v>
      </c>
      <c r="D57" s="0" t="n">
        <f aca="false">B57 - C57</f>
        <v>3410.7</v>
      </c>
    </row>
    <row collapsed="false" customFormat="false" customHeight="false" hidden="false" ht="12.85" outlineLevel="0" r="58">
      <c r="D58" s="0" t="n">
        <f aca="false">B58 - C58</f>
        <v>0</v>
      </c>
    </row>
    <row collapsed="false" customFormat="false" customHeight="false" hidden="false" ht="12.85" outlineLevel="0" r="59">
      <c r="A59" s="0" t="s">
        <v>7</v>
      </c>
      <c r="B59" s="0" t="s">
        <v>30</v>
      </c>
      <c r="C59" s="0" t="n">
        <v>0.7</v>
      </c>
    </row>
    <row collapsed="false" customFormat="false" customHeight="false" hidden="false" ht="12.85" outlineLevel="0" r="60">
      <c r="A60" s="0" t="s">
        <v>10</v>
      </c>
      <c r="B60" s="0" t="n">
        <f aca="false">$C$45*(1+0.15)</f>
        <v>0.805</v>
      </c>
      <c r="C60" s="0" t="n">
        <f aca="false">$C$45*(1-0.15)</f>
        <v>0.595</v>
      </c>
    </row>
    <row collapsed="false" customFormat="false" customHeight="false" hidden="false" ht="12.85" outlineLevel="0" r="61">
      <c r="A61" s="0" t="s">
        <v>12</v>
      </c>
      <c r="B61" s="0" t="n">
        <v>113.9</v>
      </c>
      <c r="C61" s="0" t="n">
        <v>117.2</v>
      </c>
      <c r="D61" s="0" t="n">
        <f aca="false">B61 - C61</f>
        <v>-3.3</v>
      </c>
    </row>
    <row collapsed="false" customFormat="false" customHeight="false" hidden="false" ht="12.85" outlineLevel="0" r="62">
      <c r="A62" s="0" t="s">
        <v>14</v>
      </c>
      <c r="B62" s="0" t="n">
        <v>5672.3</v>
      </c>
      <c r="C62" s="0" t="n">
        <v>47802.8</v>
      </c>
      <c r="D62" s="0" t="n">
        <f aca="false">B62 - C62</f>
        <v>-42130.5</v>
      </c>
    </row>
    <row collapsed="false" customFormat="false" customHeight="false" hidden="false" ht="12.85" outlineLevel="0" r="63">
      <c r="A63" s="0" t="s">
        <v>16</v>
      </c>
      <c r="B63" s="0" t="n">
        <v>101604</v>
      </c>
      <c r="C63" s="0" t="n">
        <v>109230.7</v>
      </c>
      <c r="D63" s="0" t="n">
        <f aca="false">B63 - C63</f>
        <v>-7626.7</v>
      </c>
    </row>
    <row collapsed="false" customFormat="false" customHeight="false" hidden="false" ht="12.85" outlineLevel="0" r="64">
      <c r="A64" s="0" t="s">
        <v>18</v>
      </c>
      <c r="B64" s="0" t="n">
        <v>18653.3</v>
      </c>
      <c r="C64" s="0" t="n">
        <v>15242.6</v>
      </c>
      <c r="D64" s="0" t="n">
        <f aca="false">B64 - C64</f>
        <v>3410.7</v>
      </c>
    </row>
    <row collapsed="false" customFormat="false" customHeight="false" hidden="false" ht="12.85" outlineLevel="0" r="65">
      <c r="D65" s="0" t="n">
        <f aca="false">B65 - C65</f>
        <v>0</v>
      </c>
    </row>
    <row collapsed="false" customFormat="false" customHeight="false" hidden="false" ht="12.85" outlineLevel="0" r="66">
      <c r="A66" s="0" t="s">
        <v>7</v>
      </c>
      <c r="B66" s="0" t="s">
        <v>24</v>
      </c>
      <c r="C66" s="0" t="n">
        <v>0.022</v>
      </c>
    </row>
    <row collapsed="false" customFormat="false" customHeight="false" hidden="false" ht="12.85" outlineLevel="0" r="67">
      <c r="A67" s="0" t="s">
        <v>10</v>
      </c>
      <c r="B67" s="0" t="n">
        <f aca="false">$C$66*(1+0.15)</f>
        <v>0.0253</v>
      </c>
      <c r="C67" s="0" t="n">
        <f aca="false">$C$66*(1-0.15)</f>
        <v>0.0187</v>
      </c>
    </row>
    <row collapsed="false" customFormat="false" customHeight="false" hidden="false" ht="12.85" outlineLevel="0" r="68">
      <c r="A68" s="0" t="s">
        <v>12</v>
      </c>
      <c r="B68" s="0" t="n">
        <v>116</v>
      </c>
      <c r="C68" s="0" t="n">
        <v>116</v>
      </c>
      <c r="D68" s="0" t="n">
        <f aca="false">B68 - C68</f>
        <v>0</v>
      </c>
    </row>
    <row collapsed="false" customFormat="false" customHeight="false" hidden="false" ht="12.85" outlineLevel="0" r="69">
      <c r="A69" s="0" t="s">
        <v>14</v>
      </c>
      <c r="B69" s="0" t="n">
        <v>53416.3</v>
      </c>
      <c r="C69" s="0" t="n">
        <v>53416.3</v>
      </c>
      <c r="D69" s="0" t="n">
        <f aca="false">B69 - C69</f>
        <v>0</v>
      </c>
    </row>
    <row collapsed="false" customFormat="false" customHeight="false" hidden="false" ht="12.85" outlineLevel="0" r="70">
      <c r="A70" s="0" t="s">
        <v>16</v>
      </c>
      <c r="B70" s="0" t="n">
        <v>105257.2</v>
      </c>
      <c r="C70" s="0" t="n">
        <v>105257.2</v>
      </c>
      <c r="D70" s="0" t="n">
        <f aca="false">B70 - C70</f>
        <v>0</v>
      </c>
    </row>
    <row collapsed="false" customFormat="false" customHeight="false" hidden="false" ht="12.85" outlineLevel="0" r="71">
      <c r="A71" s="0" t="s">
        <v>18</v>
      </c>
      <c r="B71" s="0" t="n">
        <v>17210</v>
      </c>
      <c r="C71" s="0" t="n">
        <v>17210</v>
      </c>
      <c r="D71" s="0" t="n">
        <f aca="false">B71 - C71</f>
        <v>0</v>
      </c>
    </row>
    <row collapsed="false" customFormat="false" customHeight="false" hidden="false" ht="12.85" outlineLevel="0" r="72">
      <c r="D72" s="0" t="n">
        <f aca="false">B72 - C72</f>
        <v>0</v>
      </c>
    </row>
    <row collapsed="false" customFormat="false" customHeight="false" hidden="false" ht="12.85" outlineLevel="0" r="73">
      <c r="A73" s="0" t="s">
        <v>7</v>
      </c>
      <c r="B73" s="0" t="s">
        <v>31</v>
      </c>
      <c r="C73" s="0" t="n">
        <v>200</v>
      </c>
    </row>
    <row collapsed="false" customFormat="false" customHeight="false" hidden="false" ht="12.85" outlineLevel="0" r="74">
      <c r="A74" s="0" t="s">
        <v>10</v>
      </c>
      <c r="B74" s="0" t="n">
        <f aca="false">$C$73*(1+0.15)</f>
        <v>230</v>
      </c>
      <c r="C74" s="0" t="n">
        <f aca="false">$C$73*(1-0.15)</f>
        <v>170</v>
      </c>
    </row>
    <row collapsed="false" customFormat="false" customHeight="false" hidden="false" ht="12.85" outlineLevel="0" r="75">
      <c r="A75" s="0" t="s">
        <v>12</v>
      </c>
      <c r="B75" s="0" t="n">
        <v>117.3</v>
      </c>
      <c r="C75" s="0" t="n">
        <v>113.1</v>
      </c>
      <c r="D75" s="0" t="n">
        <f aca="false">B75 - C75</f>
        <v>4.2</v>
      </c>
    </row>
    <row collapsed="false" customFormat="false" customHeight="false" hidden="false" ht="12.85" outlineLevel="0" r="76">
      <c r="A76" s="0" t="s">
        <v>14</v>
      </c>
      <c r="B76" s="0" t="n">
        <v>556142.4</v>
      </c>
      <c r="C76" s="0" t="n">
        <v>48458</v>
      </c>
      <c r="D76" s="0" t="n">
        <f aca="false">B76 - C76</f>
        <v>507684.4</v>
      </c>
    </row>
    <row collapsed="false" customFormat="false" customHeight="false" hidden="false" ht="12.85" outlineLevel="0" r="77">
      <c r="A77" s="0" t="s">
        <v>16</v>
      </c>
      <c r="B77" s="0" t="n">
        <v>124052.3</v>
      </c>
      <c r="C77" s="0" t="n">
        <v>87119.9</v>
      </c>
      <c r="D77" s="0" t="n">
        <f aca="false">B77 - C77</f>
        <v>36932.4</v>
      </c>
    </row>
    <row collapsed="false" customFormat="false" customHeight="false" hidden="false" ht="12.85" outlineLevel="0" r="78">
      <c r="A78" s="0" t="s">
        <v>18</v>
      </c>
      <c r="B78" s="0" t="n">
        <v>17890.8</v>
      </c>
      <c r="C78" s="0" t="n">
        <v>16012</v>
      </c>
      <c r="D78" s="0" t="n">
        <f aca="false">B78 - C78</f>
        <v>1878.8</v>
      </c>
    </row>
    <row collapsed="false" customFormat="false" customHeight="false" hidden="false" ht="12.85" outlineLevel="0" r="79">
      <c r="D79" s="0" t="n">
        <f aca="false">B79 - C79</f>
        <v>0</v>
      </c>
    </row>
    <row collapsed="false" customFormat="false" customHeight="false" hidden="false" ht="12.85" outlineLevel="0" r="80">
      <c r="A80" s="0" t="s">
        <v>7</v>
      </c>
      <c r="B80" s="0" t="s">
        <v>26</v>
      </c>
      <c r="C80" s="0" t="n">
        <v>5000</v>
      </c>
    </row>
    <row collapsed="false" customFormat="false" customHeight="false" hidden="false" ht="12.85" outlineLevel="0" r="81">
      <c r="A81" s="0" t="s">
        <v>10</v>
      </c>
      <c r="B81" s="0" t="n">
        <f aca="false">$C$80*(1+0.15)</f>
        <v>5750</v>
      </c>
      <c r="C81" s="0" t="n">
        <f aca="false">$C$80*(1-0.15)</f>
        <v>4250</v>
      </c>
    </row>
    <row collapsed="false" customFormat="false" customHeight="false" hidden="false" ht="12.85" outlineLevel="0" r="82">
      <c r="A82" s="0" t="s">
        <v>12</v>
      </c>
      <c r="B82" s="0" t="n">
        <v>115.5</v>
      </c>
      <c r="C82" s="0" t="n">
        <v>112.8</v>
      </c>
      <c r="D82" s="0" t="n">
        <f aca="false">B82 - C82</f>
        <v>2.7</v>
      </c>
    </row>
    <row collapsed="false" customFormat="false" customHeight="false" hidden="false" ht="12.85" outlineLevel="0" r="83">
      <c r="A83" s="0" t="s">
        <v>14</v>
      </c>
      <c r="B83" s="0" t="n">
        <v>53211.9</v>
      </c>
      <c r="C83" s="0" t="n">
        <v>50852.3</v>
      </c>
      <c r="D83" s="0" t="n">
        <f aca="false">B83 - C83</f>
        <v>2359.6</v>
      </c>
    </row>
    <row collapsed="false" customFormat="false" customHeight="false" hidden="false" ht="12.85" outlineLevel="0" r="84">
      <c r="A84" s="0" t="s">
        <v>16</v>
      </c>
      <c r="B84" s="0" t="n">
        <v>105277.3</v>
      </c>
      <c r="C84" s="0" t="n">
        <v>93690.4</v>
      </c>
      <c r="D84" s="0" t="n">
        <f aca="false">B84 - C84</f>
        <v>11586.9</v>
      </c>
    </row>
    <row collapsed="false" customFormat="false" customHeight="false" hidden="false" ht="12.85" outlineLevel="0" r="85">
      <c r="A85" s="0" t="s">
        <v>18</v>
      </c>
      <c r="B85" s="0" t="n">
        <v>17213.7</v>
      </c>
      <c r="C85" s="0" t="n">
        <v>16853</v>
      </c>
      <c r="D85" s="0" t="n">
        <f aca="false">B85 - C85</f>
        <v>360.700000000001</v>
      </c>
    </row>
    <row collapsed="false" customFormat="false" customHeight="false" hidden="false" ht="12.85" outlineLevel="0" r="86">
      <c r="D86" s="0" t="n">
        <f aca="false">B86 - C86</f>
        <v>0</v>
      </c>
    </row>
    <row collapsed="false" customFormat="false" customHeight="false" hidden="false" ht="12.85" outlineLevel="0" r="87">
      <c r="A87" s="0" t="s">
        <v>7</v>
      </c>
      <c r="B87" s="0" t="s">
        <v>27</v>
      </c>
      <c r="C87" s="0" t="n">
        <v>0.95</v>
      </c>
    </row>
    <row collapsed="false" customFormat="false" customHeight="false" hidden="false" ht="12.85" outlineLevel="0" r="88">
      <c r="A88" s="0" t="s">
        <v>10</v>
      </c>
      <c r="B88" s="0" t="n">
        <f aca="false">$C$87*(1+0.15)</f>
        <v>1.0925</v>
      </c>
      <c r="C88" s="0" t="n">
        <f aca="false">$C$87*(1-0.15)</f>
        <v>0.8075</v>
      </c>
    </row>
    <row collapsed="false" customFormat="false" customHeight="false" hidden="false" ht="12.85" outlineLevel="0" r="89">
      <c r="A89" s="0" t="s">
        <v>12</v>
      </c>
      <c r="B89" s="0" t="n">
        <v>115.5</v>
      </c>
      <c r="C89" s="0" t="n">
        <v>115.5</v>
      </c>
      <c r="D89" s="0" t="n">
        <f aca="false">B89 - C89</f>
        <v>0</v>
      </c>
    </row>
    <row collapsed="false" customFormat="false" customHeight="false" hidden="false" ht="12.85" outlineLevel="0" r="90">
      <c r="A90" s="0" t="s">
        <v>14</v>
      </c>
      <c r="B90" s="0" t="n">
        <v>46271.2</v>
      </c>
      <c r="C90" s="0" t="n">
        <v>62602.2</v>
      </c>
      <c r="D90" s="0" t="n">
        <f aca="false">B90 - C90</f>
        <v>-16331</v>
      </c>
    </row>
    <row collapsed="false" customFormat="false" customHeight="false" hidden="false" ht="12.85" outlineLevel="0" r="91">
      <c r="A91" s="0" t="s">
        <v>16</v>
      </c>
      <c r="B91" s="0" t="n">
        <v>91545.5</v>
      </c>
      <c r="C91" s="0" t="n">
        <v>123855.7</v>
      </c>
      <c r="D91" s="0" t="n">
        <f aca="false">B91 - C91</f>
        <v>-32310.2</v>
      </c>
    </row>
    <row collapsed="false" customFormat="false" customHeight="false" hidden="false" ht="12.85" outlineLevel="0" r="92">
      <c r="A92" s="0" t="s">
        <v>18</v>
      </c>
      <c r="B92" s="0" t="n">
        <v>1468.4</v>
      </c>
      <c r="C92" s="0" t="n">
        <v>20251.4</v>
      </c>
      <c r="D92" s="0" t="n">
        <f aca="false">B92 - C92</f>
        <v>-18783</v>
      </c>
    </row>
    <row collapsed="false" customFormat="false" customHeight="false" hidden="false" ht="12.85" outlineLevel="0" r="93">
      <c r="D93" s="0" t="n">
        <f aca="false">B93 - C93</f>
        <v>0</v>
      </c>
    </row>
  </sheetData>
  <mergeCells count="2">
    <mergeCell ref="A1:B1"/>
    <mergeCell ref="H1:I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LibreOffice/4.0.3.3$Windows_x86 LibreOffice_project/0eaa50a932c8f2199a615e1eb30f7ac74279539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2013-08-03T01:10:52.91Z</dcterms:created>
  <cp:revision>0</cp:revision>
</cp:coreProperties>
</file>