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pmk\server\"/>
    </mc:Choice>
  </mc:AlternateContent>
  <xr:revisionPtr revIDLastSave="0" documentId="13_ncr:9_{A53956DA-463F-455E-A993-898E2825706F}" xr6:coauthVersionLast="47" xr6:coauthVersionMax="47" xr10:uidLastSave="{00000000-0000-0000-0000-000000000000}"/>
  <bookViews>
    <workbookView xWindow="-120" yWindow="-120" windowWidth="29040" windowHeight="16440" tabRatio="875" xr2:uid="{8A8DDE67-3574-4718-8E03-126AFBD4FB38}"/>
  </bookViews>
  <sheets>
    <sheet name="work_plan_branch (2)" sheetId="66" r:id="rId1"/>
    <sheet name="work_plan_branch" sheetId="55" r:id="rId2"/>
  </sheets>
  <definedNames>
    <definedName name="_xlnm.Print_Titles" localSheetId="1">work_plan_branch!$A:$C,work_plan_branch!$1:$7</definedName>
    <definedName name="_xlnm.Print_Titles" localSheetId="0">'work_plan_branch (2)'!#REF!,'work_plan_branch (2)'!#REF!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R69" i="55" l="1"/>
  <c r="R68" i="55"/>
  <c r="R67" i="55"/>
  <c r="R70" i="55" s="1"/>
  <c r="E67" i="55"/>
  <c r="E70" i="55" s="1"/>
  <c r="F67" i="55" s="1"/>
  <c r="F70" i="55" s="1"/>
  <c r="G67" i="55" s="1"/>
  <c r="G70" i="55" s="1"/>
  <c r="H67" i="55" s="1"/>
  <c r="H70" i="55" s="1"/>
  <c r="I67" i="55" s="1"/>
  <c r="I70" i="55" s="1"/>
  <c r="J67" i="55" s="1"/>
  <c r="J70" i="55" s="1"/>
  <c r="K67" i="55" s="1"/>
  <c r="K70" i="55" s="1"/>
  <c r="L67" i="55" s="1"/>
  <c r="L70" i="55" s="1"/>
  <c r="M67" i="55" s="1"/>
  <c r="M70" i="55" s="1"/>
  <c r="N67" i="55" s="1"/>
  <c r="N70" i="55" s="1"/>
  <c r="O67" i="55" s="1"/>
  <c r="O70" i="55" s="1"/>
  <c r="P67" i="55" s="1"/>
  <c r="P70" i="55" s="1"/>
  <c r="Q67" i="55" s="1"/>
  <c r="Q70" i="55" s="1"/>
  <c r="R65" i="55"/>
  <c r="R64" i="55"/>
  <c r="R63" i="55"/>
  <c r="R66" i="55" s="1"/>
  <c r="E63" i="55"/>
  <c r="E66" i="55"/>
  <c r="F63" i="55" s="1"/>
  <c r="F66" i="55" s="1"/>
  <c r="G63" i="55" s="1"/>
  <c r="G66" i="55" s="1"/>
  <c r="H63" i="55" s="1"/>
  <c r="H66" i="55" s="1"/>
  <c r="I63" i="55" s="1"/>
  <c r="I66" i="55" s="1"/>
  <c r="J63" i="55" s="1"/>
  <c r="J66" i="55" s="1"/>
  <c r="K63" i="55" s="1"/>
  <c r="K66" i="55" s="1"/>
  <c r="L63" i="55" s="1"/>
  <c r="L66" i="55" s="1"/>
  <c r="M63" i="55" s="1"/>
  <c r="M66" i="55" s="1"/>
  <c r="N63" i="55" s="1"/>
  <c r="N66" i="55" s="1"/>
  <c r="O63" i="55" s="1"/>
  <c r="O66" i="55" s="1"/>
  <c r="P63" i="55" s="1"/>
  <c r="P66" i="55" s="1"/>
  <c r="Q63" i="55" s="1"/>
  <c r="Q66" i="55" s="1"/>
  <c r="R61" i="55"/>
  <c r="R60" i="55"/>
  <c r="R59" i="55"/>
  <c r="E59" i="55"/>
  <c r="E62" i="55"/>
  <c r="F59" i="55" s="1"/>
  <c r="F62" i="55" s="1"/>
  <c r="G59" i="55" s="1"/>
  <c r="G62" i="55" s="1"/>
  <c r="H59" i="55" s="1"/>
  <c r="H62" i="55" s="1"/>
  <c r="I59" i="55" s="1"/>
  <c r="I62" i="55" s="1"/>
  <c r="J59" i="55" s="1"/>
  <c r="J62" i="55" s="1"/>
  <c r="K59" i="55" s="1"/>
  <c r="K62" i="55" s="1"/>
  <c r="L59" i="55" s="1"/>
  <c r="L62" i="55" s="1"/>
  <c r="M59" i="55" s="1"/>
  <c r="M62" i="55" s="1"/>
  <c r="N59" i="55" s="1"/>
  <c r="N62" i="55" s="1"/>
  <c r="O59" i="55" s="1"/>
  <c r="O62" i="55" s="1"/>
  <c r="P59" i="55" s="1"/>
  <c r="P62" i="55" s="1"/>
  <c r="Q59" i="55" s="1"/>
  <c r="Q62" i="55" s="1"/>
  <c r="R57" i="55"/>
  <c r="R56" i="55"/>
  <c r="R55" i="55"/>
  <c r="E55" i="55"/>
  <c r="E58" i="55" s="1"/>
  <c r="F55" i="55" s="1"/>
  <c r="F58" i="55" s="1"/>
  <c r="G55" i="55" s="1"/>
  <c r="G58" i="55" s="1"/>
  <c r="H55" i="55" s="1"/>
  <c r="H58" i="55" s="1"/>
  <c r="I55" i="55" s="1"/>
  <c r="I58" i="55" s="1"/>
  <c r="J55" i="55" s="1"/>
  <c r="J58" i="55" s="1"/>
  <c r="K55" i="55" s="1"/>
  <c r="K58" i="55" s="1"/>
  <c r="L55" i="55" s="1"/>
  <c r="L58" i="55" s="1"/>
  <c r="M55" i="55" s="1"/>
  <c r="M58" i="55" s="1"/>
  <c r="N55" i="55" s="1"/>
  <c r="N58" i="55" s="1"/>
  <c r="O55" i="55" s="1"/>
  <c r="O58" i="55" s="1"/>
  <c r="P55" i="55" s="1"/>
  <c r="P58" i="55" s="1"/>
  <c r="Q55" i="55" s="1"/>
  <c r="Q58" i="55" s="1"/>
  <c r="R53" i="55"/>
  <c r="R52" i="55"/>
  <c r="R51" i="55"/>
  <c r="E51" i="55"/>
  <c r="E54" i="55"/>
  <c r="F51" i="55" s="1"/>
  <c r="F54" i="55" s="1"/>
  <c r="G51" i="55" s="1"/>
  <c r="G54" i="55" s="1"/>
  <c r="H51" i="55" s="1"/>
  <c r="H54" i="55" s="1"/>
  <c r="I51" i="55" s="1"/>
  <c r="I54" i="55" s="1"/>
  <c r="J51" i="55" s="1"/>
  <c r="J54" i="55" s="1"/>
  <c r="K51" i="55" s="1"/>
  <c r="K54" i="55" s="1"/>
  <c r="L51" i="55" s="1"/>
  <c r="L54" i="55" s="1"/>
  <c r="M51" i="55" s="1"/>
  <c r="M54" i="55" s="1"/>
  <c r="N51" i="55" s="1"/>
  <c r="N54" i="55" s="1"/>
  <c r="O51" i="55" s="1"/>
  <c r="O54" i="55" s="1"/>
  <c r="P51" i="55" s="1"/>
  <c r="P54" i="55" s="1"/>
  <c r="Q51" i="55" s="1"/>
  <c r="Q54" i="55" s="1"/>
  <c r="R49" i="55"/>
  <c r="R48" i="55"/>
  <c r="R50" i="55" s="1"/>
  <c r="R47" i="55"/>
  <c r="E47" i="55"/>
  <c r="E50" i="55"/>
  <c r="F47" i="55" s="1"/>
  <c r="F50" i="55" s="1"/>
  <c r="G47" i="55" s="1"/>
  <c r="G50" i="55"/>
  <c r="H47" i="55" s="1"/>
  <c r="H50" i="55" s="1"/>
  <c r="I47" i="55" s="1"/>
  <c r="I50" i="55" s="1"/>
  <c r="J47" i="55" s="1"/>
  <c r="J50" i="55" s="1"/>
  <c r="K47" i="55" s="1"/>
  <c r="K50" i="55" s="1"/>
  <c r="L47" i="55" s="1"/>
  <c r="L50" i="55" s="1"/>
  <c r="M47" i="55" s="1"/>
  <c r="M50" i="55" s="1"/>
  <c r="N47" i="55" s="1"/>
  <c r="N50" i="55" s="1"/>
  <c r="O47" i="55" s="1"/>
  <c r="O50" i="55" s="1"/>
  <c r="P47" i="55" s="1"/>
  <c r="P50" i="55" s="1"/>
  <c r="Q47" i="55" s="1"/>
  <c r="Q50" i="55" s="1"/>
  <c r="R45" i="55"/>
  <c r="R44" i="55"/>
  <c r="R46" i="55" s="1"/>
  <c r="R43" i="55"/>
  <c r="E43" i="55"/>
  <c r="E46" i="55" s="1"/>
  <c r="F43" i="55" s="1"/>
  <c r="F46" i="55" s="1"/>
  <c r="G43" i="55" s="1"/>
  <c r="G46" i="55" s="1"/>
  <c r="H43" i="55" s="1"/>
  <c r="H46" i="55" s="1"/>
  <c r="I43" i="55" s="1"/>
  <c r="I46" i="55" s="1"/>
  <c r="J43" i="55" s="1"/>
  <c r="J46" i="55" s="1"/>
  <c r="K43" i="55" s="1"/>
  <c r="K46" i="55" s="1"/>
  <c r="L43" i="55" s="1"/>
  <c r="L46" i="55" s="1"/>
  <c r="M43" i="55" s="1"/>
  <c r="M46" i="55" s="1"/>
  <c r="N43" i="55" s="1"/>
  <c r="N46" i="55" s="1"/>
  <c r="O43" i="55" s="1"/>
  <c r="O46" i="55" s="1"/>
  <c r="P43" i="55" s="1"/>
  <c r="P46" i="55" s="1"/>
  <c r="Q43" i="55" s="1"/>
  <c r="Q46" i="55" s="1"/>
  <c r="R40" i="55"/>
  <c r="R39" i="55"/>
  <c r="E39" i="55"/>
  <c r="E42" i="55" s="1"/>
  <c r="F39" i="55" s="1"/>
  <c r="R37" i="55"/>
  <c r="R36" i="55"/>
  <c r="R35" i="55"/>
  <c r="E35" i="55"/>
  <c r="E38" i="55" s="1"/>
  <c r="F35" i="55" s="1"/>
  <c r="F38" i="55" s="1"/>
  <c r="G35" i="55" s="1"/>
  <c r="G38" i="55" s="1"/>
  <c r="H35" i="55" s="1"/>
  <c r="H38" i="55" s="1"/>
  <c r="I35" i="55" s="1"/>
  <c r="I38" i="55" s="1"/>
  <c r="J35" i="55" s="1"/>
  <c r="J38" i="55" s="1"/>
  <c r="K35" i="55" s="1"/>
  <c r="K38" i="55" s="1"/>
  <c r="L35" i="55" s="1"/>
  <c r="L38" i="55" s="1"/>
  <c r="M35" i="55" s="1"/>
  <c r="M38" i="55" s="1"/>
  <c r="N35" i="55" s="1"/>
  <c r="N38" i="55" s="1"/>
  <c r="O35" i="55" s="1"/>
  <c r="O38" i="55" s="1"/>
  <c r="P35" i="55" s="1"/>
  <c r="P38" i="55" s="1"/>
  <c r="Q35" i="55" s="1"/>
  <c r="Q38" i="55" s="1"/>
  <c r="R33" i="55"/>
  <c r="R32" i="55"/>
  <c r="R31" i="55"/>
  <c r="R34" i="55" s="1"/>
  <c r="E31" i="55"/>
  <c r="E34" i="55" s="1"/>
  <c r="F31" i="55" s="1"/>
  <c r="F34" i="55"/>
  <c r="G31" i="55" s="1"/>
  <c r="G34" i="55" s="1"/>
  <c r="H31" i="55" s="1"/>
  <c r="H34" i="55" s="1"/>
  <c r="I31" i="55" s="1"/>
  <c r="I34" i="55" s="1"/>
  <c r="J31" i="55" s="1"/>
  <c r="J34" i="55" s="1"/>
  <c r="K31" i="55" s="1"/>
  <c r="K34" i="55" s="1"/>
  <c r="L31" i="55" s="1"/>
  <c r="L34" i="55" s="1"/>
  <c r="M31" i="55" s="1"/>
  <c r="M34" i="55" s="1"/>
  <c r="N31" i="55" s="1"/>
  <c r="N34" i="55" s="1"/>
  <c r="O31" i="55" s="1"/>
  <c r="O34" i="55" s="1"/>
  <c r="P31" i="55" s="1"/>
  <c r="P34" i="55" s="1"/>
  <c r="Q31" i="55" s="1"/>
  <c r="Q34" i="55" s="1"/>
  <c r="R29" i="55"/>
  <c r="R28" i="55"/>
  <c r="R27" i="55"/>
  <c r="E27" i="55"/>
  <c r="R25" i="55"/>
  <c r="R24" i="55"/>
  <c r="R23" i="55"/>
  <c r="E23" i="55"/>
  <c r="E26" i="55" s="1"/>
  <c r="F23" i="55" s="1"/>
  <c r="F26" i="55" s="1"/>
  <c r="G23" i="55" s="1"/>
  <c r="G26" i="55" s="1"/>
  <c r="H23" i="55" s="1"/>
  <c r="H26" i="55" s="1"/>
  <c r="I23" i="55" s="1"/>
  <c r="I26" i="55" s="1"/>
  <c r="J23" i="55" s="1"/>
  <c r="J26" i="55" s="1"/>
  <c r="K23" i="55" s="1"/>
  <c r="K26" i="55" s="1"/>
  <c r="L23" i="55" s="1"/>
  <c r="L26" i="55" s="1"/>
  <c r="M23" i="55" s="1"/>
  <c r="M26" i="55" s="1"/>
  <c r="N23" i="55" s="1"/>
  <c r="N26" i="55" s="1"/>
  <c r="O23" i="55" s="1"/>
  <c r="O26" i="55" s="1"/>
  <c r="P23" i="55" s="1"/>
  <c r="P26" i="55" s="1"/>
  <c r="Q23" i="55" s="1"/>
  <c r="Q26" i="55" s="1"/>
  <c r="R21" i="55"/>
  <c r="R20" i="55"/>
  <c r="R19" i="55"/>
  <c r="E19" i="55"/>
  <c r="E22" i="55" s="1"/>
  <c r="F19" i="55" s="1"/>
  <c r="F22" i="55" s="1"/>
  <c r="G19" i="55" s="1"/>
  <c r="G22" i="55" s="1"/>
  <c r="H19" i="55" s="1"/>
  <c r="H22" i="55" s="1"/>
  <c r="I19" i="55" s="1"/>
  <c r="I22" i="55" s="1"/>
  <c r="J19" i="55" s="1"/>
  <c r="J22" i="55" s="1"/>
  <c r="K19" i="55" s="1"/>
  <c r="K22" i="55" s="1"/>
  <c r="L19" i="55" s="1"/>
  <c r="L22" i="55" s="1"/>
  <c r="M19" i="55" s="1"/>
  <c r="M22" i="55" s="1"/>
  <c r="N19" i="55" s="1"/>
  <c r="N22" i="55" s="1"/>
  <c r="O19" i="55" s="1"/>
  <c r="O22" i="55" s="1"/>
  <c r="P19" i="55" s="1"/>
  <c r="P22" i="55" s="1"/>
  <c r="Q19" i="55" s="1"/>
  <c r="Q22" i="55" s="1"/>
  <c r="R17" i="55"/>
  <c r="R16" i="55"/>
  <c r="R18" i="55" s="1"/>
  <c r="R15" i="55"/>
  <c r="E15" i="55"/>
  <c r="E18" i="55" s="1"/>
  <c r="F15" i="55" s="1"/>
  <c r="F18" i="55" s="1"/>
  <c r="G15" i="55" s="1"/>
  <c r="G18" i="55" s="1"/>
  <c r="H15" i="55" s="1"/>
  <c r="H18" i="55" s="1"/>
  <c r="I15" i="55" s="1"/>
  <c r="I18" i="55" s="1"/>
  <c r="J15" i="55" s="1"/>
  <c r="J18" i="55" s="1"/>
  <c r="K15" i="55" s="1"/>
  <c r="K18" i="55" s="1"/>
  <c r="L15" i="55" s="1"/>
  <c r="L18" i="55" s="1"/>
  <c r="M15" i="55" s="1"/>
  <c r="M18" i="55" s="1"/>
  <c r="N15" i="55" s="1"/>
  <c r="N18" i="55" s="1"/>
  <c r="O15" i="55" s="1"/>
  <c r="O18" i="55" s="1"/>
  <c r="P15" i="55" s="1"/>
  <c r="P18" i="55" s="1"/>
  <c r="Q15" i="55" s="1"/>
  <c r="Q18" i="55" s="1"/>
  <c r="R13" i="55"/>
  <c r="R12" i="55"/>
  <c r="R11" i="55"/>
  <c r="E11" i="55"/>
  <c r="E14" i="55" s="1"/>
  <c r="F11" i="55" s="1"/>
  <c r="F14" i="55" s="1"/>
  <c r="G11" i="55" s="1"/>
  <c r="G14" i="55" s="1"/>
  <c r="H11" i="55" s="1"/>
  <c r="H14" i="55" s="1"/>
  <c r="I11" i="55" s="1"/>
  <c r="I14" i="55" s="1"/>
  <c r="J11" i="55" s="1"/>
  <c r="J14" i="55" s="1"/>
  <c r="K11" i="55" s="1"/>
  <c r="K14" i="55" s="1"/>
  <c r="L11" i="55" s="1"/>
  <c r="L14" i="55" s="1"/>
  <c r="M11" i="55" s="1"/>
  <c r="M14" i="55" s="1"/>
  <c r="N11" i="55" s="1"/>
  <c r="N14" i="55" s="1"/>
  <c r="O11" i="55" s="1"/>
  <c r="O14" i="55" s="1"/>
  <c r="P11" i="55" s="1"/>
  <c r="P14" i="55" s="1"/>
  <c r="Q11" i="55" s="1"/>
  <c r="Q14" i="55" s="1"/>
  <c r="R10" i="55"/>
  <c r="R9" i="55"/>
  <c r="F8" i="55"/>
  <c r="G8" i="55" s="1"/>
  <c r="H8" i="55" s="1"/>
  <c r="I8" i="55" s="1"/>
  <c r="J8" i="55" s="1"/>
  <c r="K8" i="55" s="1"/>
  <c r="L8" i="55" s="1"/>
  <c r="M8" i="55" s="1"/>
  <c r="N8" i="55" s="1"/>
  <c r="O8" i="55" s="1"/>
  <c r="P8" i="55" s="1"/>
  <c r="Q8" i="55" s="1"/>
  <c r="R8" i="55" s="1"/>
  <c r="O5" i="55"/>
  <c r="R62" i="55"/>
  <c r="R58" i="55"/>
  <c r="R26" i="55"/>
  <c r="E30" i="55"/>
  <c r="F27" i="55" s="1"/>
  <c r="F30" i="55" s="1"/>
  <c r="G27" i="55" s="1"/>
  <c r="G30" i="55" s="1"/>
  <c r="H27" i="55" s="1"/>
  <c r="H30" i="55" s="1"/>
  <c r="I27" i="55" s="1"/>
  <c r="I30" i="55" s="1"/>
  <c r="J27" i="55" s="1"/>
  <c r="J30" i="55" s="1"/>
  <c r="K27" i="55" s="1"/>
  <c r="K30" i="55" s="1"/>
  <c r="L27" i="55" s="1"/>
  <c r="L30" i="55" s="1"/>
  <c r="M27" i="55" s="1"/>
  <c r="M30" i="55" s="1"/>
  <c r="N27" i="55" s="1"/>
  <c r="N30" i="55" s="1"/>
  <c r="O27" i="55" s="1"/>
  <c r="O30" i="55" s="1"/>
  <c r="P27" i="55" s="1"/>
  <c r="P30" i="55" s="1"/>
  <c r="Q27" i="55" s="1"/>
  <c r="Q30" i="55" s="1"/>
  <c r="R30" i="55" l="1"/>
  <c r="R22" i="55"/>
  <c r="R54" i="55"/>
  <c r="R38" i="55"/>
  <c r="F41" i="55"/>
  <c r="R14" i="55"/>
  <c r="F42" i="55" l="1"/>
  <c r="G39" i="55" s="1"/>
  <c r="G42" i="55" s="1"/>
  <c r="H39" i="55" s="1"/>
  <c r="H41" i="55" l="1"/>
  <c r="H42" i="55" l="1"/>
  <c r="I39" i="55" s="1"/>
  <c r="I41" i="55" l="1"/>
  <c r="I42" i="55"/>
  <c r="J39" i="55" s="1"/>
  <c r="J41" i="55" l="1"/>
  <c r="J42" i="55" s="1"/>
  <c r="K39" i="55" s="1"/>
  <c r="K41" i="55" l="1"/>
  <c r="K42" i="55"/>
  <c r="L39" i="55" s="1"/>
  <c r="L41" i="55" l="1"/>
  <c r="L42" i="55" s="1"/>
  <c r="M39" i="55" s="1"/>
  <c r="M41" i="55" l="1"/>
  <c r="M42" i="55"/>
  <c r="N39" i="55" s="1"/>
  <c r="N41" i="55" l="1"/>
  <c r="N42" i="55" s="1"/>
  <c r="O39" i="55" s="1"/>
  <c r="O41" i="55" l="1"/>
  <c r="O42" i="55" s="1"/>
  <c r="P39" i="55" s="1"/>
  <c r="P41" i="55" l="1"/>
  <c r="R41" i="55" s="1"/>
  <c r="R42" i="55" s="1"/>
  <c r="P42" i="55"/>
  <c r="Q39" i="55" s="1"/>
  <c r="Q42" i="55" s="1"/>
</calcChain>
</file>

<file path=xl/sharedStrings.xml><?xml version="1.0" encoding="utf-8"?>
<sst xmlns="http://purl.oclc.org/ooxml/spreadsheetml/main" count="149" uniqueCount="43">
  <si>
    <t>PALLI MONGAL KARMOSUCHI (PMK)</t>
  </si>
  <si>
    <t>Zirabo, Ashulia, Dhaka</t>
  </si>
  <si>
    <t>Yearly Work Plan &amp; Financial Budget, 2024-2025</t>
  </si>
  <si>
    <t>Branch Code</t>
  </si>
  <si>
    <t>Branch Name</t>
  </si>
  <si>
    <t>Branch Opening Date</t>
  </si>
  <si>
    <t>Age of Branch</t>
  </si>
  <si>
    <t>Component Name</t>
  </si>
  <si>
    <t>Total</t>
  </si>
  <si>
    <t>No of Branch</t>
  </si>
  <si>
    <t>No of CO</t>
  </si>
  <si>
    <t>No of SCO</t>
  </si>
  <si>
    <t>No of Somity</t>
  </si>
  <si>
    <t>Opening Balance</t>
  </si>
  <si>
    <t>New Somity</t>
  </si>
  <si>
    <t>Somity Closed</t>
  </si>
  <si>
    <t>Closing Balance</t>
  </si>
  <si>
    <t>Member</t>
  </si>
  <si>
    <t>New Member</t>
  </si>
  <si>
    <t>Member Closed</t>
  </si>
  <si>
    <t>Mandatory</t>
  </si>
  <si>
    <t>Collection</t>
  </si>
  <si>
    <t>Refund</t>
  </si>
  <si>
    <t>Volantary</t>
  </si>
  <si>
    <t>MSP</t>
  </si>
  <si>
    <t>FBS</t>
  </si>
  <si>
    <t>Borrower</t>
  </si>
  <si>
    <t>Disburse</t>
  </si>
  <si>
    <t>Full Paid</t>
  </si>
  <si>
    <t>Loan</t>
  </si>
  <si>
    <t>Loan Realization</t>
  </si>
  <si>
    <t>Current Due (Borrower)</t>
  </si>
  <si>
    <t>New Due</t>
  </si>
  <si>
    <t>Current Due (Amount)</t>
  </si>
  <si>
    <t>Current due Loan outstanding</t>
  </si>
  <si>
    <t>Exp. Due Borrower</t>
  </si>
  <si>
    <t>New Exp. Due</t>
  </si>
  <si>
    <t>Exp. Due Amount</t>
  </si>
  <si>
    <t>Write Off Borrower</t>
  </si>
  <si>
    <t>New Write Off</t>
  </si>
  <si>
    <t>Write Off Loan Collection</t>
  </si>
  <si>
    <t>010</t>
  </si>
  <si>
    <t>Azampur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</si>
</sst>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/mmm/yy;@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theme="3" tint="0.79998168889431442"/>
        <bgColor indexed="64"/>
      </patternFill>
    </fill>
  </fills>
  <borders count="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3" borderId="1" xfId="0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8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4" fontId="0" fillId="0" borderId="0" xfId="0" applyNumberFormat="1"/>
    <xf numFmtId="164" fontId="1" fillId="0" borderId="1" xfId="1" applyNumberFormat="1" applyFont="1" applyBorder="1" applyAlignment="1" applyProtection="1">
      <alignment vertical="center"/>
    </xf>
    <xf numFmtId="164" fontId="1" fillId="3" borderId="1" xfId="1" applyNumberFormat="1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0" borderId="0" xfId="0" applyFont="1"/>
    <xf numFmtId="164" fontId="1" fillId="2" borderId="1" xfId="1" applyNumberFormat="1" applyFont="1" applyFill="1" applyBorder="1" applyAlignment="1">
      <alignment vertical="center"/>
    </xf>
    <xf numFmtId="3" fontId="1" fillId="0" borderId="0" xfId="0" applyNumberFormat="1" applyFont="1"/>
    <xf numFmtId="0" fontId="1" fillId="0" borderId="0" xfId="0" applyFont="1" applyAlignment="1">
      <alignment vertical="center"/>
    </xf>
    <xf numFmtId="0" fontId="1" fillId="3" borderId="1" xfId="1" applyNumberFormat="1" applyFont="1" applyFill="1" applyBorder="1" applyAlignment="1">
      <alignment vertical="center"/>
    </xf>
    <xf numFmtId="4" fontId="1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7" fillId="0" borderId="8" xfId="0" applyFont="1" applyBorder="1"/>
    <xf numFmtId="0" fontId="4" fillId="0" borderId="5" xfId="0" applyFont="1" applyBorder="1" applyAlignment="1">
      <alignment horizontal="right" vertical="center"/>
    </xf>
    <xf numFmtId="165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2" fontId="4" fillId="6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atMod val="350%"/>
                <a:shade val="99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E48F-BB9D-4F65-AE8B-34D09E8FDAED}">
  <sheetPr>
    <tabColor rgb="FF7030A0"/>
  </sheetPr>
  <dimension ref="A1:P70"/>
  <sheetViews>
    <sheetView tabSelected="1" view="pageBreakPreview" zoomScaleNormal="100" zoomScaleSheetLayoutView="100" workbookViewId="0">
      <selection activeCell="J7" sqref="J7"/>
    </sheetView>
  </sheetViews>
  <sheetFormatPr defaultRowHeight="12.75" x14ac:dyDescent="0.2"/>
  <cols>
    <col min="1" max="1" width="17" customWidth="1"/>
    <col min="2" max="3" width="12.7109375" customWidth="1"/>
    <col min="4" max="4" width="14.28515625" customWidth="1"/>
    <col min="5" max="5" width="12.85546875" customWidth="1"/>
    <col min="6" max="6" width="12.5703125" customWidth="1"/>
    <col min="7" max="7" width="12" customWidth="1"/>
    <col min="8" max="8" width="13.7109375" customWidth="1"/>
    <col min="9" max="9" width="12.7109375" customWidth="1"/>
    <col min="10" max="10" width="13.28515625" customWidth="1"/>
    <col min="11" max="11" width="13.5703125" customWidth="1"/>
    <col min="12" max="12" width="13.140625" customWidth="1"/>
    <col min="13" max="13" width="14.42578125" customWidth="1"/>
    <col min="14" max="14" width="12.5703125" customWidth="1"/>
    <col min="15" max="16" width="13.7109375" customWidth="1"/>
  </cols>
  <sheetData>
    <row r="1" spans="1:16" ht="24.75" customHeight="1" x14ac:dyDescent="0.2">
      <c r="A1" s="11" t="s">
        <v>13</v>
      </c>
      <c r="B1" s="14"/>
      <c r="C1" s="27">
        <v>61</v>
      </c>
      <c r="D1" s="27">
        <v>61</v>
      </c>
      <c r="E1" s="27">
        <v>61</v>
      </c>
      <c r="F1" s="27">
        <v>62</v>
      </c>
      <c r="G1" s="27">
        <v>62</v>
      </c>
      <c r="H1" s="27">
        <v>61</v>
      </c>
      <c r="I1" s="27">
        <v>61</v>
      </c>
      <c r="J1" s="27">
        <v>61</v>
      </c>
      <c r="K1" s="27">
        <v>62</v>
      </c>
      <c r="L1" s="27">
        <v>61</v>
      </c>
      <c r="M1" s="27">
        <v>62</v>
      </c>
      <c r="N1" s="27">
        <v>62</v>
      </c>
      <c r="O1" s="27">
        <v>62</v>
      </c>
      <c r="P1" s="27">
        <v>61</v>
      </c>
    </row>
    <row r="2" spans="1:16" ht="24.75" customHeight="1" x14ac:dyDescent="0.2">
      <c r="A2" s="13" t="s">
        <v>14</v>
      </c>
      <c r="B2" s="15"/>
      <c r="C2" s="25">
        <v>0</v>
      </c>
      <c r="D2" s="25">
        <v>0</v>
      </c>
      <c r="E2" s="25">
        <v>1</v>
      </c>
      <c r="F2" s="25">
        <v>0</v>
      </c>
      <c r="G2" s="25">
        <v>0</v>
      </c>
      <c r="H2" s="25">
        <v>0</v>
      </c>
      <c r="I2" s="25">
        <v>0</v>
      </c>
      <c r="J2" s="25">
        <v>1</v>
      </c>
      <c r="K2" s="25">
        <v>0</v>
      </c>
      <c r="L2" s="25">
        <v>1</v>
      </c>
      <c r="M2" s="25">
        <v>0</v>
      </c>
      <c r="N2" s="25">
        <v>0</v>
      </c>
      <c r="O2" s="25">
        <v>0</v>
      </c>
      <c r="P2" s="24">
        <v>3</v>
      </c>
    </row>
    <row r="3" spans="1:16" ht="24.75" customHeight="1" x14ac:dyDescent="0.2">
      <c r="A3" s="13" t="s">
        <v>15</v>
      </c>
      <c r="B3" s="15"/>
      <c r="C3" s="25">
        <v>0</v>
      </c>
      <c r="D3" s="25">
        <v>0</v>
      </c>
      <c r="E3" s="25">
        <v>0</v>
      </c>
      <c r="F3" s="25">
        <v>0</v>
      </c>
      <c r="G3" s="25">
        <v>1</v>
      </c>
      <c r="H3" s="25">
        <v>0</v>
      </c>
      <c r="I3" s="25">
        <v>0</v>
      </c>
      <c r="J3" s="25">
        <v>0</v>
      </c>
      <c r="K3" s="25">
        <v>1</v>
      </c>
      <c r="L3" s="25">
        <v>0</v>
      </c>
      <c r="M3" s="25">
        <v>0</v>
      </c>
      <c r="N3" s="25">
        <v>0</v>
      </c>
      <c r="O3" s="25">
        <v>0</v>
      </c>
      <c r="P3" s="24">
        <v>2</v>
      </c>
    </row>
    <row r="4" spans="1:16" ht="24.75" customHeight="1" x14ac:dyDescent="0.2">
      <c r="A4" s="12" t="s">
        <v>16</v>
      </c>
      <c r="B4" s="20">
        <v>61</v>
      </c>
      <c r="C4" s="24">
        <v>61</v>
      </c>
      <c r="D4" s="24">
        <v>61</v>
      </c>
      <c r="E4" s="24">
        <v>62</v>
      </c>
      <c r="F4" s="24">
        <v>62</v>
      </c>
      <c r="G4" s="24">
        <v>61</v>
      </c>
      <c r="H4" s="24">
        <v>61</v>
      </c>
      <c r="I4" s="24">
        <v>61</v>
      </c>
      <c r="J4" s="24">
        <v>62</v>
      </c>
      <c r="K4" s="24">
        <v>61</v>
      </c>
      <c r="L4" s="24">
        <v>62</v>
      </c>
      <c r="M4" s="24">
        <v>62</v>
      </c>
      <c r="N4" s="24">
        <v>62</v>
      </c>
      <c r="O4" s="24">
        <v>62</v>
      </c>
      <c r="P4" s="24">
        <v>62</v>
      </c>
    </row>
    <row r="5" spans="1:16" ht="24.75" customHeight="1" x14ac:dyDescent="0.2">
      <c r="A5" s="11" t="s">
        <v>13</v>
      </c>
      <c r="B5" s="14"/>
      <c r="C5" s="27">
        <v>1141</v>
      </c>
      <c r="D5" s="27">
        <v>1129</v>
      </c>
      <c r="E5" s="27">
        <v>1164</v>
      </c>
      <c r="F5" s="27">
        <v>1194</v>
      </c>
      <c r="G5" s="27">
        <v>1224</v>
      </c>
      <c r="H5" s="27">
        <v>1259</v>
      </c>
      <c r="I5" s="27">
        <v>1289</v>
      </c>
      <c r="J5" s="27">
        <v>1319</v>
      </c>
      <c r="K5" s="27">
        <v>1349</v>
      </c>
      <c r="L5" s="27">
        <v>1379</v>
      </c>
      <c r="M5" s="27">
        <v>1419</v>
      </c>
      <c r="N5" s="27">
        <v>1455</v>
      </c>
      <c r="O5" s="27">
        <v>1485</v>
      </c>
      <c r="P5" s="27">
        <v>1141</v>
      </c>
    </row>
    <row r="6" spans="1:16" ht="24.75" customHeight="1" x14ac:dyDescent="0.2">
      <c r="A6" s="13" t="s">
        <v>18</v>
      </c>
      <c r="B6" s="15"/>
      <c r="C6" s="25">
        <v>18</v>
      </c>
      <c r="D6" s="25">
        <v>75</v>
      </c>
      <c r="E6" s="25">
        <v>70</v>
      </c>
      <c r="F6" s="25">
        <v>70</v>
      </c>
      <c r="G6" s="25">
        <v>75</v>
      </c>
      <c r="H6" s="25">
        <v>60</v>
      </c>
      <c r="I6" s="25">
        <v>65</v>
      </c>
      <c r="J6" s="25">
        <v>75</v>
      </c>
      <c r="K6" s="25">
        <v>70</v>
      </c>
      <c r="L6" s="25">
        <v>70</v>
      </c>
      <c r="M6" s="25">
        <v>66</v>
      </c>
      <c r="N6" s="25">
        <v>60</v>
      </c>
      <c r="O6" s="25">
        <v>60</v>
      </c>
      <c r="P6" s="24">
        <v>834</v>
      </c>
    </row>
    <row r="7" spans="1:16" ht="24.75" customHeight="1" x14ac:dyDescent="0.2">
      <c r="A7" s="13" t="s">
        <v>19</v>
      </c>
      <c r="B7" s="15"/>
      <c r="C7" s="25">
        <v>30</v>
      </c>
      <c r="D7" s="25">
        <v>40</v>
      </c>
      <c r="E7" s="25">
        <v>40</v>
      </c>
      <c r="F7" s="25">
        <v>40</v>
      </c>
      <c r="G7" s="25">
        <v>40</v>
      </c>
      <c r="H7" s="25">
        <v>30</v>
      </c>
      <c r="I7" s="25">
        <v>35</v>
      </c>
      <c r="J7" s="25">
        <v>45</v>
      </c>
      <c r="K7" s="25">
        <v>40</v>
      </c>
      <c r="L7" s="25">
        <v>30</v>
      </c>
      <c r="M7" s="25">
        <v>30</v>
      </c>
      <c r="N7" s="25">
        <v>30</v>
      </c>
      <c r="O7" s="25">
        <v>30</v>
      </c>
      <c r="P7" s="24">
        <v>460</v>
      </c>
    </row>
    <row r="8" spans="1:16" ht="24.75" customHeight="1" x14ac:dyDescent="0.2">
      <c r="A8" s="12" t="s">
        <v>16</v>
      </c>
      <c r="B8" s="20">
        <v>1141</v>
      </c>
      <c r="C8" s="24">
        <v>1129</v>
      </c>
      <c r="D8" s="24">
        <v>1164</v>
      </c>
      <c r="E8" s="24">
        <v>1194</v>
      </c>
      <c r="F8" s="24">
        <v>1224</v>
      </c>
      <c r="G8" s="24">
        <v>1259</v>
      </c>
      <c r="H8" s="24">
        <v>1289</v>
      </c>
      <c r="I8" s="24">
        <v>1319</v>
      </c>
      <c r="J8" s="24">
        <v>1349</v>
      </c>
      <c r="K8" s="24">
        <v>1379</v>
      </c>
      <c r="L8" s="24">
        <v>1419</v>
      </c>
      <c r="M8" s="24">
        <v>1455</v>
      </c>
      <c r="N8" s="24">
        <v>1485</v>
      </c>
      <c r="O8" s="24">
        <v>1515</v>
      </c>
      <c r="P8" s="24">
        <v>1515</v>
      </c>
    </row>
    <row r="9" spans="1:16" ht="24.75" customHeight="1" x14ac:dyDescent="0.2">
      <c r="A9" s="11" t="s">
        <v>13</v>
      </c>
      <c r="B9" s="14"/>
      <c r="C9" s="27">
        <v>12135365</v>
      </c>
      <c r="D9" s="27">
        <v>12248512</v>
      </c>
      <c r="E9" s="27">
        <v>12345365</v>
      </c>
      <c r="F9" s="27">
        <v>12460365</v>
      </c>
      <c r="G9" s="27">
        <v>12575365</v>
      </c>
      <c r="H9" s="27">
        <v>12665365</v>
      </c>
      <c r="I9" s="27">
        <v>12758365</v>
      </c>
      <c r="J9" s="27">
        <v>12853365</v>
      </c>
      <c r="K9" s="27">
        <v>12951365</v>
      </c>
      <c r="L9" s="27">
        <v>13051365</v>
      </c>
      <c r="M9" s="27">
        <v>13151365</v>
      </c>
      <c r="N9" s="27">
        <v>13239365</v>
      </c>
      <c r="O9" s="27">
        <v>13326365</v>
      </c>
      <c r="P9" s="27">
        <v>12135365</v>
      </c>
    </row>
    <row r="10" spans="1:16" ht="24.75" customHeight="1" x14ac:dyDescent="0.2">
      <c r="A10" s="13" t="s">
        <v>21</v>
      </c>
      <c r="B10" s="15"/>
      <c r="C10" s="28">
        <v>563460</v>
      </c>
      <c r="D10" s="25">
        <v>365000</v>
      </c>
      <c r="E10" s="25">
        <v>380000</v>
      </c>
      <c r="F10" s="25">
        <v>390000</v>
      </c>
      <c r="G10" s="25">
        <v>370000</v>
      </c>
      <c r="H10" s="25">
        <v>375000</v>
      </c>
      <c r="I10" s="25">
        <v>380000</v>
      </c>
      <c r="J10" s="25">
        <v>385000</v>
      </c>
      <c r="K10" s="25">
        <v>390000</v>
      </c>
      <c r="L10" s="25">
        <v>395000</v>
      </c>
      <c r="M10" s="25">
        <v>388000</v>
      </c>
      <c r="N10" s="25">
        <v>392000</v>
      </c>
      <c r="O10" s="25">
        <v>391000</v>
      </c>
      <c r="P10" s="24">
        <v>5164460</v>
      </c>
    </row>
    <row r="11" spans="1:16" ht="24.75" customHeight="1" x14ac:dyDescent="0.2">
      <c r="A11" s="13" t="s">
        <v>22</v>
      </c>
      <c r="B11" s="15"/>
      <c r="C11" s="28">
        <v>450313</v>
      </c>
      <c r="D11" s="25">
        <v>268147</v>
      </c>
      <c r="E11" s="25">
        <v>265000</v>
      </c>
      <c r="F11" s="25">
        <v>275000</v>
      </c>
      <c r="G11" s="25">
        <v>280000</v>
      </c>
      <c r="H11" s="25">
        <v>282000</v>
      </c>
      <c r="I11" s="25">
        <v>285000</v>
      </c>
      <c r="J11" s="25">
        <v>287000</v>
      </c>
      <c r="K11" s="25">
        <v>290000</v>
      </c>
      <c r="L11" s="25">
        <v>295000</v>
      </c>
      <c r="M11" s="25">
        <v>300000</v>
      </c>
      <c r="N11" s="25">
        <v>305000</v>
      </c>
      <c r="O11" s="25">
        <v>310000</v>
      </c>
      <c r="P11" s="24">
        <v>3892460</v>
      </c>
    </row>
    <row r="12" spans="1:16" ht="24.75" customHeight="1" x14ac:dyDescent="0.2">
      <c r="A12" s="12" t="s">
        <v>16</v>
      </c>
      <c r="B12" s="20">
        <v>12135365</v>
      </c>
      <c r="C12" s="24">
        <v>12248512</v>
      </c>
      <c r="D12" s="24">
        <v>12345365</v>
      </c>
      <c r="E12" s="24">
        <v>12460365</v>
      </c>
      <c r="F12" s="24">
        <v>12575365</v>
      </c>
      <c r="G12" s="24">
        <v>12665365</v>
      </c>
      <c r="H12" s="24">
        <v>12758365</v>
      </c>
      <c r="I12" s="24">
        <v>12853365</v>
      </c>
      <c r="J12" s="24">
        <v>12951365</v>
      </c>
      <c r="K12" s="24">
        <v>13051365</v>
      </c>
      <c r="L12" s="24">
        <v>13151365</v>
      </c>
      <c r="M12" s="24">
        <v>13239365</v>
      </c>
      <c r="N12" s="24">
        <v>13326365</v>
      </c>
      <c r="O12" s="24">
        <v>13407365</v>
      </c>
      <c r="P12" s="24">
        <v>13407365</v>
      </c>
    </row>
    <row r="13" spans="1:16" ht="24.75" customHeight="1" x14ac:dyDescent="0.2">
      <c r="A13" s="11" t="s">
        <v>13</v>
      </c>
      <c r="B13" s="14"/>
      <c r="C13" s="27">
        <v>4109183</v>
      </c>
      <c r="D13" s="27">
        <v>4108899</v>
      </c>
      <c r="E13" s="27">
        <v>4269183</v>
      </c>
      <c r="F13" s="27">
        <v>4349183</v>
      </c>
      <c r="G13" s="27">
        <v>4429183</v>
      </c>
      <c r="H13" s="27">
        <v>4509183</v>
      </c>
      <c r="I13" s="27">
        <v>4589183</v>
      </c>
      <c r="J13" s="27">
        <v>4669183</v>
      </c>
      <c r="K13" s="27">
        <v>4749183</v>
      </c>
      <c r="L13" s="27">
        <v>4826183</v>
      </c>
      <c r="M13" s="27">
        <v>4901183</v>
      </c>
      <c r="N13" s="27">
        <v>4973183</v>
      </c>
      <c r="O13" s="27">
        <v>5043183</v>
      </c>
      <c r="P13" s="27">
        <v>4109183</v>
      </c>
    </row>
    <row r="14" spans="1:16" ht="24.75" customHeight="1" x14ac:dyDescent="0.2">
      <c r="A14" s="13" t="s">
        <v>21</v>
      </c>
      <c r="B14" s="15"/>
      <c r="C14" s="28">
        <v>529714</v>
      </c>
      <c r="D14" s="25">
        <v>265000</v>
      </c>
      <c r="E14" s="25">
        <v>270000</v>
      </c>
      <c r="F14" s="25">
        <v>275000</v>
      </c>
      <c r="G14" s="25">
        <v>280000</v>
      </c>
      <c r="H14" s="25">
        <v>285000</v>
      </c>
      <c r="I14" s="25">
        <v>290000</v>
      </c>
      <c r="J14" s="25">
        <v>295000</v>
      </c>
      <c r="K14" s="25">
        <v>297000</v>
      </c>
      <c r="L14" s="25">
        <v>300000</v>
      </c>
      <c r="M14" s="25">
        <v>302000</v>
      </c>
      <c r="N14" s="25">
        <v>305000</v>
      </c>
      <c r="O14" s="25">
        <v>310000</v>
      </c>
      <c r="P14" s="24">
        <v>4003714</v>
      </c>
    </row>
    <row r="15" spans="1:16" ht="24.75" customHeight="1" x14ac:dyDescent="0.2">
      <c r="A15" s="13" t="s">
        <v>22</v>
      </c>
      <c r="B15" s="15"/>
      <c r="C15" s="28">
        <v>529998</v>
      </c>
      <c r="D15" s="25">
        <v>104716</v>
      </c>
      <c r="E15" s="25">
        <v>190000</v>
      </c>
      <c r="F15" s="25">
        <v>195000</v>
      </c>
      <c r="G15" s="25">
        <v>200000</v>
      </c>
      <c r="H15" s="25">
        <v>205000</v>
      </c>
      <c r="I15" s="25">
        <v>210000</v>
      </c>
      <c r="J15" s="25">
        <v>215000</v>
      </c>
      <c r="K15" s="25">
        <v>220000</v>
      </c>
      <c r="L15" s="25">
        <v>225000</v>
      </c>
      <c r="M15" s="25">
        <v>230000</v>
      </c>
      <c r="N15" s="25">
        <v>235000</v>
      </c>
      <c r="O15" s="25">
        <v>240000</v>
      </c>
      <c r="P15" s="24">
        <v>2999714</v>
      </c>
    </row>
    <row r="16" spans="1:16" ht="24.75" customHeight="1" x14ac:dyDescent="0.2">
      <c r="A16" s="12" t="s">
        <v>16</v>
      </c>
      <c r="B16" s="20">
        <v>4109183</v>
      </c>
      <c r="C16" s="24">
        <v>4108899</v>
      </c>
      <c r="D16" s="24">
        <v>4269183</v>
      </c>
      <c r="E16" s="24">
        <v>4349183</v>
      </c>
      <c r="F16" s="24">
        <v>4429183</v>
      </c>
      <c r="G16" s="24">
        <v>4509183</v>
      </c>
      <c r="H16" s="24">
        <v>4589183</v>
      </c>
      <c r="I16" s="24">
        <v>4669183</v>
      </c>
      <c r="J16" s="24">
        <v>4749183</v>
      </c>
      <c r="K16" s="24">
        <v>4826183</v>
      </c>
      <c r="L16" s="24">
        <v>4901183</v>
      </c>
      <c r="M16" s="24">
        <v>4973183</v>
      </c>
      <c r="N16" s="24">
        <v>5043183</v>
      </c>
      <c r="O16" s="24">
        <v>5113183</v>
      </c>
      <c r="P16" s="24">
        <v>5113183</v>
      </c>
    </row>
    <row r="17" spans="1:16" ht="24.75" customHeight="1" x14ac:dyDescent="0.2">
      <c r="A17" s="11" t="s">
        <v>13</v>
      </c>
      <c r="B17" s="14"/>
      <c r="C17" s="27">
        <v>10002000</v>
      </c>
      <c r="D17" s="27">
        <v>9774300</v>
      </c>
      <c r="E17" s="27">
        <v>9864300</v>
      </c>
      <c r="F17" s="27">
        <v>9954300</v>
      </c>
      <c r="G17" s="27">
        <v>10044300</v>
      </c>
      <c r="H17" s="27">
        <v>10134300</v>
      </c>
      <c r="I17" s="27">
        <v>10224300</v>
      </c>
      <c r="J17" s="27">
        <v>10314300</v>
      </c>
      <c r="K17" s="27">
        <v>10404300</v>
      </c>
      <c r="L17" s="27">
        <v>10497300</v>
      </c>
      <c r="M17" s="27">
        <v>10592300</v>
      </c>
      <c r="N17" s="27">
        <v>10687300</v>
      </c>
      <c r="O17" s="27">
        <v>10785300</v>
      </c>
      <c r="P17" s="27">
        <v>10002000</v>
      </c>
    </row>
    <row r="18" spans="1:16" ht="24.75" customHeight="1" x14ac:dyDescent="0.2">
      <c r="A18" s="13" t="s">
        <v>21</v>
      </c>
      <c r="B18" s="15"/>
      <c r="C18" s="28">
        <v>364200</v>
      </c>
      <c r="D18" s="25">
        <v>285000</v>
      </c>
      <c r="E18" s="25">
        <v>290000</v>
      </c>
      <c r="F18" s="25">
        <v>295000</v>
      </c>
      <c r="G18" s="25">
        <v>300000</v>
      </c>
      <c r="H18" s="25">
        <v>305000</v>
      </c>
      <c r="I18" s="25">
        <v>310000</v>
      </c>
      <c r="J18" s="25">
        <v>315000</v>
      </c>
      <c r="K18" s="25">
        <v>320000</v>
      </c>
      <c r="L18" s="25">
        <v>325000</v>
      </c>
      <c r="M18" s="25">
        <v>330000</v>
      </c>
      <c r="N18" s="25">
        <v>335000</v>
      </c>
      <c r="O18" s="25">
        <v>340000</v>
      </c>
      <c r="P18" s="24">
        <v>4114200</v>
      </c>
    </row>
    <row r="19" spans="1:16" ht="24.75" customHeight="1" x14ac:dyDescent="0.2">
      <c r="A19" s="13" t="s">
        <v>22</v>
      </c>
      <c r="B19" s="15"/>
      <c r="C19" s="28">
        <v>591900</v>
      </c>
      <c r="D19" s="25">
        <v>195000</v>
      </c>
      <c r="E19" s="25">
        <v>200000</v>
      </c>
      <c r="F19" s="25">
        <v>205000</v>
      </c>
      <c r="G19" s="25">
        <v>210000</v>
      </c>
      <c r="H19" s="25">
        <v>215000</v>
      </c>
      <c r="I19" s="25">
        <v>220000</v>
      </c>
      <c r="J19" s="25">
        <v>225000</v>
      </c>
      <c r="K19" s="25">
        <v>227000</v>
      </c>
      <c r="L19" s="25">
        <v>230000</v>
      </c>
      <c r="M19" s="25">
        <v>235000</v>
      </c>
      <c r="N19" s="25">
        <v>237000</v>
      </c>
      <c r="O19" s="25">
        <v>240000</v>
      </c>
      <c r="P19" s="24">
        <v>3230900</v>
      </c>
    </row>
    <row r="20" spans="1:16" ht="24.75" customHeight="1" x14ac:dyDescent="0.2">
      <c r="A20" s="12" t="s">
        <v>16</v>
      </c>
      <c r="B20" s="20">
        <v>10002000</v>
      </c>
      <c r="C20" s="24">
        <v>9774300</v>
      </c>
      <c r="D20" s="24">
        <v>9864300</v>
      </c>
      <c r="E20" s="24">
        <v>9954300</v>
      </c>
      <c r="F20" s="24">
        <v>10044300</v>
      </c>
      <c r="G20" s="24">
        <v>10134300</v>
      </c>
      <c r="H20" s="24">
        <v>10224300</v>
      </c>
      <c r="I20" s="24">
        <v>10314300</v>
      </c>
      <c r="J20" s="24">
        <v>10404300</v>
      </c>
      <c r="K20" s="24">
        <v>10497300</v>
      </c>
      <c r="L20" s="24">
        <v>10592300</v>
      </c>
      <c r="M20" s="24">
        <v>10687300</v>
      </c>
      <c r="N20" s="24">
        <v>10785300</v>
      </c>
      <c r="O20" s="24">
        <v>10885300</v>
      </c>
      <c r="P20" s="24">
        <v>10885300</v>
      </c>
    </row>
    <row r="21" spans="1:16" ht="24.75" customHeight="1" x14ac:dyDescent="0.2">
      <c r="A21" s="11" t="s">
        <v>13</v>
      </c>
      <c r="B21" s="14"/>
      <c r="C21" s="27">
        <v>300000</v>
      </c>
      <c r="D21" s="27">
        <v>300000</v>
      </c>
      <c r="E21" s="27">
        <v>400000</v>
      </c>
      <c r="F21" s="27">
        <v>600000</v>
      </c>
      <c r="G21" s="27">
        <v>800000</v>
      </c>
      <c r="H21" s="27">
        <v>1000000</v>
      </c>
      <c r="I21" s="27">
        <v>1100000</v>
      </c>
      <c r="J21" s="27">
        <v>1200000</v>
      </c>
      <c r="K21" s="27">
        <v>1300000</v>
      </c>
      <c r="L21" s="27">
        <v>1500000</v>
      </c>
      <c r="M21" s="27">
        <v>1600000</v>
      </c>
      <c r="N21" s="27">
        <v>1700000</v>
      </c>
      <c r="O21" s="27">
        <v>1800000</v>
      </c>
      <c r="P21" s="27">
        <v>300000</v>
      </c>
    </row>
    <row r="22" spans="1:16" ht="24.75" customHeight="1" x14ac:dyDescent="0.2">
      <c r="A22" s="13" t="s">
        <v>21</v>
      </c>
      <c r="B22" s="15"/>
      <c r="C22" s="25">
        <v>0</v>
      </c>
      <c r="D22" s="25">
        <v>100000</v>
      </c>
      <c r="E22" s="25">
        <v>200000</v>
      </c>
      <c r="F22" s="25">
        <v>200000</v>
      </c>
      <c r="G22" s="25">
        <v>200000</v>
      </c>
      <c r="H22" s="25">
        <v>100000</v>
      </c>
      <c r="I22" s="25">
        <v>100000</v>
      </c>
      <c r="J22" s="25">
        <v>100000</v>
      </c>
      <c r="K22" s="25">
        <v>200000</v>
      </c>
      <c r="L22" s="25">
        <v>100000</v>
      </c>
      <c r="M22" s="25">
        <v>100000</v>
      </c>
      <c r="N22" s="25">
        <v>100000</v>
      </c>
      <c r="O22" s="25">
        <v>100000</v>
      </c>
      <c r="P22" s="24">
        <v>1600000</v>
      </c>
    </row>
    <row r="23" spans="1:16" ht="24.75" customHeight="1" x14ac:dyDescent="0.2">
      <c r="A23" s="13" t="s">
        <v>22</v>
      </c>
      <c r="B23" s="15"/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4">
        <v>0</v>
      </c>
    </row>
    <row r="24" spans="1:16" ht="24.75" customHeight="1" x14ac:dyDescent="0.2">
      <c r="A24" s="12" t="s">
        <v>16</v>
      </c>
      <c r="B24" s="20">
        <v>300000</v>
      </c>
      <c r="C24" s="24">
        <v>300000</v>
      </c>
      <c r="D24" s="24">
        <v>400000</v>
      </c>
      <c r="E24" s="24">
        <v>600000</v>
      </c>
      <c r="F24" s="24">
        <v>800000</v>
      </c>
      <c r="G24" s="24">
        <v>1000000</v>
      </c>
      <c r="H24" s="24">
        <v>1100000</v>
      </c>
      <c r="I24" s="24">
        <v>1200000</v>
      </c>
      <c r="J24" s="24">
        <v>1300000</v>
      </c>
      <c r="K24" s="24">
        <v>1500000</v>
      </c>
      <c r="L24" s="24">
        <v>1600000</v>
      </c>
      <c r="M24" s="24">
        <v>1700000</v>
      </c>
      <c r="N24" s="24">
        <v>1800000</v>
      </c>
      <c r="O24" s="24">
        <v>1900000</v>
      </c>
      <c r="P24" s="24">
        <v>1900000</v>
      </c>
    </row>
    <row r="25" spans="1:16" ht="24.75" customHeight="1" x14ac:dyDescent="0.2">
      <c r="A25" s="11" t="s">
        <v>13</v>
      </c>
      <c r="B25" s="14"/>
      <c r="C25" s="27">
        <v>967</v>
      </c>
      <c r="D25" s="27">
        <v>947</v>
      </c>
      <c r="E25" s="27">
        <v>987</v>
      </c>
      <c r="F25" s="27">
        <v>1027</v>
      </c>
      <c r="G25" s="27">
        <v>1052</v>
      </c>
      <c r="H25" s="27">
        <v>1077</v>
      </c>
      <c r="I25" s="27">
        <v>1097</v>
      </c>
      <c r="J25" s="27">
        <v>1127</v>
      </c>
      <c r="K25" s="27">
        <v>1152</v>
      </c>
      <c r="L25" s="27">
        <v>1182</v>
      </c>
      <c r="M25" s="27">
        <v>1217</v>
      </c>
      <c r="N25" s="27">
        <v>1227</v>
      </c>
      <c r="O25" s="27">
        <v>1252</v>
      </c>
      <c r="P25" s="27">
        <v>967</v>
      </c>
    </row>
    <row r="26" spans="1:16" ht="24.75" customHeight="1" x14ac:dyDescent="0.2">
      <c r="A26" s="13" t="s">
        <v>27</v>
      </c>
      <c r="B26" s="15"/>
      <c r="C26" s="25">
        <v>53</v>
      </c>
      <c r="D26" s="25">
        <v>85</v>
      </c>
      <c r="E26" s="25">
        <v>85</v>
      </c>
      <c r="F26" s="25">
        <v>80</v>
      </c>
      <c r="G26" s="25">
        <v>85</v>
      </c>
      <c r="H26" s="25">
        <v>85</v>
      </c>
      <c r="I26" s="25">
        <v>90</v>
      </c>
      <c r="J26" s="25">
        <v>85</v>
      </c>
      <c r="K26" s="25">
        <v>90</v>
      </c>
      <c r="L26" s="25">
        <v>90</v>
      </c>
      <c r="M26" s="25">
        <v>75</v>
      </c>
      <c r="N26" s="25">
        <v>90</v>
      </c>
      <c r="O26" s="25">
        <v>75</v>
      </c>
      <c r="P26" s="24">
        <v>1068</v>
      </c>
    </row>
    <row r="27" spans="1:16" ht="24.75" customHeight="1" x14ac:dyDescent="0.2">
      <c r="A27" s="13" t="s">
        <v>28</v>
      </c>
      <c r="B27" s="15"/>
      <c r="C27" s="25">
        <v>73</v>
      </c>
      <c r="D27" s="25">
        <v>45</v>
      </c>
      <c r="E27" s="25">
        <v>45</v>
      </c>
      <c r="F27" s="25">
        <v>55</v>
      </c>
      <c r="G27" s="25">
        <v>60</v>
      </c>
      <c r="H27" s="25">
        <v>65</v>
      </c>
      <c r="I27" s="25">
        <v>60</v>
      </c>
      <c r="J27" s="25">
        <v>60</v>
      </c>
      <c r="K27" s="25">
        <v>60</v>
      </c>
      <c r="L27" s="25">
        <v>55</v>
      </c>
      <c r="M27" s="25">
        <v>65</v>
      </c>
      <c r="N27" s="25">
        <v>65</v>
      </c>
      <c r="O27" s="25">
        <v>70</v>
      </c>
      <c r="P27" s="24">
        <v>778</v>
      </c>
    </row>
    <row r="28" spans="1:16" ht="24.75" customHeight="1" x14ac:dyDescent="0.2">
      <c r="A28" s="12" t="s">
        <v>16</v>
      </c>
      <c r="B28" s="20">
        <v>967</v>
      </c>
      <c r="C28" s="24">
        <v>947</v>
      </c>
      <c r="D28" s="24">
        <v>987</v>
      </c>
      <c r="E28" s="24">
        <v>1027</v>
      </c>
      <c r="F28" s="24">
        <v>1052</v>
      </c>
      <c r="G28" s="24">
        <v>1077</v>
      </c>
      <c r="H28" s="24">
        <v>1097</v>
      </c>
      <c r="I28" s="24">
        <v>1127</v>
      </c>
      <c r="J28" s="24">
        <v>1152</v>
      </c>
      <c r="K28" s="24">
        <v>1182</v>
      </c>
      <c r="L28" s="24">
        <v>1217</v>
      </c>
      <c r="M28" s="24">
        <v>1227</v>
      </c>
      <c r="N28" s="24">
        <v>1252</v>
      </c>
      <c r="O28" s="24">
        <v>1257</v>
      </c>
      <c r="P28" s="24">
        <v>1257</v>
      </c>
    </row>
    <row r="29" spans="1:16" ht="24.75" customHeight="1" x14ac:dyDescent="0.2">
      <c r="A29" s="11" t="s">
        <v>13</v>
      </c>
      <c r="B29" s="14"/>
      <c r="C29" s="27">
        <v>66716949</v>
      </c>
      <c r="D29" s="27">
        <v>65210088</v>
      </c>
      <c r="E29" s="27">
        <v>67135927.879999995</v>
      </c>
      <c r="F29" s="27">
        <v>68929632.879999995</v>
      </c>
      <c r="G29" s="27">
        <v>70427725.098800004</v>
      </c>
      <c r="H29" s="27">
        <v>72696036.712438002</v>
      </c>
      <c r="I29" s="27">
        <v>74703492.490507632</v>
      </c>
      <c r="J29" s="27">
        <v>76480090.854099259</v>
      </c>
      <c r="K29" s="27">
        <v>78052380.405877843</v>
      </c>
      <c r="L29" s="27">
        <v>79443856.65920189</v>
      </c>
      <c r="M29" s="27">
        <v>80675313.143393666</v>
      </c>
      <c r="N29" s="27">
        <v>81205655.263337329</v>
      </c>
      <c r="O29" s="27">
        <v>83575311.460686907</v>
      </c>
      <c r="P29" s="27">
        <v>66716949</v>
      </c>
    </row>
    <row r="30" spans="1:16" ht="22.5" customHeight="1" x14ac:dyDescent="0.2">
      <c r="A30" s="13" t="s">
        <v>27</v>
      </c>
      <c r="B30" s="15"/>
      <c r="C30" s="29">
        <v>5471000</v>
      </c>
      <c r="D30" s="25">
        <v>10000000</v>
      </c>
      <c r="E30" s="25">
        <v>10000000</v>
      </c>
      <c r="F30" s="25">
        <v>10000000</v>
      </c>
      <c r="G30" s="25">
        <v>11000000</v>
      </c>
      <c r="H30" s="25">
        <v>11000000</v>
      </c>
      <c r="I30" s="25">
        <v>11000000</v>
      </c>
      <c r="J30" s="25">
        <v>11000000</v>
      </c>
      <c r="K30" s="25">
        <v>11000000</v>
      </c>
      <c r="L30" s="25">
        <v>11000000</v>
      </c>
      <c r="M30" s="25">
        <v>9500000</v>
      </c>
      <c r="N30" s="25">
        <v>11500000</v>
      </c>
      <c r="O30" s="25">
        <v>9500000</v>
      </c>
      <c r="P30" s="24">
        <v>131971000</v>
      </c>
    </row>
    <row r="31" spans="1:16" ht="22.5" customHeight="1" x14ac:dyDescent="0.2">
      <c r="A31" s="13" t="s">
        <v>30</v>
      </c>
      <c r="B31" s="15"/>
      <c r="C31" s="29">
        <v>6977861</v>
      </c>
      <c r="D31" s="25">
        <v>8074160.1200000001</v>
      </c>
      <c r="E31" s="25">
        <v>8206295</v>
      </c>
      <c r="F31" s="25">
        <v>8501907.7811999992</v>
      </c>
      <c r="G31" s="25">
        <v>8731688.3863620013</v>
      </c>
      <c r="H31" s="25">
        <v>8992544.2219303697</v>
      </c>
      <c r="I31" s="25">
        <v>9223401.6364083774</v>
      </c>
      <c r="J31" s="25">
        <v>9427710.4482214153</v>
      </c>
      <c r="K31" s="25">
        <v>9608523.7466759533</v>
      </c>
      <c r="L31" s="25">
        <v>9768543.5158082172</v>
      </c>
      <c r="M31" s="25">
        <v>8969657.8800563347</v>
      </c>
      <c r="N31" s="25">
        <v>9130343.80265042</v>
      </c>
      <c r="O31" s="25">
        <v>8770580</v>
      </c>
      <c r="P31" s="24">
        <v>114383217.53931309</v>
      </c>
    </row>
    <row r="32" spans="1:16" ht="24.75" customHeight="1" x14ac:dyDescent="0.2">
      <c r="A32" s="12" t="s">
        <v>16</v>
      </c>
      <c r="B32" s="20">
        <v>66716949</v>
      </c>
      <c r="C32" s="30">
        <v>65210088</v>
      </c>
      <c r="D32" s="30">
        <v>67135927.879999995</v>
      </c>
      <c r="E32" s="30">
        <v>68929632.879999995</v>
      </c>
      <c r="F32" s="30">
        <v>70427725.098800004</v>
      </c>
      <c r="G32" s="30">
        <v>72696036.712438002</v>
      </c>
      <c r="H32" s="30">
        <v>74703492.490507632</v>
      </c>
      <c r="I32" s="30">
        <v>76480090.854099259</v>
      </c>
      <c r="J32" s="30">
        <v>78052380.405877843</v>
      </c>
      <c r="K32" s="30">
        <v>79443856.65920189</v>
      </c>
      <c r="L32" s="30">
        <v>80675313.143393666</v>
      </c>
      <c r="M32" s="30">
        <v>81205655.263337329</v>
      </c>
      <c r="N32" s="30">
        <v>83575311.460686907</v>
      </c>
      <c r="O32" s="30">
        <v>84304731.460686907</v>
      </c>
      <c r="P32" s="24">
        <v>84304731.460686907</v>
      </c>
    </row>
    <row r="33" spans="1:16" ht="24.75" customHeight="1" x14ac:dyDescent="0.2">
      <c r="A33" s="11" t="s">
        <v>13</v>
      </c>
      <c r="B33" s="14"/>
      <c r="C33" s="27">
        <v>26</v>
      </c>
      <c r="D33" s="27">
        <v>32</v>
      </c>
      <c r="E33" s="27">
        <v>25</v>
      </c>
      <c r="F33" s="27">
        <v>21</v>
      </c>
      <c r="G33" s="27">
        <v>17</v>
      </c>
      <c r="H33" s="27">
        <v>15</v>
      </c>
      <c r="I33" s="27">
        <v>12</v>
      </c>
      <c r="J33" s="27">
        <v>12</v>
      </c>
      <c r="K33" s="27">
        <v>11</v>
      </c>
      <c r="L33" s="27">
        <v>11</v>
      </c>
      <c r="M33" s="27">
        <v>11</v>
      </c>
      <c r="N33" s="27">
        <v>11</v>
      </c>
      <c r="O33" s="27">
        <v>11</v>
      </c>
      <c r="P33" s="27">
        <v>26</v>
      </c>
    </row>
    <row r="34" spans="1:16" ht="24.75" customHeight="1" x14ac:dyDescent="0.2">
      <c r="A34" s="13" t="s">
        <v>32</v>
      </c>
      <c r="B34" s="15"/>
      <c r="C34" s="25">
        <v>6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4">
        <v>6</v>
      </c>
    </row>
    <row r="35" spans="1:16" ht="24.75" customHeight="1" x14ac:dyDescent="0.2">
      <c r="A35" s="13" t="s">
        <v>28</v>
      </c>
      <c r="B35" s="15"/>
      <c r="C35" s="25">
        <v>0</v>
      </c>
      <c r="D35" s="25">
        <v>7</v>
      </c>
      <c r="E35" s="25">
        <v>4</v>
      </c>
      <c r="F35" s="25">
        <v>4</v>
      </c>
      <c r="G35" s="25">
        <v>2</v>
      </c>
      <c r="H35" s="25">
        <v>3</v>
      </c>
      <c r="I35" s="25">
        <v>0</v>
      </c>
      <c r="J35" s="25">
        <v>1</v>
      </c>
      <c r="K35" s="25">
        <v>0</v>
      </c>
      <c r="L35" s="25">
        <v>0</v>
      </c>
      <c r="M35" s="25">
        <v>0</v>
      </c>
      <c r="N35" s="25">
        <v>0</v>
      </c>
      <c r="O35" s="25">
        <v>1</v>
      </c>
      <c r="P35" s="24">
        <v>22</v>
      </c>
    </row>
    <row r="36" spans="1:16" ht="24.75" customHeight="1" x14ac:dyDescent="0.2">
      <c r="A36" s="12" t="s">
        <v>16</v>
      </c>
      <c r="B36" s="20">
        <v>26</v>
      </c>
      <c r="C36" s="24">
        <v>32</v>
      </c>
      <c r="D36" s="24">
        <v>25</v>
      </c>
      <c r="E36" s="24">
        <v>21</v>
      </c>
      <c r="F36" s="24">
        <v>17</v>
      </c>
      <c r="G36" s="24">
        <v>15</v>
      </c>
      <c r="H36" s="24">
        <v>12</v>
      </c>
      <c r="I36" s="24">
        <v>12</v>
      </c>
      <c r="J36" s="24">
        <v>11</v>
      </c>
      <c r="K36" s="24">
        <v>11</v>
      </c>
      <c r="L36" s="24">
        <v>11</v>
      </c>
      <c r="M36" s="24">
        <v>11</v>
      </c>
      <c r="N36" s="24">
        <v>11</v>
      </c>
      <c r="O36" s="24">
        <v>10</v>
      </c>
      <c r="P36" s="24">
        <v>10</v>
      </c>
    </row>
    <row r="37" spans="1:16" ht="24.75" customHeight="1" x14ac:dyDescent="0.2">
      <c r="A37" s="11" t="s">
        <v>13</v>
      </c>
      <c r="B37" s="14"/>
      <c r="C37" s="27">
        <v>452193</v>
      </c>
      <c r="D37" s="27">
        <v>512233</v>
      </c>
      <c r="E37" s="27">
        <v>372137</v>
      </c>
      <c r="F37" s="27">
        <v>304017</v>
      </c>
      <c r="G37" s="27">
        <v>275892</v>
      </c>
      <c r="H37" s="27">
        <v>233392</v>
      </c>
      <c r="I37" s="27">
        <v>164343</v>
      </c>
      <c r="J37" s="27">
        <v>164343</v>
      </c>
      <c r="K37" s="27">
        <v>163022</v>
      </c>
      <c r="L37" s="27">
        <v>187812</v>
      </c>
      <c r="M37" s="27">
        <v>212602</v>
      </c>
      <c r="N37" s="27">
        <v>237392</v>
      </c>
      <c r="O37" s="27">
        <v>262182</v>
      </c>
      <c r="P37" s="27">
        <v>452193</v>
      </c>
    </row>
    <row r="38" spans="1:16" ht="24" customHeight="1" x14ac:dyDescent="0.2">
      <c r="A38" s="13" t="s">
        <v>32</v>
      </c>
      <c r="B38" s="15"/>
      <c r="C38" s="31">
        <v>60521</v>
      </c>
      <c r="D38" s="25">
        <v>92475</v>
      </c>
      <c r="E38" s="25">
        <v>59415</v>
      </c>
      <c r="F38" s="25">
        <v>56040</v>
      </c>
      <c r="G38" s="25">
        <v>43290</v>
      </c>
      <c r="H38" s="25">
        <v>35540</v>
      </c>
      <c r="I38" s="25">
        <v>27790</v>
      </c>
      <c r="J38" s="25">
        <v>27790</v>
      </c>
      <c r="K38" s="25">
        <v>24790</v>
      </c>
      <c r="L38" s="25">
        <v>24790</v>
      </c>
      <c r="M38" s="25">
        <v>24790</v>
      </c>
      <c r="N38" s="25">
        <v>24790</v>
      </c>
      <c r="O38" s="25">
        <v>24790</v>
      </c>
      <c r="P38" s="24">
        <v>526811</v>
      </c>
    </row>
    <row r="39" spans="1:16" ht="24.75" customHeight="1" x14ac:dyDescent="0.2">
      <c r="A39" s="13" t="s">
        <v>21</v>
      </c>
      <c r="B39" s="15"/>
      <c r="C39" s="25">
        <v>481</v>
      </c>
      <c r="D39" s="25">
        <v>232571</v>
      </c>
      <c r="E39" s="25">
        <v>127535</v>
      </c>
      <c r="F39" s="25">
        <v>84165</v>
      </c>
      <c r="G39" s="25">
        <v>85790</v>
      </c>
      <c r="H39" s="25">
        <v>104589</v>
      </c>
      <c r="I39" s="25">
        <v>27790</v>
      </c>
      <c r="J39" s="25">
        <v>29111</v>
      </c>
      <c r="K39" s="25">
        <v>0</v>
      </c>
      <c r="L39" s="25">
        <v>0</v>
      </c>
      <c r="M39" s="25">
        <v>0</v>
      </c>
      <c r="N39" s="25">
        <v>0</v>
      </c>
      <c r="O39" s="25">
        <v>217365</v>
      </c>
      <c r="P39" s="24">
        <v>909397</v>
      </c>
    </row>
    <row r="40" spans="1:16" ht="24.75" customHeight="1" x14ac:dyDescent="0.2">
      <c r="A40" s="12" t="s">
        <v>16</v>
      </c>
      <c r="B40" s="20">
        <v>452193</v>
      </c>
      <c r="C40" s="24">
        <v>512233</v>
      </c>
      <c r="D40" s="24">
        <v>372137</v>
      </c>
      <c r="E40" s="24">
        <v>304017</v>
      </c>
      <c r="F40" s="24">
        <v>275892</v>
      </c>
      <c r="G40" s="24">
        <v>233392</v>
      </c>
      <c r="H40" s="24">
        <v>164343</v>
      </c>
      <c r="I40" s="24">
        <v>164343</v>
      </c>
      <c r="J40" s="24">
        <v>163022</v>
      </c>
      <c r="K40" s="24">
        <v>187812</v>
      </c>
      <c r="L40" s="24">
        <v>212602</v>
      </c>
      <c r="M40" s="24">
        <v>237392</v>
      </c>
      <c r="N40" s="24">
        <v>262182</v>
      </c>
      <c r="O40" s="24">
        <v>69607</v>
      </c>
      <c r="P40" s="24">
        <v>69607</v>
      </c>
    </row>
    <row r="41" spans="1:16" ht="24.75" customHeight="1" x14ac:dyDescent="0.2">
      <c r="A41" s="11" t="s">
        <v>13</v>
      </c>
      <c r="B41" s="14"/>
      <c r="C41" s="27">
        <v>1224901</v>
      </c>
      <c r="D41" s="27">
        <v>1509800</v>
      </c>
      <c r="E41" s="27">
        <v>1277229</v>
      </c>
      <c r="F41" s="27">
        <v>1125060</v>
      </c>
      <c r="G41" s="27">
        <v>1024495</v>
      </c>
      <c r="H41" s="27">
        <v>955995</v>
      </c>
      <c r="I41" s="27">
        <v>757196</v>
      </c>
      <c r="J41" s="27">
        <v>624885</v>
      </c>
      <c r="K41" s="27">
        <v>563885</v>
      </c>
      <c r="L41" s="27">
        <v>563885</v>
      </c>
      <c r="M41" s="27">
        <v>563885</v>
      </c>
      <c r="N41" s="27">
        <v>563885</v>
      </c>
      <c r="O41" s="27">
        <v>563885</v>
      </c>
      <c r="P41" s="27">
        <v>1224901</v>
      </c>
    </row>
    <row r="42" spans="1:16" ht="24.75" customHeight="1" x14ac:dyDescent="0.2">
      <c r="A42" s="13" t="s">
        <v>32</v>
      </c>
      <c r="B42" s="15"/>
      <c r="C42" s="25">
        <v>285380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4">
        <v>285380</v>
      </c>
    </row>
    <row r="43" spans="1:16" ht="24.75" customHeight="1" x14ac:dyDescent="0.2">
      <c r="A43" s="13" t="s">
        <v>21</v>
      </c>
      <c r="B43" s="15"/>
      <c r="C43" s="25">
        <v>481</v>
      </c>
      <c r="D43" s="25">
        <v>232571</v>
      </c>
      <c r="E43" s="25">
        <v>152169</v>
      </c>
      <c r="F43" s="25">
        <v>100565</v>
      </c>
      <c r="G43" s="25">
        <v>68500</v>
      </c>
      <c r="H43" s="25">
        <v>198799</v>
      </c>
      <c r="I43" s="25">
        <v>132311</v>
      </c>
      <c r="J43" s="25">
        <v>61000</v>
      </c>
      <c r="K43" s="25">
        <v>0</v>
      </c>
      <c r="L43" s="25">
        <v>0</v>
      </c>
      <c r="M43" s="25">
        <v>0</v>
      </c>
      <c r="N43" s="25">
        <v>0</v>
      </c>
      <c r="O43" s="25">
        <v>179555</v>
      </c>
      <c r="P43" s="24">
        <v>1125951</v>
      </c>
    </row>
    <row r="44" spans="1:16" ht="24.75" customHeight="1" x14ac:dyDescent="0.2">
      <c r="A44" s="12" t="s">
        <v>16</v>
      </c>
      <c r="B44" s="20">
        <v>1224901</v>
      </c>
      <c r="C44" s="24">
        <v>1509800</v>
      </c>
      <c r="D44" s="24">
        <v>1277229</v>
      </c>
      <c r="E44" s="24">
        <v>1125060</v>
      </c>
      <c r="F44" s="24">
        <v>1024495</v>
      </c>
      <c r="G44" s="24">
        <v>955995</v>
      </c>
      <c r="H44" s="24">
        <v>757196</v>
      </c>
      <c r="I44" s="24">
        <v>624885</v>
      </c>
      <c r="J44" s="24">
        <v>563885</v>
      </c>
      <c r="K44" s="24">
        <v>563885</v>
      </c>
      <c r="L44" s="24">
        <v>563885</v>
      </c>
      <c r="M44" s="24">
        <v>563885</v>
      </c>
      <c r="N44" s="24">
        <v>563885</v>
      </c>
      <c r="O44" s="24">
        <v>384330</v>
      </c>
      <c r="P44" s="24">
        <v>384330</v>
      </c>
    </row>
    <row r="45" spans="1:16" ht="24.75" customHeight="1" x14ac:dyDescent="0.2">
      <c r="A45" s="11" t="s">
        <v>13</v>
      </c>
      <c r="B45" s="14"/>
      <c r="C45" s="27">
        <v>126</v>
      </c>
      <c r="D45" s="27">
        <v>129</v>
      </c>
      <c r="E45" s="27">
        <v>130</v>
      </c>
      <c r="F45" s="27">
        <v>128</v>
      </c>
      <c r="G45" s="27">
        <v>126</v>
      </c>
      <c r="H45" s="27">
        <v>122</v>
      </c>
      <c r="I45" s="27">
        <v>120</v>
      </c>
      <c r="J45" s="27">
        <v>114</v>
      </c>
      <c r="K45" s="27">
        <v>109</v>
      </c>
      <c r="L45" s="27">
        <v>105</v>
      </c>
      <c r="M45" s="27">
        <v>99</v>
      </c>
      <c r="N45" s="27">
        <v>95</v>
      </c>
      <c r="O45" s="27">
        <v>89</v>
      </c>
      <c r="P45" s="27">
        <v>126</v>
      </c>
    </row>
    <row r="46" spans="1:16" ht="24.75" customHeight="1" x14ac:dyDescent="0.2">
      <c r="A46" s="13" t="s">
        <v>36</v>
      </c>
      <c r="B46" s="15"/>
      <c r="C46" s="25">
        <v>3</v>
      </c>
      <c r="D46" s="25">
        <v>7</v>
      </c>
      <c r="E46" s="25">
        <v>4</v>
      </c>
      <c r="F46" s="25">
        <v>3</v>
      </c>
      <c r="G46" s="25">
        <v>2</v>
      </c>
      <c r="H46" s="25">
        <v>3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1</v>
      </c>
      <c r="P46" s="24">
        <v>23</v>
      </c>
    </row>
    <row r="47" spans="1:16" ht="24.75" customHeight="1" x14ac:dyDescent="0.2">
      <c r="A47" s="13" t="s">
        <v>28</v>
      </c>
      <c r="B47" s="15"/>
      <c r="C47" s="25">
        <v>0</v>
      </c>
      <c r="D47" s="25">
        <v>6</v>
      </c>
      <c r="E47" s="25">
        <v>6</v>
      </c>
      <c r="F47" s="25">
        <v>5</v>
      </c>
      <c r="G47" s="25">
        <v>6</v>
      </c>
      <c r="H47" s="25">
        <v>5</v>
      </c>
      <c r="I47" s="25">
        <v>6</v>
      </c>
      <c r="J47" s="25">
        <v>5</v>
      </c>
      <c r="K47" s="25">
        <v>4</v>
      </c>
      <c r="L47" s="25">
        <v>6</v>
      </c>
      <c r="M47" s="25">
        <v>4</v>
      </c>
      <c r="N47" s="25">
        <v>6</v>
      </c>
      <c r="O47" s="25">
        <v>4</v>
      </c>
      <c r="P47" s="24">
        <v>63</v>
      </c>
    </row>
    <row r="48" spans="1:16" ht="24.75" customHeight="1" x14ac:dyDescent="0.2">
      <c r="A48" s="12" t="s">
        <v>16</v>
      </c>
      <c r="B48" s="20">
        <v>126</v>
      </c>
      <c r="C48" s="24">
        <v>129</v>
      </c>
      <c r="D48" s="24">
        <v>130</v>
      </c>
      <c r="E48" s="24">
        <v>128</v>
      </c>
      <c r="F48" s="24">
        <v>126</v>
      </c>
      <c r="G48" s="24">
        <v>122</v>
      </c>
      <c r="H48" s="24">
        <v>120</v>
      </c>
      <c r="I48" s="24">
        <v>114</v>
      </c>
      <c r="J48" s="24">
        <v>109</v>
      </c>
      <c r="K48" s="24">
        <v>105</v>
      </c>
      <c r="L48" s="24">
        <v>99</v>
      </c>
      <c r="M48" s="24">
        <v>95</v>
      </c>
      <c r="N48" s="24">
        <v>89</v>
      </c>
      <c r="O48" s="24">
        <v>86</v>
      </c>
      <c r="P48" s="24">
        <v>86</v>
      </c>
    </row>
    <row r="49" spans="1:16" ht="24.75" customHeight="1" x14ac:dyDescent="0.2">
      <c r="A49" s="11" t="s">
        <v>13</v>
      </c>
      <c r="B49" s="14"/>
      <c r="C49" s="27">
        <v>5442392</v>
      </c>
      <c r="D49" s="27">
        <v>5528632</v>
      </c>
      <c r="E49" s="27">
        <v>5581203</v>
      </c>
      <c r="F49" s="27">
        <v>5538738</v>
      </c>
      <c r="G49" s="27">
        <v>5430166</v>
      </c>
      <c r="H49" s="27">
        <v>5349331</v>
      </c>
      <c r="I49" s="27">
        <v>5240331</v>
      </c>
      <c r="J49" s="27">
        <v>5125130</v>
      </c>
      <c r="K49" s="27">
        <v>4959556</v>
      </c>
      <c r="L49" s="27">
        <v>4779556</v>
      </c>
      <c r="M49" s="27">
        <v>4614556</v>
      </c>
      <c r="N49" s="27">
        <v>4454556</v>
      </c>
      <c r="O49" s="27">
        <v>4284556</v>
      </c>
      <c r="P49" s="27">
        <v>5442392</v>
      </c>
    </row>
    <row r="50" spans="1:16" ht="24.75" customHeight="1" x14ac:dyDescent="0.2">
      <c r="A50" s="13" t="s">
        <v>36</v>
      </c>
      <c r="B50" s="15"/>
      <c r="C50" s="25">
        <v>112878</v>
      </c>
      <c r="D50" s="25">
        <v>232571</v>
      </c>
      <c r="E50" s="25">
        <v>127535</v>
      </c>
      <c r="F50" s="25">
        <v>51428</v>
      </c>
      <c r="G50" s="25">
        <v>84165</v>
      </c>
      <c r="H50" s="25">
        <v>61000</v>
      </c>
      <c r="I50" s="25">
        <v>59799</v>
      </c>
      <c r="J50" s="25">
        <v>29111</v>
      </c>
      <c r="K50" s="25"/>
      <c r="L50" s="25"/>
      <c r="M50" s="25"/>
      <c r="N50" s="25"/>
      <c r="O50" s="25">
        <v>192575</v>
      </c>
      <c r="P50" s="24">
        <v>951062</v>
      </c>
    </row>
    <row r="51" spans="1:16" ht="24.75" customHeight="1" x14ac:dyDescent="0.2">
      <c r="A51" s="13" t="s">
        <v>21</v>
      </c>
      <c r="B51" s="15"/>
      <c r="C51" s="25">
        <v>26638</v>
      </c>
      <c r="D51" s="25">
        <v>180000</v>
      </c>
      <c r="E51" s="25">
        <v>170000</v>
      </c>
      <c r="F51" s="25">
        <v>160000</v>
      </c>
      <c r="G51" s="25">
        <v>165000</v>
      </c>
      <c r="H51" s="25">
        <v>170000</v>
      </c>
      <c r="I51" s="25">
        <v>175000</v>
      </c>
      <c r="J51" s="25">
        <v>194685</v>
      </c>
      <c r="K51" s="25">
        <v>180000</v>
      </c>
      <c r="L51" s="25">
        <v>165000</v>
      </c>
      <c r="M51" s="25">
        <v>160000</v>
      </c>
      <c r="N51" s="25">
        <v>170000</v>
      </c>
      <c r="O51" s="25">
        <v>190000</v>
      </c>
      <c r="P51" s="24">
        <v>2106323</v>
      </c>
    </row>
    <row r="52" spans="1:16" ht="24.75" customHeight="1" x14ac:dyDescent="0.2">
      <c r="A52" s="12" t="s">
        <v>16</v>
      </c>
      <c r="B52" s="20">
        <v>5442392</v>
      </c>
      <c r="C52" s="24">
        <v>5528632</v>
      </c>
      <c r="D52" s="24">
        <v>5581203</v>
      </c>
      <c r="E52" s="24">
        <v>5538738</v>
      </c>
      <c r="F52" s="24">
        <v>5430166</v>
      </c>
      <c r="G52" s="24">
        <v>5349331</v>
      </c>
      <c r="H52" s="24">
        <v>5240331</v>
      </c>
      <c r="I52" s="24">
        <v>5125130</v>
      </c>
      <c r="J52" s="24">
        <v>4959556</v>
      </c>
      <c r="K52" s="24">
        <v>4779556</v>
      </c>
      <c r="L52" s="24">
        <v>4614556</v>
      </c>
      <c r="M52" s="24">
        <v>4454556</v>
      </c>
      <c r="N52" s="24">
        <v>4284556</v>
      </c>
      <c r="O52" s="24">
        <v>4287131</v>
      </c>
      <c r="P52" s="24">
        <v>4287131</v>
      </c>
    </row>
    <row r="53" spans="1:16" ht="24.75" customHeight="1" x14ac:dyDescent="0.2">
      <c r="A53" s="11" t="s">
        <v>13</v>
      </c>
      <c r="B53" s="14"/>
      <c r="C53" s="27">
        <v>134</v>
      </c>
      <c r="D53" s="27">
        <v>134</v>
      </c>
      <c r="E53" s="27">
        <v>133</v>
      </c>
      <c r="F53" s="27">
        <v>132</v>
      </c>
      <c r="G53" s="27">
        <v>132</v>
      </c>
      <c r="H53" s="27">
        <v>131</v>
      </c>
      <c r="I53" s="27">
        <v>131</v>
      </c>
      <c r="J53" s="27">
        <v>131</v>
      </c>
      <c r="K53" s="27">
        <v>130</v>
      </c>
      <c r="L53" s="27">
        <v>129</v>
      </c>
      <c r="M53" s="27">
        <v>129</v>
      </c>
      <c r="N53" s="27">
        <v>128</v>
      </c>
      <c r="O53" s="27">
        <v>128</v>
      </c>
      <c r="P53" s="27">
        <v>134</v>
      </c>
    </row>
    <row r="54" spans="1:16" ht="24.75" customHeight="1" x14ac:dyDescent="0.2">
      <c r="A54" s="13" t="s">
        <v>39</v>
      </c>
      <c r="B54" s="15"/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4">
        <v>0</v>
      </c>
    </row>
    <row r="55" spans="1:16" ht="24.75" customHeight="1" x14ac:dyDescent="0.2">
      <c r="A55" s="13" t="s">
        <v>28</v>
      </c>
      <c r="B55" s="15"/>
      <c r="C55" s="25">
        <v>0</v>
      </c>
      <c r="D55" s="25">
        <v>1</v>
      </c>
      <c r="E55" s="25">
        <v>1</v>
      </c>
      <c r="F55" s="25">
        <v>0</v>
      </c>
      <c r="G55" s="25">
        <v>1</v>
      </c>
      <c r="H55" s="25">
        <v>0</v>
      </c>
      <c r="I55" s="25">
        <v>0</v>
      </c>
      <c r="J55" s="25">
        <v>1</v>
      </c>
      <c r="K55" s="25">
        <v>1</v>
      </c>
      <c r="L55" s="25">
        <v>0</v>
      </c>
      <c r="M55" s="25">
        <v>1</v>
      </c>
      <c r="N55" s="25">
        <v>0</v>
      </c>
      <c r="O55" s="25">
        <v>0</v>
      </c>
      <c r="P55" s="24">
        <v>6</v>
      </c>
    </row>
    <row r="56" spans="1:16" ht="24.75" customHeight="1" x14ac:dyDescent="0.2">
      <c r="A56" s="12" t="s">
        <v>16</v>
      </c>
      <c r="B56" s="20">
        <v>134</v>
      </c>
      <c r="C56" s="24">
        <v>134</v>
      </c>
      <c r="D56" s="24">
        <v>133</v>
      </c>
      <c r="E56" s="24">
        <v>132</v>
      </c>
      <c r="F56" s="24">
        <v>132</v>
      </c>
      <c r="G56" s="24">
        <v>131</v>
      </c>
      <c r="H56" s="24">
        <v>131</v>
      </c>
      <c r="I56" s="24">
        <v>131</v>
      </c>
      <c r="J56" s="24">
        <v>130</v>
      </c>
      <c r="K56" s="24">
        <v>129</v>
      </c>
      <c r="L56" s="24">
        <v>129</v>
      </c>
      <c r="M56" s="24">
        <v>128</v>
      </c>
      <c r="N56" s="24">
        <v>128</v>
      </c>
      <c r="O56" s="24">
        <v>128</v>
      </c>
      <c r="P56" s="24">
        <v>128</v>
      </c>
    </row>
    <row r="57" spans="1:16" ht="24.75" customHeight="1" x14ac:dyDescent="0.2">
      <c r="A57" s="11" t="s">
        <v>13</v>
      </c>
      <c r="B57" s="14"/>
      <c r="C57" s="27">
        <v>1910604</v>
      </c>
      <c r="D57" s="27">
        <v>1910604</v>
      </c>
      <c r="E57" s="27">
        <v>1908604</v>
      </c>
      <c r="F57" s="27">
        <v>1906604</v>
      </c>
      <c r="G57" s="27">
        <v>1904604</v>
      </c>
      <c r="H57" s="27">
        <v>1902604</v>
      </c>
      <c r="I57" s="27">
        <v>1900604</v>
      </c>
      <c r="J57" s="27">
        <v>1898604</v>
      </c>
      <c r="K57" s="27">
        <v>1896604</v>
      </c>
      <c r="L57" s="27">
        <v>1894604</v>
      </c>
      <c r="M57" s="27">
        <v>1892604</v>
      </c>
      <c r="N57" s="27">
        <v>1890604</v>
      </c>
      <c r="O57" s="27">
        <v>1888604</v>
      </c>
      <c r="P57" s="27">
        <v>1910604</v>
      </c>
    </row>
    <row r="58" spans="1:16" ht="24.75" customHeight="1" x14ac:dyDescent="0.2">
      <c r="A58" s="13" t="s">
        <v>39</v>
      </c>
      <c r="B58" s="15"/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4">
        <v>0</v>
      </c>
    </row>
    <row r="59" spans="1:16" ht="24.75" customHeight="1" x14ac:dyDescent="0.2">
      <c r="A59" s="13" t="s">
        <v>21</v>
      </c>
      <c r="B59" s="15"/>
      <c r="C59" s="25">
        <v>0</v>
      </c>
      <c r="D59" s="25">
        <v>2000</v>
      </c>
      <c r="E59" s="25">
        <v>2000</v>
      </c>
      <c r="F59" s="25">
        <v>2000</v>
      </c>
      <c r="G59" s="25">
        <v>2000</v>
      </c>
      <c r="H59" s="25">
        <v>2000</v>
      </c>
      <c r="I59" s="25">
        <v>2000</v>
      </c>
      <c r="J59" s="25">
        <v>2000</v>
      </c>
      <c r="K59" s="25">
        <v>2000</v>
      </c>
      <c r="L59" s="25">
        <v>2000</v>
      </c>
      <c r="M59" s="25">
        <v>2000</v>
      </c>
      <c r="N59" s="25">
        <v>2000</v>
      </c>
      <c r="O59" s="25">
        <v>2000</v>
      </c>
      <c r="P59" s="24">
        <v>24000</v>
      </c>
    </row>
    <row r="60" spans="1:16" ht="24.75" customHeight="1" x14ac:dyDescent="0.2">
      <c r="A60" s="12" t="s">
        <v>16</v>
      </c>
      <c r="B60" s="20">
        <v>1910604</v>
      </c>
      <c r="C60" s="24">
        <v>1910604</v>
      </c>
      <c r="D60" s="24">
        <v>1908604</v>
      </c>
      <c r="E60" s="24">
        <v>1906604</v>
      </c>
      <c r="F60" s="24">
        <v>1904604</v>
      </c>
      <c r="G60" s="24">
        <v>1902604</v>
      </c>
      <c r="H60" s="24">
        <v>1900604</v>
      </c>
      <c r="I60" s="24">
        <v>1898604</v>
      </c>
      <c r="J60" s="24">
        <v>1896604</v>
      </c>
      <c r="K60" s="24">
        <v>1894604</v>
      </c>
      <c r="L60" s="24">
        <v>1892604</v>
      </c>
      <c r="M60" s="24">
        <v>1890604</v>
      </c>
      <c r="N60" s="24">
        <v>1888604</v>
      </c>
      <c r="O60" s="24">
        <v>1886604</v>
      </c>
      <c r="P60" s="24">
        <v>1886604</v>
      </c>
    </row>
    <row r="64" spans="1:16" x14ac:dyDescent="0.2">
      <c r="C64" s="8"/>
    </row>
    <row r="67" spans="3:5" x14ac:dyDescent="0.2">
      <c r="E67" s="22"/>
    </row>
    <row r="70" spans="3:5" x14ac:dyDescent="0.2">
      <c r="C70" s="8"/>
    </row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9A10-DC55-4C6F-A0D8-0B57B5B42953}">
  <sheetPr>
    <tabColor rgb="FF7030A0"/>
  </sheetPr>
  <dimension ref="A1:R80"/>
  <sheetViews>
    <sheetView view="pageBreakPreview" topLeftCell="A25" zoomScale="64" zoomScaleNormal="100" zoomScaleSheetLayoutView="64" workbookViewId="0">
      <selection activeCell="A23" sqref="A1:IV65536"/>
    </sheetView>
  </sheetViews>
  <sheetFormatPr defaultRowHeight="12.75" x14ac:dyDescent="0.2"/>
  <cols>
    <col min="1" max="1" width="5" style="1" customWidth="1"/>
    <col min="2" max="2" width="9.5703125" customWidth="1"/>
    <col min="3" max="3" width="17" customWidth="1"/>
    <col min="4" max="5" width="12.7109375" customWidth="1"/>
    <col min="6" max="6" width="14.28515625" customWidth="1"/>
    <col min="7" max="7" width="12.85546875" customWidth="1"/>
    <col min="8" max="8" width="12.5703125" customWidth="1"/>
    <col min="9" max="9" width="12" customWidth="1"/>
    <col min="10" max="10" width="13.7109375" customWidth="1"/>
    <col min="11" max="11" width="12.7109375" customWidth="1"/>
    <col min="12" max="12" width="13.28515625" customWidth="1"/>
    <col min="13" max="13" width="13.5703125" customWidth="1"/>
    <col min="14" max="14" width="13.140625" customWidth="1"/>
    <col min="15" max="15" width="14.42578125" customWidth="1"/>
    <col min="16" max="16" width="12.5703125" customWidth="1"/>
    <col min="17" max="18" width="13.7109375" customWidth="1"/>
  </cols>
  <sheetData>
    <row r="1" spans="1:18" ht="24.7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x14ac:dyDescent="0.2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.5" customHeigh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ht="15.75" x14ac:dyDescent="0.25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</row>
    <row r="5" spans="1:18" s="9" customFormat="1" ht="21" customHeight="1" x14ac:dyDescent="0.25">
      <c r="A5" s="16"/>
      <c r="B5" s="17" t="s">
        <v>3</v>
      </c>
      <c r="C5" s="18" t="s">
        <v>41</v>
      </c>
      <c r="D5" s="19"/>
      <c r="E5" s="45" t="s">
        <v>4</v>
      </c>
      <c r="F5" s="45"/>
      <c r="G5" s="46" t="s">
        <v>42</v>
      </c>
      <c r="H5" s="47"/>
      <c r="I5" s="48" t="s">
        <v>5</v>
      </c>
      <c r="J5" s="45"/>
      <c r="K5" s="49" t="d">
        <v>2000-07-03</v>
      </c>
      <c r="L5" s="49"/>
      <c r="M5" s="50" t="s">
        <v>6</v>
      </c>
      <c r="N5" s="50"/>
      <c r="O5" s="51">
        <f ca="1">DATEDIF(K5,TODAY(),"D")/365</f>
        <v>24.057534246575344</v>
      </c>
      <c r="P5" s="51"/>
      <c r="Q5" s="51"/>
      <c r="R5" s="51"/>
    </row>
    <row r="6" spans="1:18" x14ac:dyDescent="0.2">
      <c r="A6" s="2"/>
    </row>
    <row r="7" spans="1:18" ht="22.5" customHeight="1" x14ac:dyDescent="0.2">
      <c r="A7" s="3"/>
      <c r="B7" s="39" t="s">
        <v>7</v>
      </c>
      <c r="C7" s="39"/>
      <c r="D7" s="4" t="d">
        <v>2024-05-24</v>
      </c>
      <c r="E7" s="4" t="d">
        <v>2024-06-01</v>
      </c>
      <c r="F7" s="4" t="d">
        <v>2024-07-01</v>
      </c>
      <c r="G7" s="4" t="d">
        <v>2024-08-01</v>
      </c>
      <c r="H7" s="4" t="d">
        <v>2024-09-01</v>
      </c>
      <c r="I7" s="4" t="d">
        <v>2024-10-01</v>
      </c>
      <c r="J7" s="4" t="d">
        <v>2024-11-01</v>
      </c>
      <c r="K7" s="4" t="d">
        <v>2024-12-01</v>
      </c>
      <c r="L7" s="4" t="d">
        <v>2025-01-01</v>
      </c>
      <c r="M7" s="4" t="d">
        <v>2025-02-01</v>
      </c>
      <c r="N7" s="4" t="d">
        <v>2025-03-01</v>
      </c>
      <c r="O7" s="4" t="d">
        <v>2025-04-01</v>
      </c>
      <c r="P7" s="4" t="d">
        <v>2025-05-01</v>
      </c>
      <c r="Q7" s="4" t="d">
        <v>2025-06-01</v>
      </c>
      <c r="R7" s="5" t="s">
        <v>8</v>
      </c>
    </row>
    <row r="8" spans="1:18" ht="24.75" customHeight="1" x14ac:dyDescent="0.2">
      <c r="A8" s="6">
        <v>1</v>
      </c>
      <c r="B8" s="40" t="s">
        <v>9</v>
      </c>
      <c r="C8" s="40"/>
      <c r="D8" s="10">
        <v>1</v>
      </c>
      <c r="E8" s="23">
        <v>1</v>
      </c>
      <c r="F8" s="23">
        <f>+E8</f>
        <v>1</v>
      </c>
      <c r="G8" s="23">
        <f>+F8</f>
        <v>1</v>
      </c>
      <c r="H8" s="23">
        <f t="shared" ref="H8:Q8" si="0">+G8</f>
        <v>1</v>
      </c>
      <c r="I8" s="23">
        <f>+H8</f>
        <v>1</v>
      </c>
      <c r="J8" s="23">
        <f t="shared" si="0"/>
        <v>1</v>
      </c>
      <c r="K8" s="23">
        <f t="shared" si="0"/>
        <v>1</v>
      </c>
      <c r="L8" s="23">
        <f t="shared" si="0"/>
        <v>1</v>
      </c>
      <c r="M8" s="23">
        <f t="shared" si="0"/>
        <v>1</v>
      </c>
      <c r="N8" s="23">
        <f t="shared" si="0"/>
        <v>1</v>
      </c>
      <c r="O8" s="23">
        <f t="shared" si="0"/>
        <v>1</v>
      </c>
      <c r="P8" s="23">
        <f t="shared" si="0"/>
        <v>1</v>
      </c>
      <c r="Q8" s="23">
        <f t="shared" si="0"/>
        <v>1</v>
      </c>
      <c r="R8" s="24">
        <f>+Q8</f>
        <v>1</v>
      </c>
    </row>
    <row r="9" spans="1:18" ht="24.75" customHeight="1" x14ac:dyDescent="0.2">
      <c r="A9" s="7">
        <v>2</v>
      </c>
      <c r="B9" s="40" t="s">
        <v>10</v>
      </c>
      <c r="C9" s="40"/>
      <c r="D9" s="20">
        <v>3</v>
      </c>
      <c r="E9" s="25">
        <v>3</v>
      </c>
      <c r="F9" s="25">
        <v>3</v>
      </c>
      <c r="G9" s="25">
        <v>3</v>
      </c>
      <c r="H9" s="25">
        <v>3</v>
      </c>
      <c r="I9" s="25">
        <v>3</v>
      </c>
      <c r="J9" s="25">
        <v>3</v>
      </c>
      <c r="K9" s="25">
        <v>3</v>
      </c>
      <c r="L9" s="25">
        <v>3</v>
      </c>
      <c r="M9" s="25">
        <v>3</v>
      </c>
      <c r="N9" s="25">
        <v>3</v>
      </c>
      <c r="O9" s="25">
        <v>3</v>
      </c>
      <c r="P9" s="25">
        <v>3</v>
      </c>
      <c r="Q9" s="25">
        <v>3</v>
      </c>
      <c r="R9" s="24">
        <f>+Q9</f>
        <v>3</v>
      </c>
    </row>
    <row r="10" spans="1:18" ht="24.75" customHeight="1" x14ac:dyDescent="0.2">
      <c r="A10" s="7">
        <v>3</v>
      </c>
      <c r="B10" s="40" t="s">
        <v>11</v>
      </c>
      <c r="C10" s="40"/>
      <c r="D10" s="21">
        <v>1</v>
      </c>
      <c r="E10" s="26">
        <v>1</v>
      </c>
      <c r="F10" s="26">
        <v>1</v>
      </c>
      <c r="G10" s="26">
        <v>1</v>
      </c>
      <c r="H10" s="26">
        <v>1</v>
      </c>
      <c r="I10" s="26">
        <v>1</v>
      </c>
      <c r="J10" s="26">
        <v>1</v>
      </c>
      <c r="K10" s="26">
        <v>1</v>
      </c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>
        <v>1</v>
      </c>
      <c r="R10" s="24">
        <f>+Q10</f>
        <v>1</v>
      </c>
    </row>
    <row r="11" spans="1:18" ht="24.75" customHeight="1" x14ac:dyDescent="0.2">
      <c r="A11" s="32">
        <v>4</v>
      </c>
      <c r="B11" s="35" t="s">
        <v>12</v>
      </c>
      <c r="C11" s="11" t="s">
        <v>13</v>
      </c>
      <c r="D11" s="14"/>
      <c r="E11" s="27">
        <f>+D14</f>
        <v>61</v>
      </c>
      <c r="F11" s="27">
        <f t="shared" ref="F11:Q11" si="1">+E14</f>
        <v>61</v>
      </c>
      <c r="G11" s="27">
        <f t="shared" si="1"/>
        <v>61</v>
      </c>
      <c r="H11" s="27">
        <f t="shared" si="1"/>
        <v>62</v>
      </c>
      <c r="I11" s="27">
        <f t="shared" si="1"/>
        <v>62</v>
      </c>
      <c r="J11" s="27">
        <f t="shared" si="1"/>
        <v>61</v>
      </c>
      <c r="K11" s="27">
        <f t="shared" si="1"/>
        <v>61</v>
      </c>
      <c r="L11" s="27">
        <f t="shared" si="1"/>
        <v>61</v>
      </c>
      <c r="M11" s="27">
        <f t="shared" si="1"/>
        <v>62</v>
      </c>
      <c r="N11" s="27">
        <f t="shared" si="1"/>
        <v>61</v>
      </c>
      <c r="O11" s="27">
        <f t="shared" si="1"/>
        <v>62</v>
      </c>
      <c r="P11" s="27">
        <f t="shared" si="1"/>
        <v>62</v>
      </c>
      <c r="Q11" s="27">
        <f t="shared" si="1"/>
        <v>62</v>
      </c>
      <c r="R11" s="27">
        <f>+D14</f>
        <v>61</v>
      </c>
    </row>
    <row r="12" spans="1:18" ht="24.75" customHeight="1" x14ac:dyDescent="0.2">
      <c r="A12" s="33"/>
      <c r="B12" s="35"/>
      <c r="C12" s="13" t="s">
        <v>14</v>
      </c>
      <c r="D12" s="15"/>
      <c r="E12" s="25">
        <v>0</v>
      </c>
      <c r="F12" s="25">
        <v>0</v>
      </c>
      <c r="G12" s="25">
        <v>1</v>
      </c>
      <c r="H12" s="25">
        <v>0</v>
      </c>
      <c r="I12" s="25">
        <v>0</v>
      </c>
      <c r="J12" s="25">
        <v>0</v>
      </c>
      <c r="K12" s="25">
        <v>0</v>
      </c>
      <c r="L12" s="25">
        <v>1</v>
      </c>
      <c r="M12" s="25">
        <v>0</v>
      </c>
      <c r="N12" s="25">
        <v>1</v>
      </c>
      <c r="O12" s="25">
        <v>0</v>
      </c>
      <c r="P12" s="25">
        <v>0</v>
      </c>
      <c r="Q12" s="25">
        <v>0</v>
      </c>
      <c r="R12" s="24">
        <f>SUM(E12:Q12)</f>
        <v>3</v>
      </c>
    </row>
    <row r="13" spans="1:18" ht="24.75" customHeight="1" x14ac:dyDescent="0.2">
      <c r="A13" s="33"/>
      <c r="B13" s="35"/>
      <c r="C13" s="13" t="s">
        <v>15</v>
      </c>
      <c r="D13" s="15"/>
      <c r="E13" s="25">
        <v>0</v>
      </c>
      <c r="F13" s="25">
        <v>0</v>
      </c>
      <c r="G13" s="25">
        <v>0</v>
      </c>
      <c r="H13" s="25">
        <v>0</v>
      </c>
      <c r="I13" s="25">
        <v>1</v>
      </c>
      <c r="J13" s="25">
        <v>0</v>
      </c>
      <c r="K13" s="25">
        <v>0</v>
      </c>
      <c r="L13" s="25">
        <v>0</v>
      </c>
      <c r="M13" s="25">
        <v>1</v>
      </c>
      <c r="N13" s="25">
        <v>0</v>
      </c>
      <c r="O13" s="25">
        <v>0</v>
      </c>
      <c r="P13" s="25">
        <v>0</v>
      </c>
      <c r="Q13" s="25">
        <v>0</v>
      </c>
      <c r="R13" s="24">
        <f>SUM(E13:Q13)</f>
        <v>2</v>
      </c>
    </row>
    <row r="14" spans="1:18" ht="24.75" customHeight="1" x14ac:dyDescent="0.2">
      <c r="A14" s="34"/>
      <c r="B14" s="35"/>
      <c r="C14" s="12" t="s">
        <v>16</v>
      </c>
      <c r="D14" s="20">
        <v>61</v>
      </c>
      <c r="E14" s="24">
        <f>+E11+E12-E13</f>
        <v>61</v>
      </c>
      <c r="F14" s="24">
        <f t="shared" ref="F14:P14" si="2">+F11+F12-F13</f>
        <v>61</v>
      </c>
      <c r="G14" s="24">
        <f t="shared" si="2"/>
        <v>62</v>
      </c>
      <c r="H14" s="24">
        <f t="shared" si="2"/>
        <v>62</v>
      </c>
      <c r="I14" s="24">
        <f t="shared" si="2"/>
        <v>61</v>
      </c>
      <c r="J14" s="24">
        <f t="shared" si="2"/>
        <v>61</v>
      </c>
      <c r="K14" s="24">
        <f t="shared" si="2"/>
        <v>61</v>
      </c>
      <c r="L14" s="24">
        <f t="shared" si="2"/>
        <v>62</v>
      </c>
      <c r="M14" s="24">
        <f t="shared" si="2"/>
        <v>61</v>
      </c>
      <c r="N14" s="24">
        <f t="shared" si="2"/>
        <v>62</v>
      </c>
      <c r="O14" s="24">
        <f t="shared" si="2"/>
        <v>62</v>
      </c>
      <c r="P14" s="24">
        <f t="shared" si="2"/>
        <v>62</v>
      </c>
      <c r="Q14" s="24">
        <f>+Q11+Q12-Q13</f>
        <v>62</v>
      </c>
      <c r="R14" s="24">
        <f>+R11+R12-R13</f>
        <v>62</v>
      </c>
    </row>
    <row r="15" spans="1:18" ht="24.75" customHeight="1" x14ac:dyDescent="0.2">
      <c r="A15" s="32">
        <v>5</v>
      </c>
      <c r="B15" s="35" t="s">
        <v>17</v>
      </c>
      <c r="C15" s="11" t="s">
        <v>13</v>
      </c>
      <c r="D15" s="14"/>
      <c r="E15" s="27">
        <f>+D18</f>
        <v>1141</v>
      </c>
      <c r="F15" s="27">
        <f t="shared" ref="F15:Q15" si="3">+E18</f>
        <v>1129</v>
      </c>
      <c r="G15" s="27">
        <f t="shared" si="3"/>
        <v>1164</v>
      </c>
      <c r="H15" s="27">
        <f t="shared" si="3"/>
        <v>1194</v>
      </c>
      <c r="I15" s="27">
        <f t="shared" si="3"/>
        <v>1224</v>
      </c>
      <c r="J15" s="27">
        <f t="shared" si="3"/>
        <v>1259</v>
      </c>
      <c r="K15" s="27">
        <f t="shared" si="3"/>
        <v>1289</v>
      </c>
      <c r="L15" s="27">
        <f t="shared" si="3"/>
        <v>1319</v>
      </c>
      <c r="M15" s="27">
        <f t="shared" si="3"/>
        <v>1349</v>
      </c>
      <c r="N15" s="27">
        <f t="shared" si="3"/>
        <v>1379</v>
      </c>
      <c r="O15" s="27">
        <f t="shared" si="3"/>
        <v>1419</v>
      </c>
      <c r="P15" s="27">
        <f t="shared" si="3"/>
        <v>1455</v>
      </c>
      <c r="Q15" s="27">
        <f t="shared" si="3"/>
        <v>1485</v>
      </c>
      <c r="R15" s="27">
        <f>+D18</f>
        <v>1141</v>
      </c>
    </row>
    <row r="16" spans="1:18" ht="24.75" customHeight="1" x14ac:dyDescent="0.2">
      <c r="A16" s="33"/>
      <c r="B16" s="35"/>
      <c r="C16" s="13" t="s">
        <v>18</v>
      </c>
      <c r="D16" s="15"/>
      <c r="E16" s="25">
        <v>18</v>
      </c>
      <c r="F16" s="25">
        <v>75</v>
      </c>
      <c r="G16" s="25">
        <v>70</v>
      </c>
      <c r="H16" s="25">
        <v>70</v>
      </c>
      <c r="I16" s="25">
        <v>75</v>
      </c>
      <c r="J16" s="25">
        <v>60</v>
      </c>
      <c r="K16" s="25">
        <v>65</v>
      </c>
      <c r="L16" s="25">
        <v>75</v>
      </c>
      <c r="M16" s="25">
        <v>70</v>
      </c>
      <c r="N16" s="25">
        <v>70</v>
      </c>
      <c r="O16" s="25">
        <v>66</v>
      </c>
      <c r="P16" s="25">
        <v>60</v>
      </c>
      <c r="Q16" s="25">
        <v>60</v>
      </c>
      <c r="R16" s="24">
        <f>SUM(E16:Q16)</f>
        <v>834</v>
      </c>
    </row>
    <row r="17" spans="1:18" ht="24.75" customHeight="1" x14ac:dyDescent="0.2">
      <c r="A17" s="33"/>
      <c r="B17" s="35"/>
      <c r="C17" s="13" t="s">
        <v>19</v>
      </c>
      <c r="D17" s="15"/>
      <c r="E17" s="25">
        <v>30</v>
      </c>
      <c r="F17" s="25">
        <v>40</v>
      </c>
      <c r="G17" s="25">
        <v>40</v>
      </c>
      <c r="H17" s="25">
        <v>40</v>
      </c>
      <c r="I17" s="25">
        <v>40</v>
      </c>
      <c r="J17" s="25">
        <v>30</v>
      </c>
      <c r="K17" s="25">
        <v>35</v>
      </c>
      <c r="L17" s="25">
        <v>45</v>
      </c>
      <c r="M17" s="25">
        <v>40</v>
      </c>
      <c r="N17" s="25">
        <v>30</v>
      </c>
      <c r="O17" s="25">
        <v>30</v>
      </c>
      <c r="P17" s="25">
        <v>30</v>
      </c>
      <c r="Q17" s="25">
        <v>30</v>
      </c>
      <c r="R17" s="24">
        <f>SUM(E17:Q17)</f>
        <v>460</v>
      </c>
    </row>
    <row r="18" spans="1:18" ht="24.75" customHeight="1" x14ac:dyDescent="0.2">
      <c r="A18" s="34"/>
      <c r="B18" s="35"/>
      <c r="C18" s="12" t="s">
        <v>16</v>
      </c>
      <c r="D18" s="20">
        <v>1141</v>
      </c>
      <c r="E18" s="24">
        <f t="shared" ref="E18:R18" si="4">+E15+E16-E17</f>
        <v>1129</v>
      </c>
      <c r="F18" s="24">
        <f t="shared" si="4"/>
        <v>1164</v>
      </c>
      <c r="G18" s="24">
        <f t="shared" si="4"/>
        <v>1194</v>
      </c>
      <c r="H18" s="24">
        <f t="shared" si="4"/>
        <v>1224</v>
      </c>
      <c r="I18" s="24">
        <f t="shared" si="4"/>
        <v>1259</v>
      </c>
      <c r="J18" s="24">
        <f t="shared" si="4"/>
        <v>1289</v>
      </c>
      <c r="K18" s="24">
        <f t="shared" si="4"/>
        <v>1319</v>
      </c>
      <c r="L18" s="24">
        <f t="shared" si="4"/>
        <v>1349</v>
      </c>
      <c r="M18" s="24">
        <f t="shared" si="4"/>
        <v>1379</v>
      </c>
      <c r="N18" s="24">
        <f t="shared" si="4"/>
        <v>1419</v>
      </c>
      <c r="O18" s="24">
        <f t="shared" si="4"/>
        <v>1455</v>
      </c>
      <c r="P18" s="24">
        <f t="shared" si="4"/>
        <v>1485</v>
      </c>
      <c r="Q18" s="24">
        <f t="shared" si="4"/>
        <v>1515</v>
      </c>
      <c r="R18" s="24">
        <f t="shared" si="4"/>
        <v>1515</v>
      </c>
    </row>
    <row r="19" spans="1:18" ht="24.75" customHeight="1" x14ac:dyDescent="0.2">
      <c r="A19" s="32">
        <v>6</v>
      </c>
      <c r="B19" s="35" t="s">
        <v>20</v>
      </c>
      <c r="C19" s="11" t="s">
        <v>13</v>
      </c>
      <c r="D19" s="14"/>
      <c r="E19" s="27">
        <f>+D22</f>
        <v>12135365</v>
      </c>
      <c r="F19" s="27">
        <f t="shared" ref="F19:Q19" si="5">+E22</f>
        <v>12248512</v>
      </c>
      <c r="G19" s="27">
        <f t="shared" si="5"/>
        <v>12345365</v>
      </c>
      <c r="H19" s="27">
        <f t="shared" si="5"/>
        <v>12460365</v>
      </c>
      <c r="I19" s="27">
        <f t="shared" si="5"/>
        <v>12575365</v>
      </c>
      <c r="J19" s="27">
        <f t="shared" si="5"/>
        <v>12665365</v>
      </c>
      <c r="K19" s="27">
        <f t="shared" si="5"/>
        <v>12758365</v>
      </c>
      <c r="L19" s="27">
        <f t="shared" si="5"/>
        <v>12853365</v>
      </c>
      <c r="M19" s="27">
        <f t="shared" si="5"/>
        <v>12951365</v>
      </c>
      <c r="N19" s="27">
        <f t="shared" si="5"/>
        <v>13051365</v>
      </c>
      <c r="O19" s="27">
        <f t="shared" si="5"/>
        <v>13151365</v>
      </c>
      <c r="P19" s="27">
        <f t="shared" si="5"/>
        <v>13239365</v>
      </c>
      <c r="Q19" s="27">
        <f t="shared" si="5"/>
        <v>13326365</v>
      </c>
      <c r="R19" s="27">
        <f>+D22</f>
        <v>12135365</v>
      </c>
    </row>
    <row r="20" spans="1:18" ht="24.75" customHeight="1" x14ac:dyDescent="0.2">
      <c r="A20" s="33"/>
      <c r="B20" s="35"/>
      <c r="C20" s="13" t="s">
        <v>21</v>
      </c>
      <c r="D20" s="15"/>
      <c r="E20" s="28">
        <v>563460</v>
      </c>
      <c r="F20" s="25">
        <v>365000</v>
      </c>
      <c r="G20" s="25">
        <v>380000</v>
      </c>
      <c r="H20" s="25">
        <v>390000</v>
      </c>
      <c r="I20" s="25">
        <v>370000</v>
      </c>
      <c r="J20" s="25">
        <v>375000</v>
      </c>
      <c r="K20" s="25">
        <v>380000</v>
      </c>
      <c r="L20" s="25">
        <v>385000</v>
      </c>
      <c r="M20" s="25">
        <v>390000</v>
      </c>
      <c r="N20" s="25">
        <v>395000</v>
      </c>
      <c r="O20" s="25">
        <v>388000</v>
      </c>
      <c r="P20" s="25">
        <v>392000</v>
      </c>
      <c r="Q20" s="25">
        <v>391000</v>
      </c>
      <c r="R20" s="24">
        <f>SUM(E20:Q20)</f>
        <v>5164460</v>
      </c>
    </row>
    <row r="21" spans="1:18" ht="24.75" customHeight="1" x14ac:dyDescent="0.2">
      <c r="A21" s="33"/>
      <c r="B21" s="35"/>
      <c r="C21" s="13" t="s">
        <v>22</v>
      </c>
      <c r="D21" s="15"/>
      <c r="E21" s="28">
        <v>450313</v>
      </c>
      <c r="F21" s="25">
        <v>268147</v>
      </c>
      <c r="G21" s="25">
        <v>265000</v>
      </c>
      <c r="H21" s="25">
        <v>275000</v>
      </c>
      <c r="I21" s="25">
        <v>280000</v>
      </c>
      <c r="J21" s="25">
        <v>282000</v>
      </c>
      <c r="K21" s="25">
        <v>285000</v>
      </c>
      <c r="L21" s="25">
        <v>287000</v>
      </c>
      <c r="M21" s="25">
        <v>290000</v>
      </c>
      <c r="N21" s="25">
        <v>295000</v>
      </c>
      <c r="O21" s="25">
        <v>300000</v>
      </c>
      <c r="P21" s="25">
        <v>305000</v>
      </c>
      <c r="Q21" s="25">
        <v>310000</v>
      </c>
      <c r="R21" s="24">
        <f>SUM(E21:Q21)</f>
        <v>3892460</v>
      </c>
    </row>
    <row r="22" spans="1:18" ht="24.75" customHeight="1" x14ac:dyDescent="0.2">
      <c r="A22" s="34"/>
      <c r="B22" s="35"/>
      <c r="C22" s="12" t="s">
        <v>16</v>
      </c>
      <c r="D22" s="20">
        <v>12135365</v>
      </c>
      <c r="E22" s="24">
        <f t="shared" ref="E22:R22" si="6">+E19+E20-E21</f>
        <v>12248512</v>
      </c>
      <c r="F22" s="24">
        <f t="shared" si="6"/>
        <v>12345365</v>
      </c>
      <c r="G22" s="24">
        <f t="shared" si="6"/>
        <v>12460365</v>
      </c>
      <c r="H22" s="24">
        <f t="shared" si="6"/>
        <v>12575365</v>
      </c>
      <c r="I22" s="24">
        <f t="shared" si="6"/>
        <v>12665365</v>
      </c>
      <c r="J22" s="24">
        <f t="shared" si="6"/>
        <v>12758365</v>
      </c>
      <c r="K22" s="24">
        <f t="shared" si="6"/>
        <v>12853365</v>
      </c>
      <c r="L22" s="24">
        <f t="shared" si="6"/>
        <v>12951365</v>
      </c>
      <c r="M22" s="24">
        <f t="shared" si="6"/>
        <v>13051365</v>
      </c>
      <c r="N22" s="24">
        <f t="shared" si="6"/>
        <v>13151365</v>
      </c>
      <c r="O22" s="24">
        <f t="shared" si="6"/>
        <v>13239365</v>
      </c>
      <c r="P22" s="24">
        <f t="shared" si="6"/>
        <v>13326365</v>
      </c>
      <c r="Q22" s="24">
        <f t="shared" si="6"/>
        <v>13407365</v>
      </c>
      <c r="R22" s="24">
        <f t="shared" si="6"/>
        <v>13407365</v>
      </c>
    </row>
    <row r="23" spans="1:18" ht="24.75" customHeight="1" x14ac:dyDescent="0.2">
      <c r="A23" s="32">
        <v>7</v>
      </c>
      <c r="B23" s="35" t="s">
        <v>23</v>
      </c>
      <c r="C23" s="11" t="s">
        <v>13</v>
      </c>
      <c r="D23" s="14"/>
      <c r="E23" s="27">
        <f>+D26</f>
        <v>4109183</v>
      </c>
      <c r="F23" s="27">
        <f t="shared" ref="F23:Q23" si="7">+E26</f>
        <v>4108899</v>
      </c>
      <c r="G23" s="27">
        <f t="shared" si="7"/>
        <v>4269183</v>
      </c>
      <c r="H23" s="27">
        <f t="shared" si="7"/>
        <v>4349183</v>
      </c>
      <c r="I23" s="27">
        <f t="shared" si="7"/>
        <v>4429183</v>
      </c>
      <c r="J23" s="27">
        <f t="shared" si="7"/>
        <v>4509183</v>
      </c>
      <c r="K23" s="27">
        <f t="shared" si="7"/>
        <v>4589183</v>
      </c>
      <c r="L23" s="27">
        <f t="shared" si="7"/>
        <v>4669183</v>
      </c>
      <c r="M23" s="27">
        <f t="shared" si="7"/>
        <v>4749183</v>
      </c>
      <c r="N23" s="27">
        <f t="shared" si="7"/>
        <v>4826183</v>
      </c>
      <c r="O23" s="27">
        <f t="shared" si="7"/>
        <v>4901183</v>
      </c>
      <c r="P23" s="27">
        <f t="shared" si="7"/>
        <v>4973183</v>
      </c>
      <c r="Q23" s="27">
        <f t="shared" si="7"/>
        <v>5043183</v>
      </c>
      <c r="R23" s="27">
        <f>+D26</f>
        <v>4109183</v>
      </c>
    </row>
    <row r="24" spans="1:18" ht="24.75" customHeight="1" x14ac:dyDescent="0.2">
      <c r="A24" s="33"/>
      <c r="B24" s="35"/>
      <c r="C24" s="13" t="s">
        <v>21</v>
      </c>
      <c r="D24" s="15"/>
      <c r="E24" s="28">
        <v>529714</v>
      </c>
      <c r="F24" s="25">
        <v>265000</v>
      </c>
      <c r="G24" s="25">
        <v>270000</v>
      </c>
      <c r="H24" s="25">
        <v>275000</v>
      </c>
      <c r="I24" s="25">
        <v>280000</v>
      </c>
      <c r="J24" s="25">
        <v>285000</v>
      </c>
      <c r="K24" s="25">
        <v>290000</v>
      </c>
      <c r="L24" s="25">
        <v>295000</v>
      </c>
      <c r="M24" s="25">
        <v>297000</v>
      </c>
      <c r="N24" s="25">
        <v>300000</v>
      </c>
      <c r="O24" s="25">
        <v>302000</v>
      </c>
      <c r="P24" s="25">
        <v>305000</v>
      </c>
      <c r="Q24" s="25">
        <v>310000</v>
      </c>
      <c r="R24" s="24">
        <f>SUM(E24:Q24)</f>
        <v>4003714</v>
      </c>
    </row>
    <row r="25" spans="1:18" ht="24.75" customHeight="1" x14ac:dyDescent="0.2">
      <c r="A25" s="33"/>
      <c r="B25" s="35"/>
      <c r="C25" s="13" t="s">
        <v>22</v>
      </c>
      <c r="D25" s="15"/>
      <c r="E25" s="28">
        <v>529998</v>
      </c>
      <c r="F25" s="25">
        <v>104716</v>
      </c>
      <c r="G25" s="25">
        <v>190000</v>
      </c>
      <c r="H25" s="25">
        <v>195000</v>
      </c>
      <c r="I25" s="25">
        <v>200000</v>
      </c>
      <c r="J25" s="25">
        <v>205000</v>
      </c>
      <c r="K25" s="25">
        <v>210000</v>
      </c>
      <c r="L25" s="25">
        <v>215000</v>
      </c>
      <c r="M25" s="25">
        <v>220000</v>
      </c>
      <c r="N25" s="25">
        <v>225000</v>
      </c>
      <c r="O25" s="25">
        <v>230000</v>
      </c>
      <c r="P25" s="25">
        <v>235000</v>
      </c>
      <c r="Q25" s="25">
        <v>240000</v>
      </c>
      <c r="R25" s="24">
        <f>SUM(E25:Q25)</f>
        <v>2999714</v>
      </c>
    </row>
    <row r="26" spans="1:18" ht="24.75" customHeight="1" x14ac:dyDescent="0.2">
      <c r="A26" s="34"/>
      <c r="B26" s="35"/>
      <c r="C26" s="12" t="s">
        <v>16</v>
      </c>
      <c r="D26" s="20">
        <v>4109183</v>
      </c>
      <c r="E26" s="24">
        <f t="shared" ref="E26:R26" si="8">+E23+E24-E25</f>
        <v>4108899</v>
      </c>
      <c r="F26" s="24">
        <f t="shared" si="8"/>
        <v>4269183</v>
      </c>
      <c r="G26" s="24">
        <f t="shared" si="8"/>
        <v>4349183</v>
      </c>
      <c r="H26" s="24">
        <f t="shared" si="8"/>
        <v>4429183</v>
      </c>
      <c r="I26" s="24">
        <f t="shared" si="8"/>
        <v>4509183</v>
      </c>
      <c r="J26" s="24">
        <f t="shared" si="8"/>
        <v>4589183</v>
      </c>
      <c r="K26" s="24">
        <f t="shared" si="8"/>
        <v>4669183</v>
      </c>
      <c r="L26" s="24">
        <f t="shared" si="8"/>
        <v>4749183</v>
      </c>
      <c r="M26" s="24">
        <f t="shared" si="8"/>
        <v>4826183</v>
      </c>
      <c r="N26" s="24">
        <f t="shared" si="8"/>
        <v>4901183</v>
      </c>
      <c r="O26" s="24">
        <f t="shared" si="8"/>
        <v>4973183</v>
      </c>
      <c r="P26" s="24">
        <f t="shared" si="8"/>
        <v>5043183</v>
      </c>
      <c r="Q26" s="24">
        <f t="shared" si="8"/>
        <v>5113183</v>
      </c>
      <c r="R26" s="24">
        <f t="shared" si="8"/>
        <v>5113183</v>
      </c>
    </row>
    <row r="27" spans="1:18" ht="24.75" customHeight="1" x14ac:dyDescent="0.2">
      <c r="A27" s="32">
        <v>8</v>
      </c>
      <c r="B27" s="35" t="s">
        <v>24</v>
      </c>
      <c r="C27" s="11" t="s">
        <v>13</v>
      </c>
      <c r="D27" s="14"/>
      <c r="E27" s="27">
        <f>+D30</f>
        <v>10002000</v>
      </c>
      <c r="F27" s="27">
        <f t="shared" ref="F27:Q27" si="9">+E30</f>
        <v>9774300</v>
      </c>
      <c r="G27" s="27">
        <f t="shared" si="9"/>
        <v>9864300</v>
      </c>
      <c r="H27" s="27">
        <f t="shared" si="9"/>
        <v>9954300</v>
      </c>
      <c r="I27" s="27">
        <f t="shared" si="9"/>
        <v>10044300</v>
      </c>
      <c r="J27" s="27">
        <f t="shared" si="9"/>
        <v>10134300</v>
      </c>
      <c r="K27" s="27">
        <f t="shared" si="9"/>
        <v>10224300</v>
      </c>
      <c r="L27" s="27">
        <f t="shared" si="9"/>
        <v>10314300</v>
      </c>
      <c r="M27" s="27">
        <f t="shared" si="9"/>
        <v>10404300</v>
      </c>
      <c r="N27" s="27">
        <f t="shared" si="9"/>
        <v>10497300</v>
      </c>
      <c r="O27" s="27">
        <f t="shared" si="9"/>
        <v>10592300</v>
      </c>
      <c r="P27" s="27">
        <f t="shared" si="9"/>
        <v>10687300</v>
      </c>
      <c r="Q27" s="27">
        <f t="shared" si="9"/>
        <v>10785300</v>
      </c>
      <c r="R27" s="27">
        <f>+D30</f>
        <v>10002000</v>
      </c>
    </row>
    <row r="28" spans="1:18" ht="24.75" customHeight="1" x14ac:dyDescent="0.2">
      <c r="A28" s="33"/>
      <c r="B28" s="35"/>
      <c r="C28" s="13" t="s">
        <v>21</v>
      </c>
      <c r="D28" s="15"/>
      <c r="E28" s="28">
        <v>364200</v>
      </c>
      <c r="F28" s="25">
        <v>285000</v>
      </c>
      <c r="G28" s="25">
        <v>290000</v>
      </c>
      <c r="H28" s="25">
        <v>295000</v>
      </c>
      <c r="I28" s="25">
        <v>300000</v>
      </c>
      <c r="J28" s="25">
        <v>305000</v>
      </c>
      <c r="K28" s="25">
        <v>310000</v>
      </c>
      <c r="L28" s="25">
        <v>315000</v>
      </c>
      <c r="M28" s="25">
        <v>320000</v>
      </c>
      <c r="N28" s="25">
        <v>325000</v>
      </c>
      <c r="O28" s="25">
        <v>330000</v>
      </c>
      <c r="P28" s="25">
        <v>335000</v>
      </c>
      <c r="Q28" s="25">
        <v>340000</v>
      </c>
      <c r="R28" s="24">
        <f>SUM(E28:Q28)</f>
        <v>4114200</v>
      </c>
    </row>
    <row r="29" spans="1:18" ht="24.75" customHeight="1" x14ac:dyDescent="0.2">
      <c r="A29" s="33"/>
      <c r="B29" s="35"/>
      <c r="C29" s="13" t="s">
        <v>22</v>
      </c>
      <c r="D29" s="15"/>
      <c r="E29" s="28">
        <v>591900</v>
      </c>
      <c r="F29" s="25">
        <v>195000</v>
      </c>
      <c r="G29" s="25">
        <v>200000</v>
      </c>
      <c r="H29" s="25">
        <v>205000</v>
      </c>
      <c r="I29" s="25">
        <v>210000</v>
      </c>
      <c r="J29" s="25">
        <v>215000</v>
      </c>
      <c r="K29" s="25">
        <v>220000</v>
      </c>
      <c r="L29" s="25">
        <v>225000</v>
      </c>
      <c r="M29" s="25">
        <v>227000</v>
      </c>
      <c r="N29" s="25">
        <v>230000</v>
      </c>
      <c r="O29" s="25">
        <v>235000</v>
      </c>
      <c r="P29" s="25">
        <v>237000</v>
      </c>
      <c r="Q29" s="25">
        <v>240000</v>
      </c>
      <c r="R29" s="24">
        <f>SUM(E29:Q29)</f>
        <v>3230900</v>
      </c>
    </row>
    <row r="30" spans="1:18" ht="24.75" customHeight="1" x14ac:dyDescent="0.2">
      <c r="A30" s="34"/>
      <c r="B30" s="35"/>
      <c r="C30" s="12" t="s">
        <v>16</v>
      </c>
      <c r="D30" s="20">
        <v>10002000</v>
      </c>
      <c r="E30" s="24">
        <f t="shared" ref="E30:R30" si="10">+E27+E28-E29</f>
        <v>9774300</v>
      </c>
      <c r="F30" s="24">
        <f t="shared" si="10"/>
        <v>9864300</v>
      </c>
      <c r="G30" s="24">
        <f t="shared" si="10"/>
        <v>9954300</v>
      </c>
      <c r="H30" s="24">
        <f t="shared" si="10"/>
        <v>10044300</v>
      </c>
      <c r="I30" s="24">
        <f t="shared" si="10"/>
        <v>10134300</v>
      </c>
      <c r="J30" s="24">
        <f t="shared" si="10"/>
        <v>10224300</v>
      </c>
      <c r="K30" s="24">
        <f t="shared" si="10"/>
        <v>10314300</v>
      </c>
      <c r="L30" s="24">
        <f t="shared" si="10"/>
        <v>10404300</v>
      </c>
      <c r="M30" s="24">
        <f t="shared" si="10"/>
        <v>10497300</v>
      </c>
      <c r="N30" s="24">
        <f t="shared" si="10"/>
        <v>10592300</v>
      </c>
      <c r="O30" s="24">
        <f t="shared" si="10"/>
        <v>10687300</v>
      </c>
      <c r="P30" s="24">
        <f t="shared" si="10"/>
        <v>10785300</v>
      </c>
      <c r="Q30" s="24">
        <f t="shared" si="10"/>
        <v>10885300</v>
      </c>
      <c r="R30" s="24">
        <f t="shared" si="10"/>
        <v>10885300</v>
      </c>
    </row>
    <row r="31" spans="1:18" ht="24.75" customHeight="1" x14ac:dyDescent="0.2">
      <c r="A31" s="32">
        <v>9</v>
      </c>
      <c r="B31" s="35" t="s">
        <v>25</v>
      </c>
      <c r="C31" s="11" t="s">
        <v>13</v>
      </c>
      <c r="D31" s="14"/>
      <c r="E31" s="27">
        <f>+D34</f>
        <v>300000</v>
      </c>
      <c r="F31" s="27">
        <f t="shared" ref="F31:Q31" si="11">+E34</f>
        <v>300000</v>
      </c>
      <c r="G31" s="27">
        <f t="shared" si="11"/>
        <v>400000</v>
      </c>
      <c r="H31" s="27">
        <f t="shared" si="11"/>
        <v>600000</v>
      </c>
      <c r="I31" s="27">
        <f t="shared" si="11"/>
        <v>800000</v>
      </c>
      <c r="J31" s="27">
        <f t="shared" si="11"/>
        <v>1000000</v>
      </c>
      <c r="K31" s="27">
        <f t="shared" si="11"/>
        <v>1100000</v>
      </c>
      <c r="L31" s="27">
        <f t="shared" si="11"/>
        <v>1200000</v>
      </c>
      <c r="M31" s="27">
        <f t="shared" si="11"/>
        <v>1300000</v>
      </c>
      <c r="N31" s="27">
        <f t="shared" si="11"/>
        <v>1500000</v>
      </c>
      <c r="O31" s="27">
        <f t="shared" si="11"/>
        <v>1600000</v>
      </c>
      <c r="P31" s="27">
        <f t="shared" si="11"/>
        <v>1700000</v>
      </c>
      <c r="Q31" s="27">
        <f t="shared" si="11"/>
        <v>1800000</v>
      </c>
      <c r="R31" s="27">
        <f>+D34</f>
        <v>300000</v>
      </c>
    </row>
    <row r="32" spans="1:18" ht="24.75" customHeight="1" x14ac:dyDescent="0.2">
      <c r="A32" s="33"/>
      <c r="B32" s="35"/>
      <c r="C32" s="13" t="s">
        <v>21</v>
      </c>
      <c r="D32" s="15"/>
      <c r="E32" s="25">
        <v>0</v>
      </c>
      <c r="F32" s="25">
        <v>100000</v>
      </c>
      <c r="G32" s="25">
        <v>200000</v>
      </c>
      <c r="H32" s="25">
        <v>200000</v>
      </c>
      <c r="I32" s="25">
        <v>200000</v>
      </c>
      <c r="J32" s="25">
        <v>100000</v>
      </c>
      <c r="K32" s="25">
        <v>100000</v>
      </c>
      <c r="L32" s="25">
        <v>100000</v>
      </c>
      <c r="M32" s="25">
        <v>200000</v>
      </c>
      <c r="N32" s="25">
        <v>100000</v>
      </c>
      <c r="O32" s="25">
        <v>100000</v>
      </c>
      <c r="P32" s="25">
        <v>100000</v>
      </c>
      <c r="Q32" s="25">
        <v>100000</v>
      </c>
      <c r="R32" s="24">
        <f>SUM(E32:Q32)</f>
        <v>1600000</v>
      </c>
    </row>
    <row r="33" spans="1:18" ht="24.75" customHeight="1" x14ac:dyDescent="0.2">
      <c r="A33" s="33"/>
      <c r="B33" s="35"/>
      <c r="C33" s="13" t="s">
        <v>22</v>
      </c>
      <c r="D33" s="15"/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4">
        <f>SUM(E33:Q33)</f>
        <v>0</v>
      </c>
    </row>
    <row r="34" spans="1:18" ht="24.75" customHeight="1" x14ac:dyDescent="0.2">
      <c r="A34" s="34"/>
      <c r="B34" s="35"/>
      <c r="C34" s="12" t="s">
        <v>16</v>
      </c>
      <c r="D34" s="20">
        <v>300000</v>
      </c>
      <c r="E34" s="24">
        <f t="shared" ref="E34:R34" si="12">+E31+E32-E33</f>
        <v>300000</v>
      </c>
      <c r="F34" s="24">
        <f t="shared" si="12"/>
        <v>400000</v>
      </c>
      <c r="G34" s="24">
        <f t="shared" si="12"/>
        <v>600000</v>
      </c>
      <c r="H34" s="24">
        <f t="shared" si="12"/>
        <v>800000</v>
      </c>
      <c r="I34" s="24">
        <f t="shared" si="12"/>
        <v>1000000</v>
      </c>
      <c r="J34" s="24">
        <f t="shared" si="12"/>
        <v>1100000</v>
      </c>
      <c r="K34" s="24">
        <f t="shared" si="12"/>
        <v>1200000</v>
      </c>
      <c r="L34" s="24">
        <f t="shared" si="12"/>
        <v>1300000</v>
      </c>
      <c r="M34" s="24">
        <f t="shared" si="12"/>
        <v>1500000</v>
      </c>
      <c r="N34" s="24">
        <f t="shared" si="12"/>
        <v>1600000</v>
      </c>
      <c r="O34" s="24">
        <f t="shared" si="12"/>
        <v>1700000</v>
      </c>
      <c r="P34" s="24">
        <f t="shared" si="12"/>
        <v>1800000</v>
      </c>
      <c r="Q34" s="24">
        <f t="shared" si="12"/>
        <v>1900000</v>
      </c>
      <c r="R34" s="24">
        <f t="shared" si="12"/>
        <v>1900000</v>
      </c>
    </row>
    <row r="35" spans="1:18" ht="24.75" customHeight="1" x14ac:dyDescent="0.2">
      <c r="A35" s="32">
        <v>10</v>
      </c>
      <c r="B35" s="35" t="s">
        <v>26</v>
      </c>
      <c r="C35" s="11" t="s">
        <v>13</v>
      </c>
      <c r="D35" s="14"/>
      <c r="E35" s="27">
        <f>+D38</f>
        <v>967</v>
      </c>
      <c r="F35" s="27">
        <f t="shared" ref="F35:Q35" si="13">+E38</f>
        <v>947</v>
      </c>
      <c r="G35" s="27">
        <f t="shared" si="13"/>
        <v>987</v>
      </c>
      <c r="H35" s="27">
        <f t="shared" si="13"/>
        <v>1027</v>
      </c>
      <c r="I35" s="27">
        <f t="shared" si="13"/>
        <v>1052</v>
      </c>
      <c r="J35" s="27">
        <f t="shared" si="13"/>
        <v>1077</v>
      </c>
      <c r="K35" s="27">
        <f t="shared" si="13"/>
        <v>1097</v>
      </c>
      <c r="L35" s="27">
        <f t="shared" si="13"/>
        <v>1127</v>
      </c>
      <c r="M35" s="27">
        <f t="shared" si="13"/>
        <v>1152</v>
      </c>
      <c r="N35" s="27">
        <f t="shared" si="13"/>
        <v>1182</v>
      </c>
      <c r="O35" s="27">
        <f t="shared" si="13"/>
        <v>1217</v>
      </c>
      <c r="P35" s="27">
        <f t="shared" si="13"/>
        <v>1227</v>
      </c>
      <c r="Q35" s="27">
        <f t="shared" si="13"/>
        <v>1252</v>
      </c>
      <c r="R35" s="27">
        <f>+D38</f>
        <v>967</v>
      </c>
    </row>
    <row r="36" spans="1:18" ht="24.75" customHeight="1" x14ac:dyDescent="0.2">
      <c r="A36" s="33"/>
      <c r="B36" s="35"/>
      <c r="C36" s="13" t="s">
        <v>27</v>
      </c>
      <c r="D36" s="15"/>
      <c r="E36" s="25">
        <v>53</v>
      </c>
      <c r="F36" s="25">
        <v>85</v>
      </c>
      <c r="G36" s="25">
        <v>85</v>
      </c>
      <c r="H36" s="25">
        <v>80</v>
      </c>
      <c r="I36" s="25">
        <v>85</v>
      </c>
      <c r="J36" s="25">
        <v>85</v>
      </c>
      <c r="K36" s="25">
        <v>90</v>
      </c>
      <c r="L36" s="25">
        <v>85</v>
      </c>
      <c r="M36" s="25">
        <v>90</v>
      </c>
      <c r="N36" s="25">
        <v>90</v>
      </c>
      <c r="O36" s="25">
        <v>75</v>
      </c>
      <c r="P36" s="25">
        <v>90</v>
      </c>
      <c r="Q36" s="25">
        <v>75</v>
      </c>
      <c r="R36" s="24">
        <f>SUM(E36:Q36)</f>
        <v>1068</v>
      </c>
    </row>
    <row r="37" spans="1:18" ht="24.75" customHeight="1" x14ac:dyDescent="0.2">
      <c r="A37" s="33"/>
      <c r="B37" s="35"/>
      <c r="C37" s="13" t="s">
        <v>28</v>
      </c>
      <c r="D37" s="15"/>
      <c r="E37" s="25">
        <v>73</v>
      </c>
      <c r="F37" s="25">
        <v>45</v>
      </c>
      <c r="G37" s="25">
        <v>45</v>
      </c>
      <c r="H37" s="25">
        <v>55</v>
      </c>
      <c r="I37" s="25">
        <v>60</v>
      </c>
      <c r="J37" s="25">
        <v>65</v>
      </c>
      <c r="K37" s="25">
        <v>60</v>
      </c>
      <c r="L37" s="25">
        <v>60</v>
      </c>
      <c r="M37" s="25">
        <v>60</v>
      </c>
      <c r="N37" s="25">
        <v>55</v>
      </c>
      <c r="O37" s="25">
        <v>65</v>
      </c>
      <c r="P37" s="25">
        <v>65</v>
      </c>
      <c r="Q37" s="25">
        <v>70</v>
      </c>
      <c r="R37" s="24">
        <f>SUM(E37:Q37)</f>
        <v>778</v>
      </c>
    </row>
    <row r="38" spans="1:18" ht="24.75" customHeight="1" x14ac:dyDescent="0.2">
      <c r="A38" s="34"/>
      <c r="B38" s="35"/>
      <c r="C38" s="12" t="s">
        <v>16</v>
      </c>
      <c r="D38" s="20">
        <v>967</v>
      </c>
      <c r="E38" s="24">
        <f t="shared" ref="E38:R38" si="14">+E35+E36-E37</f>
        <v>947</v>
      </c>
      <c r="F38" s="24">
        <f t="shared" si="14"/>
        <v>987</v>
      </c>
      <c r="G38" s="24">
        <f t="shared" si="14"/>
        <v>1027</v>
      </c>
      <c r="H38" s="24">
        <f t="shared" si="14"/>
        <v>1052</v>
      </c>
      <c r="I38" s="24">
        <f t="shared" si="14"/>
        <v>1077</v>
      </c>
      <c r="J38" s="24">
        <f t="shared" si="14"/>
        <v>1097</v>
      </c>
      <c r="K38" s="24">
        <f t="shared" si="14"/>
        <v>1127</v>
      </c>
      <c r="L38" s="24">
        <f t="shared" si="14"/>
        <v>1152</v>
      </c>
      <c r="M38" s="24">
        <f t="shared" si="14"/>
        <v>1182</v>
      </c>
      <c r="N38" s="24">
        <f t="shared" si="14"/>
        <v>1217</v>
      </c>
      <c r="O38" s="24">
        <f t="shared" si="14"/>
        <v>1227</v>
      </c>
      <c r="P38" s="24">
        <f t="shared" si="14"/>
        <v>1252</v>
      </c>
      <c r="Q38" s="24">
        <f t="shared" si="14"/>
        <v>1257</v>
      </c>
      <c r="R38" s="24">
        <f t="shared" si="14"/>
        <v>1257</v>
      </c>
    </row>
    <row r="39" spans="1:18" ht="24.75" customHeight="1" x14ac:dyDescent="0.2">
      <c r="A39" s="32">
        <v>11</v>
      </c>
      <c r="B39" s="35" t="s">
        <v>29</v>
      </c>
      <c r="C39" s="11" t="s">
        <v>13</v>
      </c>
      <c r="D39" s="14"/>
      <c r="E39" s="27">
        <f>+D42</f>
        <v>66716949</v>
      </c>
      <c r="F39" s="27">
        <f t="shared" ref="F39:Q39" si="15">+E42</f>
        <v>65210088</v>
      </c>
      <c r="G39" s="27">
        <f t="shared" si="15"/>
        <v>67135927.879999995</v>
      </c>
      <c r="H39" s="27">
        <f t="shared" si="15"/>
        <v>68929632.879999995</v>
      </c>
      <c r="I39" s="27">
        <f t="shared" si="15"/>
        <v>70427725.098800004</v>
      </c>
      <c r="J39" s="27">
        <f t="shared" si="15"/>
        <v>72696036.712438002</v>
      </c>
      <c r="K39" s="27">
        <f t="shared" si="15"/>
        <v>74703492.490507632</v>
      </c>
      <c r="L39" s="27">
        <f t="shared" si="15"/>
        <v>76480090.854099259</v>
      </c>
      <c r="M39" s="27">
        <f t="shared" si="15"/>
        <v>78052380.405877843</v>
      </c>
      <c r="N39" s="27">
        <f t="shared" si="15"/>
        <v>79443856.65920189</v>
      </c>
      <c r="O39" s="27">
        <f t="shared" si="15"/>
        <v>80675313.143393666</v>
      </c>
      <c r="P39" s="27">
        <f t="shared" si="15"/>
        <v>81205655.263337329</v>
      </c>
      <c r="Q39" s="27">
        <f t="shared" si="15"/>
        <v>83575311.460686907</v>
      </c>
      <c r="R39" s="27">
        <f>+D42</f>
        <v>66716949</v>
      </c>
    </row>
    <row r="40" spans="1:18" ht="22.5" customHeight="1" x14ac:dyDescent="0.2">
      <c r="A40" s="33"/>
      <c r="B40" s="35"/>
      <c r="C40" s="13" t="s">
        <v>27</v>
      </c>
      <c r="D40" s="15"/>
      <c r="E40" s="29">
        <v>5471000</v>
      </c>
      <c r="F40" s="25">
        <v>10000000</v>
      </c>
      <c r="G40" s="25">
        <v>10000000</v>
      </c>
      <c r="H40" s="25">
        <v>10000000</v>
      </c>
      <c r="I40" s="25">
        <v>11000000</v>
      </c>
      <c r="J40" s="25">
        <v>11000000</v>
      </c>
      <c r="K40" s="25">
        <v>11000000</v>
      </c>
      <c r="L40" s="25">
        <v>11000000</v>
      </c>
      <c r="M40" s="25">
        <v>11000000</v>
      </c>
      <c r="N40" s="25">
        <v>11000000</v>
      </c>
      <c r="O40" s="25">
        <v>9500000</v>
      </c>
      <c r="P40" s="25">
        <v>11500000</v>
      </c>
      <c r="Q40" s="25">
        <v>9500000</v>
      </c>
      <c r="R40" s="24">
        <f>SUM(E40:Q40)</f>
        <v>131971000</v>
      </c>
    </row>
    <row r="41" spans="1:18" ht="22.5" customHeight="1" x14ac:dyDescent="0.2">
      <c r="A41" s="33"/>
      <c r="B41" s="35"/>
      <c r="C41" s="13" t="s">
        <v>30</v>
      </c>
      <c r="D41" s="15"/>
      <c r="E41" s="29">
        <v>6977861</v>
      </c>
      <c r="F41" s="25">
        <f>(F39+F40/2)*11.5%</f>
        <v>8074160.1200000001</v>
      </c>
      <c r="G41" s="25">
        <v>8206295</v>
      </c>
      <c r="H41" s="25">
        <f t="shared" ref="H41:N41" si="16">(H39+H40/2)*11.5%</f>
        <v>8501907.7811999992</v>
      </c>
      <c r="I41" s="25">
        <f t="shared" si="16"/>
        <v>8731688.3863620013</v>
      </c>
      <c r="J41" s="25">
        <f t="shared" si="16"/>
        <v>8992544.2219303697</v>
      </c>
      <c r="K41" s="25">
        <f t="shared" si="16"/>
        <v>9223401.6364083774</v>
      </c>
      <c r="L41" s="25">
        <f t="shared" si="16"/>
        <v>9427710.4482214153</v>
      </c>
      <c r="M41" s="25">
        <f t="shared" si="16"/>
        <v>9608523.7466759533</v>
      </c>
      <c r="N41" s="25">
        <f t="shared" si="16"/>
        <v>9768543.5158082172</v>
      </c>
      <c r="O41" s="25">
        <f>(O39+O40/2)*10.5%</f>
        <v>8969657.8800563347</v>
      </c>
      <c r="P41" s="25">
        <f>(P39+P40/2)*10.5%</f>
        <v>9130343.80265042</v>
      </c>
      <c r="Q41" s="25">
        <v>8770580</v>
      </c>
      <c r="R41" s="24">
        <f>SUM(E41:Q41)</f>
        <v>114383217.53931309</v>
      </c>
    </row>
    <row r="42" spans="1:18" ht="24.75" customHeight="1" x14ac:dyDescent="0.2">
      <c r="A42" s="34"/>
      <c r="B42" s="35"/>
      <c r="C42" s="12" t="s">
        <v>16</v>
      </c>
      <c r="D42" s="20">
        <v>66716949</v>
      </c>
      <c r="E42" s="30">
        <f t="shared" ref="E42:R42" si="17">+E39+E40-E41</f>
        <v>65210088</v>
      </c>
      <c r="F42" s="30">
        <f t="shared" si="17"/>
        <v>67135927.879999995</v>
      </c>
      <c r="G42" s="30">
        <f t="shared" si="17"/>
        <v>68929632.879999995</v>
      </c>
      <c r="H42" s="30">
        <f t="shared" si="17"/>
        <v>70427725.098800004</v>
      </c>
      <c r="I42" s="30">
        <f t="shared" si="17"/>
        <v>72696036.712438002</v>
      </c>
      <c r="J42" s="30">
        <f t="shared" si="17"/>
        <v>74703492.490507632</v>
      </c>
      <c r="K42" s="30">
        <f t="shared" si="17"/>
        <v>76480090.854099259</v>
      </c>
      <c r="L42" s="30">
        <f t="shared" si="17"/>
        <v>78052380.405877843</v>
      </c>
      <c r="M42" s="30">
        <f t="shared" si="17"/>
        <v>79443856.65920189</v>
      </c>
      <c r="N42" s="30">
        <f t="shared" si="17"/>
        <v>80675313.143393666</v>
      </c>
      <c r="O42" s="30">
        <f t="shared" si="17"/>
        <v>81205655.263337329</v>
      </c>
      <c r="P42" s="30">
        <f t="shared" si="17"/>
        <v>83575311.460686907</v>
      </c>
      <c r="Q42" s="30">
        <f t="shared" si="17"/>
        <v>84304731.460686907</v>
      </c>
      <c r="R42" s="24">
        <f t="shared" si="17"/>
        <v>84304731.460686907</v>
      </c>
    </row>
    <row r="43" spans="1:18" ht="24.75" customHeight="1" x14ac:dyDescent="0.2">
      <c r="A43" s="32">
        <v>12</v>
      </c>
      <c r="B43" s="35" t="s">
        <v>31</v>
      </c>
      <c r="C43" s="11" t="s">
        <v>13</v>
      </c>
      <c r="D43" s="14"/>
      <c r="E43" s="27">
        <f>+D46</f>
        <v>26</v>
      </c>
      <c r="F43" s="27">
        <f t="shared" ref="F43:Q43" si="18">+E46</f>
        <v>32</v>
      </c>
      <c r="G43" s="27">
        <f t="shared" si="18"/>
        <v>25</v>
      </c>
      <c r="H43" s="27">
        <f t="shared" si="18"/>
        <v>21</v>
      </c>
      <c r="I43" s="27">
        <f t="shared" si="18"/>
        <v>17</v>
      </c>
      <c r="J43" s="27">
        <f t="shared" si="18"/>
        <v>15</v>
      </c>
      <c r="K43" s="27">
        <f t="shared" si="18"/>
        <v>12</v>
      </c>
      <c r="L43" s="27">
        <f t="shared" si="18"/>
        <v>12</v>
      </c>
      <c r="M43" s="27">
        <f t="shared" si="18"/>
        <v>11</v>
      </c>
      <c r="N43" s="27">
        <f t="shared" si="18"/>
        <v>11</v>
      </c>
      <c r="O43" s="27">
        <f t="shared" si="18"/>
        <v>11</v>
      </c>
      <c r="P43" s="27">
        <f t="shared" si="18"/>
        <v>11</v>
      </c>
      <c r="Q43" s="27">
        <f t="shared" si="18"/>
        <v>11</v>
      </c>
      <c r="R43" s="27">
        <f>+D46</f>
        <v>26</v>
      </c>
    </row>
    <row r="44" spans="1:18" ht="24.75" customHeight="1" x14ac:dyDescent="0.2">
      <c r="A44" s="33"/>
      <c r="B44" s="35"/>
      <c r="C44" s="13" t="s">
        <v>32</v>
      </c>
      <c r="D44" s="15"/>
      <c r="E44" s="25">
        <v>6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4">
        <f>SUM(E44:Q44)</f>
        <v>6</v>
      </c>
    </row>
    <row r="45" spans="1:18" ht="24.75" customHeight="1" x14ac:dyDescent="0.2">
      <c r="A45" s="33"/>
      <c r="B45" s="35"/>
      <c r="C45" s="13" t="s">
        <v>28</v>
      </c>
      <c r="D45" s="15"/>
      <c r="E45" s="25">
        <v>0</v>
      </c>
      <c r="F45" s="25">
        <v>7</v>
      </c>
      <c r="G45" s="25">
        <v>4</v>
      </c>
      <c r="H45" s="25">
        <v>4</v>
      </c>
      <c r="I45" s="25">
        <v>2</v>
      </c>
      <c r="J45" s="25">
        <v>3</v>
      </c>
      <c r="K45" s="25">
        <v>0</v>
      </c>
      <c r="L45" s="25">
        <v>1</v>
      </c>
      <c r="M45" s="25">
        <v>0</v>
      </c>
      <c r="N45" s="25">
        <v>0</v>
      </c>
      <c r="O45" s="25">
        <v>0</v>
      </c>
      <c r="P45" s="25">
        <v>0</v>
      </c>
      <c r="Q45" s="25">
        <v>1</v>
      </c>
      <c r="R45" s="24">
        <f>SUM(E45:Q45)</f>
        <v>22</v>
      </c>
    </row>
    <row r="46" spans="1:18" ht="24.75" customHeight="1" x14ac:dyDescent="0.2">
      <c r="A46" s="34"/>
      <c r="B46" s="35"/>
      <c r="C46" s="12" t="s">
        <v>16</v>
      </c>
      <c r="D46" s="20">
        <v>26</v>
      </c>
      <c r="E46" s="24">
        <f t="shared" ref="E46:R46" si="19">+E43+E44-E45</f>
        <v>32</v>
      </c>
      <c r="F46" s="24">
        <f t="shared" si="19"/>
        <v>25</v>
      </c>
      <c r="G46" s="24">
        <f t="shared" si="19"/>
        <v>21</v>
      </c>
      <c r="H46" s="24">
        <f t="shared" si="19"/>
        <v>17</v>
      </c>
      <c r="I46" s="24">
        <f t="shared" si="19"/>
        <v>15</v>
      </c>
      <c r="J46" s="24">
        <f t="shared" si="19"/>
        <v>12</v>
      </c>
      <c r="K46" s="24">
        <f t="shared" si="19"/>
        <v>12</v>
      </c>
      <c r="L46" s="24">
        <f t="shared" si="19"/>
        <v>11</v>
      </c>
      <c r="M46" s="24">
        <f t="shared" si="19"/>
        <v>11</v>
      </c>
      <c r="N46" s="24">
        <f t="shared" si="19"/>
        <v>11</v>
      </c>
      <c r="O46" s="24">
        <f t="shared" si="19"/>
        <v>11</v>
      </c>
      <c r="P46" s="24">
        <f t="shared" si="19"/>
        <v>11</v>
      </c>
      <c r="Q46" s="24">
        <f t="shared" si="19"/>
        <v>10</v>
      </c>
      <c r="R46" s="24">
        <f t="shared" si="19"/>
        <v>10</v>
      </c>
    </row>
    <row r="47" spans="1:18" ht="24.75" customHeight="1" x14ac:dyDescent="0.2">
      <c r="A47" s="32">
        <v>13</v>
      </c>
      <c r="B47" s="35" t="s">
        <v>33</v>
      </c>
      <c r="C47" s="11" t="s">
        <v>13</v>
      </c>
      <c r="D47" s="14"/>
      <c r="E47" s="27">
        <f>+D50</f>
        <v>452193</v>
      </c>
      <c r="F47" s="27">
        <f t="shared" ref="F47:Q47" si="20">+E50</f>
        <v>512233</v>
      </c>
      <c r="G47" s="27">
        <f t="shared" si="20"/>
        <v>372137</v>
      </c>
      <c r="H47" s="27">
        <f t="shared" si="20"/>
        <v>304017</v>
      </c>
      <c r="I47" s="27">
        <f t="shared" si="20"/>
        <v>275892</v>
      </c>
      <c r="J47" s="27">
        <f t="shared" si="20"/>
        <v>233392</v>
      </c>
      <c r="K47" s="27">
        <f t="shared" si="20"/>
        <v>164343</v>
      </c>
      <c r="L47" s="27">
        <f t="shared" si="20"/>
        <v>164343</v>
      </c>
      <c r="M47" s="27">
        <f t="shared" si="20"/>
        <v>163022</v>
      </c>
      <c r="N47" s="27">
        <f t="shared" si="20"/>
        <v>187812</v>
      </c>
      <c r="O47" s="27">
        <f t="shared" si="20"/>
        <v>212602</v>
      </c>
      <c r="P47" s="27">
        <f t="shared" si="20"/>
        <v>237392</v>
      </c>
      <c r="Q47" s="27">
        <f t="shared" si="20"/>
        <v>262182</v>
      </c>
      <c r="R47" s="27">
        <f>+D50</f>
        <v>452193</v>
      </c>
    </row>
    <row r="48" spans="1:18" ht="24" customHeight="1" x14ac:dyDescent="0.2">
      <c r="A48" s="33"/>
      <c r="B48" s="35"/>
      <c r="C48" s="13" t="s">
        <v>32</v>
      </c>
      <c r="D48" s="15"/>
      <c r="E48" s="31">
        <v>60521</v>
      </c>
      <c r="F48" s="25">
        <v>92475</v>
      </c>
      <c r="G48" s="25">
        <v>59415</v>
      </c>
      <c r="H48" s="25">
        <v>56040</v>
      </c>
      <c r="I48" s="25">
        <v>43290</v>
      </c>
      <c r="J48" s="25">
        <v>35540</v>
      </c>
      <c r="K48" s="25">
        <v>27790</v>
      </c>
      <c r="L48" s="25">
        <v>27790</v>
      </c>
      <c r="M48" s="25">
        <v>24790</v>
      </c>
      <c r="N48" s="25">
        <v>24790</v>
      </c>
      <c r="O48" s="25">
        <v>24790</v>
      </c>
      <c r="P48" s="25">
        <v>24790</v>
      </c>
      <c r="Q48" s="25">
        <v>24790</v>
      </c>
      <c r="R48" s="24">
        <f>SUM(E48:Q48)</f>
        <v>526811</v>
      </c>
    </row>
    <row r="49" spans="1:18" ht="24.75" customHeight="1" x14ac:dyDescent="0.2">
      <c r="A49" s="33"/>
      <c r="B49" s="35"/>
      <c r="C49" s="13" t="s">
        <v>21</v>
      </c>
      <c r="D49" s="15"/>
      <c r="E49" s="25">
        <v>481</v>
      </c>
      <c r="F49" s="25">
        <v>232571</v>
      </c>
      <c r="G49" s="25">
        <v>127535</v>
      </c>
      <c r="H49" s="25">
        <v>84165</v>
      </c>
      <c r="I49" s="25">
        <v>85790</v>
      </c>
      <c r="J49" s="25">
        <v>104589</v>
      </c>
      <c r="K49" s="25">
        <v>27790</v>
      </c>
      <c r="L49" s="25">
        <v>29111</v>
      </c>
      <c r="M49" s="25">
        <v>0</v>
      </c>
      <c r="N49" s="25">
        <v>0</v>
      </c>
      <c r="O49" s="25">
        <v>0</v>
      </c>
      <c r="P49" s="25">
        <v>0</v>
      </c>
      <c r="Q49" s="25">
        <v>217365</v>
      </c>
      <c r="R49" s="24">
        <f>SUM(E49:Q49)</f>
        <v>909397</v>
      </c>
    </row>
    <row r="50" spans="1:18" ht="24.75" customHeight="1" x14ac:dyDescent="0.2">
      <c r="A50" s="34"/>
      <c r="B50" s="35"/>
      <c r="C50" s="12" t="s">
        <v>16</v>
      </c>
      <c r="D50" s="20">
        <v>452193</v>
      </c>
      <c r="E50" s="24">
        <f t="shared" ref="E50:Q50" si="21">+E47+E48-E49</f>
        <v>512233</v>
      </c>
      <c r="F50" s="24">
        <f t="shared" si="21"/>
        <v>372137</v>
      </c>
      <c r="G50" s="24">
        <f t="shared" si="21"/>
        <v>304017</v>
      </c>
      <c r="H50" s="24">
        <f t="shared" si="21"/>
        <v>275892</v>
      </c>
      <c r="I50" s="24">
        <f t="shared" si="21"/>
        <v>233392</v>
      </c>
      <c r="J50" s="24">
        <f t="shared" si="21"/>
        <v>164343</v>
      </c>
      <c r="K50" s="24">
        <f t="shared" si="21"/>
        <v>164343</v>
      </c>
      <c r="L50" s="24">
        <f t="shared" si="21"/>
        <v>163022</v>
      </c>
      <c r="M50" s="24">
        <f t="shared" si="21"/>
        <v>187812</v>
      </c>
      <c r="N50" s="24">
        <f t="shared" si="21"/>
        <v>212602</v>
      </c>
      <c r="O50" s="24">
        <f t="shared" si="21"/>
        <v>237392</v>
      </c>
      <c r="P50" s="24">
        <f t="shared" si="21"/>
        <v>262182</v>
      </c>
      <c r="Q50" s="24">
        <f t="shared" si="21"/>
        <v>69607</v>
      </c>
      <c r="R50" s="24">
        <f>+R47+R48-R49</f>
        <v>69607</v>
      </c>
    </row>
    <row r="51" spans="1:18" ht="24.75" customHeight="1" x14ac:dyDescent="0.2">
      <c r="A51" s="32">
        <v>14</v>
      </c>
      <c r="B51" s="36" t="s">
        <v>34</v>
      </c>
      <c r="C51" s="11" t="s">
        <v>13</v>
      </c>
      <c r="D51" s="14"/>
      <c r="E51" s="27">
        <f>+D54</f>
        <v>1224901</v>
      </c>
      <c r="F51" s="27">
        <f t="shared" ref="F51:Q51" si="22">+E54</f>
        <v>1509800</v>
      </c>
      <c r="G51" s="27">
        <f t="shared" si="22"/>
        <v>1277229</v>
      </c>
      <c r="H51" s="27">
        <f t="shared" si="22"/>
        <v>1125060</v>
      </c>
      <c r="I51" s="27">
        <f t="shared" si="22"/>
        <v>1024495</v>
      </c>
      <c r="J51" s="27">
        <f t="shared" si="22"/>
        <v>955995</v>
      </c>
      <c r="K51" s="27">
        <f t="shared" si="22"/>
        <v>757196</v>
      </c>
      <c r="L51" s="27">
        <f t="shared" si="22"/>
        <v>624885</v>
      </c>
      <c r="M51" s="27">
        <f t="shared" si="22"/>
        <v>563885</v>
      </c>
      <c r="N51" s="27">
        <f t="shared" si="22"/>
        <v>563885</v>
      </c>
      <c r="O51" s="27">
        <f t="shared" si="22"/>
        <v>563885</v>
      </c>
      <c r="P51" s="27">
        <f t="shared" si="22"/>
        <v>563885</v>
      </c>
      <c r="Q51" s="27">
        <f t="shared" si="22"/>
        <v>563885</v>
      </c>
      <c r="R51" s="27">
        <f>+D54</f>
        <v>1224901</v>
      </c>
    </row>
    <row r="52" spans="1:18" ht="24.75" customHeight="1" x14ac:dyDescent="0.2">
      <c r="A52" s="33"/>
      <c r="B52" s="37"/>
      <c r="C52" s="13" t="s">
        <v>32</v>
      </c>
      <c r="D52" s="15"/>
      <c r="E52" s="25">
        <v>285380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4">
        <f>SUM(E52:Q52)</f>
        <v>285380</v>
      </c>
    </row>
    <row r="53" spans="1:18" ht="24.75" customHeight="1" x14ac:dyDescent="0.2">
      <c r="A53" s="33"/>
      <c r="B53" s="37"/>
      <c r="C53" s="13" t="s">
        <v>21</v>
      </c>
      <c r="D53" s="15"/>
      <c r="E53" s="25">
        <v>481</v>
      </c>
      <c r="F53" s="25">
        <v>232571</v>
      </c>
      <c r="G53" s="25">
        <v>152169</v>
      </c>
      <c r="H53" s="25">
        <v>100565</v>
      </c>
      <c r="I53" s="25">
        <v>68500</v>
      </c>
      <c r="J53" s="25">
        <v>198799</v>
      </c>
      <c r="K53" s="25">
        <v>132311</v>
      </c>
      <c r="L53" s="25">
        <v>61000</v>
      </c>
      <c r="M53" s="25">
        <v>0</v>
      </c>
      <c r="N53" s="25">
        <v>0</v>
      </c>
      <c r="O53" s="25">
        <v>0</v>
      </c>
      <c r="P53" s="25">
        <v>0</v>
      </c>
      <c r="Q53" s="25">
        <v>179555</v>
      </c>
      <c r="R53" s="24">
        <f>SUM(E53:Q53)</f>
        <v>1125951</v>
      </c>
    </row>
    <row r="54" spans="1:18" ht="24.75" customHeight="1" x14ac:dyDescent="0.2">
      <c r="A54" s="34"/>
      <c r="B54" s="38"/>
      <c r="C54" s="12" t="s">
        <v>16</v>
      </c>
      <c r="D54" s="20">
        <v>1224901</v>
      </c>
      <c r="E54" s="24">
        <f t="shared" ref="E54:R54" si="23">+E51+E52-E53</f>
        <v>1509800</v>
      </c>
      <c r="F54" s="24">
        <f t="shared" si="23"/>
        <v>1277229</v>
      </c>
      <c r="G54" s="24">
        <f t="shared" si="23"/>
        <v>1125060</v>
      </c>
      <c r="H54" s="24">
        <f t="shared" si="23"/>
        <v>1024495</v>
      </c>
      <c r="I54" s="24">
        <f t="shared" si="23"/>
        <v>955995</v>
      </c>
      <c r="J54" s="24">
        <f t="shared" si="23"/>
        <v>757196</v>
      </c>
      <c r="K54" s="24">
        <f t="shared" si="23"/>
        <v>624885</v>
      </c>
      <c r="L54" s="24">
        <f t="shared" si="23"/>
        <v>563885</v>
      </c>
      <c r="M54" s="24">
        <f t="shared" si="23"/>
        <v>563885</v>
      </c>
      <c r="N54" s="24">
        <f t="shared" si="23"/>
        <v>563885</v>
      </c>
      <c r="O54" s="24">
        <f t="shared" si="23"/>
        <v>563885</v>
      </c>
      <c r="P54" s="24">
        <f t="shared" si="23"/>
        <v>563885</v>
      </c>
      <c r="Q54" s="24">
        <f t="shared" si="23"/>
        <v>384330</v>
      </c>
      <c r="R54" s="24">
        <f t="shared" si="23"/>
        <v>384330</v>
      </c>
    </row>
    <row r="55" spans="1:18" ht="24.75" customHeight="1" x14ac:dyDescent="0.2">
      <c r="A55" s="32">
        <v>15</v>
      </c>
      <c r="B55" s="35" t="s">
        <v>35</v>
      </c>
      <c r="C55" s="11" t="s">
        <v>13</v>
      </c>
      <c r="D55" s="14"/>
      <c r="E55" s="27">
        <f>+D58</f>
        <v>126</v>
      </c>
      <c r="F55" s="27">
        <f t="shared" ref="F55:Q55" si="24">+E58</f>
        <v>129</v>
      </c>
      <c r="G55" s="27">
        <f t="shared" si="24"/>
        <v>130</v>
      </c>
      <c r="H55" s="27">
        <f t="shared" si="24"/>
        <v>128</v>
      </c>
      <c r="I55" s="27">
        <f t="shared" si="24"/>
        <v>126</v>
      </c>
      <c r="J55" s="27">
        <f t="shared" si="24"/>
        <v>122</v>
      </c>
      <c r="K55" s="27">
        <f t="shared" si="24"/>
        <v>120</v>
      </c>
      <c r="L55" s="27">
        <f t="shared" si="24"/>
        <v>114</v>
      </c>
      <c r="M55" s="27">
        <f t="shared" si="24"/>
        <v>109</v>
      </c>
      <c r="N55" s="27">
        <f t="shared" si="24"/>
        <v>105</v>
      </c>
      <c r="O55" s="27">
        <f t="shared" si="24"/>
        <v>99</v>
      </c>
      <c r="P55" s="27">
        <f t="shared" si="24"/>
        <v>95</v>
      </c>
      <c r="Q55" s="27">
        <f t="shared" si="24"/>
        <v>89</v>
      </c>
      <c r="R55" s="27">
        <f>+D58</f>
        <v>126</v>
      </c>
    </row>
    <row r="56" spans="1:18" ht="24.75" customHeight="1" x14ac:dyDescent="0.2">
      <c r="A56" s="33"/>
      <c r="B56" s="35"/>
      <c r="C56" s="13" t="s">
        <v>36</v>
      </c>
      <c r="D56" s="15"/>
      <c r="E56" s="25">
        <v>3</v>
      </c>
      <c r="F56" s="25">
        <v>7</v>
      </c>
      <c r="G56" s="25">
        <v>4</v>
      </c>
      <c r="H56" s="25">
        <v>3</v>
      </c>
      <c r="I56" s="25">
        <v>2</v>
      </c>
      <c r="J56" s="25">
        <v>3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1</v>
      </c>
      <c r="R56" s="24">
        <f>SUM(E56:Q56)</f>
        <v>23</v>
      </c>
    </row>
    <row r="57" spans="1:18" ht="24.75" customHeight="1" x14ac:dyDescent="0.2">
      <c r="A57" s="33"/>
      <c r="B57" s="35"/>
      <c r="C57" s="13" t="s">
        <v>28</v>
      </c>
      <c r="D57" s="15"/>
      <c r="E57" s="25">
        <v>0</v>
      </c>
      <c r="F57" s="25">
        <v>6</v>
      </c>
      <c r="G57" s="25">
        <v>6</v>
      </c>
      <c r="H57" s="25">
        <v>5</v>
      </c>
      <c r="I57" s="25">
        <v>6</v>
      </c>
      <c r="J57" s="25">
        <v>5</v>
      </c>
      <c r="K57" s="25">
        <v>6</v>
      </c>
      <c r="L57" s="25">
        <v>5</v>
      </c>
      <c r="M57" s="25">
        <v>4</v>
      </c>
      <c r="N57" s="25">
        <v>6</v>
      </c>
      <c r="O57" s="25">
        <v>4</v>
      </c>
      <c r="P57" s="25">
        <v>6</v>
      </c>
      <c r="Q57" s="25">
        <v>4</v>
      </c>
      <c r="R57" s="24">
        <f>SUM(E57:Q57)</f>
        <v>63</v>
      </c>
    </row>
    <row r="58" spans="1:18" ht="24.75" customHeight="1" x14ac:dyDescent="0.2">
      <c r="A58" s="34"/>
      <c r="B58" s="35"/>
      <c r="C58" s="12" t="s">
        <v>16</v>
      </c>
      <c r="D58" s="20">
        <v>126</v>
      </c>
      <c r="E58" s="24">
        <f t="shared" ref="E58:R58" si="25">+E55+E56-E57</f>
        <v>129</v>
      </c>
      <c r="F58" s="24">
        <f t="shared" si="25"/>
        <v>130</v>
      </c>
      <c r="G58" s="24">
        <f t="shared" si="25"/>
        <v>128</v>
      </c>
      <c r="H58" s="24">
        <f t="shared" si="25"/>
        <v>126</v>
      </c>
      <c r="I58" s="24">
        <f t="shared" si="25"/>
        <v>122</v>
      </c>
      <c r="J58" s="24">
        <f t="shared" si="25"/>
        <v>120</v>
      </c>
      <c r="K58" s="24">
        <f t="shared" si="25"/>
        <v>114</v>
      </c>
      <c r="L58" s="24">
        <f t="shared" si="25"/>
        <v>109</v>
      </c>
      <c r="M58" s="24">
        <f t="shared" si="25"/>
        <v>105</v>
      </c>
      <c r="N58" s="24">
        <f t="shared" si="25"/>
        <v>99</v>
      </c>
      <c r="O58" s="24">
        <f t="shared" si="25"/>
        <v>95</v>
      </c>
      <c r="P58" s="24">
        <f t="shared" si="25"/>
        <v>89</v>
      </c>
      <c r="Q58" s="24">
        <f t="shared" si="25"/>
        <v>86</v>
      </c>
      <c r="R58" s="24">
        <f t="shared" si="25"/>
        <v>86</v>
      </c>
    </row>
    <row r="59" spans="1:18" ht="24.75" customHeight="1" x14ac:dyDescent="0.2">
      <c r="A59" s="32">
        <v>16</v>
      </c>
      <c r="B59" s="35" t="s">
        <v>37</v>
      </c>
      <c r="C59" s="11" t="s">
        <v>13</v>
      </c>
      <c r="D59" s="14"/>
      <c r="E59" s="27">
        <f>+D62</f>
        <v>5442392</v>
      </c>
      <c r="F59" s="27">
        <f t="shared" ref="F59:Q59" si="26">+E62</f>
        <v>5528632</v>
      </c>
      <c r="G59" s="27">
        <f t="shared" si="26"/>
        <v>5581203</v>
      </c>
      <c r="H59" s="27">
        <f t="shared" si="26"/>
        <v>5538738</v>
      </c>
      <c r="I59" s="27">
        <f t="shared" si="26"/>
        <v>5430166</v>
      </c>
      <c r="J59" s="27">
        <f t="shared" si="26"/>
        <v>5349331</v>
      </c>
      <c r="K59" s="27">
        <f t="shared" si="26"/>
        <v>5240331</v>
      </c>
      <c r="L59" s="27">
        <f t="shared" si="26"/>
        <v>5125130</v>
      </c>
      <c r="M59" s="27">
        <f t="shared" si="26"/>
        <v>4959556</v>
      </c>
      <c r="N59" s="27">
        <f t="shared" si="26"/>
        <v>4779556</v>
      </c>
      <c r="O59" s="27">
        <f t="shared" si="26"/>
        <v>4614556</v>
      </c>
      <c r="P59" s="27">
        <f t="shared" si="26"/>
        <v>4454556</v>
      </c>
      <c r="Q59" s="27">
        <f t="shared" si="26"/>
        <v>4284556</v>
      </c>
      <c r="R59" s="27">
        <f>+D62</f>
        <v>5442392</v>
      </c>
    </row>
    <row r="60" spans="1:18" ht="24.75" customHeight="1" x14ac:dyDescent="0.2">
      <c r="A60" s="33"/>
      <c r="B60" s="35"/>
      <c r="C60" s="13" t="s">
        <v>36</v>
      </c>
      <c r="D60" s="15"/>
      <c r="E60" s="25">
        <v>112878</v>
      </c>
      <c r="F60" s="25">
        <v>232571</v>
      </c>
      <c r="G60" s="25">
        <v>127535</v>
      </c>
      <c r="H60" s="25">
        <v>51428</v>
      </c>
      <c r="I60" s="25">
        <v>84165</v>
      </c>
      <c r="J60" s="25">
        <v>61000</v>
      </c>
      <c r="K60" s="25">
        <v>59799</v>
      </c>
      <c r="L60" s="25">
        <v>29111</v>
      </c>
      <c r="M60" s="25"/>
      <c r="N60" s="25"/>
      <c r="O60" s="25"/>
      <c r="P60" s="25"/>
      <c r="Q60" s="25">
        <v>192575</v>
      </c>
      <c r="R60" s="24">
        <f>SUM(E60:Q60)</f>
        <v>951062</v>
      </c>
    </row>
    <row r="61" spans="1:18" ht="24.75" customHeight="1" x14ac:dyDescent="0.2">
      <c r="A61" s="33"/>
      <c r="B61" s="35"/>
      <c r="C61" s="13" t="s">
        <v>21</v>
      </c>
      <c r="D61" s="15"/>
      <c r="E61" s="25">
        <v>26638</v>
      </c>
      <c r="F61" s="25">
        <v>180000</v>
      </c>
      <c r="G61" s="25">
        <v>170000</v>
      </c>
      <c r="H61" s="25">
        <v>160000</v>
      </c>
      <c r="I61" s="25">
        <v>165000</v>
      </c>
      <c r="J61" s="25">
        <v>170000</v>
      </c>
      <c r="K61" s="25">
        <v>175000</v>
      </c>
      <c r="L61" s="25">
        <v>194685</v>
      </c>
      <c r="M61" s="25">
        <v>180000</v>
      </c>
      <c r="N61" s="25">
        <v>165000</v>
      </c>
      <c r="O61" s="25">
        <v>160000</v>
      </c>
      <c r="P61" s="25">
        <v>170000</v>
      </c>
      <c r="Q61" s="25">
        <v>190000</v>
      </c>
      <c r="R61" s="24">
        <f>SUM(E61:Q61)</f>
        <v>2106323</v>
      </c>
    </row>
    <row r="62" spans="1:18" ht="24.75" customHeight="1" x14ac:dyDescent="0.2">
      <c r="A62" s="34"/>
      <c r="B62" s="35"/>
      <c r="C62" s="12" t="s">
        <v>16</v>
      </c>
      <c r="D62" s="20">
        <v>5442392</v>
      </c>
      <c r="E62" s="24">
        <f t="shared" ref="E62:R62" si="27">+E59+E60-E61</f>
        <v>5528632</v>
      </c>
      <c r="F62" s="24">
        <f t="shared" si="27"/>
        <v>5581203</v>
      </c>
      <c r="G62" s="24">
        <f t="shared" si="27"/>
        <v>5538738</v>
      </c>
      <c r="H62" s="24">
        <f t="shared" si="27"/>
        <v>5430166</v>
      </c>
      <c r="I62" s="24">
        <f t="shared" si="27"/>
        <v>5349331</v>
      </c>
      <c r="J62" s="24">
        <f t="shared" si="27"/>
        <v>5240331</v>
      </c>
      <c r="K62" s="24">
        <f t="shared" si="27"/>
        <v>5125130</v>
      </c>
      <c r="L62" s="24">
        <f t="shared" si="27"/>
        <v>4959556</v>
      </c>
      <c r="M62" s="24">
        <f t="shared" si="27"/>
        <v>4779556</v>
      </c>
      <c r="N62" s="24">
        <f t="shared" si="27"/>
        <v>4614556</v>
      </c>
      <c r="O62" s="24">
        <f t="shared" si="27"/>
        <v>4454556</v>
      </c>
      <c r="P62" s="24">
        <f t="shared" si="27"/>
        <v>4284556</v>
      </c>
      <c r="Q62" s="24">
        <f t="shared" si="27"/>
        <v>4287131</v>
      </c>
      <c r="R62" s="24">
        <f t="shared" si="27"/>
        <v>4287131</v>
      </c>
    </row>
    <row r="63" spans="1:18" ht="24.75" customHeight="1" x14ac:dyDescent="0.2">
      <c r="A63" s="32">
        <v>17</v>
      </c>
      <c r="B63" s="35" t="s">
        <v>38</v>
      </c>
      <c r="C63" s="11" t="s">
        <v>13</v>
      </c>
      <c r="D63" s="14"/>
      <c r="E63" s="27">
        <f>+D66</f>
        <v>134</v>
      </c>
      <c r="F63" s="27">
        <f t="shared" ref="F63:Q63" si="28">+E66</f>
        <v>134</v>
      </c>
      <c r="G63" s="27">
        <f t="shared" si="28"/>
        <v>133</v>
      </c>
      <c r="H63" s="27">
        <f t="shared" si="28"/>
        <v>132</v>
      </c>
      <c r="I63" s="27">
        <f t="shared" si="28"/>
        <v>132</v>
      </c>
      <c r="J63" s="27">
        <f t="shared" si="28"/>
        <v>131</v>
      </c>
      <c r="K63" s="27">
        <f t="shared" si="28"/>
        <v>131</v>
      </c>
      <c r="L63" s="27">
        <f t="shared" si="28"/>
        <v>131</v>
      </c>
      <c r="M63" s="27">
        <f t="shared" si="28"/>
        <v>130</v>
      </c>
      <c r="N63" s="27">
        <f t="shared" si="28"/>
        <v>129</v>
      </c>
      <c r="O63" s="27">
        <f t="shared" si="28"/>
        <v>129</v>
      </c>
      <c r="P63" s="27">
        <f t="shared" si="28"/>
        <v>128</v>
      </c>
      <c r="Q63" s="27">
        <f t="shared" si="28"/>
        <v>128</v>
      </c>
      <c r="R63" s="27">
        <f>+D66</f>
        <v>134</v>
      </c>
    </row>
    <row r="64" spans="1:18" ht="24.75" customHeight="1" x14ac:dyDescent="0.2">
      <c r="A64" s="33"/>
      <c r="B64" s="35"/>
      <c r="C64" s="13" t="s">
        <v>39</v>
      </c>
      <c r="D64" s="15"/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4">
        <f>SUM(E64:Q64)</f>
        <v>0</v>
      </c>
    </row>
    <row r="65" spans="1:18" ht="24.75" customHeight="1" x14ac:dyDescent="0.2">
      <c r="A65" s="33"/>
      <c r="B65" s="35"/>
      <c r="C65" s="13" t="s">
        <v>28</v>
      </c>
      <c r="D65" s="15"/>
      <c r="E65" s="25">
        <v>0</v>
      </c>
      <c r="F65" s="25">
        <v>1</v>
      </c>
      <c r="G65" s="25">
        <v>1</v>
      </c>
      <c r="H65" s="25">
        <v>0</v>
      </c>
      <c r="I65" s="25">
        <v>1</v>
      </c>
      <c r="J65" s="25">
        <v>0</v>
      </c>
      <c r="K65" s="25">
        <v>0</v>
      </c>
      <c r="L65" s="25">
        <v>1</v>
      </c>
      <c r="M65" s="25">
        <v>1</v>
      </c>
      <c r="N65" s="25">
        <v>0</v>
      </c>
      <c r="O65" s="25">
        <v>1</v>
      </c>
      <c r="P65" s="25">
        <v>0</v>
      </c>
      <c r="Q65" s="25">
        <v>0</v>
      </c>
      <c r="R65" s="24">
        <f>SUM(E65:Q65)</f>
        <v>6</v>
      </c>
    </row>
    <row r="66" spans="1:18" ht="24.75" customHeight="1" x14ac:dyDescent="0.2">
      <c r="A66" s="34"/>
      <c r="B66" s="35"/>
      <c r="C66" s="12" t="s">
        <v>16</v>
      </c>
      <c r="D66" s="20">
        <v>134</v>
      </c>
      <c r="E66" s="24">
        <f t="shared" ref="E66:R66" si="29">+E63+E64-E65</f>
        <v>134</v>
      </c>
      <c r="F66" s="24">
        <f t="shared" si="29"/>
        <v>133</v>
      </c>
      <c r="G66" s="24">
        <f t="shared" si="29"/>
        <v>132</v>
      </c>
      <c r="H66" s="24">
        <f t="shared" si="29"/>
        <v>132</v>
      </c>
      <c r="I66" s="24">
        <f t="shared" si="29"/>
        <v>131</v>
      </c>
      <c r="J66" s="24">
        <f t="shared" si="29"/>
        <v>131</v>
      </c>
      <c r="K66" s="24">
        <f t="shared" si="29"/>
        <v>131</v>
      </c>
      <c r="L66" s="24">
        <f t="shared" si="29"/>
        <v>130</v>
      </c>
      <c r="M66" s="24">
        <f t="shared" si="29"/>
        <v>129</v>
      </c>
      <c r="N66" s="24">
        <f t="shared" si="29"/>
        <v>129</v>
      </c>
      <c r="O66" s="24">
        <f t="shared" si="29"/>
        <v>128</v>
      </c>
      <c r="P66" s="24">
        <f t="shared" si="29"/>
        <v>128</v>
      </c>
      <c r="Q66" s="24">
        <f t="shared" si="29"/>
        <v>128</v>
      </c>
      <c r="R66" s="24">
        <f t="shared" si="29"/>
        <v>128</v>
      </c>
    </row>
    <row r="67" spans="1:18" ht="24.75" customHeight="1" x14ac:dyDescent="0.2">
      <c r="A67" s="32">
        <v>18</v>
      </c>
      <c r="B67" s="35" t="s">
        <v>40</v>
      </c>
      <c r="C67" s="11" t="s">
        <v>13</v>
      </c>
      <c r="D67" s="14"/>
      <c r="E67" s="27">
        <f>+D70</f>
        <v>1910604</v>
      </c>
      <c r="F67" s="27">
        <f t="shared" ref="F67:Q67" si="30">+E70</f>
        <v>1910604</v>
      </c>
      <c r="G67" s="27">
        <f t="shared" si="30"/>
        <v>1908604</v>
      </c>
      <c r="H67" s="27">
        <f t="shared" si="30"/>
        <v>1906604</v>
      </c>
      <c r="I67" s="27">
        <f t="shared" si="30"/>
        <v>1904604</v>
      </c>
      <c r="J67" s="27">
        <f t="shared" si="30"/>
        <v>1902604</v>
      </c>
      <c r="K67" s="27">
        <f t="shared" si="30"/>
        <v>1900604</v>
      </c>
      <c r="L67" s="27">
        <f t="shared" si="30"/>
        <v>1898604</v>
      </c>
      <c r="M67" s="27">
        <f t="shared" si="30"/>
        <v>1896604</v>
      </c>
      <c r="N67" s="27">
        <f t="shared" si="30"/>
        <v>1894604</v>
      </c>
      <c r="O67" s="27">
        <f t="shared" si="30"/>
        <v>1892604</v>
      </c>
      <c r="P67" s="27">
        <f t="shared" si="30"/>
        <v>1890604</v>
      </c>
      <c r="Q67" s="27">
        <f t="shared" si="30"/>
        <v>1888604</v>
      </c>
      <c r="R67" s="27">
        <f>+D70</f>
        <v>1910604</v>
      </c>
    </row>
    <row r="68" spans="1:18" ht="24.75" customHeight="1" x14ac:dyDescent="0.2">
      <c r="A68" s="33"/>
      <c r="B68" s="35"/>
      <c r="C68" s="13" t="s">
        <v>39</v>
      </c>
      <c r="D68" s="15"/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4">
        <f>SUM(E68:Q68)</f>
        <v>0</v>
      </c>
    </row>
    <row r="69" spans="1:18" ht="24.75" customHeight="1" x14ac:dyDescent="0.2">
      <c r="A69" s="33"/>
      <c r="B69" s="35"/>
      <c r="C69" s="13" t="s">
        <v>21</v>
      </c>
      <c r="D69" s="15"/>
      <c r="E69" s="25">
        <v>0</v>
      </c>
      <c r="F69" s="25">
        <v>2000</v>
      </c>
      <c r="G69" s="25">
        <v>2000</v>
      </c>
      <c r="H69" s="25">
        <v>2000</v>
      </c>
      <c r="I69" s="25">
        <v>2000</v>
      </c>
      <c r="J69" s="25">
        <v>2000</v>
      </c>
      <c r="K69" s="25">
        <v>2000</v>
      </c>
      <c r="L69" s="25">
        <v>2000</v>
      </c>
      <c r="M69" s="25">
        <v>2000</v>
      </c>
      <c r="N69" s="25">
        <v>2000</v>
      </c>
      <c r="O69" s="25">
        <v>2000</v>
      </c>
      <c r="P69" s="25">
        <v>2000</v>
      </c>
      <c r="Q69" s="25">
        <v>2000</v>
      </c>
      <c r="R69" s="24">
        <f>SUM(E69:Q69)</f>
        <v>24000</v>
      </c>
    </row>
    <row r="70" spans="1:18" ht="24.75" customHeight="1" x14ac:dyDescent="0.2">
      <c r="A70" s="34"/>
      <c r="B70" s="35"/>
      <c r="C70" s="12" t="s">
        <v>16</v>
      </c>
      <c r="D70" s="20">
        <v>1910604</v>
      </c>
      <c r="E70" s="24">
        <f t="shared" ref="E70:R70" si="31">+E67+E68-E69</f>
        <v>1910604</v>
      </c>
      <c r="F70" s="24">
        <f t="shared" si="31"/>
        <v>1908604</v>
      </c>
      <c r="G70" s="24">
        <f t="shared" si="31"/>
        <v>1906604</v>
      </c>
      <c r="H70" s="24">
        <f t="shared" si="31"/>
        <v>1904604</v>
      </c>
      <c r="I70" s="24">
        <f t="shared" si="31"/>
        <v>1902604</v>
      </c>
      <c r="J70" s="24">
        <f t="shared" si="31"/>
        <v>1900604</v>
      </c>
      <c r="K70" s="24">
        <f t="shared" si="31"/>
        <v>1898604</v>
      </c>
      <c r="L70" s="24">
        <f t="shared" si="31"/>
        <v>1896604</v>
      </c>
      <c r="M70" s="24">
        <f t="shared" si="31"/>
        <v>1894604</v>
      </c>
      <c r="N70" s="24">
        <f t="shared" si="31"/>
        <v>1892604</v>
      </c>
      <c r="O70" s="24">
        <f t="shared" si="31"/>
        <v>1890604</v>
      </c>
      <c r="P70" s="24">
        <f t="shared" si="31"/>
        <v>1888604</v>
      </c>
      <c r="Q70" s="24">
        <f t="shared" si="31"/>
        <v>1886604</v>
      </c>
      <c r="R70" s="24">
        <f t="shared" si="31"/>
        <v>1886604</v>
      </c>
    </row>
    <row r="74" spans="1:18" x14ac:dyDescent="0.2">
      <c r="E74" s="8"/>
    </row>
    <row r="77" spans="1:18" x14ac:dyDescent="0.2">
      <c r="G77" s="22"/>
    </row>
    <row r="80" spans="1:18" x14ac:dyDescent="0.2">
      <c r="E80" s="8"/>
    </row>
  </sheetData>
  <sheetProtection formatCells="0" formatColumns="0" formatRows="0"/>
  <mergeCells count="44">
    <mergeCell ref="A1:R1"/>
    <mergeCell ref="A2:R2"/>
    <mergeCell ref="A3:R3"/>
    <mergeCell ref="A4:R4"/>
    <mergeCell ref="E5:F5"/>
    <mergeCell ref="G5:H5"/>
    <mergeCell ref="I5:J5"/>
    <mergeCell ref="K5:L5"/>
    <mergeCell ref="M5:N5"/>
    <mergeCell ref="O5:R5"/>
    <mergeCell ref="A11:A14"/>
    <mergeCell ref="B11:B14"/>
    <mergeCell ref="B7:C7"/>
    <mergeCell ref="B8:C8"/>
    <mergeCell ref="B9:C9"/>
    <mergeCell ref="B10:C10"/>
    <mergeCell ref="A15:A18"/>
    <mergeCell ref="B15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39:A42"/>
    <mergeCell ref="B39:B42"/>
    <mergeCell ref="A43:A46"/>
    <mergeCell ref="B43:B46"/>
    <mergeCell ref="A47:A50"/>
    <mergeCell ref="B47:B50"/>
    <mergeCell ref="A63:A66"/>
    <mergeCell ref="B63:B66"/>
    <mergeCell ref="A67:A70"/>
    <mergeCell ref="B67:B70"/>
    <mergeCell ref="A51:A54"/>
    <mergeCell ref="B51:B54"/>
    <mergeCell ref="A55:A58"/>
    <mergeCell ref="B55:B58"/>
    <mergeCell ref="A59:A62"/>
    <mergeCell ref="B59:B62"/>
  </mergeCells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54" master="">
    <arrUserId title="Head Office" rangeCreator="" othersAccessPermission="edit"/>
  </rangeList>
</allowEditUser>
</file>

<file path=customXml/itemProps1.xml><?xml version="1.0" encoding="utf-8"?>
<ds:datastoreItem xmlns:ds="http://purl.oclc.org/ooxml/officeDocument/customXml" ds:itemID="{5A5607D9-04D2-4DE1-AC0E-A7772F01BC71}">
  <ds:schemaRefs/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work_plan_branch (2)</vt:lpstr>
      <vt:lpstr>work_plan_branch</vt:lpstr>
      <vt:lpstr>work_plan_branch!Print_Titles</vt:lpstr>
    </vt:vector>
  </TitlesOfParts>
  <Company>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syfuddhin .</cp:lastModifiedBy>
  <cp:lastPrinted>2024-05-21T04:08:57Z</cp:lastPrinted>
  <dcterms:created xsi:type="dcterms:W3CDTF">2011-01-31T06:11:50Z</dcterms:created>
  <dcterms:modified xsi:type="dcterms:W3CDTF">2024-07-18T09:37:03Z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CV">
    <vt:lpwstr>5E645B2E4A6047A1A79D5FC25979A8CC</vt:lpwstr>
  </property>
  <property fmtid="{D5CDD505-2E9C-101B-9397-08002B2CF9AE}" pid="3" name="KSOProductBuildVer">
    <vt:lpwstr>1033-11.2.0.11537</vt:lpwstr>
  </property>
</Properties>
</file>