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 סופי" sheetId="9" r:id="rId9"/>
    <sheet name="אופציות" sheetId="10" r:id="rId10"/>
    <sheet name="חוזים עתידיים " sheetId="11" r:id="rId11"/>
    <sheet name="מוצרים מובנים " sheetId="12" r:id="rId12"/>
    <sheet name="לא סחירים- תעודות התחייבות ממשל" sheetId="13" r:id="rId13"/>
    <sheet name="לא סחיר - תעודות חוב " sheetId="14" r:id="rId14"/>
    <sheet name="לא סחיר - אג&quot;ח קונצרני " sheetId="15" r:id="rId15"/>
    <sheet name="לא סחיר - מניות " sheetId="16" r:id="rId16"/>
    <sheet name="לא סחיר - קרנות השקעה 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מקרקעין" sheetId="24" r:id="rId24"/>
    <sheet name="נכסים אחרים" sheetId="25" r:id="rId25"/>
    <sheet name="יתרות השקעה" sheetId="26" r:id="rId26"/>
    <sheet name="עלות מתואמת אגח קונצרני סחיר" sheetId="27" r:id="rId27"/>
    <sheet name="עלות מתואמת אגח קונצרני לא סחיר" sheetId="28" r:id="rId28"/>
    <sheet name="עלות מתואמת מסגרת מנוצלת ללווה" sheetId="29" r:id="rId29"/>
  </sheets>
  <definedNames>
    <definedName name="list_dates">#REF!</definedName>
    <definedName name="table_company">#REF!</definedName>
    <definedName name="a">#REF!</definedName>
    <definedName name="nomoremess">#REF!</definedName>
    <definedName name="mess28">#REF!</definedName>
    <definedName name="data_columns">#REF!</definedName>
    <definedName name="data_tocompany">#REF!</definedName>
    <definedName name="new1">#REF!</definedName>
    <definedName name="new2">#REF!</definedName>
    <definedName name="data_colm">#REF!</definedName>
    <definedName name="range_data">#REF!</definedName>
    <definedName name="_xlnm.Print_Area" localSheetId="0">'סכום נכסי הקרן'!$A$1:$D$54</definedName>
    <definedName name="_xlnm.Sheet_Title" localSheetId="0">"סכום נכסי הקרן"</definedName>
    <definedName name="_xlnm.Print_Area" localSheetId="1">#REF!</definedName>
    <definedName name="_xlnm.Sheet_Title" localSheetId="1">"מזומנים"</definedName>
    <definedName name="Print_Titles" localSheetId="1">מזומנים!$1:$5</definedName>
    <definedName name="_xlnm.Print_Area" localSheetId="2">#REF!</definedName>
    <definedName name="_xlnm.Sheet_Title" localSheetId="2">"תעודות התחייבות ממשלתיות"</definedName>
    <definedName name="Print_Titles" localSheetId="2">'תעודות התחייבות ממשלתיות'!$1:$5</definedName>
    <definedName name="_xlnm.Print_Area" localSheetId="3">#REF!</definedName>
    <definedName name="_xlnm.Sheet_Title" localSheetId="3">"תעודות חוב מסחריות "</definedName>
    <definedName name="Print_Titles" localSheetId="3">'תעודות חוב מסחריות '!$1:$5</definedName>
    <definedName name="_xlnm.Print_Area" localSheetId="4">#REF!</definedName>
    <definedName name="_xlnm.Sheet_Title" localSheetId="4">"אג\"ח קונצרני"</definedName>
    <definedName name="Print_Titles" localSheetId="4">'אג"ח קונצרני'!$1:$5</definedName>
    <definedName name="_xlnm.Print_Area" localSheetId="5">#REF!</definedName>
    <definedName name="_xlnm.Sheet_Title" localSheetId="5">"מניות"</definedName>
    <definedName name="Print_Titles" localSheetId="5">מניות!$1:$5</definedName>
    <definedName name="_xlnm.Print_Area" localSheetId="6">#REF!</definedName>
    <definedName name="_xlnm.Sheet_Title" localSheetId="6">"תעודות סל"</definedName>
    <definedName name="Print_Titles" localSheetId="6">'תעודות סל'!$1:$5</definedName>
    <definedName name="_xlnm.Print_Area" localSheetId="7">#REF!</definedName>
    <definedName name="_xlnm.Sheet_Title" localSheetId="7">"קרנות נאמנות"</definedName>
    <definedName name="Print_Titles" localSheetId="7">'קרנות נאמנות'!$1:$5</definedName>
    <definedName name="_xlnm.Print_Area" localSheetId="8">#REF!</definedName>
    <definedName name="_xlnm.Sheet_Title" localSheetId="8">"כתבי אופציה סופי"</definedName>
    <definedName name="Print_Titles" localSheetId="8">'כתבי אופציה סופי'!$1:$5</definedName>
    <definedName name="_xlnm.Print_Area" localSheetId="9">#REF!</definedName>
    <definedName name="_xlnm.Sheet_Title" localSheetId="9">"אופציות"</definedName>
    <definedName name="Print_Titles" localSheetId="9">אופציות!$1:$5</definedName>
    <definedName name="_xlnm.Print_Area" localSheetId="10">#REF!</definedName>
    <definedName name="_xlnm.Sheet_Title" localSheetId="10">"חוזים עתידיים "</definedName>
    <definedName name="Print_Titles" localSheetId="10">'חוזים עתידיים '!$1:$5</definedName>
    <definedName name="_xlnm.Print_Area" localSheetId="11">#REF!</definedName>
    <definedName name="_xlnm.Sheet_Title" localSheetId="11">"מוצרים מובנים "</definedName>
    <definedName name="Print_Titles" localSheetId="11">'מוצרים מובנים '!$1:$5</definedName>
    <definedName name="_xlnm.Print_Area" localSheetId="12">#REF!</definedName>
    <definedName name="_xlnm.Sheet_Title" localSheetId="12">"לא סחירים- תעודות התחייבות ממשל"</definedName>
    <definedName name="Print_Titles" localSheetId="12">'לא סחירים- תעודות התחייבות ממשל'!$1:$5</definedName>
    <definedName name="_xlnm.Print_Area" localSheetId="13">#REF!</definedName>
    <definedName name="_xlnm.Sheet_Title" localSheetId="13">"לא סחיר - תעודות חוב "</definedName>
    <definedName name="Print_Titles" localSheetId="13">'לא סחיר - תעודות חוב '!$1:$5</definedName>
    <definedName name="_xlnm.Print_Area" localSheetId="14">#REF!</definedName>
    <definedName name="_xlnm.Sheet_Title" localSheetId="14">"לא סחיר - אג\"ח קונצרני "</definedName>
    <definedName name="Print_Titles" localSheetId="14">'לא סחיר - אג"ח קונצרני '!$1:$5</definedName>
    <definedName name="_xlnm.Print_Area" localSheetId="15">#REF!</definedName>
    <definedName name="_xlnm.Sheet_Title" localSheetId="15">"לא סחיר - מניות "</definedName>
    <definedName name="Print_Titles" localSheetId="15">'לא סחיר - מניות '!$1:$5</definedName>
    <definedName name="_xlnm.Print_Area" localSheetId="16">#REF!</definedName>
    <definedName name="_xlnm.Sheet_Title" localSheetId="16">"לא סחיר - קרנות השקעה "</definedName>
    <definedName name="Print_Titles" localSheetId="16">'לא סחיר - קרנות השקעה '!$1:$5</definedName>
    <definedName name="_xlnm.Print_Area" localSheetId="17">#REF!</definedName>
    <definedName name="_xlnm.Sheet_Title" localSheetId="17">"לא סחיר - כתבי אופציה"</definedName>
    <definedName name="Print_Titles" localSheetId="17">'לא סחיר - כתבי אופציה'!$1:$5</definedName>
    <definedName name="_xlnm.Print_Area" localSheetId="18">#REF!</definedName>
    <definedName name="_xlnm.Sheet_Title" localSheetId="18">"לא סחיר - אופציות"</definedName>
    <definedName name="Print_Titles" localSheetId="18">'לא סחיר - אופציות'!$1:$5</definedName>
    <definedName name="_xlnm.Print_Area" localSheetId="19">#REF!</definedName>
    <definedName name="_xlnm.Sheet_Title" localSheetId="19">"לא סחיר - חוזים עתידיים"</definedName>
    <definedName name="Print_Titles" localSheetId="19">'לא סחיר - חוזים עתידיים'!$1:$5</definedName>
    <definedName name="_xlnm.Print_Area" localSheetId="20">#REF!</definedName>
    <definedName name="_xlnm.Sheet_Title" localSheetId="20">"לא סחיר - מוצרים מובנים"</definedName>
    <definedName name="Print_Titles" localSheetId="20">'לא סחיר - מוצרים מובנים'!$1:$5</definedName>
    <definedName name="_xlnm.Print_Area" localSheetId="21">#REF!</definedName>
    <definedName name="_xlnm.Sheet_Title" localSheetId="21">"הלוואות"</definedName>
    <definedName name="Print_Titles" localSheetId="21">הלוואות!$1:$5</definedName>
    <definedName name="_xlnm.Print_Area" localSheetId="22">#REF!</definedName>
    <definedName name="_xlnm.Sheet_Title" localSheetId="22">"פקדונות מעל 3 חודשים"</definedName>
    <definedName name="Print_Titles" localSheetId="22">'פקדונות מעל 3 חודשים'!$1:$5</definedName>
    <definedName name="_xlnm.Print_Area" localSheetId="23">#REF!</definedName>
    <definedName name="_xlnm.Sheet_Title" localSheetId="23">"מקרקעין"</definedName>
    <definedName name="Print_Titles" localSheetId="23">מקרקעין!$1:$5</definedName>
    <definedName name="_xlnm.Print_Area" localSheetId="24">#REF!</definedName>
    <definedName name="_xlnm.Sheet_Title" localSheetId="24">"נכסים אחרים"</definedName>
    <definedName name="Print_Titles" localSheetId="24">'נכסים אחרים'!$1:$5</definedName>
    <definedName name="_xlnm.Print_Area" localSheetId="25">#REF!</definedName>
    <definedName name="_xlnm.Sheet_Title" localSheetId="25">"יתרות השקעה"</definedName>
    <definedName name="Print_Titles" localSheetId="25">'יתרות השקעה'!$1:$5</definedName>
    <definedName name="_xlnm.Print_Area" localSheetId="26">#REF!</definedName>
    <definedName name="_xlnm.Sheet_Title" localSheetId="26">"עלות מתואמת אגח קונצרני סחיר"</definedName>
    <definedName name="_xlnm.Print_Area" localSheetId="27">#REF!</definedName>
    <definedName name="_xlnm.Sheet_Title" localSheetId="27">"עלות מתואמת אגח קונצרני לא סחיר"</definedName>
    <definedName name="_xlnm.Print_Area" localSheetId="28">#REF!</definedName>
    <definedName name="_xlnm.Sheet_Title" localSheetId="28">"עלות מתואמת מסגרת מנוצלת ללווה"</definedName>
  </definedNames>
  <calcPr calcMode="manual" iterate="0" iterateCount="100" iterateDelta="0.001"/>
  <webPublishing allowPng="1" css="0" codePage="1252"/>
</workbook>
</file>

<file path=xl/sharedStrings.xml><?xml version="1.0" encoding="utf-8"?>
<sst xmlns="http://schemas.openxmlformats.org/spreadsheetml/2006/main" uniqueCount="209" count="209">
  <si>
    <t>מקפת דמי מחלה
רשימת נכסי הקופה ליום 31/12/2012</t>
  </si>
  <si>
    <t> מספר אוצר:1161</t>
  </si>
  <si>
    <t>שעור מנכסי השקעה</t>
  </si>
  <si>
    <t>אלפי ₪</t>
  </si>
  <si>
    <t>אחוזים</t>
  </si>
  <si>
    <t>(1)</t>
  </si>
  <si>
    <t>(2)</t>
  </si>
  <si>
    <t>(3) אג"ח קונצרני</t>
  </si>
  <si>
    <t> </t>
  </si>
  <si>
    <t>דולר ארה"ב</t>
  </si>
  <si>
    <t>ליש"ט</t>
  </si>
  <si>
    <t>יין יפני</t>
  </si>
  <si>
    <t>פרנק שוויצרי</t>
  </si>
  <si>
    <t>דולר קנדי</t>
  </si>
  <si>
    <t>לירה טורקית</t>
  </si>
  <si>
    <t>כתר שבדי</t>
  </si>
  <si>
    <t>מקפת דמי מחלה
רשימת נכסי הקופה ליום 31/12/2012</t>
  </si>
  <si>
    <t>מספר ני"ע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</si>
  <si>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</si>
  <si>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</si>
  <si>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</si>
  <si>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</si>
  <si>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</si>
  <si>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</si>
  <si>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(3)</t>
  </si>
  <si>
    <t>(4)</t>
  </si>
  <si>
    <t>(5)</t>
  </si>
  <si>
    <t>(6)</t>
  </si>
  <si>
    <t>(7)</t>
  </si>
  <si>
    <t>(8)</t>
  </si>
  <si>
    <t>בישראל:                                 </t>
  </si>
  <si>
    <t>aa-</t>
  </si>
  <si>
    <t>מידרוג</t>
  </si>
  <si>
    <t>שקל</t>
  </si>
  <si>
    <t>*</t>
  </si>
  <si>
    <t>aa+</t>
  </si>
  <si>
    <t>יורו</t>
  </si>
  <si>
    <t>סה"כ יתרות מזומנים ועו"ש נקובים במט"ח   </t>
  </si>
  <si>
    <t>פקדונות במט"ח עד שלושה חודשים           </t>
  </si>
  <si>
    <t>סה"כ פקדונות במט"ח עד שלושה חודשים      </t>
  </si>
  <si>
    <t>סה"כ בישראל:                            </t>
  </si>
  <si>
    <t>בחו"ל:                                  </t>
  </si>
  <si>
    <t>סה"כ בחו"ל:                             </t>
  </si>
  <si>
    <t> (*)   בעל עניין/צד קשור  </t>
  </si>
  <si>
    <t>ב. ניירות ערך סחירים</t>
  </si>
  <si>
    <t>1. תעודות התחייבות ממשלתיות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</si>
  <si>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</si>
  <si>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</si>
  <si>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</si>
  <si>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</si>
  <si>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</si>
  <si>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</si>
  <si>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</si>
  <si>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₪</t>
  </si>
  <si>
    <t>אגורות</t>
  </si>
  <si>
    <t>(9)</t>
  </si>
  <si>
    <t>(10)</t>
  </si>
  <si>
    <t>(11)</t>
  </si>
  <si>
    <t>(12)</t>
  </si>
  <si>
    <t>(13)</t>
  </si>
  <si>
    <t>rf</t>
  </si>
  <si>
    <t>לא צמודות:                              </t>
  </si>
  <si>
    <t>סה"כ לא צמודות:                         </t>
  </si>
  <si>
    <t>2. תעודות חוב מסחריות</t>
  </si>
  <si>
    <t>ענף מסחר</t>
  </si>
  <si>
    <t>(14)</t>
  </si>
  <si>
    <t>בישראל:</t>
  </si>
  <si>
    <t>צמודות:</t>
  </si>
  <si>
    <t>מנפיק א*</t>
  </si>
  <si>
    <t>מנפיק ב</t>
  </si>
  <si>
    <t>סה"כ צמודות</t>
  </si>
  <si>
    <t>לא צמודות:</t>
  </si>
  <si>
    <t>מנפיק ג</t>
  </si>
  <si>
    <t>מנפיק ד</t>
  </si>
  <si>
    <t>סה"כ לא צמודות</t>
  </si>
  <si>
    <t>צמודות למט"ח:</t>
  </si>
  <si>
    <t>מנפיק ה</t>
  </si>
  <si>
    <t>מנפיק ו</t>
  </si>
  <si>
    <t>סה"כ צמודות למט"ח</t>
  </si>
  <si>
    <t>סה"כ בישראל</t>
  </si>
  <si>
    <t>בחו"ל: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</si>
  <si>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</si>
  <si>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</si>
  <si>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</si>
  <si>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</si>
  <si>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בחו"ל</t>
  </si>
  <si>
    <t>סה"כ תעודות חוב מסחריות</t>
  </si>
  <si>
    <t>* בעל ענין/צד קשור</t>
  </si>
  <si>
    <t>3. אג"ח קונצרני</t>
  </si>
  <si>
    <t>בנקים</t>
  </si>
  <si>
    <t>מעלות</t>
  </si>
  <si>
    <t>שרותים</t>
  </si>
  <si>
    <t>aa</t>
  </si>
  <si>
    <t>ביטוח</t>
  </si>
  <si>
    <t>נדל"ן ובינוי</t>
  </si>
  <si>
    <t>a+</t>
  </si>
  <si>
    <t>השקעות ואחזקות</t>
  </si>
  <si>
    <t>כימיה גומי ופלסטיק</t>
  </si>
  <si>
    <t>a</t>
  </si>
  <si>
    <t>שירותים פיננסים</t>
  </si>
  <si>
    <t>a-</t>
  </si>
  <si>
    <t>השקעות בתעשיה ותע' שונות</t>
  </si>
  <si>
    <t>bbb+</t>
  </si>
  <si>
    <t>bbb</t>
  </si>
  <si>
    <t>מכונות, חשמל, אלק' ואופטי</t>
  </si>
  <si>
    <t>bbb-</t>
  </si>
  <si>
    <t>nr1</t>
  </si>
  <si>
    <t>גז/חיפושי נפט</t>
  </si>
  <si>
    <t>מזון וטבק</t>
  </si>
  <si>
    <t>תקשורת ומדיה</t>
  </si>
  <si>
    <t>מסחר</t>
  </si>
  <si>
    <t>חברות ישראליות בחו"ל                    </t>
  </si>
  <si>
    <t>סה"כ חברות ישראליות בחו"ל               </t>
  </si>
  <si>
    <t>חברות זרות בחו"ל                        </t>
  </si>
  <si>
    <t>Energy</t>
  </si>
  <si>
    <t>S&amp;P</t>
  </si>
  <si>
    <t>סה"כ חברות זרות בחו"ל                   </t>
  </si>
  <si>
    <t>4. מניות</t>
  </si>
  <si>
    <t>ביומד</t>
  </si>
  <si>
    <t>מחשבים ושרותי מחשב</t>
  </si>
  <si>
    <t>עץ ומוצריו נייר דפוס</t>
  </si>
  <si>
    <t>אופנה והלבשה</t>
  </si>
  <si>
    <t>מתכת ומוצריה</t>
  </si>
  <si>
    <t>Diversified Financials</t>
  </si>
  <si>
    <t>US72940R1023</t>
  </si>
  <si>
    <t>Health Care Equipment &amp; S</t>
  </si>
  <si>
    <t>INFORMATION TECHNOLOGY</t>
  </si>
  <si>
    <t>Technology Hardware &amp; Equ</t>
  </si>
  <si>
    <t>פרנק שויצרי</t>
  </si>
  <si>
    <t>אחר                                     </t>
  </si>
  <si>
    <t>סה"כ אחר                                </t>
  </si>
  <si>
    <t>short                                   </t>
  </si>
  <si>
    <t>סה"כ short                              </t>
  </si>
  <si>
    <t>$ קנדי</t>
  </si>
  <si>
    <t>מדדים כולל מניות</t>
  </si>
  <si>
    <t>ריבית</t>
  </si>
  <si>
    <t>אחר</t>
  </si>
  <si>
    <t>מנפיק ז</t>
  </si>
  <si>
    <t>מנפיק ח</t>
  </si>
  <si>
    <t>מטבע</t>
  </si>
  <si>
    <t>סחורות</t>
  </si>
  <si>
    <t>מנפיק ט</t>
  </si>
  <si>
    <t>מנפיק י</t>
  </si>
  <si>
    <t>סה"כ אופציות</t>
  </si>
  <si>
    <t>נכס הבסיס</t>
  </si>
  <si>
    <t>קרן מובטחת:                             </t>
  </si>
  <si>
    <t>סה"כ קרן מובטחת:                        </t>
  </si>
  <si>
    <t>קרן לא מובטחת:                          </t>
  </si>
  <si>
    <t>סה"כ קרן לא מובטחת:                     </t>
  </si>
  <si>
    <t>מוצרים מאוגחים:                         </t>
  </si>
  <si>
    <t>סה"כ מוצרים מאוגחים:                    </t>
  </si>
  <si>
    <t>ג. ניירות ערך לא סחירים</t>
  </si>
  <si>
    <t>שווי הוגן</t>
  </si>
  <si>
    <t>צמוד מדד</t>
  </si>
  <si>
    <t>סה"כ צמוד מדד</t>
  </si>
  <si>
    <t>לא צמוד</t>
  </si>
  <si>
    <t>סה"כ לא צמוד</t>
  </si>
  <si>
    <t>צמודות למט"ח</t>
  </si>
  <si>
    <t>סה"כ אחר</t>
  </si>
  <si>
    <t>קרנות הון סיכון</t>
  </si>
  <si>
    <t>קרנות גידור</t>
  </si>
  <si>
    <t>קרנות נדל"ן</t>
  </si>
  <si>
    <t>קרנות השקעה אחרות</t>
  </si>
  <si>
    <t>בישראל</t>
  </si>
  <si>
    <t>בחו"ל</t>
  </si>
  <si>
    <t>מדדים כולל מניות                        </t>
  </si>
  <si>
    <t>סה"כ מדדים כולל מניות                   </t>
  </si>
  <si>
    <t>עסקה עתידית $ שח </t>
  </si>
  <si>
    <t>עסקה עתידית דולר שקל </t>
  </si>
  <si>
    <t>עסקה עתידית שקל דולר </t>
  </si>
  <si>
    <t>עסקה עתידית $ ליש"ט </t>
  </si>
  <si>
    <t>עסקה עתידית דולר יורו </t>
  </si>
  <si>
    <t>עסקה עתידית דולר-יין </t>
  </si>
  <si>
    <t>עסקה עתידית יורו דולר </t>
  </si>
  <si>
    <t>עסקה עתידית יין-דולר </t>
  </si>
  <si>
    <t>ריבית                                   </t>
  </si>
  <si>
    <t>סה"כ ריבית                              </t>
  </si>
  <si>
    <t>קרן מובטחת:</t>
  </si>
  <si>
    <t>סה"כ קרן מובטחת</t>
  </si>
  <si>
    <t>קרן לא מובטחת:</t>
  </si>
  <si>
    <t>סה"כ קרן לא מובטחת</t>
  </si>
  <si>
    <t>מוצרים מאוגחים: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</si>
  <si>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</si>
  <si>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</si>
  <si>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</si>
  <si>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</si>
  <si>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מוצרים מאוגחים</t>
  </si>
  <si>
    <t>הלוואות</t>
  </si>
  <si>
    <t>שיעור ריבית ממוצע</t>
  </si>
  <si>
    <t>מובטחות במשכנתא או תיקי משכנתאות        </t>
  </si>
  <si>
    <t>סה"כ מובטחות במשכנתא או תיקי משכנתאות   </t>
  </si>
  <si>
    <t>מובטחות בערבות בנקאית                   </t>
  </si>
  <si>
    <t>סה"כ מובטחות בערבות בנקאית              </t>
  </si>
  <si>
    <t>מובטחות בבטחונות אחרים                  </t>
  </si>
  <si>
    <t>פנימי</t>
  </si>
  <si>
    <t>סה"כ מובטחות בבטחונות אחרים             </t>
  </si>
  <si>
    <t>לא מובטחות                              </t>
  </si>
  <si>
    <t>סה"כ לא מובטחות                         </t>
  </si>
  <si>
    <t>מניב:</t>
  </si>
  <si>
    <t>נכס א</t>
  </si>
  <si>
    <t>נכס ב</t>
  </si>
  <si>
    <t>סה"כ מניב</t>
  </si>
  <si>
    <t>לא מניב:</t>
  </si>
  <si>
    <t>נכס ג</t>
  </si>
  <si>
    <t>נכס ד</t>
  </si>
  <si>
    <t>סה"כ לא מניב</t>
  </si>
  <si>
    <t>ט. אגרות חוב המחושבות בעלות מתואמת</t>
  </si>
  <si>
    <t>ריבית אפקטיבית</t>
  </si>
  <si>
    <t>עלות מתואמת</t>
  </si>
</sst>
</file>

<file path=xl/styles.xml><?xml version="1.0" encoding="utf-8"?>
<styleSheet xmlns="http://schemas.openxmlformats.org/spreadsheetml/2006/main">
  <numFmts count="1">
    <numFmt formatCode="[$-f8f2]m/d/yy" numFmtId="100"/>
  </numFmts>
  <fonts count="21">
    <font>
      <b val="0"/>
      <i val="0"/>
      <color rgb="FF000000"/>
      <name val="Arial"/>
      <sz val="14"/>
      <strike val="0"/>
    </font>
    <font>
      <b val="1"/>
      <i val="0"/>
      <color rgb="FF000000"/>
      <name val="Arial"/>
      <sz val="12"/>
      <strike val="0"/>
    </font>
    <font>
      <b val="0"/>
      <i val="0"/>
      <color rgb="FF000000"/>
      <name val="Arial"/>
      <sz val="11"/>
      <strike val="0"/>
    </font>
    <font>
      <b val="1"/>
      <i val="0"/>
      <color rgb="FF000000"/>
      <name val="Arial"/>
      <sz val="11"/>
      <strike val="0"/>
    </font>
    <font>
      <b val="1"/>
      <i val="0"/>
      <color rgb="FF0000FF"/>
      <name val="Arial"/>
      <sz val="14"/>
      <strike val="0"/>
    </font>
    <font>
      <b val="1"/>
      <i val="0"/>
      <color rgb="FF000000"/>
      <name val="Arial"/>
      <sz val="10"/>
      <strike val="0"/>
    </font>
    <font>
      <b val="1"/>
      <i val="0"/>
      <color rgb="FF000000"/>
      <name val="David"/>
      <sz val="10"/>
      <strike val="0"/>
    </font>
    <font>
      <b val="0"/>
      <i val="0"/>
      <color rgb="FF000000"/>
      <name val="Arial"/>
      <sz val="10"/>
      <strike val="0"/>
    </font>
    <font>
      <b val="0"/>
      <i val="0"/>
      <color rgb="FF000000"/>
      <name val="Times New Roman"/>
      <sz val="12"/>
      <strike val="0"/>
    </font>
    <font>
      <b val="0"/>
      <i val="0"/>
      <color rgb="FFFF0000"/>
      <name val="Arial"/>
      <sz val="48"/>
      <strike val="0"/>
    </font>
    <font>
      <b val="0"/>
      <i val="0"/>
      <color rgb="FF000000"/>
      <name val="David"/>
      <sz val="12"/>
      <strike val="0"/>
    </font>
    <font>
      <b val="1"/>
      <i val="0"/>
      <color rgb="FF000000"/>
      <name val="Arial Black"/>
      <sz val="16"/>
      <strike val="0"/>
    </font>
    <font>
      <b val="0"/>
      <i val="0"/>
      <color rgb="FF000000"/>
      <name val="Arial"/>
      <sz val="12"/>
      <strike val="0"/>
    </font>
    <font>
      <b val="0"/>
      <i val="0"/>
      <color rgb="FF000000"/>
      <name val="Arial Black"/>
      <sz val="10"/>
      <strike val="0"/>
    </font>
    <font>
      <b val="1"/>
      <i val="0"/>
      <color rgb="FF000000"/>
      <name val="Arial"/>
      <sz val="14"/>
      <strike val="0"/>
    </font>
    <font>
      <b val="1"/>
      <i val="0"/>
      <color rgb="FF000000"/>
      <name val="David"/>
      <sz val="12"/>
      <strike val="0"/>
    </font>
    <font>
      <b val="0"/>
      <i val="0"/>
      <color rgb="FF000000"/>
      <name val="David"/>
      <sz val="10"/>
      <strike val="0"/>
    </font>
    <font>
      <b val="0"/>
      <i val="0"/>
      <color rgb="FF000000"/>
      <name val="Arial"/>
      <sz val="9"/>
      <strike val="0"/>
    </font>
    <font>
      <b val="1"/>
      <i val="0"/>
      <color rgb="FF000000"/>
      <name val="Arial"/>
      <sz val="9"/>
      <strike val="0"/>
    </font>
    <font>
      <b val="1"/>
      <i val="0"/>
      <color rgb="FF000000"/>
      <name val="David"/>
      <sz val="13"/>
      <strike val="0"/>
    </font>
    <font>
      <b val="1"/>
      <i val="0"/>
      <color rgb="FF000000"/>
      <name val="Arial"/>
      <sz val="16"/>
      <strike val="0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31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none">
        <color rgb="FFC7C7C7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none">
        <color rgb="FFC7C7C7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hair">
        <color rgb="FF000000"/>
      </left>
      <right style="thin">
        <color rgb="FF000000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hair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hair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hair">
        <color rgb="FF000000"/>
      </bottom>
    </border>
    <border diagonalUp="0" diagonalDown="0">
      <left style="none">
        <color rgb="FFC7C7C7"/>
      </left>
      <right style="thin">
        <color rgb="FF000000"/>
      </right>
      <top style="thin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hair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none">
        <color rgb="FFC7C7C7"/>
      </bottom>
    </border>
    <border diagonalUp="0" diagonalDown="0">
      <left style="thin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none">
        <color rgb="FFC7C7C7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 diagonalUp="0" diagonalDown="0">
      <left style="thin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none">
        <color rgb="FFC7C7C7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hair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none">
        <color rgb="FFC7C7C7"/>
      </bottom>
    </border>
    <border diagonalUp="0" diagonalDown="0">
      <left style="thin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none">
        <color rgb="FFC7C7C7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hair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none">
        <color rgb="FFC7C7C7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hair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none">
        <color rgb="FFC7C7C7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 diagonalUp="0" diagonalDown="0">
      <left style="thin">
        <color rgb="FF000000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none">
        <color rgb="FFC7C7C7"/>
      </right>
      <top style="hair">
        <color rgb="FF000000"/>
      </top>
      <bottom style="none">
        <color rgb="FFC7C7C7"/>
      </bottom>
    </border>
    <border diagonalUp="0" diagonalDown="0">
      <left style="thin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none">
        <color rgb="FFC7C7C7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hair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none">
        <color rgb="FFC7C7C7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 diagonalUp="0" diagonalDown="0">
      <left style="thin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none">
        <color rgb="FFC7C7C7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 diagonalUp="0" diagonalDown="0">
      <left style="thin">
        <color rgb="FF000000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none">
        <color rgb="FFC7C7C7"/>
      </right>
      <top style="hair">
        <color rgb="FF000000"/>
      </top>
      <bottom style="none">
        <color rgb="FFC7C7C7"/>
      </bottom>
    </border>
    <border diagonalUp="0" diagonalDown="0">
      <left style="thin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none">
        <color rgb="FFC7C7C7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none">
        <color rgb="FFC7C7C7"/>
      </right>
      <top style="hair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hair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none">
        <color rgb="FFC7C7C7"/>
      </bottom>
    </border>
    <border diagonalUp="0" diagonalDown="0">
      <left style="thin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none">
        <color rgb="FFC7C7C7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 diagonalUp="0" diagonalDown="0">
      <left style="thin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none">
        <color rgb="FFC7C7C7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 diagonalUp="0" diagonalDown="0">
      <left style="thin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none">
        <color rgb="FFC7C7C7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hair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hair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none">
        <color rgb="FFC7C7C7"/>
      </bottom>
    </border>
    <border diagonalUp="0" diagonalDown="0">
      <left style="thin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none">
        <color rgb="FFC7C7C7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 diagonalUp="0" diagonalDown="0">
      <left style="thin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none">
        <color rgb="FFC7C7C7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 diagonalUp="0" diagonalDown="0">
      <left style="thin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none">
        <color rgb="FFC7C7C7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 diagonalUp="0" diagonalDown="0">
      <left style="thin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none">
        <color rgb="FFC7C7C7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 diagonalUp="0" diagonalDown="0">
      <left style="thin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none">
        <color rgb="FFC7C7C7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 diagonalUp="0" diagonalDown="0">
      <left style="thin">
        <color rgb="FF000000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none">
        <color rgb="FFC7C7C7"/>
      </right>
      <top style="hair">
        <color rgb="FF000000"/>
      </top>
      <bottom style="none">
        <color rgb="FFC7C7C7"/>
      </bottom>
    </border>
    <border diagonalUp="0" diagonalDown="0">
      <left style="thin">
        <color rgb="FF000000"/>
      </left>
      <right style="hair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none">
        <color rgb="FFC7C7C7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 diagonalUp="0" diagonalDown="0">
      <left style="thin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none">
        <color rgb="FFC7C7C7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hair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 diagonalUp="0" diagonalDown="0">
      <left style="thin">
        <color rgb="FF000000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none">
        <color rgb="FFC7C7C7"/>
      </right>
      <top style="hair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none">
        <color rgb="FFC7C7C7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 diagonalUp="0" diagonalDown="0">
      <left style="thin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none">
        <color rgb="FFC7C7C7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 diagonalUp="0" diagonalDown="0">
      <left style="thin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none">
        <color rgb="FFC7C7C7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hair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none">
        <color rgb="FFC7C7C7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000000"/>
      </bottom>
    </border>
    <border diagonalUp="0" diagonalDown="0"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000000"/>
      </bottom>
    </border>
    <border diagonalUp="0" diagonalDown="0"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000000"/>
      </bottom>
    </border>
    <border diagonalUp="0" diagonalDown="0"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 diagonalUp="0" diagonalDown="0">
      <left style="hair">
        <color rgb="FF000000"/>
      </left>
      <right style="none">
        <color rgb="FFC7C7C7"/>
      </right>
      <top style="thin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 diagonalUp="0" diagonalDown="0">
      <left style="hair">
        <color rgb="FF000000"/>
      </left>
      <right style="none">
        <color rgb="FFC7C7C7"/>
      </right>
      <top style="hair">
        <color rgb="FF000000"/>
      </top>
      <bottom style="thin">
        <color rgb="FF000000"/>
      </bottom>
    </border>
    <border diagonalUp="0" diagonalDown="0"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</borders>
  <cellStyleXfs count="1">
    <xf/>
  </cellStyleXfs>
  <cellXfs count="1106">
    <xf applyAlignment="0" applyBorder="0" applyFont="0" applyFill="0" applyNumberFormat="0" xfId="0"/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1" fillId="0" borderId="0" numFmtId="49" xfId="0">
      <alignment horizontal="right" vertical="top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0" shrinkToFit="0" textRotation="0" indent="0"/>
    </xf>
    <xf applyAlignment="1" applyBorder="1" applyFont="1" applyFill="1" applyNumberFormat="1" fontId="0" fillId="0" borderId="0" numFmtId="0" xfId="0">
      <alignment horizontal="left" vertical="center" wrapText="0" shrinkToFit="0" textRotation="0" indent="0"/>
    </xf>
    <xf applyAlignment="1" applyBorder="1" applyFont="1" applyFill="1" applyNumberFormat="1" fontId="0" fillId="0" borderId="0" numFmtId="49" xfId="0">
      <alignment horizontal="right" vertical="center" wrapText="0" shrinkToFit="0" textRotation="0" indent="0"/>
    </xf>
    <xf applyAlignment="1" applyBorder="1" applyFont="1" applyFill="1" applyNumberFormat="1" fontId="2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2" borderId="1" numFmtId="0" xfId="0">
      <alignment horizontal="center" vertical="center" wrapText="1" shrinkToFit="0" textRotation="0" indent="0"/>
    </xf>
    <xf applyAlignment="1" applyBorder="1" applyFont="1" applyFill="1" applyNumberFormat="1" fontId="3" fillId="2" borderId="2" numFmtId="0" xfId="0">
      <alignment horizontal="center" vertical="center" wrapText="1" shrinkToFit="0" textRotation="0" indent="0"/>
    </xf>
    <xf applyAlignment="1" applyBorder="1" applyFont="1" applyFill="1" applyNumberFormat="1" fontId="3" fillId="2" borderId="3" numFmtId="0" xfId="0">
      <alignment horizontal="center" vertical="center" wrapText="1" shrinkToFit="0" textRotation="0" indent="0"/>
    </xf>
    <xf applyAlignment="1" applyBorder="1" applyFont="1" applyFill="1" applyNumberFormat="1" fontId="4" fillId="0" borderId="0" numFmtId="0" xfId="0">
      <alignment horizontal="right" vertical="center" wrapText="0" shrinkToFit="0" textRotation="0" indent="0"/>
    </xf>
    <xf applyAlignment="1" applyBorder="1" applyFont="1" applyFill="1" applyNumberFormat="1" fontId="3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4" numFmtId="49" xfId="0">
      <alignment horizontal="center" vertical="center" wrapText="1" shrinkToFit="0" textRotation="0" indent="0"/>
    </xf>
    <xf applyAlignment="1" applyBorder="1" applyFont="1" applyFill="1" applyNumberFormat="1" fontId="3" fillId="2" borderId="5" numFmtId="0" xfId="0">
      <alignment horizontal="center" vertical="center" wrapText="1" shrinkToFit="0" textRotation="0" indent="0"/>
    </xf>
    <xf applyAlignment="1" applyBorder="1" applyFont="1" applyFill="1" applyNumberFormat="1" fontId="3" fillId="2" borderId="6" numFmtId="0" xfId="0">
      <alignment horizontal="center" vertical="center" wrapText="1" shrinkToFit="0" textRotation="0" indent="0"/>
    </xf>
    <xf applyAlignment="1" applyBorder="1" applyFont="1" applyFill="1" applyNumberFormat="1" fontId="5" fillId="0" borderId="0" numFmtId="0" xfId="0">
      <alignment horizontal="center" vertical="center" wrapText="1" shrinkToFit="0" textRotation="0" indent="0"/>
    </xf>
    <xf applyAlignment="1" applyBorder="1" applyFont="1" applyFill="1" applyNumberFormat="1" fontId="6" fillId="2" borderId="4" numFmtId="49" xfId="0">
      <alignment horizontal="center" vertical="center" wrapText="1" shrinkToFit="0" textRotation="0" indent="0"/>
    </xf>
    <xf applyAlignment="1" applyBorder="1" applyFont="1" applyFill="1" applyNumberFormat="1" fontId="7" fillId="2" borderId="5" numFmtId="0" xfId="0">
      <alignment horizontal="center" vertical="center" wrapText="1" shrinkToFit="0" textRotation="0" indent="0"/>
    </xf>
    <xf applyAlignment="1" applyBorder="1" applyFont="1" applyFill="1" applyNumberFormat="1" fontId="7" fillId="2" borderId="6" numFmtId="0" xfId="0">
      <alignment horizontal="center" vertical="center" wrapText="1" shrinkToFit="0" textRotation="0" indent="0"/>
    </xf>
    <xf applyAlignment="1" applyBorder="1" applyFont="1" applyFill="1" applyNumberFormat="1" fontId="5" fillId="0" borderId="0" numFmtId="0" xfId="0">
      <alignment horizontal="center" vertical="bottom" wrapText="1" shrinkToFit="0" textRotation="0" indent="0"/>
    </xf>
    <xf applyAlignment="1" applyBorder="1" applyFont="1" applyFill="1" applyNumberFormat="1" fontId="5" fillId="2" borderId="5" numFmtId="49" xfId="0">
      <alignment horizontal="center" vertical="bottom" wrapText="1" shrinkToFit="0" textRotation="0" indent="0"/>
    </xf>
    <xf applyAlignment="1" applyBorder="1" applyFont="1" applyFill="1" applyNumberFormat="1" fontId="5" fillId="2" borderId="6" numFmtId="49" xfId="0">
      <alignment horizontal="center" vertical="bottom" wrapText="1" shrinkToFit="0" textRotation="0" indent="0"/>
    </xf>
    <xf applyAlignment="1" applyBorder="1" applyFont="1" applyFill="1" applyNumberFormat="1" fontId="3" fillId="2" borderId="4" numFmtId="0" xfId="0">
      <alignment horizontal="right" vertical="center" wrapText="1" shrinkToFit="0" textRotation="0" indent="0"/>
    </xf>
    <xf applyAlignment="1" applyBorder="1" applyFont="1" applyFill="1" applyNumberFormat="1" fontId="2" fillId="0" borderId="5" numFmtId="4" xfId="0">
      <alignment horizontal="right" vertical="center" wrapText="0" shrinkToFit="0" textRotation="0" indent="1"/>
    </xf>
    <xf applyAlignment="1" applyBorder="1" applyFont="1" applyFill="1" applyNumberFormat="1" fontId="2" fillId="0" borderId="6" numFmtId="2" xfId="0">
      <alignment horizontal="right" vertical="center" wrapText="0" shrinkToFit="0" textRotation="0" indent="1"/>
    </xf>
    <xf applyAlignment="1" applyBorder="1" applyFont="1" applyFill="1" applyNumberFormat="1" fontId="3" fillId="2" borderId="4" numFmtId="0" xfId="0">
      <alignment horizontal="right" vertical="center" wrapText="1" shrinkToFit="0" textRotation="0" indent="3"/>
    </xf>
    <xf applyAlignment="1" applyBorder="1" applyFont="1" applyFill="1" applyNumberFormat="1" fontId="3" fillId="2" borderId="4" numFmtId="49" xfId="0">
      <alignment horizontal="right" vertical="center" wrapText="1" shrinkToFit="0" textRotation="0" indent="5"/>
    </xf>
    <xf applyAlignment="1" applyBorder="1" applyFont="1" applyFill="1" applyNumberFormat="1" fontId="3" fillId="2" borderId="7" numFmtId="0" xfId="0">
      <alignment horizontal="right" vertical="center" wrapText="1" shrinkToFit="0" textRotation="0" indent="3"/>
    </xf>
    <xf applyAlignment="1" applyBorder="1" applyFont="1" applyFill="1" applyNumberFormat="1" fontId="2" fillId="0" borderId="8" numFmtId="4" xfId="0">
      <alignment horizontal="right" vertical="center" wrapText="0" shrinkToFit="0" textRotation="0" indent="1"/>
    </xf>
    <xf applyAlignment="1" applyBorder="1" applyFont="1" applyFill="1" applyNumberFormat="1" fontId="2" fillId="0" borderId="0" numFmtId="4" xfId="0">
      <alignment horizontal="right" vertical="center" wrapText="0" shrinkToFit="0" textRotation="0" indent="1"/>
    </xf>
    <xf applyAlignment="1" applyBorder="1" applyFont="1" applyFill="1" applyNumberFormat="1" fontId="2" fillId="0" borderId="9" numFmtId="2" xfId="0">
      <alignment horizontal="right" vertical="center" wrapText="0" shrinkToFit="0" textRotation="0" indent="1"/>
    </xf>
    <xf applyAlignment="1" applyBorder="1" applyFont="1" applyFill="1" applyNumberFormat="1" fontId="3" fillId="2" borderId="10" numFmtId="0" xfId="0">
      <alignment horizontal="right" vertical="bottom" wrapText="1" shrinkToFit="0" textRotation="0" indent="0"/>
    </xf>
    <xf applyAlignment="1" applyBorder="1" applyFont="1" applyFill="1" applyNumberFormat="1" fontId="3" fillId="2" borderId="10" numFmtId="4" xfId="0">
      <alignment horizontal="right" vertical="center" wrapText="0" shrinkToFit="0" textRotation="0" indent="1"/>
    </xf>
    <xf applyAlignment="1" applyBorder="1" applyFont="1" applyFill="1" applyNumberFormat="1" fontId="8" fillId="0" borderId="0" numFmtId="0" xfId="0">
      <alignment horizontal="justify" vertical="bottom" wrapText="0" shrinkToFit="0" textRotation="0" indent="0"/>
    </xf>
    <xf applyAlignment="1" applyBorder="1" applyFont="1" applyFill="1" applyNumberFormat="1" fontId="3" fillId="2" borderId="10" numFmtId="0" xfId="0">
      <alignment horizontal="center" vertical="center" wrapText="1" shrinkToFit="0" textRotation="0" indent="0"/>
    </xf>
    <xf applyAlignment="1" applyBorder="1" applyFont="1" applyFill="1" applyNumberFormat="1" fontId="5" fillId="2" borderId="11" numFmtId="49" xfId="0">
      <alignment horizontal="center" vertical="bottom" wrapText="1" shrinkToFit="0" textRotation="0" indent="0"/>
    </xf>
    <xf applyAlignment="1" applyBorder="1" applyFont="1" applyFill="1" applyNumberFormat="1" fontId="5" fillId="2" borderId="12" numFmtId="49" xfId="0">
      <alignment horizontal="center" vertical="bottom" wrapText="1" shrinkToFit="0" textRotation="0" indent="0"/>
    </xf>
    <xf applyAlignment="1" applyBorder="1" applyFont="1" applyFill="1" applyNumberFormat="1" fontId="2" fillId="0" borderId="10" numFmtId="0" xfId="0">
      <alignment horizontal="center" vertical="bottom" wrapText="0" shrinkToFit="0" textRotation="0" indent="0"/>
    </xf>
    <xf applyAlignment="1" applyBorder="1" applyFont="1" applyFill="1" applyNumberFormat="1" fontId="2" fillId="0" borderId="10" numFmtId="2" xfId="0">
      <alignment horizontal="center" vertical="bottom" wrapText="0" shrinkToFit="0" textRotation="0" indent="0"/>
    </xf>
    <xf applyAlignment="1" applyBorder="1" applyFont="1" applyFill="1" applyNumberFormat="1" fontId="9" fillId="0" borderId="0" numFmtId="0" xfId="0">
      <alignment horizontal="center" vertical="center" wrapText="0" shrinkToFit="0" textRotation="0" indent="0"/>
    </xf>
    <xf applyAlignment="1" applyBorder="1" applyFont="1" applyFill="1" applyNumberFormat="1" fontId="2" fillId="0" borderId="10" numFmtId="2" xfId="0">
      <alignment horizontal="center" vertical="bottom" wrapText="1" shrinkToFit="0" textRotation="0" indent="0"/>
    </xf>
    <xf applyAlignment="1" applyBorder="1" applyFont="1" applyFill="1" applyNumberFormat="1" fontId="10" fillId="0" borderId="0" numFmtId="0" xfId="0">
      <alignment horizontal="justify" vertical="bottom" wrapText="0" shrinkToFit="0" textRotation="0" indent="0"/>
    </xf>
    <xf applyAlignment="1" applyBorder="1" applyFont="1" applyFill="1" applyNumberFormat="1" fontId="11" fillId="0" borderId="0" numFmtId="49" xfId="0">
      <alignment horizontal="justify" vertical="distributed" wrapText="0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1" fillId="0" borderId="0" numFmtId="49" xfId="0">
      <alignment horizontal="right" vertical="top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0" shrinkToFit="0" textRotation="0" indent="0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2" borderId="13" numFmtId="0" xfId="0">
      <alignment horizontal="center" vertical="center" wrapText="1" shrinkToFit="0" textRotation="0" indent="0"/>
    </xf>
    <xf applyAlignment="1" applyBorder="1" applyFont="1" applyFill="1" applyNumberFormat="1" fontId="3" fillId="2" borderId="14" numFmtId="0" xfId="0">
      <alignment horizontal="center" vertical="center" wrapText="1" shrinkToFit="0" textRotation="0" indent="0"/>
    </xf>
    <xf applyAlignment="1" applyBorder="1" applyFont="1" applyFill="1" applyNumberFormat="1" fontId="3" fillId="2" borderId="15" numFmtId="0" xfId="0">
      <alignment horizontal="center" vertical="center" wrapText="1" shrinkToFit="0" textRotation="0" indent="0"/>
    </xf>
    <xf applyAlignment="1" applyBorder="1" applyFont="1" applyFill="1" applyNumberFormat="1" fontId="3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16" numFmtId="0" xfId="0">
      <alignment horizontal="center" vertical="center" wrapText="1" shrinkToFit="0" textRotation="0" indent="0"/>
    </xf>
    <xf applyAlignment="1" applyBorder="1" applyFont="1" applyFill="1" applyNumberFormat="1" fontId="3" fillId="2" borderId="17" numFmtId="0" xfId="0">
      <alignment horizontal="center" vertical="center" wrapText="1" shrinkToFit="0" textRotation="0" indent="0"/>
    </xf>
    <xf applyAlignment="1" applyBorder="1" applyFont="1" applyFill="1" applyNumberFormat="1" fontId="3" fillId="2" borderId="18" numFmtId="0" xfId="0">
      <alignment horizontal="center" vertical="center" wrapText="1" shrinkToFit="0" textRotation="0" indent="0"/>
    </xf>
    <xf applyAlignment="1" applyBorder="1" applyFont="1" applyFill="1" applyNumberFormat="1" fontId="7" fillId="0" borderId="0" numFmtId="0" xfId="0">
      <alignment horizontal="center" vertical="center" wrapText="1" shrinkToFit="0" textRotation="0" indent="0"/>
    </xf>
    <xf applyAlignment="1" applyBorder="1" applyFont="1" applyFill="1" applyNumberFormat="1" fontId="7" fillId="2" borderId="16" numFmtId="0" xfId="0">
      <alignment horizontal="center" vertical="center" wrapText="1" shrinkToFit="0" textRotation="0" indent="0"/>
    </xf>
    <xf applyAlignment="1" applyBorder="1" applyFont="1" applyFill="1" applyNumberFormat="1" fontId="7" fillId="2" borderId="17" numFmtId="0" xfId="0">
      <alignment horizontal="center" vertical="center" wrapText="1" shrinkToFit="0" textRotation="0" indent="0"/>
    </xf>
    <xf applyAlignment="1" applyBorder="1" applyFont="1" applyFill="1" applyNumberFormat="1" fontId="7" fillId="2" borderId="18" numFmtId="0" xfId="0">
      <alignment horizontal="center" vertical="center" wrapText="1" shrinkToFit="0" textRotation="0" indent="0"/>
    </xf>
    <xf applyAlignment="1" applyBorder="1" applyFont="1" applyFill="1" applyNumberFormat="1" fontId="5" fillId="0" borderId="0" numFmtId="0" xfId="0">
      <alignment horizontal="center" vertical="bottom" wrapText="1" shrinkToFit="0" textRotation="0" indent="0"/>
    </xf>
    <xf applyAlignment="1" applyBorder="1" applyFont="1" applyFill="1" applyNumberFormat="1" fontId="5" fillId="2" borderId="16" numFmtId="49" xfId="0">
      <alignment horizontal="center" vertical="bottom" wrapText="1" shrinkToFit="0" textRotation="0" indent="0"/>
    </xf>
    <xf applyAlignment="1" applyBorder="1" applyFont="1" applyFill="1" applyNumberFormat="1" fontId="5" fillId="2" borderId="17" numFmtId="49" xfId="0">
      <alignment horizontal="center" vertical="bottom" wrapText="1" shrinkToFit="0" textRotation="0" indent="0"/>
    </xf>
    <xf applyAlignment="1" applyBorder="1" applyFont="1" applyFill="1" applyNumberFormat="1" fontId="5" fillId="2" borderId="18" numFmtId="0" xfId="0">
      <alignment horizontal="center" vertical="center" wrapText="1" shrinkToFit="0" textRotation="0" indent="0"/>
    </xf>
    <xf applyAlignment="1" applyBorder="1" applyFont="1" applyFill="1" applyNumberFormat="1" fontId="3" fillId="2" borderId="16" numFmtId="0" xfId="0">
      <alignment horizontal="right" vertical="center" wrapText="1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2" borderId="16" numFmtId="0" xfId="0">
      <alignment horizontal="right" vertical="center" wrapText="1" shrinkToFit="0" textRotation="0" indent="3"/>
    </xf>
    <xf applyAlignment="1" applyBorder="1" applyFont="1" applyFill="1" applyNumberFormat="1" fontId="12" fillId="2" borderId="19" numFmtId="0" xfId="0">
      <alignment horizontal="right" vertical="bottom" wrapText="1" shrinkToFit="0" textRotation="0" indent="3"/>
    </xf>
    <xf applyAlignment="1" applyBorder="1" applyFont="1" applyFill="1" applyNumberFormat="1" fontId="7" fillId="0" borderId="20" numFmtId="0" xfId="0">
      <alignment horizontal="center" vertical="center" wrapText="1" shrinkToFit="1" textRotation="0" indent="0"/>
    </xf>
    <xf applyAlignment="1" applyBorder="1" applyFont="1" applyFill="1" applyNumberFormat="1" fontId="7" fillId="0" borderId="20" numFmtId="0" xfId="0">
      <alignment horizontal="center" vertical="center" wrapText="0" shrinkToFit="0" textRotation="0" indent="0"/>
    </xf>
    <xf applyAlignment="1" applyBorder="1" applyFont="1" applyFill="1" applyNumberFormat="1" fontId="7" fillId="0" borderId="20" numFmtId="0" xfId="0">
      <alignment horizontal="right" vertical="center" wrapText="1" shrinkToFit="0" textRotation="0" indent="1"/>
    </xf>
    <xf applyAlignment="1" applyBorder="1" applyFont="1" applyFill="1" applyNumberFormat="1" fontId="7" fillId="0" borderId="20" numFmtId="2" xfId="0">
      <alignment horizontal="right" vertical="center" wrapText="0" shrinkToFit="0" textRotation="0" indent="1"/>
    </xf>
    <xf applyAlignment="1" applyBorder="1" applyFont="1" applyFill="1" applyNumberFormat="1" fontId="7" fillId="0" borderId="20" numFmtId="4" xfId="0">
      <alignment horizontal="right" vertical="center" wrapText="0" shrinkToFit="0" textRotation="0" indent="1"/>
    </xf>
    <xf applyAlignment="1" applyBorder="1" applyFont="1" applyFill="1" applyNumberFormat="1" fontId="11" fillId="0" borderId="0" numFmtId="49" xfId="0">
      <alignment horizontal="justify" vertical="distributed" wrapText="0" shrinkToFit="0" textRotation="0" indent="0"/>
    </xf>
    <xf applyAlignment="1" applyBorder="1" applyFont="1" applyFill="1" applyNumberFormat="1" fontId="12" fillId="2" borderId="21" numFmtId="0" xfId="0">
      <alignment horizontal="right" vertical="bottom" wrapText="1" shrinkToFit="0" textRotation="0" indent="3"/>
    </xf>
    <xf applyAlignment="1" applyBorder="1" applyFont="1" applyFill="1" applyNumberFormat="1" fontId="3" fillId="2" borderId="22" numFmtId="0" xfId="0">
      <alignment horizontal="right" vertical="bottom" wrapText="1" shrinkToFit="0" textRotation="0" indent="0"/>
    </xf>
    <xf applyAlignment="1" applyBorder="1" applyFont="1" applyFill="1" applyNumberFormat="1" fontId="13" fillId="2" borderId="20" numFmtId="0" xfId="0">
      <alignment horizontal="right" vertical="center" wrapText="1" shrinkToFit="0" textRotation="0" indent="1"/>
    </xf>
    <xf applyAlignment="1" applyBorder="1" applyFont="1" applyFill="1" applyNumberFormat="1" fontId="13" fillId="2" borderId="20" numFmtId="4" xfId="0">
      <alignment horizontal="right" vertical="center" wrapText="0" shrinkToFit="0" textRotation="0" indent="1"/>
    </xf>
    <xf applyAlignment="1" applyBorder="1" applyFont="1" applyFill="1" applyNumberFormat="1" fontId="3" fillId="2" borderId="13" numFmtId="0" xfId="0">
      <alignment horizontal="right" vertical="center" wrapText="1" shrinkToFit="0" textRotation="0" indent="3"/>
    </xf>
    <xf applyAlignment="1" applyBorder="1" applyFont="1" applyFill="1" applyNumberFormat="1" fontId="0" fillId="0" borderId="0" numFmtId="4" xfId="0">
      <alignment horizontal="center" vertical="bottom" wrapText="0" shrinkToFit="0" textRotation="0" indent="0"/>
    </xf>
    <xf applyAlignment="1" applyBorder="1" applyFont="1" applyFill="1" applyNumberFormat="1" fontId="7" fillId="0" borderId="0" numFmtId="4" xfId="0">
      <alignment horizontal="general" vertical="bottom" wrapText="0" shrinkToFit="0" textRotation="0" indent="0"/>
    </xf>
    <xf applyAlignment="1" applyBorder="1" applyFont="1" applyFill="1" applyNumberFormat="1" fontId="3" fillId="2" borderId="23" numFmtId="0" xfId="0">
      <alignment horizontal="right" vertical="center" wrapText="1" shrinkToFit="0" textRotation="0" indent="3"/>
    </xf>
    <xf applyAlignment="1" applyBorder="1" applyFont="1" applyFill="1" applyNumberFormat="1" fontId="3" fillId="2" borderId="20" numFmtId="0" xfId="0">
      <alignment horizontal="right" vertical="bottom" wrapText="1" shrinkToFit="0" textRotation="0" indent="0"/>
    </xf>
    <xf applyAlignment="1" applyBorder="1" applyFont="1" applyFill="1" applyNumberFormat="1" fontId="3" fillId="2" borderId="13" numFmtId="0" xfId="0">
      <alignment horizontal="right" vertical="center" wrapText="1" shrinkToFit="0" textRotation="0" indent="0"/>
    </xf>
    <xf applyAlignment="1" applyBorder="1" applyFont="1" applyFill="1" applyNumberFormat="1" fontId="14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1" fillId="0" borderId="0" numFmtId="49" xfId="0">
      <alignment horizontal="right" vertical="top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0" shrinkToFit="0" textRotation="0" indent="0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2" borderId="24" numFmtId="0" xfId="0">
      <alignment horizontal="center" vertical="center" wrapText="1" shrinkToFit="0" textRotation="0" indent="0"/>
    </xf>
    <xf applyAlignment="1" applyBorder="1" applyFont="1" applyFill="1" applyNumberFormat="1" fontId="3" fillId="0" borderId="25" numFmtId="0" xfId="0">
      <alignment horizontal="general" vertical="bottom" wrapText="0" shrinkToFit="0" textRotation="0" indent="0"/>
    </xf>
    <xf applyAlignment="1" applyBorder="1" applyFont="1" applyFill="1" applyNumberFormat="1" fontId="3" fillId="0" borderId="26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27" numFmtId="49" xfId="0">
      <alignment horizontal="center" vertical="center" wrapText="1" shrinkToFit="0" textRotation="0" indent="0"/>
    </xf>
    <xf applyAlignment="1" applyBorder="1" applyFont="1" applyFill="1" applyNumberFormat="1" fontId="3" fillId="2" borderId="28" numFmtId="3" xfId="0">
      <alignment horizontal="center" vertical="center" wrapText="1" shrinkToFit="0" textRotation="0" indent="0"/>
    </xf>
    <xf applyAlignment="1" applyBorder="1" applyFont="1" applyFill="1" applyNumberFormat="1" fontId="3" fillId="2" borderId="29" numFmtId="3" xfId="0">
      <alignment horizontal="center" vertical="center" wrapText="1" shrinkToFit="0" textRotation="0" indent="0"/>
    </xf>
    <xf applyAlignment="1" applyBorder="1" applyFont="1" applyFill="1" applyNumberFormat="1" fontId="5" fillId="0" borderId="0" numFmtId="0" xfId="0">
      <alignment horizontal="center" vertical="center" wrapText="1" shrinkToFit="0" textRotation="0" indent="0"/>
    </xf>
    <xf applyAlignment="1" applyBorder="1" applyFont="1" applyFill="1" applyNumberFormat="1" fontId="7" fillId="2" borderId="27" numFmtId="0" xfId="0">
      <alignment horizontal="center" vertical="center" wrapText="1" shrinkToFit="0" textRotation="0" indent="0"/>
    </xf>
    <xf applyAlignment="1" applyBorder="1" applyFont="1" applyFill="1" applyNumberFormat="1" fontId="7" fillId="2" borderId="28" numFmtId="3" xfId="0">
      <alignment horizontal="center" vertical="center" wrapText="1" shrinkToFit="0" textRotation="0" indent="0"/>
    </xf>
    <xf applyAlignment="1" applyBorder="1" applyFont="1" applyFill="1" applyNumberFormat="1" fontId="7" fillId="2" borderId="29" numFmtId="3" xfId="0">
      <alignment horizontal="center" vertical="center" wrapText="1" shrinkToFit="0" textRotation="0" indent="0"/>
    </xf>
    <xf applyAlignment="1" applyBorder="1" applyFont="1" applyFill="1" applyNumberFormat="1" fontId="5" fillId="0" borderId="0" numFmtId="0" xfId="0">
      <alignment horizontal="center" vertical="bottom" wrapText="1" shrinkToFit="0" textRotation="0" indent="0"/>
    </xf>
    <xf applyAlignment="1" applyBorder="1" applyFont="1" applyFill="1" applyNumberFormat="1" fontId="5" fillId="2" borderId="27" numFmtId="49" xfId="0">
      <alignment horizontal="center" vertical="bottom" wrapText="1" shrinkToFit="0" textRotation="0" indent="0"/>
    </xf>
    <xf applyAlignment="1" applyBorder="1" applyFont="1" applyFill="1" applyNumberFormat="1" fontId="5" fillId="2" borderId="28" numFmtId="3" xfId="0">
      <alignment horizontal="center" vertical="bottom" wrapText="1" shrinkToFit="0" textRotation="0" indent="0"/>
    </xf>
    <xf applyAlignment="1" applyBorder="1" applyFont="1" applyFill="1" applyNumberFormat="1" fontId="5" fillId="2" borderId="29" numFmtId="3" xfId="0">
      <alignment horizontal="center" vertical="bottom" wrapText="1" shrinkToFit="0" textRotation="0" indent="0"/>
    </xf>
    <xf applyAlignment="1" applyBorder="1" applyFont="1" applyFill="1" applyNumberFormat="1" fontId="3" fillId="2" borderId="27" numFmtId="0" xfId="0">
      <alignment horizontal="right" vertical="center" wrapText="1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2" borderId="27" numFmtId="0" xfId="0">
      <alignment horizontal="right" vertical="center" wrapText="1" shrinkToFit="0" textRotation="0" indent="3"/>
    </xf>
    <xf applyAlignment="1" applyBorder="1" applyFont="1" applyFill="1" applyNumberFormat="1" fontId="12" fillId="2" borderId="30" numFmtId="0" xfId="0">
      <alignment horizontal="right" vertical="bottom" wrapText="1" shrinkToFit="0" textRotation="0" indent="3"/>
    </xf>
    <xf applyAlignment="1" applyBorder="1" applyFont="1" applyFill="1" applyNumberFormat="1" fontId="7" fillId="0" borderId="31" numFmtId="0" xfId="0">
      <alignment horizontal="center" vertical="center" wrapText="1" shrinkToFit="1" textRotation="0" indent="0"/>
    </xf>
    <xf applyAlignment="1" applyBorder="1" applyFont="1" applyFill="1" applyNumberFormat="1" fontId="7" fillId="0" borderId="31" numFmtId="0" xfId="0">
      <alignment horizontal="center" vertical="center" wrapText="0" shrinkToFit="0" textRotation="0" indent="0"/>
    </xf>
    <xf applyAlignment="1" applyBorder="1" applyFont="1" applyFill="1" applyNumberFormat="1" fontId="7" fillId="0" borderId="31" numFmtId="0" xfId="0">
      <alignment horizontal="right" vertical="center" wrapText="1" shrinkToFit="0" textRotation="0" indent="1"/>
    </xf>
    <xf applyAlignment="1" applyBorder="1" applyFont="1" applyFill="1" applyNumberFormat="1" fontId="7" fillId="0" borderId="31" numFmtId="2" xfId="0">
      <alignment horizontal="right" vertical="center" wrapText="0" shrinkToFit="0" textRotation="0" indent="1"/>
    </xf>
    <xf applyAlignment="1" applyBorder="1" applyFont="1" applyFill="1" applyNumberFormat="1" fontId="7" fillId="0" borderId="31" numFmtId="4" xfId="0">
      <alignment horizontal="right" vertical="center" wrapText="0" shrinkToFit="0" textRotation="0" indent="1"/>
    </xf>
    <xf applyAlignment="1" applyBorder="1" applyFont="1" applyFill="1" applyNumberFormat="1" fontId="12" fillId="2" borderId="32" numFmtId="0" xfId="0">
      <alignment horizontal="right" vertical="bottom" wrapText="1" shrinkToFit="0" textRotation="0" indent="3"/>
    </xf>
    <xf applyAlignment="1" applyBorder="1" applyFont="1" applyFill="1" applyNumberFormat="1" fontId="3" fillId="2" borderId="33" numFmtId="0" xfId="0">
      <alignment horizontal="right" vertical="bottom" wrapText="1" shrinkToFit="0" textRotation="0" indent="0"/>
    </xf>
    <xf applyAlignment="1" applyBorder="1" applyFont="1" applyFill="1" applyNumberFormat="1" fontId="13" fillId="2" borderId="31" numFmtId="0" xfId="0">
      <alignment horizontal="right" vertical="center" wrapText="1" shrinkToFit="0" textRotation="0" indent="1"/>
    </xf>
    <xf applyAlignment="1" applyBorder="1" applyFont="1" applyFill="1" applyNumberFormat="1" fontId="13" fillId="2" borderId="31" numFmtId="2" xfId="0">
      <alignment horizontal="right" vertical="center" wrapText="0" shrinkToFit="0" textRotation="0" indent="1"/>
    </xf>
    <xf applyAlignment="1" applyBorder="1" applyFont="1" applyFill="1" applyNumberFormat="1" fontId="13" fillId="2" borderId="31" numFmtId="4" xfId="0">
      <alignment horizontal="right" vertical="center" wrapText="0" shrinkToFit="0" textRotation="0" indent="1"/>
    </xf>
    <xf applyAlignment="1" applyBorder="1" applyFont="1" applyFill="1" applyNumberFormat="1" fontId="3" fillId="2" borderId="34" numFmtId="0" xfId="0">
      <alignment horizontal="right" vertical="center" wrapText="1" shrinkToFit="0" textRotation="0" indent="3"/>
    </xf>
    <xf applyAlignment="1" applyBorder="1" applyFont="1" applyFill="1" applyNumberFormat="1" fontId="3" fillId="2" borderId="35" numFmtId="0" xfId="0">
      <alignment horizontal="right" vertical="center" wrapText="1" shrinkToFit="0" textRotation="0" indent="3"/>
    </xf>
    <xf applyAlignment="1" applyBorder="1" applyFont="1" applyFill="1" applyNumberFormat="1" fontId="3" fillId="2" borderId="31" numFmtId="0" xfId="0">
      <alignment horizontal="right" vertical="bottom" wrapText="1" shrinkToFit="0" textRotation="0" indent="0"/>
    </xf>
    <xf applyAlignment="1" applyBorder="1" applyFont="1" applyFill="1" applyNumberFormat="1" fontId="3" fillId="2" borderId="34" numFmtId="0" xfId="0">
      <alignment horizontal="right" vertical="center" wrapText="1" shrinkToFit="0" textRotation="0" indent="0"/>
    </xf>
    <xf applyAlignment="1" applyBorder="1" applyFont="1" applyFill="1" applyNumberFormat="1" fontId="3" fillId="2" borderId="36" numFmtId="0" xfId="0">
      <alignment horizontal="right" vertical="center" wrapText="1" shrinkToFit="0" textRotation="0" indent="3"/>
    </xf>
    <xf applyAlignment="1" applyBorder="1" applyFont="1" applyFill="1" applyNumberFormat="1" fontId="14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1" fillId="0" borderId="0" numFmtId="49" xfId="0">
      <alignment horizontal="right" vertical="top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0" shrinkToFit="0" textRotation="0" indent="0"/>
    </xf>
    <xf applyAlignment="1" applyBorder="1" applyFont="1" applyFill="1" applyNumberFormat="1" fontId="7" fillId="0" borderId="0" numFmtId="0" xfId="0">
      <alignment horizontal="right" vertical="center" wrapText="1" shrinkToFit="0" textRotation="0" indent="1"/>
    </xf>
    <xf applyAlignment="1" applyBorder="1" applyFont="1" applyFill="1" applyNumberFormat="1" fontId="7" fillId="0" borderId="0" numFmtId="0" xfId="0">
      <alignment horizontal="center" vertical="center" wrapText="0" shrinkToFit="0" textRotation="0" indent="0"/>
    </xf>
    <xf applyAlignment="1" applyBorder="1" applyFont="1" applyFill="1" applyNumberFormat="1" fontId="7" fillId="0" borderId="0" numFmtId="0" xfId="0">
      <alignment horizontal="right" vertical="center" wrapText="0" shrinkToFit="0" textRotation="0" indent="1"/>
    </xf>
    <xf applyAlignment="1" applyBorder="1" applyFont="1" applyFill="1" applyNumberFormat="1" fontId="7" fillId="0" borderId="0" numFmtId="4" xfId="0">
      <alignment horizontal="right" vertical="center" wrapText="0" shrinkToFit="0" textRotation="0" indent="1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2" borderId="37" numFmtId="0" xfId="0">
      <alignment horizontal="center" vertical="center" wrapText="1" shrinkToFit="0" textRotation="0" indent="0"/>
    </xf>
    <xf applyAlignment="1" applyBorder="1" applyFont="1" applyFill="1" applyNumberFormat="1" fontId="3" fillId="2" borderId="38" numFmtId="0" xfId="0">
      <alignment horizontal="center" vertical="center" wrapText="1" shrinkToFit="0" textRotation="0" indent="0"/>
    </xf>
    <xf applyAlignment="1" applyBorder="1" applyFont="1" applyFill="1" applyNumberFormat="1" fontId="3" fillId="2" borderId="39" numFmtId="0" xfId="0">
      <alignment horizontal="center" vertical="center" wrapText="1" shrinkToFit="0" textRotation="0" indent="0"/>
    </xf>
    <xf applyAlignment="1" applyBorder="1" applyFont="1" applyFill="1" applyNumberFormat="1" fontId="3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40" numFmtId="49" xfId="0">
      <alignment horizontal="center" vertical="center" wrapText="1" shrinkToFit="0" textRotation="0" indent="0"/>
    </xf>
    <xf applyAlignment="1" applyBorder="1" applyFont="1" applyFill="1" applyNumberFormat="1" fontId="3" fillId="2" borderId="41" numFmtId="0" xfId="0">
      <alignment horizontal="center" vertical="center" wrapText="1" shrinkToFit="0" textRotation="0" indent="0"/>
    </xf>
    <xf applyAlignment="1" applyBorder="1" applyFont="1" applyFill="1" applyNumberFormat="1" fontId="3" fillId="2" borderId="42" numFmtId="0" xfId="0">
      <alignment horizontal="center" vertical="center" wrapText="1" shrinkToFit="0" textRotation="0" indent="0"/>
    </xf>
    <xf applyAlignment="1" applyBorder="1" applyFont="1" applyFill="1" applyNumberFormat="1" fontId="7" fillId="0" borderId="0" numFmtId="0" xfId="0">
      <alignment horizontal="center" vertical="center" wrapText="1" shrinkToFit="0" textRotation="0" indent="0"/>
    </xf>
    <xf applyAlignment="1" applyBorder="1" applyFont="1" applyFill="1" applyNumberFormat="1" fontId="7" fillId="2" borderId="40" numFmtId="0" xfId="0">
      <alignment horizontal="center" vertical="center" wrapText="1" shrinkToFit="0" textRotation="0" indent="0"/>
    </xf>
    <xf applyAlignment="1" applyBorder="1" applyFont="1" applyFill="1" applyNumberFormat="1" fontId="7" fillId="2" borderId="41" numFmtId="0" xfId="0">
      <alignment horizontal="center" vertical="center" wrapText="1" shrinkToFit="0" textRotation="0" indent="0"/>
    </xf>
    <xf applyAlignment="1" applyBorder="1" applyFont="1" applyFill="1" applyNumberFormat="1" fontId="7" fillId="2" borderId="42" numFmtId="0" xfId="0">
      <alignment horizontal="center" vertical="center" wrapText="1" shrinkToFit="0" textRotation="0" indent="0"/>
    </xf>
    <xf applyAlignment="1" applyBorder="1" applyFont="1" applyFill="1" applyNumberFormat="1" fontId="5" fillId="0" borderId="0" numFmtId="0" xfId="0">
      <alignment horizontal="center" vertical="bottom" wrapText="1" shrinkToFit="0" textRotation="0" indent="0"/>
    </xf>
    <xf applyAlignment="1" applyBorder="1" applyFont="1" applyFill="1" applyNumberFormat="1" fontId="5" fillId="2" borderId="40" numFmtId="49" xfId="0">
      <alignment horizontal="center" vertical="bottom" wrapText="1" shrinkToFit="0" textRotation="0" indent="0"/>
    </xf>
    <xf applyAlignment="1" applyBorder="1" applyFont="1" applyFill="1" applyNumberFormat="1" fontId="5" fillId="2" borderId="41" numFmtId="49" xfId="0">
      <alignment horizontal="center" vertical="bottom" wrapText="1" shrinkToFit="0" textRotation="0" indent="0"/>
    </xf>
    <xf applyAlignment="1" applyBorder="1" applyFont="1" applyFill="1" applyNumberFormat="1" fontId="5" fillId="2" borderId="42" numFmtId="49" xfId="0">
      <alignment horizontal="center" vertical="bottom" wrapText="1" shrinkToFit="0" textRotation="0" indent="0"/>
    </xf>
    <xf applyAlignment="1" applyBorder="1" applyFont="1" applyFill="1" applyNumberFormat="1" fontId="15" fillId="2" borderId="40" numFmtId="0" xfId="0">
      <alignment horizontal="right" vertical="bottom" wrapText="1" shrinkToFit="0" textRotation="0" indent="0"/>
    </xf>
    <xf applyAlignment="1" applyBorder="1" applyFont="1" applyFill="1" applyNumberFormat="1" fontId="16" fillId="0" borderId="41" numFmtId="0" xfId="0">
      <alignment horizontal="center" vertical="bottom" wrapText="1" shrinkToFit="0" textRotation="0" indent="0"/>
    </xf>
    <xf applyAlignment="1" applyBorder="1" applyFont="1" applyFill="1" applyNumberFormat="1" fontId="16" fillId="0" borderId="41" numFmtId="0" xfId="0">
      <alignment horizontal="center" vertical="bottom" wrapText="0" shrinkToFit="0" textRotation="0" indent="0"/>
    </xf>
    <xf applyAlignment="1" applyBorder="1" applyFont="1" applyFill="1" applyNumberFormat="1" fontId="16" fillId="0" borderId="42" numFmtId="0" xfId="0">
      <alignment horizontal="center" vertical="bottom" wrapText="0" shrinkToFit="0" textRotation="0" indent="0"/>
    </xf>
    <xf applyAlignment="1" applyBorder="1" applyFont="1" applyFill="1" applyNumberFormat="1" fontId="15" fillId="2" borderId="40" numFmtId="0" xfId="0">
      <alignment horizontal="right" vertical="bottom" wrapText="1" shrinkToFit="0" textRotation="0" indent="3"/>
    </xf>
    <xf applyAlignment="1" applyBorder="1" applyFont="1" applyFill="1" applyNumberFormat="1" fontId="10" fillId="2" borderId="40" numFmtId="0" xfId="0">
      <alignment horizontal="right" vertical="bottom" wrapText="1" shrinkToFit="0" textRotation="0" indent="3"/>
    </xf>
    <xf applyAlignment="1" applyBorder="1" applyFont="1" applyFill="1" applyNumberFormat="1" fontId="15" fillId="2" borderId="40" numFmtId="0" xfId="0">
      <alignment horizontal="right" vertical="bottom" wrapText="1" shrinkToFit="0" textRotation="0" indent="2"/>
    </xf>
    <xf applyAlignment="1" applyBorder="1" applyFont="1" applyFill="1" applyNumberFormat="1" fontId="15" fillId="2" borderId="43" numFmtId="0" xfId="0">
      <alignment horizontal="right" vertical="bottom" wrapText="1" shrinkToFit="0" textRotation="0" indent="0"/>
    </xf>
    <xf applyAlignment="1" applyBorder="1" applyFont="1" applyFill="1" applyNumberFormat="1" fontId="16" fillId="0" borderId="44" numFmtId="0" xfId="0">
      <alignment horizontal="center" vertical="bottom" wrapText="1" shrinkToFit="0" textRotation="0" indent="0"/>
    </xf>
    <xf applyAlignment="1" applyBorder="1" applyFont="1" applyFill="1" applyNumberFormat="1" fontId="16" fillId="0" borderId="44" numFmtId="0" xfId="0">
      <alignment horizontal="center" vertical="bottom" wrapText="0" shrinkToFit="0" textRotation="0" indent="0"/>
    </xf>
    <xf applyAlignment="1" applyBorder="1" applyFont="1" applyFill="1" applyNumberFormat="1" fontId="16" fillId="0" borderId="45" numFmtId="0" xfId="0">
      <alignment horizontal="center" vertical="bottom" wrapText="0" shrinkToFit="0" textRotation="0" indent="0"/>
    </xf>
    <xf applyAlignment="1" applyBorder="1" applyFont="1" applyFill="1" applyNumberFormat="1" fontId="10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1" fillId="0" borderId="0" numFmtId="49" xfId="0">
      <alignment horizontal="right" vertical="top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0" shrinkToFit="0" textRotation="0" indent="0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2" borderId="46" numFmtId="0" xfId="0">
      <alignment horizontal="center" vertical="center" wrapText="1" shrinkToFit="0" textRotation="0" indent="0"/>
    </xf>
    <xf applyAlignment="1" applyBorder="1" applyFont="1" applyFill="1" applyNumberFormat="1" fontId="3" fillId="2" borderId="47" numFmtId="0" xfId="0">
      <alignment horizontal="center" vertical="center" wrapText="1" shrinkToFit="0" textRotation="0" indent="0"/>
    </xf>
    <xf applyAlignment="1" applyBorder="1" applyFont="1" applyFill="1" applyNumberFormat="1" fontId="3" fillId="2" borderId="48" numFmtId="0" xfId="0">
      <alignment horizontal="center" vertical="center" wrapText="1" shrinkToFit="0" textRotation="0" indent="0"/>
    </xf>
    <xf applyAlignment="1" applyBorder="1" applyFont="1" applyFill="1" applyNumberFormat="1" fontId="3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49" numFmtId="49" xfId="0">
      <alignment horizontal="center" vertical="center" wrapText="1" shrinkToFit="0" textRotation="0" indent="0"/>
    </xf>
    <xf applyAlignment="1" applyBorder="1" applyFont="1" applyFill="1" applyNumberFormat="1" fontId="3" fillId="2" borderId="50" numFmtId="3" xfId="0">
      <alignment horizontal="center" vertical="center" wrapText="1" shrinkToFit="0" textRotation="0" indent="0"/>
    </xf>
    <xf applyAlignment="1" applyBorder="1" applyFont="1" applyFill="1" applyNumberFormat="1" fontId="3" fillId="2" borderId="51" numFmtId="3" xfId="0">
      <alignment horizontal="center" vertical="center" wrapText="1" shrinkToFit="0" textRotation="0" indent="0"/>
    </xf>
    <xf applyAlignment="1" applyBorder="1" applyFont="1" applyFill="1" applyNumberFormat="1" fontId="7" fillId="0" borderId="0" numFmtId="0" xfId="0">
      <alignment horizontal="center" vertical="center" wrapText="1" shrinkToFit="0" textRotation="0" indent="0"/>
    </xf>
    <xf applyAlignment="1" applyBorder="1" applyFont="1" applyFill="1" applyNumberFormat="1" fontId="7" fillId="2" borderId="49" numFmtId="0" xfId="0">
      <alignment horizontal="center" vertical="center" wrapText="1" shrinkToFit="0" textRotation="0" indent="0"/>
    </xf>
    <xf applyAlignment="1" applyBorder="1" applyFont="1" applyFill="1" applyNumberFormat="1" fontId="7" fillId="2" borderId="50" numFmtId="0" xfId="0">
      <alignment horizontal="center" vertical="center" wrapText="1" shrinkToFit="0" textRotation="0" indent="0"/>
    </xf>
    <xf applyAlignment="1" applyBorder="1" applyFont="1" applyFill="1" applyNumberFormat="1" fontId="7" fillId="2" borderId="50" numFmtId="3" xfId="0">
      <alignment horizontal="center" vertical="center" wrapText="1" shrinkToFit="0" textRotation="0" indent="0"/>
    </xf>
    <xf applyAlignment="1" applyBorder="1" applyFont="1" applyFill="1" applyNumberFormat="1" fontId="7" fillId="2" borderId="51" numFmtId="3" xfId="0">
      <alignment horizontal="center" vertical="center" wrapText="1" shrinkToFit="0" textRotation="0" indent="0"/>
    </xf>
    <xf applyAlignment="1" applyBorder="1" applyFont="1" applyFill="1" applyNumberFormat="1" fontId="5" fillId="0" borderId="0" numFmtId="0" xfId="0">
      <alignment horizontal="center" vertical="bottom" wrapText="1" shrinkToFit="0" textRotation="0" indent="0"/>
    </xf>
    <xf applyAlignment="1" applyBorder="1" applyFont="1" applyFill="1" applyNumberFormat="1" fontId="5" fillId="2" borderId="49" numFmtId="49" xfId="0">
      <alignment horizontal="center" vertical="bottom" wrapText="1" shrinkToFit="0" textRotation="0" indent="0"/>
    </xf>
    <xf applyAlignment="1" applyBorder="1" applyFont="1" applyFill="1" applyNumberFormat="1" fontId="5" fillId="2" borderId="50" numFmtId="49" xfId="0">
      <alignment horizontal="center" vertical="bottom" wrapText="1" shrinkToFit="0" textRotation="0" indent="0"/>
    </xf>
    <xf applyAlignment="1" applyBorder="1" applyFont="1" applyFill="1" applyNumberFormat="1" fontId="5" fillId="2" borderId="51" numFmtId="49" xfId="0">
      <alignment horizontal="center" vertical="bottom" wrapText="1" shrinkToFit="0" textRotation="0" indent="0"/>
    </xf>
    <xf applyAlignment="1" applyBorder="1" applyFont="1" applyFill="1" applyNumberFormat="1" fontId="3" fillId="2" borderId="49" numFmtId="0" xfId="0">
      <alignment horizontal="right" vertical="center" wrapText="1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2" borderId="49" numFmtId="0" xfId="0">
      <alignment horizontal="right" vertical="center" wrapText="1" shrinkToFit="0" textRotation="0" indent="3"/>
    </xf>
    <xf applyAlignment="1" applyBorder="1" applyFont="1" applyFill="1" applyNumberFormat="1" fontId="12" fillId="2" borderId="52" numFmtId="0" xfId="0">
      <alignment horizontal="right" vertical="bottom" wrapText="1" shrinkToFit="0" textRotation="0" indent="3"/>
    </xf>
    <xf applyAlignment="1" applyBorder="1" applyFont="1" applyFill="1" applyNumberFormat="1" fontId="7" fillId="0" borderId="53" numFmtId="0" xfId="0">
      <alignment horizontal="center" vertical="center" wrapText="1" shrinkToFit="1" textRotation="0" indent="0"/>
    </xf>
    <xf applyAlignment="1" applyBorder="1" applyFont="1" applyFill="1" applyNumberFormat="1" fontId="7" fillId="0" borderId="53" numFmtId="0" xfId="0">
      <alignment horizontal="right" vertical="center" wrapText="1" shrinkToFit="0" textRotation="0" indent="1"/>
    </xf>
    <xf applyAlignment="1" applyBorder="1" applyFont="1" applyFill="1" applyNumberFormat="1" fontId="7" fillId="0" borderId="53" numFmtId="0" xfId="0">
      <alignment horizontal="center" vertical="center" wrapText="0" shrinkToFit="0" textRotation="0" indent="0"/>
    </xf>
    <xf applyAlignment="1" applyBorder="1" applyFont="1" applyFill="1" applyNumberFormat="1" fontId="7" fillId="0" borderId="53" numFmtId="2" xfId="0">
      <alignment horizontal="right" vertical="center" wrapText="0" shrinkToFit="0" textRotation="0" indent="1"/>
    </xf>
    <xf applyAlignment="1" applyBorder="1" applyFont="1" applyFill="1" applyNumberFormat="1" fontId="7" fillId="0" borderId="53" numFmtId="4" xfId="0">
      <alignment horizontal="right" vertical="center" wrapText="0" shrinkToFit="0" textRotation="0" indent="1"/>
    </xf>
    <xf applyAlignment="1" applyBorder="1" applyFont="1" applyFill="1" applyNumberFormat="1" fontId="11" fillId="0" borderId="0" numFmtId="49" xfId="0">
      <alignment horizontal="justify" vertical="distributed" wrapText="0" shrinkToFit="0" textRotation="0" indent="0"/>
    </xf>
    <xf applyAlignment="1" applyBorder="1" applyFont="1" applyFill="1" applyNumberFormat="1" fontId="12" fillId="2" borderId="54" numFmtId="0" xfId="0">
      <alignment horizontal="right" vertical="bottom" wrapText="1" shrinkToFit="0" textRotation="0" indent="3"/>
    </xf>
    <xf applyAlignment="1" applyBorder="1" applyFont="1" applyFill="1" applyNumberFormat="1" fontId="3" fillId="2" borderId="55" numFmtId="0" xfId="0">
      <alignment horizontal="right" vertical="bottom" wrapText="1" shrinkToFit="0" textRotation="0" indent="0"/>
    </xf>
    <xf applyAlignment="1" applyBorder="1" applyFont="1" applyFill="1" applyNumberFormat="1" fontId="13" fillId="2" borderId="53" numFmtId="0" xfId="0">
      <alignment horizontal="right" vertical="center" wrapText="1" shrinkToFit="0" textRotation="0" indent="1"/>
    </xf>
    <xf applyAlignment="1" applyBorder="1" applyFont="1" applyFill="1" applyNumberFormat="1" fontId="13" fillId="2" borderId="53" numFmtId="2" xfId="0">
      <alignment horizontal="right" vertical="center" wrapText="0" shrinkToFit="0" textRotation="0" indent="1"/>
    </xf>
    <xf applyAlignment="1" applyBorder="1" applyFont="1" applyFill="1" applyNumberFormat="1" fontId="13" fillId="2" borderId="53" numFmtId="4" xfId="0">
      <alignment horizontal="right" vertical="center" wrapText="0" shrinkToFit="0" textRotation="0" indent="1"/>
    </xf>
    <xf applyAlignment="1" applyBorder="1" applyFont="1" applyFill="1" applyNumberFormat="1" fontId="3" fillId="2" borderId="56" numFmtId="0" xfId="0">
      <alignment horizontal="right" vertical="center" wrapText="1" shrinkToFit="0" textRotation="0" indent="3"/>
    </xf>
    <xf applyAlignment="1" applyBorder="1" applyFont="1" applyFill="1" applyNumberFormat="1" fontId="3" fillId="2" borderId="57" numFmtId="0" xfId="0">
      <alignment horizontal="right" vertical="center" wrapText="1" shrinkToFit="0" textRotation="0" indent="3"/>
    </xf>
    <xf applyAlignment="1" applyBorder="1" applyFont="1" applyFill="1" applyNumberFormat="1" fontId="3" fillId="2" borderId="53" numFmtId="0" xfId="0">
      <alignment horizontal="right" vertical="bottom" wrapText="1" shrinkToFit="0" textRotation="0" indent="0"/>
    </xf>
    <xf applyAlignment="1" applyBorder="1" applyFont="1" applyFill="1" applyNumberFormat="1" fontId="3" fillId="2" borderId="56" numFmtId="0" xfId="0">
      <alignment horizontal="right" vertical="center" wrapText="1" shrinkToFit="0" textRotation="0" indent="0"/>
    </xf>
    <xf applyAlignment="1" applyBorder="1" applyFont="1" applyFill="1" applyNumberFormat="1" fontId="3" fillId="2" borderId="58" numFmtId="0" xfId="0">
      <alignment horizontal="right" vertical="center" wrapText="1" shrinkToFit="0" textRotation="0" indent="3"/>
    </xf>
    <xf applyAlignment="1" applyBorder="1" applyFont="1" applyFill="1" applyNumberFormat="1" fontId="14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1" fillId="0" borderId="0" numFmtId="49" xfId="0">
      <alignment horizontal="right" vertical="top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0" shrinkToFit="0" textRotation="0" indent="0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2" borderId="59" numFmtId="0" xfId="0">
      <alignment horizontal="center" vertical="center" wrapText="1" shrinkToFit="0" textRotation="0" indent="0"/>
    </xf>
    <xf applyAlignment="1" applyBorder="1" applyFont="1" applyFill="1" applyNumberFormat="1" fontId="3" fillId="2" borderId="60" numFmtId="0" xfId="0">
      <alignment horizontal="center" vertical="center" wrapText="1" shrinkToFit="0" textRotation="0" indent="0"/>
    </xf>
    <xf applyAlignment="1" applyBorder="1" applyFont="1" applyFill="1" applyNumberFormat="1" fontId="3" fillId="2" borderId="61" numFmtId="0" xfId="0">
      <alignment horizontal="center" vertical="center" wrapText="1" shrinkToFit="0" textRotation="0" indent="0"/>
    </xf>
    <xf applyAlignment="1" applyBorder="1" applyFont="1" applyFill="1" applyNumberFormat="1" fontId="3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62" numFmtId="49" xfId="0">
      <alignment horizontal="center" vertical="center" wrapText="1" shrinkToFit="0" textRotation="0" indent="0"/>
    </xf>
    <xf applyAlignment="1" applyBorder="1" applyFont="1" applyFill="1" applyNumberFormat="1" fontId="3" fillId="2" borderId="63" numFmtId="3" xfId="0">
      <alignment horizontal="center" vertical="center" wrapText="1" shrinkToFit="0" textRotation="0" indent="0"/>
    </xf>
    <xf applyAlignment="1" applyBorder="1" applyFont="1" applyFill="1" applyNumberFormat="1" fontId="3" fillId="2" borderId="63" numFmtId="0" xfId="0">
      <alignment horizontal="center" vertical="center" wrapText="1" shrinkToFit="0" textRotation="0" indent="0"/>
    </xf>
    <xf applyAlignment="1" applyBorder="1" applyFont="1" applyFill="1" applyNumberFormat="1" fontId="3" fillId="2" borderId="64" numFmtId="0" xfId="0">
      <alignment horizontal="center" vertical="center" wrapText="1" shrinkToFit="0" textRotation="0" indent="0"/>
    </xf>
    <xf applyAlignment="1" applyBorder="1" applyFont="1" applyFill="1" applyNumberFormat="1" fontId="7" fillId="0" borderId="0" numFmtId="0" xfId="0">
      <alignment horizontal="center" vertical="center" wrapText="1" shrinkToFit="0" textRotation="0" indent="0"/>
    </xf>
    <xf applyAlignment="1" applyBorder="1" applyFont="1" applyFill="1" applyNumberFormat="1" fontId="7" fillId="2" borderId="62" numFmtId="0" xfId="0">
      <alignment horizontal="center" vertical="center" wrapText="1" shrinkToFit="0" textRotation="0" indent="0"/>
    </xf>
    <xf applyAlignment="1" applyBorder="1" applyFont="1" applyFill="1" applyNumberFormat="1" fontId="7" fillId="2" borderId="63" numFmtId="0" xfId="0">
      <alignment horizontal="center" vertical="center" wrapText="1" shrinkToFit="0" textRotation="0" indent="0"/>
    </xf>
    <xf applyAlignment="1" applyBorder="1" applyFont="1" applyFill="1" applyNumberFormat="1" fontId="7" fillId="2" borderId="63" numFmtId="3" xfId="0">
      <alignment horizontal="center" vertical="center" wrapText="1" shrinkToFit="0" textRotation="0" indent="0"/>
    </xf>
    <xf applyAlignment="1" applyBorder="1" applyFont="1" applyFill="1" applyNumberFormat="1" fontId="7" fillId="2" borderId="64" numFmtId="0" xfId="0">
      <alignment horizontal="center" vertical="center" wrapText="1" shrinkToFit="0" textRotation="0" indent="0"/>
    </xf>
    <xf applyAlignment="1" applyBorder="1" applyFont="1" applyFill="1" applyNumberFormat="1" fontId="5" fillId="0" borderId="0" numFmtId="0" xfId="0">
      <alignment horizontal="center" vertical="bottom" wrapText="1" shrinkToFit="0" textRotation="0" indent="0"/>
    </xf>
    <xf applyAlignment="1" applyBorder="1" applyFont="1" applyFill="1" applyNumberFormat="1" fontId="5" fillId="2" borderId="62" numFmtId="49" xfId="0">
      <alignment horizontal="center" vertical="bottom" wrapText="1" shrinkToFit="0" textRotation="0" indent="0"/>
    </xf>
    <xf applyAlignment="1" applyBorder="1" applyFont="1" applyFill="1" applyNumberFormat="1" fontId="5" fillId="2" borderId="63" numFmtId="49" xfId="0">
      <alignment horizontal="center" vertical="bottom" wrapText="1" shrinkToFit="0" textRotation="0" indent="0"/>
    </xf>
    <xf applyAlignment="1" applyBorder="1" applyFont="1" applyFill="1" applyNumberFormat="1" fontId="5" fillId="2" borderId="64" numFmtId="49" xfId="0">
      <alignment horizontal="center" vertical="bottom" wrapText="1" shrinkToFit="0" textRotation="0" indent="0"/>
    </xf>
    <xf applyAlignment="1" applyBorder="1" applyFont="1" applyFill="1" applyNumberFormat="1" fontId="3" fillId="2" borderId="62" numFmtId="0" xfId="0">
      <alignment horizontal="right" vertical="center" wrapText="1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2" borderId="62" numFmtId="0" xfId="0">
      <alignment horizontal="right" vertical="center" wrapText="1" shrinkToFit="0" textRotation="0" indent="3"/>
    </xf>
    <xf applyAlignment="1" applyBorder="1" applyFont="1" applyFill="1" applyNumberFormat="1" fontId="12" fillId="2" borderId="65" numFmtId="0" xfId="0">
      <alignment horizontal="right" vertical="bottom" wrapText="1" shrinkToFit="0" textRotation="0" indent="3"/>
    </xf>
    <xf applyAlignment="1" applyBorder="1" applyFont="1" applyFill="1" applyNumberFormat="1" fontId="7" fillId="0" borderId="66" numFmtId="0" xfId="0">
      <alignment horizontal="center" vertical="center" wrapText="1" shrinkToFit="1" textRotation="0" indent="0"/>
    </xf>
    <xf applyAlignment="1" applyBorder="1" applyFont="1" applyFill="1" applyNumberFormat="1" fontId="7" fillId="0" borderId="66" numFmtId="0" xfId="0">
      <alignment horizontal="right" vertical="center" wrapText="1" shrinkToFit="0" textRotation="0" indent="1"/>
    </xf>
    <xf applyAlignment="1" applyBorder="1" applyFont="1" applyFill="1" applyNumberFormat="1" fontId="7" fillId="0" borderId="66" numFmtId="4" xfId="0">
      <alignment horizontal="right" vertical="center" wrapText="0" shrinkToFit="0" textRotation="0" indent="1"/>
    </xf>
    <xf applyAlignment="1" applyBorder="1" applyFont="1" applyFill="1" applyNumberFormat="1" fontId="7" fillId="0" borderId="66" numFmtId="2" xfId="0">
      <alignment horizontal="right" vertical="center" wrapText="0" shrinkToFit="0" textRotation="0" indent="1"/>
    </xf>
    <xf applyAlignment="1" applyBorder="1" applyFont="1" applyFill="1" applyNumberFormat="1" fontId="11" fillId="0" borderId="0" numFmtId="49" xfId="0">
      <alignment horizontal="justify" vertical="distributed" wrapText="0" shrinkToFit="0" textRotation="0" indent="0"/>
    </xf>
    <xf applyAlignment="1" applyBorder="1" applyFont="1" applyFill="1" applyNumberFormat="1" fontId="12" fillId="2" borderId="67" numFmtId="0" xfId="0">
      <alignment horizontal="right" vertical="bottom" wrapText="1" shrinkToFit="0" textRotation="0" indent="3"/>
    </xf>
    <xf applyAlignment="1" applyBorder="1" applyFont="1" applyFill="1" applyNumberFormat="1" fontId="3" fillId="2" borderId="68" numFmtId="0" xfId="0">
      <alignment horizontal="right" vertical="bottom" wrapText="1" shrinkToFit="0" textRotation="0" indent="0"/>
    </xf>
    <xf applyAlignment="1" applyBorder="1" applyFont="1" applyFill="1" applyNumberFormat="1" fontId="13" fillId="2" borderId="66" numFmtId="0" xfId="0">
      <alignment horizontal="right" vertical="center" wrapText="1" shrinkToFit="0" textRotation="0" indent="1"/>
    </xf>
    <xf applyAlignment="1" applyBorder="1" applyFont="1" applyFill="1" applyNumberFormat="1" fontId="13" fillId="2" borderId="66" numFmtId="4" xfId="0">
      <alignment horizontal="right" vertical="center" wrapText="0" shrinkToFit="0" textRotation="0" indent="1"/>
    </xf>
    <xf applyAlignment="1" applyBorder="1" applyFont="1" applyFill="1" applyNumberFormat="1" fontId="3" fillId="2" borderId="69" numFmtId="0" xfId="0">
      <alignment horizontal="right" vertical="center" wrapText="1" shrinkToFit="0" textRotation="0" indent="3"/>
    </xf>
    <xf applyAlignment="1" applyBorder="1" applyFont="1" applyFill="1" applyNumberFormat="1" fontId="3" fillId="2" borderId="70" numFmtId="0" xfId="0">
      <alignment horizontal="right" vertical="center" wrapText="1" shrinkToFit="0" textRotation="0" indent="3"/>
    </xf>
    <xf applyAlignment="1" applyBorder="1" applyFont="1" applyFill="1" applyNumberFormat="1" fontId="3" fillId="2" borderId="66" numFmtId="0" xfId="0">
      <alignment horizontal="right" vertical="bottom" wrapText="1" shrinkToFit="0" textRotation="0" indent="0"/>
    </xf>
    <xf applyAlignment="1" applyBorder="1" applyFont="1" applyFill="1" applyNumberFormat="1" fontId="3" fillId="2" borderId="69" numFmtId="0" xfId="0">
      <alignment horizontal="right" vertical="center" wrapText="1" shrinkToFit="0" textRotation="0" indent="0"/>
    </xf>
    <xf applyAlignment="1" applyBorder="1" applyFont="1" applyFill="1" applyNumberFormat="1" fontId="14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1" fillId="0" borderId="0" numFmtId="49" xfId="0">
      <alignment horizontal="right" vertical="top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0" shrinkToFit="0" textRotation="0" indent="0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2" borderId="71" numFmtId="0" xfId="0">
      <alignment horizontal="center" vertical="center" wrapText="1" shrinkToFit="0" textRotation="0" indent="0"/>
    </xf>
    <xf applyAlignment="1" applyBorder="1" applyFont="1" applyFill="1" applyNumberFormat="1" fontId="3" fillId="2" borderId="72" numFmtId="0" xfId="0">
      <alignment horizontal="center" vertical="center" wrapText="1" shrinkToFit="0" textRotation="0" indent="0"/>
    </xf>
    <xf applyAlignment="1" applyBorder="1" applyFont="1" applyFill="1" applyNumberFormat="1" fontId="3" fillId="2" borderId="73" numFmtId="0" xfId="0">
      <alignment horizontal="center" vertical="center" wrapText="1" shrinkToFit="0" textRotation="0" indent="0"/>
    </xf>
    <xf applyAlignment="1" applyBorder="1" applyFont="1" applyFill="1" applyNumberFormat="1" fontId="3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74" numFmtId="49" xfId="0">
      <alignment horizontal="center" vertical="center" wrapText="1" shrinkToFit="0" textRotation="0" indent="0"/>
    </xf>
    <xf applyAlignment="1" applyBorder="1" applyFont="1" applyFill="1" applyNumberFormat="1" fontId="3" fillId="2" borderId="75" numFmtId="3" xfId="0">
      <alignment horizontal="center" vertical="center" wrapText="1" shrinkToFit="0" textRotation="0" indent="0"/>
    </xf>
    <xf applyAlignment="1" applyBorder="1" applyFont="1" applyFill="1" applyNumberFormat="1" fontId="3" fillId="2" borderId="76" numFmtId="3" xfId="0">
      <alignment horizontal="center" vertical="center" wrapText="1" shrinkToFit="0" textRotation="0" indent="0"/>
    </xf>
    <xf applyAlignment="1" applyBorder="1" applyFont="1" applyFill="1" applyNumberFormat="1" fontId="7" fillId="0" borderId="0" numFmtId="0" xfId="0">
      <alignment horizontal="center" vertical="center" wrapText="1" shrinkToFit="0" textRotation="0" indent="0"/>
    </xf>
    <xf applyAlignment="1" applyBorder="1" applyFont="1" applyFill="1" applyNumberFormat="1" fontId="7" fillId="2" borderId="74" numFmtId="0" xfId="0">
      <alignment horizontal="center" vertical="center" wrapText="1" shrinkToFit="0" textRotation="0" indent="0"/>
    </xf>
    <xf applyAlignment="1" applyBorder="1" applyFont="1" applyFill="1" applyNumberFormat="1" fontId="7" fillId="2" borderId="75" numFmtId="0" xfId="0">
      <alignment horizontal="center" vertical="center" wrapText="1" shrinkToFit="0" textRotation="0" indent="0"/>
    </xf>
    <xf applyAlignment="1" applyBorder="1" applyFont="1" applyFill="1" applyNumberFormat="1" fontId="7" fillId="2" borderId="75" numFmtId="3" xfId="0">
      <alignment horizontal="center" vertical="center" wrapText="1" shrinkToFit="0" textRotation="0" indent="0"/>
    </xf>
    <xf applyAlignment="1" applyBorder="1" applyFont="1" applyFill="1" applyNumberFormat="1" fontId="7" fillId="2" borderId="76" numFmtId="3" xfId="0">
      <alignment horizontal="center" vertical="center" wrapText="1" shrinkToFit="0" textRotation="0" indent="0"/>
    </xf>
    <xf applyAlignment="1" applyBorder="1" applyFont="1" applyFill="1" applyNumberFormat="1" fontId="5" fillId="0" borderId="0" numFmtId="0" xfId="0">
      <alignment horizontal="center" vertical="bottom" wrapText="1" shrinkToFit="0" textRotation="0" indent="0"/>
    </xf>
    <xf applyAlignment="1" applyBorder="1" applyFont="1" applyFill="1" applyNumberFormat="1" fontId="5" fillId="2" borderId="74" numFmtId="49" xfId="0">
      <alignment horizontal="center" vertical="bottom" wrapText="1" shrinkToFit="0" textRotation="0" indent="0"/>
    </xf>
    <xf applyAlignment="1" applyBorder="1" applyFont="1" applyFill="1" applyNumberFormat="1" fontId="5" fillId="2" borderId="75" numFmtId="49" xfId="0">
      <alignment horizontal="center" vertical="bottom" wrapText="1" shrinkToFit="0" textRotation="0" indent="0"/>
    </xf>
    <xf applyAlignment="1" applyBorder="1" applyFont="1" applyFill="1" applyNumberFormat="1" fontId="5" fillId="2" borderId="76" numFmtId="49" xfId="0">
      <alignment horizontal="center" vertical="bottom" wrapText="1" shrinkToFit="0" textRotation="0" indent="0"/>
    </xf>
    <xf applyAlignment="1" applyBorder="1" applyFont="1" applyFill="1" applyNumberFormat="1" fontId="3" fillId="2" borderId="74" numFmtId="0" xfId="0">
      <alignment horizontal="right" vertical="center" wrapText="1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2" borderId="74" numFmtId="0" xfId="0">
      <alignment horizontal="right" vertical="center" wrapText="1" shrinkToFit="0" textRotation="0" indent="3"/>
    </xf>
    <xf applyAlignment="1" applyBorder="1" applyFont="1" applyFill="1" applyNumberFormat="1" fontId="12" fillId="2" borderId="77" numFmtId="0" xfId="0">
      <alignment horizontal="right" vertical="bottom" wrapText="1" shrinkToFit="0" textRotation="0" indent="3"/>
    </xf>
    <xf applyAlignment="1" applyBorder="1" applyFont="1" applyFill="1" applyNumberFormat="1" fontId="7" fillId="0" borderId="78" numFmtId="0" xfId="0">
      <alignment horizontal="center" vertical="center" wrapText="1" shrinkToFit="1" textRotation="0" indent="0"/>
    </xf>
    <xf applyAlignment="1" applyBorder="1" applyFont="1" applyFill="1" applyNumberFormat="1" fontId="7" fillId="0" borderId="78" numFmtId="0" xfId="0">
      <alignment horizontal="right" vertical="center" wrapText="1" shrinkToFit="0" textRotation="0" indent="1"/>
    </xf>
    <xf applyAlignment="1" applyBorder="1" applyFont="1" applyFill="1" applyNumberFormat="1" fontId="7" fillId="0" borderId="78" numFmtId="4" xfId="0">
      <alignment horizontal="right" vertical="center" wrapText="0" shrinkToFit="0" textRotation="0" indent="1"/>
    </xf>
    <xf applyAlignment="1" applyBorder="1" applyFont="1" applyFill="1" applyNumberFormat="1" fontId="7" fillId="0" borderId="78" numFmtId="2" xfId="0">
      <alignment horizontal="right" vertical="center" wrapText="0" shrinkToFit="0" textRotation="0" indent="1"/>
    </xf>
    <xf applyAlignment="1" applyBorder="1" applyFont="1" applyFill="1" applyNumberFormat="1" fontId="12" fillId="2" borderId="79" numFmtId="0" xfId="0">
      <alignment horizontal="right" vertical="bottom" wrapText="1" shrinkToFit="0" textRotation="0" indent="3"/>
    </xf>
    <xf applyAlignment="1" applyBorder="1" applyFont="1" applyFill="1" applyNumberFormat="1" fontId="3" fillId="2" borderId="80" numFmtId="0" xfId="0">
      <alignment horizontal="right" vertical="bottom" wrapText="1" shrinkToFit="0" textRotation="0" indent="0"/>
    </xf>
    <xf applyAlignment="1" applyBorder="1" applyFont="1" applyFill="1" applyNumberFormat="1" fontId="13" fillId="2" borderId="78" numFmtId="0" xfId="0">
      <alignment horizontal="right" vertical="center" wrapText="1" shrinkToFit="0" textRotation="0" indent="1"/>
    </xf>
    <xf applyAlignment="1" applyBorder="1" applyFont="1" applyFill="1" applyNumberFormat="1" fontId="13" fillId="2" borderId="78" numFmtId="4" xfId="0">
      <alignment horizontal="right" vertical="center" wrapText="0" shrinkToFit="0" textRotation="0" indent="1"/>
    </xf>
    <xf applyAlignment="1" applyBorder="1" applyFont="1" applyFill="1" applyNumberFormat="1" fontId="3" fillId="2" borderId="81" numFmtId="0" xfId="0">
      <alignment horizontal="right" vertical="center" wrapText="1" shrinkToFit="0" textRotation="0" indent="3"/>
    </xf>
    <xf applyAlignment="1" applyBorder="1" applyFont="1" applyFill="1" applyNumberFormat="1" fontId="3" fillId="2" borderId="82" numFmtId="0" xfId="0">
      <alignment horizontal="right" vertical="center" wrapText="1" shrinkToFit="0" textRotation="0" indent="3"/>
    </xf>
    <xf applyAlignment="1" applyBorder="1" applyFont="1" applyFill="1" applyNumberFormat="1" fontId="3" fillId="2" borderId="78" numFmtId="0" xfId="0">
      <alignment horizontal="right" vertical="bottom" wrapText="1" shrinkToFit="0" textRotation="0" indent="0"/>
    </xf>
    <xf applyAlignment="1" applyBorder="1" applyFont="1" applyFill="1" applyNumberFormat="1" fontId="3" fillId="2" borderId="81" numFmtId="0" xfId="0">
      <alignment horizontal="right" vertical="center" wrapText="1" shrinkToFit="0" textRotation="0" indent="0"/>
    </xf>
    <xf applyAlignment="1" applyBorder="1" applyFont="1" applyFill="1" applyNumberFormat="1" fontId="14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1" fillId="0" borderId="0" numFmtId="49" xfId="0">
      <alignment horizontal="right" vertical="top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0" shrinkToFit="0" textRotation="0" indent="0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2" borderId="83" numFmtId="0" xfId="0">
      <alignment horizontal="center" vertical="center" wrapText="1" shrinkToFit="0" textRotation="0" indent="0"/>
    </xf>
    <xf applyAlignment="1" applyBorder="1" applyFont="1" applyFill="1" applyNumberFormat="1" fontId="3" fillId="2" borderId="84" numFmtId="0" xfId="0">
      <alignment horizontal="center" vertical="center" wrapText="1" shrinkToFit="0" textRotation="0" indent="0"/>
    </xf>
    <xf applyAlignment="1" applyBorder="1" applyFont="1" applyFill="1" applyNumberFormat="1" fontId="3" fillId="2" borderId="85" numFmtId="0" xfId="0">
      <alignment horizontal="center" vertical="center" wrapText="1" shrinkToFit="0" textRotation="0" indent="0"/>
    </xf>
    <xf applyAlignment="1" applyBorder="1" applyFont="1" applyFill="1" applyNumberFormat="1" fontId="3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86" numFmtId="49" xfId="0">
      <alignment horizontal="center" vertical="center" wrapText="1" shrinkToFit="0" textRotation="0" indent="0"/>
    </xf>
    <xf applyAlignment="1" applyBorder="1" applyFont="1" applyFill="1" applyNumberFormat="1" fontId="3" fillId="2" borderId="87" numFmtId="3" xfId="0">
      <alignment horizontal="center" vertical="center" wrapText="1" shrinkToFit="0" textRotation="0" indent="0"/>
    </xf>
    <xf applyAlignment="1" applyBorder="1" applyFont="1" applyFill="1" applyNumberFormat="1" fontId="3" fillId="2" borderId="87" numFmtId="0" xfId="0">
      <alignment horizontal="center" vertical="center" wrapText="1" shrinkToFit="0" textRotation="0" indent="0"/>
    </xf>
    <xf applyAlignment="1" applyBorder="1" applyFont="1" applyFill="1" applyNumberFormat="1" fontId="3" fillId="2" borderId="88" numFmtId="3" xfId="0">
      <alignment horizontal="center" vertical="center" wrapText="1" shrinkToFit="0" textRotation="0" indent="0"/>
    </xf>
    <xf applyAlignment="1" applyBorder="1" applyFont="1" applyFill="1" applyNumberFormat="1" fontId="7" fillId="0" borderId="0" numFmtId="0" xfId="0">
      <alignment horizontal="center" vertical="center" wrapText="1" shrinkToFit="0" textRotation="0" indent="0"/>
    </xf>
    <xf applyAlignment="1" applyBorder="1" applyFont="1" applyFill="1" applyNumberFormat="1" fontId="7" fillId="2" borderId="86" numFmtId="0" xfId="0">
      <alignment horizontal="center" vertical="center" wrapText="1" shrinkToFit="0" textRotation="0" indent="0"/>
    </xf>
    <xf applyAlignment="1" applyBorder="1" applyFont="1" applyFill="1" applyNumberFormat="1" fontId="7" fillId="2" borderId="87" numFmtId="0" xfId="0">
      <alignment horizontal="center" vertical="center" wrapText="1" shrinkToFit="0" textRotation="0" indent="0"/>
    </xf>
    <xf applyAlignment="1" applyBorder="1" applyFont="1" applyFill="1" applyNumberFormat="1" fontId="7" fillId="2" borderId="87" numFmtId="3" xfId="0">
      <alignment horizontal="center" vertical="center" wrapText="1" shrinkToFit="0" textRotation="0" indent="0"/>
    </xf>
    <xf applyAlignment="1" applyBorder="1" applyFont="1" applyFill="1" applyNumberFormat="1" fontId="7" fillId="2" borderId="88" numFmtId="3" xfId="0">
      <alignment horizontal="center" vertical="center" wrapText="1" shrinkToFit="0" textRotation="0" indent="0"/>
    </xf>
    <xf applyAlignment="1" applyBorder="1" applyFont="1" applyFill="1" applyNumberFormat="1" fontId="5" fillId="0" borderId="0" numFmtId="0" xfId="0">
      <alignment horizontal="center" vertical="bottom" wrapText="1" shrinkToFit="0" textRotation="0" indent="0"/>
    </xf>
    <xf applyAlignment="1" applyBorder="1" applyFont="1" applyFill="1" applyNumberFormat="1" fontId="5" fillId="2" borderId="86" numFmtId="49" xfId="0">
      <alignment horizontal="center" vertical="bottom" wrapText="1" shrinkToFit="0" textRotation="0" indent="0"/>
    </xf>
    <xf applyAlignment="1" applyBorder="1" applyFont="1" applyFill="1" applyNumberFormat="1" fontId="5" fillId="2" borderId="87" numFmtId="49" xfId="0">
      <alignment horizontal="center" vertical="bottom" wrapText="1" shrinkToFit="0" textRotation="0" indent="0"/>
    </xf>
    <xf applyAlignment="1" applyBorder="1" applyFont="1" applyFill="1" applyNumberFormat="1" fontId="5" fillId="2" borderId="88" numFmtId="49" xfId="0">
      <alignment horizontal="center" vertical="bottom" wrapText="1" shrinkToFit="0" textRotation="0" indent="0"/>
    </xf>
    <xf applyAlignment="1" applyBorder="1" applyFont="1" applyFill="1" applyNumberFormat="1" fontId="3" fillId="2" borderId="89" numFmtId="0" xfId="0">
      <alignment horizontal="right" vertical="center" wrapText="1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2" borderId="90" numFmtId="0" xfId="0">
      <alignment horizontal="right" vertical="bottom" wrapText="1" shrinkToFit="0" textRotation="0" indent="0"/>
    </xf>
    <xf applyAlignment="1" applyBorder="1" applyFont="1" applyFill="1" applyNumberFormat="1" fontId="13" fillId="2" borderId="91" numFmtId="0" xfId="0">
      <alignment horizontal="right" vertical="center" wrapText="1" shrinkToFit="0" textRotation="0" indent="1"/>
    </xf>
    <xf applyAlignment="1" applyBorder="1" applyFont="1" applyFill="1" applyNumberFormat="1" fontId="3" fillId="2" borderId="92" numFmtId="0" xfId="0">
      <alignment horizontal="right" vertical="center" wrapText="1" shrinkToFit="0" textRotation="0" indent="0"/>
    </xf>
    <xf applyAlignment="1" applyBorder="1" applyFont="1" applyFill="1" applyNumberFormat="1" fontId="12" fillId="2" borderId="93" numFmtId="0" xfId="0">
      <alignment horizontal="right" vertical="bottom" wrapText="1" shrinkToFit="0" textRotation="0" indent="3"/>
    </xf>
    <xf applyAlignment="1" applyBorder="1" applyFont="1" applyFill="1" applyNumberFormat="1" fontId="7" fillId="0" borderId="91" numFmtId="0" xfId="0">
      <alignment horizontal="center" vertical="center" wrapText="1" shrinkToFit="1" textRotation="0" indent="0"/>
    </xf>
    <xf applyAlignment="1" applyBorder="1" applyFont="1" applyFill="1" applyNumberFormat="1" fontId="7" fillId="0" borderId="91" numFmtId="0" xfId="0">
      <alignment horizontal="right" vertical="center" wrapText="1" shrinkToFit="0" textRotation="0" indent="1"/>
    </xf>
    <xf applyAlignment="1" applyBorder="1" applyFont="1" applyFill="1" applyNumberFormat="1" fontId="7" fillId="0" borderId="91" numFmtId="0" xfId="0">
      <alignment horizontal="center" vertical="center" wrapText="0" shrinkToFit="0" textRotation="0" indent="0"/>
    </xf>
    <xf applyAlignment="1" applyBorder="1" applyFont="1" applyFill="1" applyNumberFormat="1" fontId="7" fillId="0" borderId="91" numFmtId="0" xfId="0">
      <alignment horizontal="right" vertical="center" wrapText="0" shrinkToFit="0" textRotation="0" indent="1"/>
    </xf>
    <xf applyAlignment="1" applyBorder="1" applyFont="1" applyFill="1" applyNumberFormat="1" fontId="7" fillId="0" borderId="91" numFmtId="4" xfId="0">
      <alignment horizontal="right" vertical="center" wrapText="0" shrinkToFit="0" textRotation="0" indent="1"/>
    </xf>
    <xf applyAlignment="1" applyBorder="1" applyFont="1" applyFill="1" applyNumberFormat="1" fontId="7" fillId="0" borderId="91" numFmtId="2" xfId="0">
      <alignment horizontal="right" vertical="center" wrapText="0" shrinkToFit="0" textRotation="0" indent="1"/>
    </xf>
    <xf applyAlignment="1" applyBorder="1" applyFont="1" applyFill="1" applyNumberFormat="1" fontId="12" fillId="2" borderId="94" numFmtId="0" xfId="0">
      <alignment horizontal="right" vertical="bottom" wrapText="1" shrinkToFit="0" textRotation="0" indent="3"/>
    </xf>
    <xf applyAlignment="1" applyBorder="1" applyFont="1" applyFill="1" applyNumberFormat="1" fontId="3" fillId="2" borderId="91" numFmtId="0" xfId="0">
      <alignment horizontal="right" vertical="bottom" wrapText="1" shrinkToFit="0" textRotation="0" indent="0"/>
    </xf>
    <xf applyAlignment="1" applyBorder="1" applyFont="1" applyFill="1" applyNumberFormat="1" fontId="13" fillId="2" borderId="91" numFmtId="4" xfId="0">
      <alignment horizontal="right" vertical="center" wrapText="0" shrinkToFit="0" textRotation="0" indent="1"/>
    </xf>
    <xf applyAlignment="1" applyBorder="1" applyFont="1" applyFill="1" applyNumberFormat="1" fontId="14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1" fillId="0" borderId="0" numFmtId="49" xfId="0">
      <alignment horizontal="right" vertical="top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0" shrinkToFit="0" textRotation="0" indent="0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2" borderId="95" numFmtId="0" xfId="0">
      <alignment horizontal="center" vertical="center" wrapText="1" shrinkToFit="0" textRotation="0" indent="0"/>
    </xf>
    <xf applyAlignment="1" applyBorder="1" applyFont="1" applyFill="1" applyNumberFormat="1" fontId="3" fillId="2" borderId="96" numFmtId="0" xfId="0">
      <alignment horizontal="center" vertical="center" wrapText="1" shrinkToFit="0" textRotation="0" indent="0"/>
    </xf>
    <xf applyAlignment="1" applyBorder="1" applyFont="1" applyFill="1" applyNumberFormat="1" fontId="3" fillId="2" borderId="97" numFmtId="0" xfId="0">
      <alignment horizontal="center" vertical="center" wrapText="1" shrinkToFit="0" textRotation="0" indent="0"/>
    </xf>
    <xf applyAlignment="1" applyBorder="1" applyFont="1" applyFill="1" applyNumberFormat="1" fontId="3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98" numFmtId="49" xfId="0">
      <alignment horizontal="center" vertical="center" wrapText="1" shrinkToFit="0" textRotation="0" indent="0"/>
    </xf>
    <xf applyAlignment="1" applyBorder="1" applyFont="1" applyFill="1" applyNumberFormat="1" fontId="3" fillId="2" borderId="99" numFmtId="3" xfId="0">
      <alignment horizontal="center" vertical="center" wrapText="1" shrinkToFit="0" textRotation="0" indent="0"/>
    </xf>
    <xf applyAlignment="1" applyBorder="1" applyFont="1" applyFill="1" applyNumberFormat="1" fontId="3" fillId="2" borderId="100" numFmtId="3" xfId="0">
      <alignment horizontal="center" vertical="center" wrapText="1" shrinkToFit="0" textRotation="0" indent="0"/>
    </xf>
    <xf applyAlignment="1" applyBorder="1" applyFont="1" applyFill="1" applyNumberFormat="1" fontId="7" fillId="0" borderId="0" numFmtId="0" xfId="0">
      <alignment horizontal="center" vertical="center" wrapText="1" shrinkToFit="0" textRotation="0" indent="0"/>
    </xf>
    <xf applyAlignment="1" applyBorder="1" applyFont="1" applyFill="1" applyNumberFormat="1" fontId="7" fillId="2" borderId="98" numFmtId="0" xfId="0">
      <alignment horizontal="center" vertical="center" wrapText="1" shrinkToFit="0" textRotation="0" indent="0"/>
    </xf>
    <xf applyAlignment="1" applyBorder="1" applyFont="1" applyFill="1" applyNumberFormat="1" fontId="7" fillId="2" borderId="99" numFmtId="0" xfId="0">
      <alignment horizontal="center" vertical="center" wrapText="1" shrinkToFit="0" textRotation="0" indent="0"/>
    </xf>
    <xf applyAlignment="1" applyBorder="1" applyFont="1" applyFill="1" applyNumberFormat="1" fontId="7" fillId="2" borderId="100" numFmtId="0" xfId="0">
      <alignment horizontal="center" vertical="center" wrapText="1" shrinkToFit="0" textRotation="0" indent="0"/>
    </xf>
    <xf applyAlignment="1" applyBorder="1" applyFont="1" applyFill="1" applyNumberFormat="1" fontId="5" fillId="0" borderId="0" numFmtId="0" xfId="0">
      <alignment horizontal="center" vertical="bottom" wrapText="1" shrinkToFit="0" textRotation="0" indent="0"/>
    </xf>
    <xf applyAlignment="1" applyBorder="1" applyFont="1" applyFill="1" applyNumberFormat="1" fontId="5" fillId="2" borderId="98" numFmtId="49" xfId="0">
      <alignment horizontal="center" vertical="bottom" wrapText="1" shrinkToFit="0" textRotation="0" indent="0"/>
    </xf>
    <xf applyAlignment="1" applyBorder="1" applyFont="1" applyFill="1" applyNumberFormat="1" fontId="5" fillId="2" borderId="99" numFmtId="49" xfId="0">
      <alignment horizontal="center" vertical="bottom" wrapText="1" shrinkToFit="0" textRotation="0" indent="0"/>
    </xf>
    <xf applyAlignment="1" applyBorder="1" applyFont="1" applyFill="1" applyNumberFormat="1" fontId="5" fillId="2" borderId="100" numFmtId="49" xfId="0">
      <alignment horizontal="center" vertical="bottom" wrapText="1" shrinkToFit="0" textRotation="0" indent="0"/>
    </xf>
    <xf applyAlignment="1" applyBorder="1" applyFont="1" applyFill="1" applyNumberFormat="1" fontId="3" fillId="2" borderId="98" numFmtId="0" xfId="0">
      <alignment horizontal="right" vertical="center" wrapText="1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  <xf applyAlignment="1" applyBorder="1" applyFont="1" applyFill="1" applyNumberFormat="1" fontId="12" fillId="2" borderId="101" numFmtId="0" xfId="0">
      <alignment horizontal="right" vertical="bottom" wrapText="1" shrinkToFit="0" textRotation="0" indent="3"/>
    </xf>
    <xf applyAlignment="1" applyBorder="1" applyFont="1" applyFill="1" applyNumberFormat="1" fontId="7" fillId="0" borderId="102" numFmtId="0" xfId="0">
      <alignment horizontal="center" vertical="center" wrapText="1" shrinkToFit="1" textRotation="0" indent="0"/>
    </xf>
    <xf applyAlignment="1" applyBorder="1" applyFont="1" applyFill="1" applyNumberFormat="1" fontId="7" fillId="0" borderId="102" numFmtId="0" xfId="0">
      <alignment horizontal="right" vertical="center" wrapText="1" shrinkToFit="0" textRotation="0" indent="1"/>
    </xf>
    <xf applyAlignment="1" applyBorder="1" applyFont="1" applyFill="1" applyNumberFormat="1" fontId="7" fillId="0" borderId="102" numFmtId="4" xfId="0">
      <alignment horizontal="right" vertical="center" wrapText="0" shrinkToFit="0" textRotation="0" indent="1"/>
    </xf>
    <xf applyAlignment="1" applyBorder="1" applyFont="1" applyFill="1" applyNumberFormat="1" fontId="7" fillId="0" borderId="102" numFmtId="2" xfId="0">
      <alignment horizontal="right" vertical="center" wrapText="0" shrinkToFit="0" textRotation="0" indent="1"/>
    </xf>
    <xf applyAlignment="1" applyBorder="1" applyFont="1" applyFill="1" applyNumberFormat="1" fontId="12" fillId="2" borderId="103" numFmtId="0" xfId="0">
      <alignment horizontal="right" vertical="bottom" wrapText="1" shrinkToFit="0" textRotation="0" indent="3"/>
    </xf>
    <xf applyAlignment="1" applyBorder="1" applyFont="1" applyFill="1" applyNumberFormat="1" fontId="3" fillId="2" borderId="104" numFmtId="0" xfId="0">
      <alignment horizontal="right" vertical="bottom" wrapText="1" shrinkToFit="0" textRotation="0" indent="0"/>
    </xf>
    <xf applyAlignment="1" applyBorder="1" applyFont="1" applyFill="1" applyNumberFormat="1" fontId="13" fillId="2" borderId="102" numFmtId="0" xfId="0">
      <alignment horizontal="right" vertical="center" wrapText="1" shrinkToFit="0" textRotation="0" indent="1"/>
    </xf>
    <xf applyAlignment="1" applyBorder="1" applyFont="1" applyFill="1" applyNumberFormat="1" fontId="13" fillId="2" borderId="102" numFmtId="4" xfId="0">
      <alignment horizontal="right" vertical="center" wrapText="0" shrinkToFit="0" textRotation="0" indent="1"/>
    </xf>
    <xf applyAlignment="1" applyBorder="1" applyFont="1" applyFill="1" applyNumberFormat="1" fontId="3" fillId="2" borderId="105" numFmtId="0" xfId="0">
      <alignment horizontal="right" vertical="center" wrapText="1" shrinkToFit="0" textRotation="0" indent="0"/>
    </xf>
    <xf applyAlignment="1" applyBorder="1" applyFont="1" applyFill="1" applyNumberFormat="1" fontId="3" fillId="2" borderId="102" numFmtId="0" xfId="0">
      <alignment horizontal="right" vertical="bottom" wrapText="1" shrinkToFit="0" textRotation="0" indent="0"/>
    </xf>
    <xf applyAlignment="1" applyBorder="1" applyFont="1" applyFill="1" applyNumberFormat="1" fontId="14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1" fillId="0" borderId="0" numFmtId="49" xfId="0">
      <alignment horizontal="right" vertical="top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0" shrinkToFit="0" textRotation="0" indent="0"/>
    </xf>
    <xf applyAlignment="1" applyBorder="1" applyFont="1" applyFill="1" applyNumberFormat="1" fontId="7" fillId="0" borderId="0" numFmtId="0" xfId="0">
      <alignment horizontal="right" vertical="center" wrapText="1" shrinkToFit="0" textRotation="0" indent="1"/>
    </xf>
    <xf applyAlignment="1" applyBorder="1" applyFont="1" applyFill="1" applyNumberFormat="1" fontId="7" fillId="0" borderId="0" numFmtId="4" xfId="0">
      <alignment horizontal="right" vertical="center" wrapText="0" shrinkToFit="0" textRotation="0" indent="1"/>
    </xf>
    <xf applyAlignment="1" applyBorder="1" applyFont="1" applyFill="1" applyNumberFormat="1" fontId="7" fillId="0" borderId="0" numFmtId="0" xfId="0">
      <alignment horizontal="right" vertical="center" wrapText="0" shrinkToFit="0" textRotation="0" indent="1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2" borderId="106" numFmtId="0" xfId="0">
      <alignment horizontal="center" vertical="center" wrapText="1" shrinkToFit="0" textRotation="0" indent="0"/>
    </xf>
    <xf applyAlignment="1" applyBorder="1" applyFont="1" applyFill="1" applyNumberFormat="1" fontId="3" fillId="2" borderId="107" numFmtId="0" xfId="0">
      <alignment horizontal="center" vertical="center" wrapText="1" shrinkToFit="0" textRotation="0" indent="0"/>
    </xf>
    <xf applyAlignment="1" applyBorder="1" applyFont="1" applyFill="1" applyNumberFormat="1" fontId="3" fillId="2" borderId="108" numFmtId="0" xfId="0">
      <alignment horizontal="center" vertical="center" wrapText="1" shrinkToFit="0" textRotation="0" indent="0"/>
    </xf>
    <xf applyAlignment="1" applyBorder="1" applyFont="1" applyFill="1" applyNumberFormat="1" fontId="3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109" numFmtId="49" xfId="0">
      <alignment horizontal="center" vertical="center" wrapText="1" shrinkToFit="0" textRotation="0" indent="0"/>
    </xf>
    <xf applyAlignment="1" applyBorder="1" applyFont="1" applyFill="1" applyNumberFormat="1" fontId="3" fillId="2" borderId="110" numFmtId="3" xfId="0">
      <alignment horizontal="center" vertical="center" wrapText="1" shrinkToFit="0" textRotation="0" indent="0"/>
    </xf>
    <xf applyAlignment="1" applyBorder="1" applyFont="1" applyFill="1" applyNumberFormat="1" fontId="3" fillId="2" borderId="111" numFmtId="3" xfId="0">
      <alignment horizontal="center" vertical="center" wrapText="1" shrinkToFit="0" textRotation="0" indent="0"/>
    </xf>
    <xf applyAlignment="1" applyBorder="1" applyFont="1" applyFill="1" applyNumberFormat="1" fontId="7" fillId="0" borderId="0" numFmtId="0" xfId="0">
      <alignment horizontal="center" vertical="center" wrapText="1" shrinkToFit="0" textRotation="0" indent="0"/>
    </xf>
    <xf applyAlignment="1" applyBorder="1" applyFont="1" applyFill="1" applyNumberFormat="1" fontId="7" fillId="2" borderId="109" numFmtId="0" xfId="0">
      <alignment horizontal="center" vertical="center" wrapText="1" shrinkToFit="0" textRotation="0" indent="0"/>
    </xf>
    <xf applyAlignment="1" applyBorder="1" applyFont="1" applyFill="1" applyNumberFormat="1" fontId="7" fillId="2" borderId="110" numFmtId="3" xfId="0">
      <alignment horizontal="center" vertical="center" wrapText="1" shrinkToFit="0" textRotation="0" indent="0"/>
    </xf>
    <xf applyAlignment="1" applyBorder="1" applyFont="1" applyFill="1" applyNumberFormat="1" fontId="7" fillId="2" borderId="110" numFmtId="0" xfId="0">
      <alignment horizontal="center" vertical="center" wrapText="1" shrinkToFit="0" textRotation="0" indent="0"/>
    </xf>
    <xf applyAlignment="1" applyBorder="1" applyFont="1" applyFill="1" applyNumberFormat="1" fontId="7" fillId="2" borderId="111" numFmtId="0" xfId="0">
      <alignment horizontal="center" vertical="center" wrapText="1" shrinkToFit="0" textRotation="0" indent="0"/>
    </xf>
    <xf applyAlignment="1" applyBorder="1" applyFont="1" applyFill="1" applyNumberFormat="1" fontId="5" fillId="0" borderId="0" numFmtId="0" xfId="0">
      <alignment horizontal="center" vertical="bottom" wrapText="1" shrinkToFit="0" textRotation="0" indent="0"/>
    </xf>
    <xf applyAlignment="1" applyBorder="1" applyFont="1" applyFill="1" applyNumberFormat="1" fontId="5" fillId="2" borderId="109" numFmtId="49" xfId="0">
      <alignment horizontal="center" vertical="bottom" wrapText="1" shrinkToFit="0" textRotation="0" indent="0"/>
    </xf>
    <xf applyAlignment="1" applyBorder="1" applyFont="1" applyFill="1" applyNumberFormat="1" fontId="5" fillId="2" borderId="110" numFmtId="49" xfId="0">
      <alignment horizontal="center" vertical="bottom" wrapText="1" shrinkToFit="0" textRotation="0" indent="0"/>
    </xf>
    <xf applyAlignment="1" applyBorder="1" applyFont="1" applyFill="1" applyNumberFormat="1" fontId="5" fillId="2" borderId="111" numFmtId="49" xfId="0">
      <alignment horizontal="center" vertical="bottom" wrapText="1" shrinkToFit="0" textRotation="0" indent="0"/>
    </xf>
    <xf applyAlignment="1" applyBorder="1" applyFont="1" applyFill="1" applyNumberFormat="1" fontId="15" fillId="2" borderId="109" numFmtId="0" xfId="0">
      <alignment horizontal="right" vertical="bottom" wrapText="1" shrinkToFit="0" textRotation="0" indent="0"/>
    </xf>
    <xf applyAlignment="1" applyBorder="1" applyFont="1" applyFill="1" applyNumberFormat="1" fontId="16" fillId="0" borderId="110" numFmtId="0" xfId="0">
      <alignment horizontal="center" vertical="bottom" wrapText="1" shrinkToFit="0" textRotation="0" indent="0"/>
    </xf>
    <xf applyAlignment="1" applyBorder="1" applyFont="1" applyFill="1" applyNumberFormat="1" fontId="16" fillId="0" borderId="110" numFmtId="0" xfId="0">
      <alignment horizontal="center" vertical="bottom" wrapText="0" shrinkToFit="0" textRotation="0" indent="0"/>
    </xf>
    <xf applyAlignment="1" applyBorder="1" applyFont="1" applyFill="1" applyNumberFormat="1" fontId="16" fillId="0" borderId="111" numFmtId="0" xfId="0">
      <alignment horizontal="center" vertical="bottom" wrapText="0" shrinkToFit="0" textRotation="0" indent="0"/>
    </xf>
    <xf applyAlignment="1" applyBorder="1" applyFont="1" applyFill="1" applyNumberFormat="1" fontId="15" fillId="2" borderId="109" numFmtId="0" xfId="0">
      <alignment horizontal="right" vertical="bottom" wrapText="1" shrinkToFit="0" textRotation="0" indent="3"/>
    </xf>
    <xf applyAlignment="1" applyBorder="1" applyFont="1" applyFill="1" applyNumberFormat="1" fontId="10" fillId="2" borderId="109" numFmtId="0" xfId="0">
      <alignment horizontal="right" vertical="bottom" wrapText="1" shrinkToFit="0" textRotation="0" indent="3"/>
    </xf>
    <xf applyAlignment="1" applyBorder="1" applyFont="1" applyFill="1" applyNumberFormat="1" fontId="15" fillId="2" borderId="112" numFmtId="0" xfId="0">
      <alignment horizontal="right" vertical="bottom" wrapText="1" shrinkToFit="0" textRotation="0" indent="0"/>
    </xf>
    <xf applyAlignment="1" applyBorder="1" applyFont="1" applyFill="1" applyNumberFormat="1" fontId="16" fillId="0" borderId="113" numFmtId="0" xfId="0">
      <alignment horizontal="center" vertical="bottom" wrapText="1" shrinkToFit="0" textRotation="0" indent="0"/>
    </xf>
    <xf applyAlignment="1" applyBorder="1" applyFont="1" applyFill="1" applyNumberFormat="1" fontId="16" fillId="0" borderId="113" numFmtId="0" xfId="0">
      <alignment horizontal="center" vertical="bottom" wrapText="0" shrinkToFit="0" textRotation="0" indent="0"/>
    </xf>
    <xf applyAlignment="1" applyBorder="1" applyFont="1" applyFill="1" applyNumberFormat="1" fontId="16" fillId="0" borderId="114" numFmtId="0" xfId="0">
      <alignment horizontal="center" vertical="bottom" wrapText="0" shrinkToFit="0" textRotation="0" indent="0"/>
    </xf>
    <xf applyAlignment="1" applyBorder="1" applyFont="1" applyFill="1" applyNumberFormat="1" fontId="10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14" fillId="0" borderId="0" numFmtId="0" xfId="0">
      <alignment horizontal="center" vertical="center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0" shrinkToFit="0" textRotation="0" indent="0"/>
    </xf>
    <xf applyAlignment="1" applyBorder="1" applyFont="1" applyFill="1" applyNumberFormat="1" fontId="3" fillId="0" borderId="0" numFmtId="0" xfId="0">
      <alignment horizontal="right" vertical="bottom" wrapText="0" shrinkToFit="0" textRotation="0" indent="0"/>
    </xf>
    <xf applyAlignment="1" applyBorder="1" applyFont="1" applyFill="1" applyNumberFormat="1" fontId="3" fillId="2" borderId="115" numFmtId="0" xfId="0">
      <alignment horizontal="center" vertical="center" wrapText="1" shrinkToFit="0" textRotation="0" indent="0"/>
    </xf>
    <xf applyAlignment="1" applyBorder="1" applyFont="1" applyFill="1" applyNumberFormat="1" fontId="3" fillId="2" borderId="116" numFmtId="0" xfId="0">
      <alignment horizontal="center" vertical="center" wrapText="1" shrinkToFit="0" textRotation="0" indent="0"/>
    </xf>
    <xf applyAlignment="1" applyBorder="1" applyFont="1" applyFill="1" applyNumberFormat="1" fontId="3" fillId="2" borderId="117" numFmtId="0" xfId="0">
      <alignment horizontal="center" vertical="center" wrapText="1" shrinkToFit="0" textRotation="0" indent="0"/>
    </xf>
    <xf applyAlignment="1" applyBorder="1" applyFont="1" applyFill="1" applyNumberFormat="1" fontId="3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2" borderId="118" numFmtId="49" xfId="0">
      <alignment horizontal="center" vertical="center" wrapText="1" shrinkToFit="0" textRotation="0" indent="0"/>
    </xf>
    <xf applyAlignment="1" applyBorder="1" applyFont="1" applyFill="1" applyNumberFormat="1" fontId="3" fillId="2" borderId="119" numFmtId="3" xfId="0">
      <alignment horizontal="center" vertical="center" wrapText="1" shrinkToFit="0" textRotation="0" indent="0"/>
    </xf>
    <xf applyAlignment="1" applyBorder="1" applyFont="1" applyFill="1" applyNumberFormat="1" fontId="3" fillId="2" borderId="120" numFmtId="3" xfId="0">
      <alignment horizontal="center" vertical="center" wrapText="1" shrinkToFit="0" textRotation="0" indent="0"/>
    </xf>
    <xf applyAlignment="1" applyBorder="1" applyFont="1" applyFill="1" applyNumberFormat="1" fontId="7" fillId="0" borderId="0" numFmtId="0" xfId="0">
      <alignment horizontal="right" vertical="bottom" wrapText="0" shrinkToFit="0" textRotation="0" indent="0"/>
    </xf>
    <xf applyAlignment="1" applyBorder="1" applyFont="1" applyFill="1" applyNumberFormat="1" fontId="7" fillId="2" borderId="118" numFmtId="0" xfId="0">
      <alignment horizontal="center" vertical="center" wrapText="1" shrinkToFit="0" textRotation="0" indent="0"/>
    </xf>
    <xf applyAlignment="1" applyBorder="1" applyFont="1" applyFill="1" applyNumberFormat="1" fontId="7" fillId="2" borderId="119" numFmtId="0" xfId="0">
      <alignment horizontal="center" vertical="center" wrapText="1" shrinkToFit="0" textRotation="0" indent="0"/>
    </xf>
    <xf applyAlignment="1" applyBorder="1" applyFont="1" applyFill="1" applyNumberFormat="1" fontId="7" fillId="2" borderId="120" numFmtId="0" xfId="0">
      <alignment horizontal="center" vertical="center" wrapText="1" shrinkToFit="0" textRotation="0" indent="0"/>
    </xf>
    <xf applyAlignment="1" applyBorder="1" applyFont="1" applyFill="1" applyNumberFormat="1" fontId="7" fillId="0" borderId="0" numFmtId="0" xfId="0">
      <alignment horizontal="center" vertical="center" wrapText="1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2" borderId="118" numFmtId="49" xfId="0">
      <alignment horizontal="center" vertical="bottom" wrapText="1" shrinkToFit="0" textRotation="0" indent="0"/>
    </xf>
    <xf applyAlignment="1" applyBorder="1" applyFont="1" applyFill="1" applyNumberFormat="1" fontId="5" fillId="2" borderId="119" numFmtId="49" xfId="0">
      <alignment horizontal="center" vertical="bottom" wrapText="1" shrinkToFit="0" textRotation="0" indent="0"/>
    </xf>
    <xf applyAlignment="1" applyBorder="1" applyFont="1" applyFill="1" applyNumberFormat="1" fontId="5" fillId="2" borderId="120" numFmtId="49" xfId="0">
      <alignment horizontal="center" vertical="bottom" wrapText="1" shrinkToFit="0" textRotation="0" indent="0"/>
    </xf>
    <xf applyAlignment="1" applyBorder="1" applyFont="1" applyFill="1" applyNumberFormat="1" fontId="5" fillId="0" borderId="0" numFmtId="0" xfId="0">
      <alignment horizontal="center" vertical="center" wrapText="1" shrinkToFit="0" textRotation="0" indent="0"/>
    </xf>
    <xf applyAlignment="1" applyBorder="1" applyFont="1" applyFill="1" applyNumberFormat="1" fontId="5" fillId="0" borderId="0" numFmtId="0" xfId="0">
      <alignment horizontal="center" vertical="bottom" wrapText="1" shrinkToFit="0" textRotation="0" indent="0"/>
    </xf>
    <xf applyAlignment="1" applyBorder="1" applyFont="1" applyFill="1" applyNumberFormat="1" fontId="3" fillId="2" borderId="121" numFmtId="0" xfId="0">
      <alignment horizontal="right" vertical="center" wrapText="1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2" borderId="122" numFmtId="0" xfId="0">
      <alignment horizontal="right" vertical="bottom" wrapText="1" shrinkToFit="0" textRotation="0" indent="0"/>
    </xf>
    <xf applyAlignment="1" applyBorder="1" applyFont="1" applyFill="1" applyNumberFormat="1" fontId="13" fillId="2" borderId="123" numFmtId="0" xfId="0">
      <alignment horizontal="right" vertical="center" wrapText="1" shrinkToFit="0" textRotation="0" indent="1"/>
    </xf>
    <xf applyAlignment="1" applyBorder="1" applyFont="1" applyFill="1" applyNumberFormat="1" fontId="3" fillId="2" borderId="124" numFmtId="0" xfId="0">
      <alignment horizontal="right" vertical="center" wrapText="1" shrinkToFit="0" textRotation="0" indent="0"/>
    </xf>
    <xf applyAlignment="1" applyBorder="1" applyFont="1" applyFill="1" applyNumberFormat="1" fontId="12" fillId="2" borderId="125" numFmtId="0" xfId="0">
      <alignment horizontal="right" vertical="bottom" wrapText="1" shrinkToFit="0" textRotation="0" indent="3"/>
    </xf>
    <xf applyAlignment="1" applyBorder="1" applyFont="1" applyFill="1" applyNumberFormat="1" fontId="7" fillId="0" borderId="123" numFmtId="1" xfId="0">
      <alignment horizontal="right" vertical="center" wrapText="0" shrinkToFit="0" textRotation="0" indent="1"/>
    </xf>
    <xf applyAlignment="1" applyBorder="1" applyFont="1" applyFill="1" applyNumberFormat="1" fontId="7" fillId="0" borderId="123" numFmtId="4" xfId="0">
      <alignment horizontal="right" vertical="center" wrapText="0" shrinkToFit="0" textRotation="0" indent="1"/>
    </xf>
    <xf applyAlignment="1" applyBorder="1" applyFont="1" applyFill="1" applyNumberFormat="1" fontId="7" fillId="0" borderId="123" numFmtId="2" xfId="0">
      <alignment horizontal="right" vertical="center" wrapText="0" shrinkToFit="0" textRotation="0" indent="1"/>
    </xf>
    <xf applyAlignment="1" applyBorder="1" applyFont="1" applyFill="1" applyNumberFormat="1" fontId="12" fillId="2" borderId="126" numFmtId="0" xfId="0">
      <alignment horizontal="right" vertical="bottom" wrapText="1" shrinkToFit="0" textRotation="0" indent="3"/>
    </xf>
    <xf applyAlignment="1" applyBorder="1" applyFont="1" applyFill="1" applyNumberFormat="1" fontId="3" fillId="2" borderId="123" numFmtId="0" xfId="0">
      <alignment horizontal="right" vertical="bottom" wrapText="1" shrinkToFit="0" textRotation="0" indent="0"/>
    </xf>
    <xf applyAlignment="1" applyBorder="1" applyFont="1" applyFill="1" applyNumberFormat="1" fontId="13" fillId="2" borderId="123" numFmtId="4" xfId="0">
      <alignment horizontal="right" vertical="center" wrapText="0" shrinkToFit="0" textRotation="0" indent="1"/>
    </xf>
    <xf applyAlignment="1" applyBorder="1" applyFont="1" applyFill="1" applyNumberFormat="1" fontId="14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1" fillId="0" borderId="0" numFmtId="49" xfId="0">
      <alignment horizontal="right" vertical="top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0" shrinkToFit="0" textRotation="0" indent="0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2" borderId="127" numFmtId="0" xfId="0">
      <alignment horizontal="center" vertical="center" wrapText="1" shrinkToFit="0" textRotation="0" indent="0"/>
    </xf>
    <xf applyAlignment="1" applyBorder="1" applyFont="1" applyFill="1" applyNumberFormat="1" fontId="3" fillId="2" borderId="128" numFmtId="0" xfId="0">
      <alignment horizontal="center" vertical="center" wrapText="1" shrinkToFit="0" textRotation="0" indent="0"/>
    </xf>
    <xf applyAlignment="1" applyBorder="1" applyFont="1" applyFill="1" applyNumberFormat="1" fontId="3" fillId="2" borderId="129" numFmtId="0" xfId="0">
      <alignment horizontal="center" vertical="center" wrapText="1" shrinkToFit="0" textRotation="0" indent="0"/>
    </xf>
    <xf applyAlignment="1" applyBorder="1" applyFont="1" applyFill="1" applyNumberFormat="1" fontId="3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130" numFmtId="49" xfId="0">
      <alignment horizontal="center" vertical="center" wrapText="1" shrinkToFit="0" textRotation="0" indent="0"/>
    </xf>
    <xf applyAlignment="1" applyBorder="1" applyFont="1" applyFill="1" applyNumberFormat="1" fontId="3" fillId="2" borderId="131" numFmtId="3" xfId="0">
      <alignment horizontal="center" vertical="center" wrapText="1" shrinkToFit="0" textRotation="0" indent="0"/>
    </xf>
    <xf applyAlignment="1" applyBorder="1" applyFont="1" applyFill="1" applyNumberFormat="1" fontId="3" fillId="2" borderId="131" numFmtId="0" xfId="0">
      <alignment horizontal="center" vertical="center" wrapText="1" shrinkToFit="0" textRotation="0" indent="0"/>
    </xf>
    <xf applyAlignment="1" applyBorder="1" applyFont="1" applyFill="1" applyNumberFormat="1" fontId="3" fillId="2" borderId="132" numFmtId="3" xfId="0">
      <alignment horizontal="center" vertical="center" wrapText="1" shrinkToFit="0" textRotation="0" indent="0"/>
    </xf>
    <xf applyAlignment="1" applyBorder="1" applyFont="1" applyFill="1" applyNumberFormat="1" fontId="7" fillId="0" borderId="0" numFmtId="0" xfId="0">
      <alignment horizontal="center" vertical="center" wrapText="1" shrinkToFit="0" textRotation="0" indent="0"/>
    </xf>
    <xf applyAlignment="1" applyBorder="1" applyFont="1" applyFill="1" applyNumberFormat="1" fontId="7" fillId="2" borderId="130" numFmtId="0" xfId="0">
      <alignment horizontal="center" vertical="center" wrapText="1" shrinkToFit="0" textRotation="0" indent="0"/>
    </xf>
    <xf applyAlignment="1" applyBorder="1" applyFont="1" applyFill="1" applyNumberFormat="1" fontId="7" fillId="2" borderId="131" numFmtId="0" xfId="0">
      <alignment horizontal="center" vertical="center" wrapText="1" shrinkToFit="0" textRotation="0" indent="0"/>
    </xf>
    <xf applyAlignment="1" applyBorder="1" applyFont="1" applyFill="1" applyNumberFormat="1" fontId="7" fillId="2" borderId="131" numFmtId="3" xfId="0">
      <alignment horizontal="center" vertical="center" wrapText="1" shrinkToFit="0" textRotation="0" indent="0"/>
    </xf>
    <xf applyAlignment="1" applyBorder="1" applyFont="1" applyFill="1" applyNumberFormat="1" fontId="7" fillId="2" borderId="132" numFmtId="3" xfId="0">
      <alignment horizontal="center" vertical="center" wrapText="1" shrinkToFit="0" textRotation="0" indent="0"/>
    </xf>
    <xf applyAlignment="1" applyBorder="1" applyFont="1" applyFill="1" applyNumberFormat="1" fontId="7" fillId="0" borderId="0" numFmtId="0" xfId="0">
      <alignment horizontal="center" vertical="bottom" wrapText="0" shrinkToFit="0" textRotation="0" indent="0"/>
    </xf>
    <xf applyAlignment="1" applyBorder="1" applyFont="1" applyFill="1" applyNumberFormat="1" fontId="5" fillId="0" borderId="0" numFmtId="0" xfId="0">
      <alignment horizontal="center" vertical="bottom" wrapText="1" shrinkToFit="0" textRotation="0" indent="0"/>
    </xf>
    <xf applyAlignment="1" applyBorder="1" applyFont="1" applyFill="1" applyNumberFormat="1" fontId="5" fillId="2" borderId="130" numFmtId="49" xfId="0">
      <alignment horizontal="center" vertical="bottom" wrapText="1" shrinkToFit="0" textRotation="0" indent="0"/>
    </xf>
    <xf applyAlignment="1" applyBorder="1" applyFont="1" applyFill="1" applyNumberFormat="1" fontId="5" fillId="2" borderId="131" numFmtId="49" xfId="0">
      <alignment horizontal="center" vertical="bottom" wrapText="1" shrinkToFit="0" textRotation="0" indent="0"/>
    </xf>
    <xf applyAlignment="1" applyBorder="1" applyFont="1" applyFill="1" applyNumberFormat="1" fontId="5" fillId="2" borderId="132" numFmtId="49" xfId="0">
      <alignment horizontal="center" vertical="bottom" wrapText="1" shrinkToFit="0" textRotation="0" indent="0"/>
    </xf>
    <xf applyAlignment="1" applyBorder="1" applyFont="1" applyFill="1" applyNumberFormat="1" fontId="5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2" borderId="130" numFmtId="0" xfId="0">
      <alignment horizontal="right" vertical="center" wrapText="1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2" borderId="130" numFmtId="0" xfId="0">
      <alignment horizontal="right" vertical="center" wrapText="1" shrinkToFit="0" textRotation="0" indent="3"/>
    </xf>
    <xf applyAlignment="1" applyBorder="1" applyFont="1" applyFill="1" applyNumberFormat="1" fontId="11" fillId="0" borderId="0" numFmtId="49" xfId="0">
      <alignment horizontal="justify" vertical="distributed" wrapText="0" shrinkToFit="0" textRotation="0" indent="0"/>
    </xf>
    <xf applyAlignment="1" applyBorder="1" applyFont="1" applyFill="1" applyNumberFormat="1" fontId="12" fillId="2" borderId="133" numFmtId="0" xfId="0">
      <alignment horizontal="right" vertical="bottom" wrapText="1" shrinkToFit="0" textRotation="0" indent="3"/>
    </xf>
    <xf applyAlignment="1" applyBorder="1" applyFont="1" applyFill="1" applyNumberFormat="1" fontId="7" fillId="0" borderId="134" numFmtId="0" xfId="0">
      <alignment horizontal="center" vertical="center" wrapText="1" shrinkToFit="1" textRotation="0" indent="0"/>
    </xf>
    <xf applyAlignment="1" applyBorder="1" applyFont="1" applyFill="1" applyNumberFormat="1" fontId="7" fillId="0" borderId="134" numFmtId="0" xfId="0">
      <alignment horizontal="right" vertical="center" wrapText="1" shrinkToFit="0" textRotation="0" indent="1"/>
    </xf>
    <xf applyAlignment="1" applyBorder="1" applyFont="1" applyFill="1" applyNumberFormat="1" fontId="7" fillId="0" borderId="134" numFmtId="0" xfId="0">
      <alignment horizontal="center" vertical="center" wrapText="0" shrinkToFit="0" textRotation="0" indent="0"/>
    </xf>
    <xf applyAlignment="1" applyBorder="1" applyFont="1" applyFill="1" applyNumberFormat="1" fontId="7" fillId="0" borderId="134" numFmtId="2" xfId="0">
      <alignment horizontal="right" vertical="center" wrapText="0" shrinkToFit="0" textRotation="0" indent="1"/>
    </xf>
    <xf applyAlignment="1" applyBorder="1" applyFont="1" applyFill="1" applyNumberFormat="1" fontId="7" fillId="0" borderId="134" numFmtId="0" xfId="0">
      <alignment horizontal="right" vertical="center" wrapText="0" shrinkToFit="0" textRotation="0" indent="1"/>
    </xf>
    <xf applyAlignment="1" applyBorder="1" applyFont="1" applyFill="1" applyNumberFormat="1" fontId="7" fillId="0" borderId="134" numFmtId="4" xfId="0">
      <alignment horizontal="right" vertical="center" wrapText="0" shrinkToFit="0" textRotation="0" indent="1"/>
    </xf>
    <xf applyAlignment="1" applyBorder="1" applyFont="1" applyFill="1" applyNumberFormat="1" fontId="3" fillId="2" borderId="135" numFmtId="0" xfId="0">
      <alignment horizontal="right" vertical="bottom" wrapText="1" shrinkToFit="0" textRotation="0" indent="0"/>
    </xf>
    <xf applyAlignment="1" applyBorder="1" applyFont="1" applyFill="1" applyNumberFormat="1" fontId="13" fillId="2" borderId="134" numFmtId="0" xfId="0">
      <alignment horizontal="right" vertical="center" wrapText="1" shrinkToFit="0" textRotation="0" indent="1"/>
    </xf>
    <xf applyAlignment="1" applyBorder="1" applyFont="1" applyFill="1" applyNumberFormat="1" fontId="13" fillId="2" borderId="134" numFmtId="2" xfId="0">
      <alignment horizontal="right" vertical="center" wrapText="0" shrinkToFit="0" textRotation="0" indent="1"/>
    </xf>
    <xf applyAlignment="1" applyBorder="1" applyFont="1" applyFill="1" applyNumberFormat="1" fontId="13" fillId="2" borderId="134" numFmtId="4" xfId="0">
      <alignment horizontal="right" vertical="center" wrapText="0" shrinkToFit="0" textRotation="0" indent="1"/>
    </xf>
    <xf applyAlignment="1" applyBorder="1" applyFont="1" applyFill="1" applyNumberFormat="1" fontId="3" fillId="2" borderId="136" numFmtId="0" xfId="0">
      <alignment horizontal="right" vertical="center" wrapText="1" shrinkToFit="0" textRotation="0" indent="3"/>
    </xf>
    <xf applyAlignment="1" applyBorder="1" applyFont="1" applyFill="1" applyNumberFormat="1" fontId="3" fillId="2" borderId="134" numFmtId="0" xfId="0">
      <alignment horizontal="right" vertical="bottom" wrapText="1" shrinkToFit="0" textRotation="0" indent="0"/>
    </xf>
    <xf applyAlignment="1" applyBorder="1" applyFont="1" applyFill="1" applyNumberFormat="1" fontId="3" fillId="2" borderId="137" numFmtId="0" xfId="0">
      <alignment horizontal="right" vertical="center" wrapText="1" shrinkToFit="0" textRotation="0" indent="0"/>
    </xf>
    <xf applyAlignment="1" applyBorder="1" applyFont="1" applyFill="1" applyNumberFormat="1" fontId="3" fillId="2" borderId="138" numFmtId="0" xfId="0">
      <alignment horizontal="right" vertical="center" wrapText="1" shrinkToFit="0" textRotation="0" indent="3"/>
    </xf>
    <xf applyAlignment="1" applyBorder="1" applyFont="1" applyFill="1" applyNumberFormat="1" fontId="14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14" fillId="0" borderId="0" numFmtId="0" xfId="0">
      <alignment horizontal="center" vertical="center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0" shrinkToFit="0" textRotation="0" indent="0"/>
    </xf>
    <xf applyAlignment="1" applyBorder="1" applyFont="1" applyFill="1" applyNumberFormat="1" fontId="7" fillId="0" borderId="0" numFmtId="0" xfId="0">
      <alignment horizontal="center" vertical="center" wrapText="0" shrinkToFit="0" textRotation="0" indent="0"/>
    </xf>
    <xf applyAlignment="1" applyBorder="1" applyFont="1" applyFill="1" applyNumberFormat="1" fontId="7" fillId="0" borderId="0" numFmtId="0" xfId="0">
      <alignment horizontal="right" vertical="center" wrapText="1" shrinkToFit="0" textRotation="0" indent="1"/>
    </xf>
    <xf applyAlignment="1" applyBorder="1" applyFont="1" applyFill="1" applyNumberFormat="1" fontId="7" fillId="0" borderId="0" numFmtId="0" xfId="0">
      <alignment horizontal="right" vertical="center" wrapText="0" shrinkToFit="0" textRotation="0" indent="1"/>
    </xf>
    <xf applyAlignment="1" applyBorder="1" applyFont="1" applyFill="1" applyNumberFormat="1" fontId="7" fillId="0" borderId="0" numFmtId="4" xfId="0">
      <alignment horizontal="right" vertical="center" wrapText="0" shrinkToFit="0" textRotation="0" indent="1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2" borderId="139" numFmtId="0" xfId="0">
      <alignment horizontal="center" vertical="center" wrapText="1" shrinkToFit="0" textRotation="0" indent="0"/>
    </xf>
    <xf applyAlignment="1" applyBorder="1" applyFont="1" applyFill="1" applyNumberFormat="1" fontId="3" fillId="2" borderId="140" numFmtId="0" xfId="0">
      <alignment horizontal="center" vertical="center" wrapText="1" shrinkToFit="0" textRotation="0" indent="0"/>
    </xf>
    <xf applyAlignment="1" applyBorder="1" applyFont="1" applyFill="1" applyNumberFormat="1" fontId="3" fillId="2" borderId="141" numFmtId="0" xfId="0">
      <alignment horizontal="center" vertical="center" wrapText="1" shrinkToFit="0" textRotation="0" indent="0"/>
    </xf>
    <xf applyAlignment="1" applyBorder="1" applyFont="1" applyFill="1" applyNumberFormat="1" fontId="3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142" numFmtId="49" xfId="0">
      <alignment horizontal="center" vertical="center" wrapText="1" shrinkToFit="0" textRotation="0" indent="0"/>
    </xf>
    <xf applyAlignment="1" applyBorder="1" applyFont="1" applyFill="1" applyNumberFormat="1" fontId="3" fillId="2" borderId="143" numFmtId="3" xfId="0">
      <alignment horizontal="center" vertical="center" wrapText="1" shrinkToFit="0" textRotation="0" indent="0"/>
    </xf>
    <xf applyAlignment="1" applyBorder="1" applyFont="1" applyFill="1" applyNumberFormat="1" fontId="3" fillId="2" borderId="144" numFmtId="3" xfId="0">
      <alignment horizontal="center" vertical="center" wrapText="1" shrinkToFit="0" textRotation="0" indent="0"/>
    </xf>
    <xf applyAlignment="1" applyBorder="1" applyFont="1" applyFill="1" applyNumberFormat="1" fontId="7" fillId="0" borderId="0" numFmtId="0" xfId="0">
      <alignment horizontal="center" vertical="center" wrapText="1" shrinkToFit="0" textRotation="0" indent="0"/>
    </xf>
    <xf applyAlignment="1" applyBorder="1" applyFont="1" applyFill="1" applyNumberFormat="1" fontId="7" fillId="2" borderId="142" numFmtId="0" xfId="0">
      <alignment horizontal="center" vertical="center" wrapText="1" shrinkToFit="0" textRotation="0" indent="0"/>
    </xf>
    <xf applyAlignment="1" applyBorder="1" applyFont="1" applyFill="1" applyNumberFormat="1" fontId="7" fillId="2" borderId="143" numFmtId="3" xfId="0">
      <alignment horizontal="center" vertical="center" wrapText="1" shrinkToFit="0" textRotation="0" indent="0"/>
    </xf>
    <xf applyAlignment="1" applyBorder="1" applyFont="1" applyFill="1" applyNumberFormat="1" fontId="7" fillId="2" borderId="144" numFmtId="3" xfId="0">
      <alignment horizontal="center" vertical="center" wrapText="1" shrinkToFit="0" textRotation="0" indent="0"/>
    </xf>
    <xf applyAlignment="1" applyBorder="1" applyFont="1" applyFill="1" applyNumberFormat="1" fontId="5" fillId="0" borderId="0" numFmtId="0" xfId="0">
      <alignment horizontal="center" vertical="bottom" wrapText="1" shrinkToFit="0" textRotation="0" indent="0"/>
    </xf>
    <xf applyAlignment="1" applyBorder="1" applyFont="1" applyFill="1" applyNumberFormat="1" fontId="5" fillId="2" borderId="142" numFmtId="49" xfId="0">
      <alignment horizontal="center" vertical="bottom" wrapText="1" shrinkToFit="0" textRotation="0" indent="0"/>
    </xf>
    <xf applyAlignment="1" applyBorder="1" applyFont="1" applyFill="1" applyNumberFormat="1" fontId="5" fillId="2" borderId="143" numFmtId="49" xfId="0">
      <alignment horizontal="center" vertical="bottom" wrapText="1" shrinkToFit="0" textRotation="0" indent="0"/>
    </xf>
    <xf applyAlignment="1" applyBorder="1" applyFont="1" applyFill="1" applyNumberFormat="1" fontId="5" fillId="2" borderId="144" numFmtId="49" xfId="0">
      <alignment horizontal="center" vertical="bottom" wrapText="1" shrinkToFit="0" textRotation="0" indent="0"/>
    </xf>
    <xf applyAlignment="1" applyBorder="1" applyFont="1" applyFill="1" applyNumberFormat="1" fontId="5" fillId="0" borderId="0" numFmtId="0" xfId="0">
      <alignment horizontal="center" vertical="center" wrapText="1" shrinkToFit="0" textRotation="0" indent="0"/>
    </xf>
    <xf applyAlignment="1" applyBorder="1" applyFont="1" applyFill="1" applyNumberFormat="1" fontId="15" fillId="2" borderId="142" numFmtId="0" xfId="0">
      <alignment horizontal="right" vertical="bottom" wrapText="1" shrinkToFit="0" textRotation="0" indent="0"/>
    </xf>
    <xf applyAlignment="1" applyBorder="1" applyFont="1" applyFill="1" applyNumberFormat="1" fontId="16" fillId="0" borderId="143" numFmtId="0" xfId="0">
      <alignment horizontal="center" vertical="bottom" wrapText="1" shrinkToFit="0" textRotation="0" indent="0"/>
    </xf>
    <xf applyAlignment="1" applyBorder="1" applyFont="1" applyFill="1" applyNumberFormat="1" fontId="16" fillId="0" borderId="143" numFmtId="0" xfId="0">
      <alignment horizontal="center" vertical="bottom" wrapText="0" shrinkToFit="0" textRotation="0" indent="0"/>
    </xf>
    <xf applyAlignment="1" applyBorder="1" applyFont="1" applyFill="1" applyNumberFormat="1" fontId="16" fillId="0" borderId="144" numFmtId="0" xfId="0">
      <alignment horizontal="center" vertical="bottom" wrapText="0" shrinkToFit="0" textRotation="0" indent="0"/>
    </xf>
    <xf applyAlignment="1" applyBorder="1" applyFont="1" applyFill="1" applyNumberFormat="1" fontId="10" fillId="2" borderId="142" numFmtId="0" xfId="0">
      <alignment horizontal="right" vertical="bottom" wrapText="1" shrinkToFit="0" textRotation="0" indent="3"/>
    </xf>
    <xf applyAlignment="1" applyBorder="1" applyFont="1" applyFill="1" applyNumberFormat="1" fontId="15" fillId="2" borderId="142" numFmtId="0" xfId="0">
      <alignment horizontal="right" vertical="bottom" wrapText="1" shrinkToFit="0" textRotation="0" indent="3"/>
    </xf>
    <xf applyAlignment="1" applyBorder="1" applyFont="1" applyFill="1" applyNumberFormat="1" fontId="15" fillId="2" borderId="142" numFmtId="0" xfId="0">
      <alignment horizontal="right" vertical="bottom" wrapText="1" shrinkToFit="0" textRotation="0" indent="1"/>
    </xf>
    <xf applyAlignment="1" applyBorder="1" applyFont="1" applyFill="1" applyNumberFormat="1" fontId="15" fillId="2" borderId="145" numFmtId="0" xfId="0">
      <alignment horizontal="right" vertical="bottom" wrapText="1" shrinkToFit="0" textRotation="0" indent="0"/>
    </xf>
    <xf applyAlignment="1" applyBorder="1" applyFont="1" applyFill="1" applyNumberFormat="1" fontId="16" fillId="0" borderId="146" numFmtId="0" xfId="0">
      <alignment horizontal="center" vertical="bottom" wrapText="1" shrinkToFit="0" textRotation="0" indent="0"/>
    </xf>
    <xf applyAlignment="1" applyBorder="1" applyFont="1" applyFill="1" applyNumberFormat="1" fontId="16" fillId="0" borderId="146" numFmtId="0" xfId="0">
      <alignment horizontal="center" vertical="bottom" wrapText="0" shrinkToFit="0" textRotation="0" indent="0"/>
    </xf>
    <xf applyAlignment="1" applyBorder="1" applyFont="1" applyFill="1" applyNumberFormat="1" fontId="16" fillId="0" borderId="147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1" fillId="0" borderId="0" numFmtId="49" xfId="0">
      <alignment horizontal="right" vertical="top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0" shrinkToFit="0" textRotation="0" indent="0"/>
    </xf>
    <xf applyAlignment="1" applyBorder="1" applyFont="1" applyFill="1" applyNumberFormat="1" fontId="7" fillId="0" borderId="0" numFmtId="0" xfId="0">
      <alignment horizontal="right" vertical="center" wrapText="1" shrinkToFit="0" textRotation="0" indent="1"/>
    </xf>
    <xf applyAlignment="1" applyBorder="1" applyFont="1" applyFill="1" applyNumberFormat="1" fontId="7" fillId="0" borderId="0" numFmtId="0" xfId="0">
      <alignment horizontal="center" vertical="center" wrapText="0" shrinkToFit="0" textRotation="0" indent="0"/>
    </xf>
    <xf applyAlignment="1" applyBorder="1" applyFont="1" applyFill="1" applyNumberFormat="1" fontId="7" fillId="0" borderId="0" numFmtId="0" xfId="0">
      <alignment horizontal="right" vertical="center" wrapText="0" shrinkToFit="0" textRotation="0" indent="1"/>
    </xf>
    <xf applyAlignment="1" applyBorder="1" applyFont="1" applyFill="1" applyNumberFormat="1" fontId="7" fillId="0" borderId="0" numFmtId="4" xfId="0">
      <alignment horizontal="right" vertical="center" wrapText="0" shrinkToFit="0" textRotation="0" indent="1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2" borderId="148" numFmtId="0" xfId="0">
      <alignment horizontal="center" vertical="center" wrapText="1" shrinkToFit="0" textRotation="0" indent="0"/>
    </xf>
    <xf applyAlignment="1" applyBorder="1" applyFont="1" applyFill="1" applyNumberFormat="1" fontId="3" fillId="2" borderId="149" numFmtId="0" xfId="0">
      <alignment horizontal="center" vertical="center" wrapText="1" shrinkToFit="0" textRotation="0" indent="0"/>
    </xf>
    <xf applyAlignment="1" applyBorder="1" applyFont="1" applyFill="1" applyNumberFormat="1" fontId="3" fillId="2" borderId="150" numFmtId="0" xfId="0">
      <alignment horizontal="center" vertical="center" wrapText="1" shrinkToFit="0" textRotation="0" indent="0"/>
    </xf>
    <xf applyAlignment="1" applyBorder="1" applyFont="1" applyFill="1" applyNumberFormat="1" fontId="3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151" numFmtId="49" xfId="0">
      <alignment horizontal="center" vertical="center" wrapText="1" shrinkToFit="0" textRotation="0" indent="0"/>
    </xf>
    <xf applyAlignment="1" applyBorder="1" applyFont="1" applyFill="1" applyNumberFormat="1" fontId="3" fillId="2" borderId="152" numFmtId="3" xfId="0">
      <alignment horizontal="center" vertical="center" wrapText="1" shrinkToFit="0" textRotation="0" indent="0"/>
    </xf>
    <xf applyAlignment="1" applyBorder="1" applyFont="1" applyFill="1" applyNumberFormat="1" fontId="3" fillId="2" borderId="153" numFmtId="3" xfId="0">
      <alignment horizontal="center" vertical="center" wrapText="1" shrinkToFit="0" textRotation="0" indent="0"/>
    </xf>
    <xf applyAlignment="1" applyBorder="1" applyFont="1" applyFill="1" applyNumberFormat="1" fontId="17" fillId="0" borderId="0" numFmtId="0" xfId="0">
      <alignment horizontal="center" vertical="center" wrapText="1" shrinkToFit="0" textRotation="0" indent="0"/>
    </xf>
    <xf applyAlignment="1" applyBorder="1" applyFont="1" applyFill="1" applyNumberFormat="1" fontId="17" fillId="2" borderId="151" numFmtId="0" xfId="0">
      <alignment horizontal="center" vertical="center" wrapText="1" shrinkToFit="0" textRotation="0" indent="0"/>
    </xf>
    <xf applyAlignment="1" applyBorder="1" applyFont="1" applyFill="1" applyNumberFormat="1" fontId="17" fillId="2" borderId="152" numFmtId="3" xfId="0">
      <alignment horizontal="center" vertical="center" wrapText="1" shrinkToFit="0" textRotation="0" indent="0"/>
    </xf>
    <xf applyAlignment="1" applyBorder="1" applyFont="1" applyFill="1" applyNumberFormat="1" fontId="17" fillId="2" borderId="153" numFmtId="3" xfId="0">
      <alignment horizontal="center" vertical="center" wrapText="1" shrinkToFit="0" textRotation="0" indent="0"/>
    </xf>
    <xf applyAlignment="1" applyBorder="1" applyFont="1" applyFill="1" applyNumberFormat="1" fontId="5" fillId="0" borderId="0" numFmtId="0" xfId="0">
      <alignment horizontal="center" vertical="bottom" wrapText="1" shrinkToFit="0" textRotation="0" indent="0"/>
    </xf>
    <xf applyAlignment="1" applyBorder="1" applyFont="1" applyFill="1" applyNumberFormat="1" fontId="5" fillId="2" borderId="151" numFmtId="49" xfId="0">
      <alignment horizontal="center" vertical="bottom" wrapText="1" shrinkToFit="0" textRotation="0" indent="0"/>
    </xf>
    <xf applyAlignment="1" applyBorder="1" applyFont="1" applyFill="1" applyNumberFormat="1" fontId="5" fillId="2" borderId="152" numFmtId="49" xfId="0">
      <alignment horizontal="center" vertical="bottom" wrapText="1" shrinkToFit="0" textRotation="0" indent="0"/>
    </xf>
    <xf applyAlignment="1" applyBorder="1" applyFont="1" applyFill="1" applyNumberFormat="1" fontId="5" fillId="2" borderId="153" numFmtId="49" xfId="0">
      <alignment horizontal="center" vertical="bottom" wrapText="1" shrinkToFit="0" textRotation="0" indent="0"/>
    </xf>
    <xf applyAlignment="1" applyBorder="1" applyFont="1" applyFill="1" applyNumberFormat="1" fontId="15" fillId="2" borderId="151" numFmtId="0" xfId="0">
      <alignment horizontal="right" vertical="bottom" wrapText="1" shrinkToFit="0" textRotation="0" indent="0"/>
    </xf>
    <xf applyAlignment="1" applyBorder="1" applyFont="1" applyFill="1" applyNumberFormat="1" fontId="16" fillId="0" borderId="152" numFmtId="0" xfId="0">
      <alignment horizontal="center" vertical="bottom" wrapText="1" shrinkToFit="0" textRotation="0" indent="0"/>
    </xf>
    <xf applyAlignment="1" applyBorder="1" applyFont="1" applyFill="1" applyNumberFormat="1" fontId="16" fillId="0" borderId="152" numFmtId="0" xfId="0">
      <alignment horizontal="center" vertical="bottom" wrapText="0" shrinkToFit="0" textRotation="0" indent="0"/>
    </xf>
    <xf applyAlignment="1" applyBorder="1" applyFont="1" applyFill="1" applyNumberFormat="1" fontId="16" fillId="0" borderId="153" numFmtId="0" xfId="0">
      <alignment horizontal="center" vertical="bottom" wrapText="0" shrinkToFit="0" textRotation="0" indent="0"/>
    </xf>
    <xf applyAlignment="1" applyBorder="1" applyFont="1" applyFill="1" applyNumberFormat="1" fontId="15" fillId="2" borderId="151" numFmtId="0" xfId="0">
      <alignment horizontal="right" vertical="bottom" wrapText="1" shrinkToFit="0" textRotation="0" indent="2"/>
    </xf>
    <xf applyAlignment="1" applyBorder="1" applyFont="1" applyFill="1" applyNumberFormat="1" fontId="10" fillId="2" borderId="151" numFmtId="0" xfId="0">
      <alignment horizontal="right" vertical="bottom" wrapText="1" shrinkToFit="0" textRotation="0" indent="3"/>
    </xf>
    <xf applyAlignment="1" applyBorder="1" applyFont="1" applyFill="1" applyNumberFormat="1" fontId="15" fillId="2" borderId="151" numFmtId="0" xfId="0">
      <alignment horizontal="right" vertical="bottom" wrapText="1" shrinkToFit="0" textRotation="0" indent="3"/>
    </xf>
    <xf applyAlignment="1" applyBorder="1" applyFont="1" applyFill="1" applyNumberFormat="1" fontId="15" fillId="2" borderId="151" numFmtId="0" xfId="0">
      <alignment horizontal="right" vertical="bottom" wrapText="1" shrinkToFit="0" textRotation="0" indent="1"/>
    </xf>
    <xf applyAlignment="1" applyBorder="1" applyFont="1" applyFill="1" applyNumberFormat="1" fontId="15" fillId="2" borderId="154" numFmtId="0" xfId="0">
      <alignment horizontal="right" vertical="bottom" wrapText="1" shrinkToFit="0" textRotation="0" indent="0"/>
    </xf>
    <xf applyAlignment="1" applyBorder="1" applyFont="1" applyFill="1" applyNumberFormat="1" fontId="16" fillId="0" borderId="155" numFmtId="0" xfId="0">
      <alignment horizontal="center" vertical="bottom" wrapText="1" shrinkToFit="0" textRotation="0" indent="0"/>
    </xf>
    <xf applyAlignment="1" applyBorder="1" applyFont="1" applyFill="1" applyNumberFormat="1" fontId="16" fillId="0" borderId="155" numFmtId="0" xfId="0">
      <alignment horizontal="center" vertical="bottom" wrapText="0" shrinkToFit="0" textRotation="0" indent="0"/>
    </xf>
    <xf applyAlignment="1" applyBorder="1" applyFont="1" applyFill="1" applyNumberFormat="1" fontId="16" fillId="0" borderId="156" numFmtId="0" xfId="0">
      <alignment horizontal="center" vertical="bottom" wrapText="0" shrinkToFit="0" textRotation="0" indent="0"/>
    </xf>
    <xf applyAlignment="1" applyBorder="1" applyFont="1" applyFill="1" applyNumberFormat="1" fontId="10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1" fillId="0" borderId="0" numFmtId="49" xfId="0">
      <alignment horizontal="right" vertical="top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0" shrinkToFit="0" textRotation="0" indent="0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2" borderId="157" numFmtId="0" xfId="0">
      <alignment horizontal="center" vertical="center" wrapText="1" shrinkToFit="0" textRotation="0" indent="0"/>
    </xf>
    <xf applyAlignment="1" applyBorder="1" applyFont="1" applyFill="1" applyNumberFormat="1" fontId="3" fillId="2" borderId="158" numFmtId="0" xfId="0">
      <alignment horizontal="center" vertical="center" wrapText="1" shrinkToFit="0" textRotation="0" indent="0"/>
    </xf>
    <xf applyAlignment="1" applyBorder="1" applyFont="1" applyFill="1" applyNumberFormat="1" fontId="3" fillId="2" borderId="159" numFmtId="0" xfId="0">
      <alignment horizontal="center" vertical="center" wrapText="1" shrinkToFit="0" textRotation="0" indent="0"/>
    </xf>
    <xf applyAlignment="1" applyBorder="1" applyFont="1" applyFill="1" applyNumberFormat="1" fontId="3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160" numFmtId="49" xfId="0">
      <alignment horizontal="center" vertical="center" wrapText="1" shrinkToFit="0" textRotation="0" indent="0"/>
    </xf>
    <xf applyAlignment="1" applyBorder="1" applyFont="1" applyFill="1" applyNumberFormat="1" fontId="3" fillId="2" borderId="161" numFmtId="3" xfId="0">
      <alignment horizontal="center" vertical="center" wrapText="1" shrinkToFit="0" textRotation="0" indent="0"/>
    </xf>
    <xf applyAlignment="1" applyBorder="1" applyFont="1" applyFill="1" applyNumberFormat="1" fontId="3" fillId="2" borderId="162" numFmtId="3" xfId="0">
      <alignment horizontal="center" vertical="center" wrapText="1" shrinkToFit="0" textRotation="0" indent="0"/>
    </xf>
    <xf applyAlignment="1" applyBorder="1" applyFont="1" applyFill="1" applyNumberFormat="1" fontId="7" fillId="0" borderId="0" numFmtId="0" xfId="0">
      <alignment horizontal="center" vertical="center" wrapText="1" shrinkToFit="0" textRotation="0" indent="0"/>
    </xf>
    <xf applyAlignment="1" applyBorder="1" applyFont="1" applyFill="1" applyNumberFormat="1" fontId="7" fillId="2" borderId="160" numFmtId="0" xfId="0">
      <alignment horizontal="center" vertical="center" wrapText="1" shrinkToFit="0" textRotation="0" indent="0"/>
    </xf>
    <xf applyAlignment="1" applyBorder="1" applyFont="1" applyFill="1" applyNumberFormat="1" fontId="7" fillId="2" borderId="161" numFmtId="3" xfId="0">
      <alignment horizontal="center" vertical="center" wrapText="1" shrinkToFit="0" textRotation="0" indent="0"/>
    </xf>
    <xf applyAlignment="1" applyBorder="1" applyFont="1" applyFill="1" applyNumberFormat="1" fontId="7" fillId="2" borderId="162" numFmtId="3" xfId="0">
      <alignment horizontal="center" vertical="center" wrapText="1" shrinkToFit="0" textRotation="0" indent="0"/>
    </xf>
    <xf applyAlignment="1" applyBorder="1" applyFont="1" applyFill="1" applyNumberFormat="1" fontId="5" fillId="0" borderId="0" numFmtId="0" xfId="0">
      <alignment horizontal="center" vertical="bottom" wrapText="1" shrinkToFit="0" textRotation="0" indent="0"/>
    </xf>
    <xf applyAlignment="1" applyBorder="1" applyFont="1" applyFill="1" applyNumberFormat="1" fontId="5" fillId="2" borderId="160" numFmtId="49" xfId="0">
      <alignment horizontal="center" vertical="bottom" wrapText="1" shrinkToFit="0" textRotation="0" indent="0"/>
    </xf>
    <xf applyAlignment="1" applyBorder="1" applyFont="1" applyFill="1" applyNumberFormat="1" fontId="5" fillId="2" borderId="161" numFmtId="49" xfId="0">
      <alignment horizontal="center" vertical="bottom" wrapText="1" shrinkToFit="0" textRotation="0" indent="0"/>
    </xf>
    <xf applyAlignment="1" applyBorder="1" applyFont="1" applyFill="1" applyNumberFormat="1" fontId="5" fillId="2" borderId="162" numFmtId="49" xfId="0">
      <alignment horizontal="center" vertical="bottom" wrapText="1" shrinkToFit="0" textRotation="0" indent="0"/>
    </xf>
    <xf applyAlignment="1" applyBorder="1" applyFont="1" applyFill="1" applyNumberFormat="1" fontId="3" fillId="2" borderId="160" numFmtId="0" xfId="0">
      <alignment horizontal="right" vertical="center" wrapText="1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2" borderId="160" numFmtId="0" xfId="0">
      <alignment horizontal="right" vertical="center" wrapText="1" shrinkToFit="0" textRotation="0" indent="3"/>
    </xf>
    <xf applyAlignment="1" applyBorder="1" applyFont="1" applyFill="1" applyNumberFormat="1" fontId="12" fillId="2" borderId="163" numFmtId="0" xfId="0">
      <alignment horizontal="right" vertical="bottom" wrapText="1" shrinkToFit="0" textRotation="0" indent="3"/>
    </xf>
    <xf applyAlignment="1" applyBorder="1" applyFont="1" applyFill="1" applyNumberFormat="1" fontId="7" fillId="0" borderId="164" numFmtId="0" xfId="0">
      <alignment horizontal="center" vertical="center" wrapText="1" shrinkToFit="1" textRotation="0" indent="0"/>
    </xf>
    <xf applyAlignment="1" applyBorder="1" applyFont="1" applyFill="1" applyNumberFormat="1" fontId="7" fillId="0" borderId="164" numFmtId="0" xfId="0">
      <alignment horizontal="right" vertical="center" wrapText="1" shrinkToFit="0" textRotation="0" indent="1"/>
    </xf>
    <xf applyAlignment="1" applyBorder="1" applyFont="1" applyFill="1" applyNumberFormat="1" fontId="7" fillId="0" borderId="164" numFmtId="0" xfId="0">
      <alignment horizontal="center" vertical="center" wrapText="0" shrinkToFit="0" textRotation="0" indent="0"/>
    </xf>
    <xf applyAlignment="1" applyBorder="1" applyFont="1" applyFill="1" applyNumberFormat="1" fontId="7" fillId="0" borderId="164" numFmtId="100" xfId="0">
      <alignment horizontal="center" vertical="center" wrapText="0" shrinkToFit="0" textRotation="0" indent="0"/>
    </xf>
    <xf applyAlignment="1" applyBorder="1" applyFont="1" applyFill="1" applyNumberFormat="1" fontId="7" fillId="0" borderId="164" numFmtId="2" xfId="0">
      <alignment horizontal="right" vertical="center" wrapText="0" shrinkToFit="0" textRotation="0" indent="1"/>
    </xf>
    <xf applyAlignment="1" applyBorder="1" applyFont="1" applyFill="1" applyNumberFormat="1" fontId="7" fillId="0" borderId="164" numFmtId="4" xfId="0">
      <alignment horizontal="right" vertical="center" wrapText="0" shrinkToFit="0" textRotation="0" indent="1"/>
    </xf>
    <xf applyAlignment="1" applyBorder="1" applyFont="1" applyFill="1" applyNumberFormat="1" fontId="12" fillId="2" borderId="165" numFmtId="0" xfId="0">
      <alignment horizontal="right" vertical="bottom" wrapText="1" shrinkToFit="0" textRotation="0" indent="3"/>
    </xf>
    <xf applyAlignment="1" applyBorder="1" applyFont="1" applyFill="1" applyNumberFormat="1" fontId="3" fillId="2" borderId="166" numFmtId="0" xfId="0">
      <alignment horizontal="right" vertical="bottom" wrapText="1" shrinkToFit="0" textRotation="0" indent="0"/>
    </xf>
    <xf applyAlignment="1" applyBorder="1" applyFont="1" applyFill="1" applyNumberFormat="1" fontId="13" fillId="2" borderId="164" numFmtId="0" xfId="0">
      <alignment horizontal="right" vertical="center" wrapText="1" shrinkToFit="0" textRotation="0" indent="1"/>
    </xf>
    <xf applyAlignment="1" applyBorder="1" applyFont="1" applyFill="1" applyNumberFormat="1" fontId="13" fillId="2" borderId="164" numFmtId="2" xfId="0">
      <alignment horizontal="right" vertical="center" wrapText="0" shrinkToFit="0" textRotation="0" indent="1"/>
    </xf>
    <xf applyAlignment="1" applyBorder="1" applyFont="1" applyFill="1" applyNumberFormat="1" fontId="13" fillId="2" borderId="164" numFmtId="4" xfId="0">
      <alignment horizontal="right" vertical="center" wrapText="0" shrinkToFit="0" textRotation="0" indent="1"/>
    </xf>
    <xf applyAlignment="1" applyBorder="1" applyFont="1" applyFill="1" applyNumberFormat="1" fontId="3" fillId="2" borderId="167" numFmtId="0" xfId="0">
      <alignment horizontal="right" vertical="center" wrapText="1" shrinkToFit="0" textRotation="0" indent="3"/>
    </xf>
    <xf applyAlignment="1" applyBorder="1" applyFont="1" applyFill="1" applyNumberFormat="1" fontId="3" fillId="2" borderId="164" numFmtId="0" xfId="0">
      <alignment horizontal="right" vertical="bottom" wrapText="1" shrinkToFit="0" textRotation="0" indent="0"/>
    </xf>
    <xf applyAlignment="1" applyBorder="1" applyFont="1" applyFill="1" applyNumberFormat="1" fontId="3" fillId="2" borderId="168" numFmtId="0" xfId="0">
      <alignment horizontal="right" vertical="center" wrapText="1" shrinkToFit="0" textRotation="0" indent="0"/>
    </xf>
    <xf applyAlignment="1" applyBorder="1" applyFont="1" applyFill="1" applyNumberFormat="1" fontId="3" fillId="2" borderId="169" numFmtId="0" xfId="0">
      <alignment horizontal="right" vertical="center" wrapText="1" shrinkToFit="0" textRotation="0" indent="3"/>
    </xf>
    <xf applyAlignment="1" applyBorder="1" applyFont="1" applyFill="1" applyNumberFormat="1" fontId="14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1" fillId="0" borderId="0" numFmtId="49" xfId="0">
      <alignment horizontal="right" vertical="top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0" shrinkToFit="0" textRotation="0" indent="0"/>
    </xf>
    <xf applyAlignment="1" applyBorder="1" applyFont="1" applyFill="1" applyNumberFormat="1" fontId="7" fillId="0" borderId="0" numFmtId="0" xfId="0">
      <alignment horizontal="right" vertical="center" wrapText="1" shrinkToFit="0" textRotation="0" indent="1"/>
    </xf>
    <xf applyAlignment="1" applyBorder="1" applyFont="1" applyFill="1" applyNumberFormat="1" fontId="7" fillId="0" borderId="0" numFmtId="4" xfId="0">
      <alignment horizontal="right" vertical="center" wrapText="0" shrinkToFit="0" textRotation="0" indent="1"/>
    </xf>
    <xf applyAlignment="1" applyBorder="1" applyFont="1" applyFill="1" applyNumberFormat="1" fontId="7" fillId="0" borderId="0" numFmtId="0" xfId="0">
      <alignment horizontal="right" vertical="center" wrapText="0" shrinkToFit="0" textRotation="0" indent="1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2" borderId="170" numFmtId="0" xfId="0">
      <alignment horizontal="center" vertical="center" wrapText="1" shrinkToFit="0" textRotation="0" indent="0"/>
    </xf>
    <xf applyAlignment="1" applyBorder="1" applyFont="1" applyFill="1" applyNumberFormat="1" fontId="3" fillId="2" borderId="171" numFmtId="0" xfId="0">
      <alignment horizontal="center" vertical="center" wrapText="1" shrinkToFit="0" textRotation="0" indent="0"/>
    </xf>
    <xf applyAlignment="1" applyBorder="1" applyFont="1" applyFill="1" applyNumberFormat="1" fontId="3" fillId="2" borderId="172" numFmtId="0" xfId="0">
      <alignment horizontal="center" vertical="center" wrapText="1" shrinkToFit="0" textRotation="0" indent="0"/>
    </xf>
    <xf applyAlignment="1" applyBorder="1" applyFont="1" applyFill="1" applyNumberFormat="1" fontId="3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173" numFmtId="49" xfId="0">
      <alignment horizontal="center" vertical="center" wrapText="1" shrinkToFit="0" textRotation="0" indent="0"/>
    </xf>
    <xf applyAlignment="1" applyBorder="1" applyFont="1" applyFill="1" applyNumberFormat="1" fontId="3" fillId="2" borderId="174" numFmtId="3" xfId="0">
      <alignment horizontal="center" vertical="center" wrapText="1" shrinkToFit="0" textRotation="0" indent="0"/>
    </xf>
    <xf applyAlignment="1" applyBorder="1" applyFont="1" applyFill="1" applyNumberFormat="1" fontId="3" fillId="2" borderId="175" numFmtId="3" xfId="0">
      <alignment horizontal="center" vertical="center" wrapText="1" shrinkToFit="0" textRotation="0" indent="0"/>
    </xf>
    <xf applyAlignment="1" applyBorder="1" applyFont="1" applyFill="1" applyNumberFormat="1" fontId="17" fillId="0" borderId="0" numFmtId="0" xfId="0">
      <alignment horizontal="center" vertical="center" wrapText="1" shrinkToFit="0" textRotation="0" indent="0"/>
    </xf>
    <xf applyAlignment="1" applyBorder="1" applyFont="1" applyFill="1" applyNumberFormat="1" fontId="17" fillId="2" borderId="173" numFmtId="0" xfId="0">
      <alignment horizontal="center" vertical="center" wrapText="1" shrinkToFit="0" textRotation="0" indent="0"/>
    </xf>
    <xf applyAlignment="1" applyBorder="1" applyFont="1" applyFill="1" applyNumberFormat="1" fontId="17" fillId="2" borderId="174" numFmtId="3" xfId="0">
      <alignment horizontal="center" vertical="center" wrapText="1" shrinkToFit="0" textRotation="0" indent="0"/>
    </xf>
    <xf applyAlignment="1" applyBorder="1" applyFont="1" applyFill="1" applyNumberFormat="1" fontId="17" fillId="2" borderId="175" numFmtId="3" xfId="0">
      <alignment horizontal="center" vertical="center" wrapText="1" shrinkToFit="0" textRotation="0" indent="0"/>
    </xf>
    <xf applyAlignment="1" applyBorder="1" applyFont="1" applyFill="1" applyNumberFormat="1" fontId="17" fillId="0" borderId="0" numFmtId="0" xfId="0">
      <alignment horizontal="center" vertical="bottom" wrapText="0" shrinkToFit="0" textRotation="0" indent="0"/>
    </xf>
    <xf applyAlignment="1" applyBorder="1" applyFont="1" applyFill="1" applyNumberFormat="1" fontId="5" fillId="0" borderId="0" numFmtId="0" xfId="0">
      <alignment horizontal="center" vertical="bottom" wrapText="1" shrinkToFit="0" textRotation="0" indent="0"/>
    </xf>
    <xf applyAlignment="1" applyBorder="1" applyFont="1" applyFill="1" applyNumberFormat="1" fontId="5" fillId="2" borderId="173" numFmtId="49" xfId="0">
      <alignment horizontal="center" vertical="bottom" wrapText="1" shrinkToFit="0" textRotation="0" indent="0"/>
    </xf>
    <xf applyAlignment="1" applyBorder="1" applyFont="1" applyFill="1" applyNumberFormat="1" fontId="5" fillId="2" borderId="174" numFmtId="49" xfId="0">
      <alignment horizontal="center" vertical="bottom" wrapText="1" shrinkToFit="0" textRotation="0" indent="0"/>
    </xf>
    <xf applyAlignment="1" applyBorder="1" applyFont="1" applyFill="1" applyNumberFormat="1" fontId="5" fillId="2" borderId="175" numFmtId="49" xfId="0">
      <alignment horizontal="center" vertical="bottom" wrapText="1" shrinkToFit="0" textRotation="0" indent="0"/>
    </xf>
    <xf applyAlignment="1" applyBorder="1" applyFont="1" applyFill="1" applyNumberFormat="1" fontId="5" fillId="0" borderId="0" numFmtId="0" xfId="0">
      <alignment horizontal="center" vertical="bottom" wrapText="0" shrinkToFit="0" textRotation="0" indent="0"/>
    </xf>
    <xf applyAlignment="1" applyBorder="1" applyFont="1" applyFill="1" applyNumberFormat="1" fontId="15" fillId="2" borderId="173" numFmtId="0" xfId="0">
      <alignment horizontal="right" vertical="bottom" wrapText="1" shrinkToFit="0" textRotation="0" indent="0"/>
    </xf>
    <xf applyAlignment="1" applyBorder="1" applyFont="1" applyFill="1" applyNumberFormat="1" fontId="16" fillId="0" borderId="174" numFmtId="0" xfId="0">
      <alignment horizontal="center" vertical="bottom" wrapText="1" shrinkToFit="0" textRotation="0" indent="0"/>
    </xf>
    <xf applyAlignment="1" applyBorder="1" applyFont="1" applyFill="1" applyNumberFormat="1" fontId="16" fillId="0" borderId="174" numFmtId="0" xfId="0">
      <alignment horizontal="center" vertical="bottom" wrapText="0" shrinkToFit="0" textRotation="0" indent="0"/>
    </xf>
    <xf applyAlignment="1" applyBorder="1" applyFont="1" applyFill="1" applyNumberFormat="1" fontId="16" fillId="0" borderId="175" numFmtId="0" xfId="0">
      <alignment horizontal="center" vertical="bottom" wrapText="0" shrinkToFit="0" textRotation="0" indent="0"/>
    </xf>
    <xf applyAlignment="1" applyBorder="1" applyFont="1" applyFill="1" applyNumberFormat="1" fontId="10" fillId="2" borderId="173" numFmtId="0" xfId="0">
      <alignment horizontal="right" vertical="bottom" wrapText="1" shrinkToFit="0" textRotation="0" indent="3"/>
    </xf>
    <xf applyAlignment="1" applyBorder="1" applyFont="1" applyFill="1" applyNumberFormat="1" fontId="15" fillId="2" borderId="173" numFmtId="0" xfId="0">
      <alignment horizontal="right" vertical="bottom" wrapText="1" shrinkToFit="0" textRotation="0" indent="3"/>
    </xf>
    <xf applyAlignment="1" applyBorder="1" applyFont="1" applyFill="1" applyNumberFormat="1" fontId="15" fillId="2" borderId="173" numFmtId="0" xfId="0">
      <alignment horizontal="right" vertical="bottom" wrapText="1" shrinkToFit="0" textRotation="0" indent="2"/>
    </xf>
    <xf applyAlignment="1" applyBorder="1" applyFont="1" applyFill="1" applyNumberFormat="1" fontId="15" fillId="2" borderId="176" numFmtId="0" xfId="0">
      <alignment horizontal="right" vertical="bottom" wrapText="1" shrinkToFit="0" textRotation="0" indent="0"/>
    </xf>
    <xf applyAlignment="1" applyBorder="1" applyFont="1" applyFill="1" applyNumberFormat="1" fontId="16" fillId="0" borderId="177" numFmtId="0" xfId="0">
      <alignment horizontal="center" vertical="bottom" wrapText="1" shrinkToFit="0" textRotation="0" indent="0"/>
    </xf>
    <xf applyAlignment="1" applyBorder="1" applyFont="1" applyFill="1" applyNumberFormat="1" fontId="16" fillId="0" borderId="177" numFmtId="0" xfId="0">
      <alignment horizontal="center" vertical="bottom" wrapText="0" shrinkToFit="0" textRotation="0" indent="0"/>
    </xf>
    <xf applyAlignment="1" applyBorder="1" applyFont="1" applyFill="1" applyNumberFormat="1" fontId="16" fillId="0" borderId="178" numFmtId="0" xfId="0">
      <alignment horizontal="center" vertical="bottom" wrapText="0" shrinkToFit="0" textRotation="0" indent="0"/>
    </xf>
    <xf applyAlignment="1" applyBorder="1" applyFont="1" applyFill="1" applyNumberFormat="1" fontId="10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14" fillId="0" borderId="0" numFmtId="0" xfId="0">
      <alignment horizontal="center" vertical="center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0" shrinkToFit="0" textRotation="0" indent="0"/>
    </xf>
    <xf applyAlignment="1" applyBorder="1" applyFont="1" applyFill="1" applyNumberFormat="1" fontId="7" fillId="0" borderId="0" numFmtId="0" xfId="0">
      <alignment horizontal="right" vertical="center" wrapText="1" shrinkToFit="0" textRotation="0" indent="1"/>
    </xf>
    <xf applyAlignment="1" applyBorder="1" applyFont="1" applyFill="1" applyNumberFormat="1" fontId="7" fillId="0" borderId="0" numFmtId="0" xfId="0">
      <alignment horizontal="center" vertical="center" wrapText="0" shrinkToFit="0" textRotation="0" indent="0"/>
    </xf>
    <xf applyAlignment="1" applyBorder="1" applyFont="1" applyFill="1" applyNumberFormat="1" fontId="7" fillId="0" borderId="0" numFmtId="4" xfId="0">
      <alignment horizontal="right" vertical="center" wrapText="0" shrinkToFit="0" textRotation="0" indent="1"/>
    </xf>
    <xf applyAlignment="1" applyBorder="1" applyFont="1" applyFill="1" applyNumberFormat="1" fontId="7" fillId="0" borderId="0" numFmtId="0" xfId="0">
      <alignment horizontal="right" vertical="center" wrapText="0" shrinkToFit="0" textRotation="0" indent="1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2" borderId="179" numFmtId="0" xfId="0">
      <alignment horizontal="center" vertical="center" wrapText="1" shrinkToFit="0" textRotation="0" indent="0"/>
    </xf>
    <xf applyAlignment="1" applyBorder="1" applyFont="1" applyFill="1" applyNumberFormat="1" fontId="3" fillId="2" borderId="180" numFmtId="0" xfId="0">
      <alignment horizontal="center" vertical="center" wrapText="1" shrinkToFit="0" textRotation="0" indent="0"/>
    </xf>
    <xf applyAlignment="1" applyBorder="1" applyFont="1" applyFill="1" applyNumberFormat="1" fontId="3" fillId="2" borderId="181" numFmtId="0" xfId="0">
      <alignment horizontal="center" vertical="center" wrapText="1" shrinkToFit="0" textRotation="0" indent="0"/>
    </xf>
    <xf applyAlignment="1" applyBorder="1" applyFont="1" applyFill="1" applyNumberFormat="1" fontId="3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182" numFmtId="49" xfId="0">
      <alignment horizontal="center" vertical="center" wrapText="1" shrinkToFit="0" textRotation="0" indent="0"/>
    </xf>
    <xf applyAlignment="1" applyBorder="1" applyFont="1" applyFill="1" applyNumberFormat="1" fontId="3" fillId="2" borderId="183" numFmtId="3" xfId="0">
      <alignment horizontal="center" vertical="center" wrapText="1" shrinkToFit="0" textRotation="0" indent="0"/>
    </xf>
    <xf applyAlignment="1" applyBorder="1" applyFont="1" applyFill="1" applyNumberFormat="1" fontId="3" fillId="2" borderId="184" numFmtId="3" xfId="0">
      <alignment horizontal="center" vertical="center" wrapText="1" shrinkToFit="0" textRotation="0" indent="0"/>
    </xf>
    <xf applyAlignment="1" applyBorder="1" applyFont="1" applyFill="1" applyNumberFormat="1" fontId="7" fillId="0" borderId="0" numFmtId="0" xfId="0">
      <alignment horizontal="center" vertical="center" wrapText="1" shrinkToFit="0" textRotation="0" indent="0"/>
    </xf>
    <xf applyAlignment="1" applyBorder="1" applyFont="1" applyFill="1" applyNumberFormat="1" fontId="7" fillId="2" borderId="182" numFmtId="0" xfId="0">
      <alignment horizontal="center" vertical="center" wrapText="1" shrinkToFit="0" textRotation="0" indent="0"/>
    </xf>
    <xf applyAlignment="1" applyBorder="1" applyFont="1" applyFill="1" applyNumberFormat="1" fontId="7" fillId="2" borderId="183" numFmtId="0" xfId="0">
      <alignment horizontal="center" vertical="center" wrapText="1" shrinkToFit="0" textRotation="0" indent="0"/>
    </xf>
    <xf applyAlignment="1" applyBorder="1" applyFont="1" applyFill="1" applyNumberFormat="1" fontId="7" fillId="2" borderId="183" numFmtId="3" xfId="0">
      <alignment horizontal="center" vertical="center" wrapText="1" shrinkToFit="0" textRotation="0" indent="0"/>
    </xf>
    <xf applyAlignment="1" applyBorder="1" applyFont="1" applyFill="1" applyNumberFormat="1" fontId="7" fillId="2" borderId="184" numFmtId="3" xfId="0">
      <alignment horizontal="center" vertical="center" wrapText="1" shrinkToFit="0" textRotation="0" indent="0"/>
    </xf>
    <xf applyAlignment="1" applyBorder="1" applyFont="1" applyFill="1" applyNumberFormat="1" fontId="5" fillId="0" borderId="0" numFmtId="0" xfId="0">
      <alignment horizontal="center" vertical="bottom" wrapText="1" shrinkToFit="0" textRotation="0" indent="0"/>
    </xf>
    <xf applyAlignment="1" applyBorder="1" applyFont="1" applyFill="1" applyNumberFormat="1" fontId="5" fillId="2" borderId="182" numFmtId="49" xfId="0">
      <alignment horizontal="center" vertical="bottom" wrapText="1" shrinkToFit="0" textRotation="0" indent="0"/>
    </xf>
    <xf applyAlignment="1" applyBorder="1" applyFont="1" applyFill="1" applyNumberFormat="1" fontId="5" fillId="2" borderId="183" numFmtId="49" xfId="0">
      <alignment horizontal="center" vertical="bottom" wrapText="1" shrinkToFit="0" textRotation="0" indent="0"/>
    </xf>
    <xf applyAlignment="1" applyBorder="1" applyFont="1" applyFill="1" applyNumberFormat="1" fontId="5" fillId="2" borderId="184" numFmtId="49" xfId="0">
      <alignment horizontal="center" vertical="bottom" wrapText="1" shrinkToFit="0" textRotation="0" indent="0"/>
    </xf>
    <xf applyAlignment="1" applyBorder="1" applyFont="1" applyFill="1" applyNumberFormat="1" fontId="5" fillId="0" borderId="0" numFmtId="0" xfId="0">
      <alignment horizontal="center" vertical="center" wrapText="1" shrinkToFit="0" textRotation="0" indent="0"/>
    </xf>
    <xf applyAlignment="1" applyBorder="1" applyFont="1" applyFill="1" applyNumberFormat="1" fontId="15" fillId="2" borderId="182" numFmtId="0" xfId="0">
      <alignment horizontal="right" vertical="bottom" wrapText="1" shrinkToFit="0" textRotation="0" indent="0"/>
    </xf>
    <xf applyAlignment="1" applyBorder="1" applyFont="1" applyFill="1" applyNumberFormat="1" fontId="16" fillId="0" borderId="183" numFmtId="0" xfId="0">
      <alignment horizontal="center" vertical="bottom" wrapText="1" shrinkToFit="0" textRotation="0" indent="0"/>
    </xf>
    <xf applyAlignment="1" applyBorder="1" applyFont="1" applyFill="1" applyNumberFormat="1" fontId="16" fillId="0" borderId="183" numFmtId="0" xfId="0">
      <alignment horizontal="center" vertical="bottom" wrapText="0" shrinkToFit="0" textRotation="0" indent="0"/>
    </xf>
    <xf applyAlignment="1" applyBorder="1" applyFont="1" applyFill="1" applyNumberFormat="1" fontId="16" fillId="0" borderId="184" numFmtId="0" xfId="0">
      <alignment horizontal="center" vertical="bottom" wrapText="0" shrinkToFit="0" textRotation="0" indent="0"/>
    </xf>
    <xf applyAlignment="1" applyBorder="1" applyFont="1" applyFill="1" applyNumberFormat="1" fontId="15" fillId="2" borderId="182" numFmtId="0" xfId="0">
      <alignment horizontal="right" vertical="bottom" wrapText="1" shrinkToFit="0" textRotation="0" indent="3"/>
    </xf>
    <xf applyAlignment="1" applyBorder="1" applyFont="1" applyFill="1" applyNumberFormat="1" fontId="10" fillId="2" borderId="182" numFmtId="0" xfId="0">
      <alignment horizontal="right" vertical="bottom" wrapText="1" shrinkToFit="0" textRotation="0" indent="3"/>
    </xf>
    <xf applyAlignment="1" applyBorder="1" applyFont="1" applyFill="1" applyNumberFormat="1" fontId="15" fillId="2" borderId="182" numFmtId="0" xfId="0">
      <alignment horizontal="right" vertical="bottom" wrapText="1" shrinkToFit="0" textRotation="0" indent="2"/>
    </xf>
    <xf applyAlignment="1" applyBorder="1" applyFont="1" applyFill="1" applyNumberFormat="1" fontId="15" fillId="2" borderId="185" numFmtId="0" xfId="0">
      <alignment horizontal="right" vertical="bottom" wrapText="1" shrinkToFit="0" textRotation="0" indent="0"/>
    </xf>
    <xf applyAlignment="1" applyBorder="1" applyFont="1" applyFill="1" applyNumberFormat="1" fontId="16" fillId="0" borderId="186" numFmtId="0" xfId="0">
      <alignment horizontal="center" vertical="bottom" wrapText="1" shrinkToFit="0" textRotation="0" indent="0"/>
    </xf>
    <xf applyAlignment="1" applyBorder="1" applyFont="1" applyFill="1" applyNumberFormat="1" fontId="16" fillId="0" borderId="186" numFmtId="0" xfId="0">
      <alignment horizontal="center" vertical="bottom" wrapText="0" shrinkToFit="0" textRotation="0" indent="0"/>
    </xf>
    <xf applyAlignment="1" applyBorder="1" applyFont="1" applyFill="1" applyNumberFormat="1" fontId="16" fillId="0" borderId="187" numFmtId="0" xfId="0">
      <alignment horizontal="center" vertical="bottom" wrapText="0" shrinkToFit="0" textRotation="0" indent="0"/>
    </xf>
    <xf applyAlignment="1" applyBorder="1" applyFont="1" applyFill="1" applyNumberFormat="1" fontId="10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1" fillId="0" borderId="0" numFmtId="49" xfId="0">
      <alignment horizontal="right" vertical="top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0" shrinkToFit="0" textRotation="0" indent="0"/>
    </xf>
    <xf applyAlignment="1" applyBorder="1" applyFont="1" applyFill="1" applyNumberFormat="1" fontId="7" fillId="0" borderId="0" numFmtId="0" xfId="0">
      <alignment horizontal="right" vertical="center" wrapText="1" shrinkToFit="0" textRotation="0" indent="1"/>
    </xf>
    <xf applyAlignment="1" applyBorder="1" applyFont="1" applyFill="1" applyNumberFormat="1" fontId="7" fillId="0" borderId="0" numFmtId="0" xfId="0">
      <alignment horizontal="center" vertical="center" wrapText="0" shrinkToFit="0" textRotation="0" indent="0"/>
    </xf>
    <xf applyAlignment="1" applyBorder="1" applyFont="1" applyFill="1" applyNumberFormat="1" fontId="7" fillId="0" borderId="0" numFmtId="4" xfId="0">
      <alignment horizontal="right" vertical="center" wrapText="0" shrinkToFit="0" textRotation="0" indent="1"/>
    </xf>
    <xf applyAlignment="1" applyBorder="1" applyFont="1" applyFill="1" applyNumberFormat="1" fontId="7" fillId="0" borderId="0" numFmtId="0" xfId="0">
      <alignment horizontal="right" vertical="center" wrapText="0" shrinkToFit="0" textRotation="0" indent="1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2" borderId="188" numFmtId="0" xfId="0">
      <alignment horizontal="center" vertical="center" wrapText="1" shrinkToFit="0" textRotation="0" indent="0"/>
    </xf>
    <xf applyAlignment="1" applyBorder="1" applyFont="1" applyFill="1" applyNumberFormat="1" fontId="3" fillId="2" borderId="189" numFmtId="0" xfId="0">
      <alignment horizontal="center" vertical="center" wrapText="1" shrinkToFit="0" textRotation="0" indent="0"/>
    </xf>
    <xf applyAlignment="1" applyBorder="1" applyFont="1" applyFill="1" applyNumberFormat="1" fontId="3" fillId="2" borderId="190" numFmtId="0" xfId="0">
      <alignment horizontal="center" vertical="center" wrapText="1" shrinkToFit="0" textRotation="0" indent="0"/>
    </xf>
    <xf applyAlignment="1" applyBorder="1" applyFont="1" applyFill="1" applyNumberFormat="1" fontId="3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191" numFmtId="49" xfId="0">
      <alignment horizontal="center" vertical="center" wrapText="1" shrinkToFit="0" textRotation="0" indent="0"/>
    </xf>
    <xf applyAlignment="1" applyBorder="1" applyFont="1" applyFill="1" applyNumberFormat="1" fontId="3" fillId="2" borderId="192" numFmtId="3" xfId="0">
      <alignment horizontal="center" vertical="center" wrapText="1" shrinkToFit="0" textRotation="0" indent="0"/>
    </xf>
    <xf applyAlignment="1" applyBorder="1" applyFont="1" applyFill="1" applyNumberFormat="1" fontId="3" fillId="2" borderId="193" numFmtId="3" xfId="0">
      <alignment horizontal="center" vertical="center" wrapText="1" shrinkToFit="0" textRotation="0" indent="0"/>
    </xf>
    <xf applyAlignment="1" applyBorder="1" applyFont="1" applyFill="1" applyNumberFormat="1" fontId="7" fillId="0" borderId="0" numFmtId="0" xfId="0">
      <alignment horizontal="center" vertical="center" wrapText="1" shrinkToFit="0" textRotation="0" indent="0"/>
    </xf>
    <xf applyAlignment="1" applyBorder="1" applyFont="1" applyFill="1" applyNumberFormat="1" fontId="7" fillId="2" borderId="191" numFmtId="0" xfId="0">
      <alignment horizontal="center" vertical="center" wrapText="1" shrinkToFit="0" textRotation="0" indent="0"/>
    </xf>
    <xf applyAlignment="1" applyBorder="1" applyFont="1" applyFill="1" applyNumberFormat="1" fontId="7" fillId="2" borderId="192" numFmtId="0" xfId="0">
      <alignment horizontal="center" vertical="center" wrapText="1" shrinkToFit="0" textRotation="0" indent="0"/>
    </xf>
    <xf applyAlignment="1" applyBorder="1" applyFont="1" applyFill="1" applyNumberFormat="1" fontId="7" fillId="2" borderId="193" numFmtId="0" xfId="0">
      <alignment horizontal="center" vertical="center" wrapText="1" shrinkToFit="0" textRotation="0" indent="0"/>
    </xf>
    <xf applyAlignment="1" applyBorder="1" applyFont="1" applyFill="1" applyNumberFormat="1" fontId="7" fillId="0" borderId="0" numFmtId="0" xfId="0">
      <alignment horizontal="center" vertical="bottom" wrapText="0" shrinkToFit="0" textRotation="0" indent="0"/>
    </xf>
    <xf applyAlignment="1" applyBorder="1" applyFont="1" applyFill="1" applyNumberFormat="1" fontId="5" fillId="0" borderId="0" numFmtId="0" xfId="0">
      <alignment horizontal="center" vertical="bottom" wrapText="1" shrinkToFit="0" textRotation="0" indent="0"/>
    </xf>
    <xf applyAlignment="1" applyBorder="1" applyFont="1" applyFill="1" applyNumberFormat="1" fontId="5" fillId="2" borderId="191" numFmtId="49" xfId="0">
      <alignment horizontal="center" vertical="bottom" wrapText="1" shrinkToFit="0" textRotation="0" indent="0"/>
    </xf>
    <xf applyAlignment="1" applyBorder="1" applyFont="1" applyFill="1" applyNumberFormat="1" fontId="5" fillId="2" borderId="192" numFmtId="49" xfId="0">
      <alignment horizontal="center" vertical="bottom" wrapText="1" shrinkToFit="0" textRotation="0" indent="0"/>
    </xf>
    <xf applyAlignment="1" applyBorder="1" applyFont="1" applyFill="1" applyNumberFormat="1" fontId="5" fillId="2" borderId="193" numFmtId="49" xfId="0">
      <alignment horizontal="center" vertical="bottom" wrapText="1" shrinkToFit="0" textRotation="0" indent="0"/>
    </xf>
    <xf applyAlignment="1" applyBorder="1" applyFont="1" applyFill="1" applyNumberFormat="1" fontId="5" fillId="0" borderId="0" numFmtId="0" xfId="0">
      <alignment horizontal="center" vertical="bottom" wrapText="0" shrinkToFit="0" textRotation="0" indent="0"/>
    </xf>
    <xf applyAlignment="1" applyBorder="1" applyFont="1" applyFill="1" applyNumberFormat="1" fontId="15" fillId="2" borderId="191" numFmtId="0" xfId="0">
      <alignment horizontal="right" vertical="bottom" wrapText="1" shrinkToFit="0" textRotation="0" indent="3"/>
    </xf>
    <xf applyAlignment="1" applyBorder="1" applyFont="1" applyFill="1" applyNumberFormat="1" fontId="16" fillId="0" borderId="192" numFmtId="0" xfId="0">
      <alignment horizontal="center" vertical="bottom" wrapText="1" shrinkToFit="0" textRotation="0" indent="0"/>
    </xf>
    <xf applyAlignment="1" applyBorder="1" applyFont="1" applyFill="1" applyNumberFormat="1" fontId="16" fillId="0" borderId="192" numFmtId="0" xfId="0">
      <alignment horizontal="center" vertical="bottom" wrapText="0" shrinkToFit="0" textRotation="0" indent="0"/>
    </xf>
    <xf applyAlignment="1" applyBorder="1" applyFont="1" applyFill="1" applyNumberFormat="1" fontId="16" fillId="0" borderId="193" numFmtId="0" xfId="0">
      <alignment horizontal="center" vertical="bottom" wrapText="0" shrinkToFit="0" textRotation="0" indent="0"/>
    </xf>
    <xf applyAlignment="1" applyBorder="1" applyFont="1" applyFill="1" applyNumberFormat="1" fontId="10" fillId="2" borderId="191" numFmtId="0" xfId="0">
      <alignment horizontal="right" vertical="bottom" wrapText="1" shrinkToFit="0" textRotation="0" indent="3"/>
    </xf>
    <xf applyAlignment="1" applyBorder="1" applyFont="1" applyFill="1" applyNumberFormat="1" fontId="15" fillId="2" borderId="194" numFmtId="0" xfId="0">
      <alignment horizontal="right" vertical="bottom" wrapText="1" shrinkToFit="0" textRotation="0" indent="0"/>
    </xf>
    <xf applyAlignment="1" applyBorder="1" applyFont="1" applyFill="1" applyNumberFormat="1" fontId="16" fillId="0" borderId="195" numFmtId="0" xfId="0">
      <alignment horizontal="center" vertical="bottom" wrapText="1" shrinkToFit="0" textRotation="0" indent="0"/>
    </xf>
    <xf applyAlignment="1" applyBorder="1" applyFont="1" applyFill="1" applyNumberFormat="1" fontId="16" fillId="0" borderId="195" numFmtId="0" xfId="0">
      <alignment horizontal="center" vertical="bottom" wrapText="0" shrinkToFit="0" textRotation="0" indent="0"/>
    </xf>
    <xf applyAlignment="1" applyBorder="1" applyFont="1" applyFill="1" applyNumberFormat="1" fontId="16" fillId="0" borderId="196" numFmtId="0" xfId="0">
      <alignment horizontal="center" vertical="bottom" wrapText="0" shrinkToFit="0" textRotation="0" indent="0"/>
    </xf>
    <xf applyAlignment="1" applyBorder="1" applyFont="1" applyFill="1" applyNumberFormat="1" fontId="10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1" fillId="0" borderId="0" numFmtId="49" xfId="0">
      <alignment horizontal="right" vertical="top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0" shrinkToFit="0" textRotation="0" indent="0"/>
    </xf>
    <xf applyAlignment="1" applyBorder="1" applyFont="1" applyFill="1" applyNumberFormat="1" fontId="7" fillId="0" borderId="0" numFmtId="0" xfId="0">
      <alignment horizontal="right" vertical="center" wrapText="1" shrinkToFit="0" textRotation="0" indent="1"/>
    </xf>
    <xf applyAlignment="1" applyBorder="1" applyFont="1" applyFill="1" applyNumberFormat="1" fontId="7" fillId="0" borderId="0" numFmtId="0" xfId="0">
      <alignment horizontal="center" vertical="center" wrapText="0" shrinkToFit="0" textRotation="0" indent="0"/>
    </xf>
    <xf applyAlignment="1" applyBorder="1" applyFont="1" applyFill="1" applyNumberFormat="1" fontId="7" fillId="0" borderId="0" numFmtId="4" xfId="0">
      <alignment horizontal="right" vertical="center" wrapText="0" shrinkToFit="0" textRotation="0" indent="1"/>
    </xf>
    <xf applyAlignment="1" applyBorder="1" applyFont="1" applyFill="1" applyNumberFormat="1" fontId="7" fillId="0" borderId="0" numFmtId="0" xfId="0">
      <alignment horizontal="right" vertical="center" wrapText="0" shrinkToFit="0" textRotation="0" indent="1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2" borderId="197" numFmtId="0" xfId="0">
      <alignment horizontal="center" vertical="center" wrapText="1" shrinkToFit="0" textRotation="0" indent="0"/>
    </xf>
    <xf applyAlignment="1" applyBorder="1" applyFont="1" applyFill="1" applyNumberFormat="1" fontId="3" fillId="2" borderId="198" numFmtId="0" xfId="0">
      <alignment horizontal="center" vertical="center" wrapText="1" shrinkToFit="0" textRotation="0" indent="0"/>
    </xf>
    <xf applyAlignment="1" applyBorder="1" applyFont="1" applyFill="1" applyNumberFormat="1" fontId="3" fillId="2" borderId="199" numFmtId="0" xfId="0">
      <alignment horizontal="center" vertical="center" wrapText="1" shrinkToFit="0" textRotation="0" indent="0"/>
    </xf>
    <xf applyAlignment="1" applyBorder="1" applyFont="1" applyFill="1" applyNumberFormat="1" fontId="3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200" numFmtId="49" xfId="0">
      <alignment horizontal="center" vertical="center" wrapText="1" shrinkToFit="0" textRotation="0" indent="0"/>
    </xf>
    <xf applyAlignment="1" applyBorder="1" applyFont="1" applyFill="1" applyNumberFormat="1" fontId="3" fillId="2" borderId="201" numFmtId="3" xfId="0">
      <alignment horizontal="center" vertical="center" wrapText="1" shrinkToFit="0" textRotation="0" indent="0"/>
    </xf>
    <xf applyAlignment="1" applyBorder="1" applyFont="1" applyFill="1" applyNumberFormat="1" fontId="3" fillId="2" borderId="202" numFmtId="3" xfId="0">
      <alignment horizontal="center" vertical="center" wrapText="1" shrinkToFit="0" textRotation="0" indent="0"/>
    </xf>
    <xf applyAlignment="1" applyBorder="1" applyFont="1" applyFill="1" applyNumberFormat="1" fontId="7" fillId="0" borderId="0" numFmtId="0" xfId="0">
      <alignment horizontal="center" vertical="center" wrapText="1" shrinkToFit="0" textRotation="0" indent="0"/>
    </xf>
    <xf applyAlignment="1" applyBorder="1" applyFont="1" applyFill="1" applyNumberFormat="1" fontId="7" fillId="2" borderId="200" numFmtId="0" xfId="0">
      <alignment horizontal="center" vertical="center" wrapText="1" shrinkToFit="0" textRotation="0" indent="0"/>
    </xf>
    <xf applyAlignment="1" applyBorder="1" applyFont="1" applyFill="1" applyNumberFormat="1" fontId="7" fillId="2" borderId="201" numFmtId="0" xfId="0">
      <alignment horizontal="center" vertical="center" wrapText="1" shrinkToFit="0" textRotation="0" indent="0"/>
    </xf>
    <xf applyAlignment="1" applyBorder="1" applyFont="1" applyFill="1" applyNumberFormat="1" fontId="7" fillId="2" borderId="202" numFmtId="0" xfId="0">
      <alignment horizontal="center" vertical="center" wrapText="1" shrinkToFit="0" textRotation="0" indent="0"/>
    </xf>
    <xf applyAlignment="1" applyBorder="1" applyFont="1" applyFill="1" applyNumberFormat="1" fontId="5" fillId="0" borderId="0" numFmtId="0" xfId="0">
      <alignment horizontal="center" vertical="bottom" wrapText="1" shrinkToFit="0" textRotation="0" indent="0"/>
    </xf>
    <xf applyAlignment="1" applyBorder="1" applyFont="1" applyFill="1" applyNumberFormat="1" fontId="5" fillId="2" borderId="200" numFmtId="49" xfId="0">
      <alignment horizontal="center" vertical="bottom" wrapText="1" shrinkToFit="0" textRotation="0" indent="0"/>
    </xf>
    <xf applyAlignment="1" applyBorder="1" applyFont="1" applyFill="1" applyNumberFormat="1" fontId="5" fillId="2" borderId="201" numFmtId="49" xfId="0">
      <alignment horizontal="center" vertical="bottom" wrapText="1" shrinkToFit="0" textRotation="0" indent="0"/>
    </xf>
    <xf applyAlignment="1" applyBorder="1" applyFont="1" applyFill="1" applyNumberFormat="1" fontId="5" fillId="2" borderId="202" numFmtId="49" xfId="0">
      <alignment horizontal="center" vertical="bottom" wrapText="1" shrinkToFit="0" textRotation="0" indent="0"/>
    </xf>
    <xf applyAlignment="1" applyBorder="1" applyFont="1" applyFill="1" applyNumberFormat="1" fontId="15" fillId="2" borderId="200" numFmtId="0" xfId="0">
      <alignment horizontal="right" vertical="bottom" wrapText="1" shrinkToFit="0" textRotation="0" indent="0"/>
    </xf>
    <xf applyAlignment="1" applyBorder="1" applyFont="1" applyFill="1" applyNumberFormat="1" fontId="16" fillId="0" borderId="201" numFmtId="0" xfId="0">
      <alignment horizontal="center" vertical="bottom" wrapText="1" shrinkToFit="0" textRotation="0" indent="0"/>
    </xf>
    <xf applyAlignment="1" applyBorder="1" applyFont="1" applyFill="1" applyNumberFormat="1" fontId="16" fillId="0" borderId="201" numFmtId="0" xfId="0">
      <alignment horizontal="center" vertical="bottom" wrapText="0" shrinkToFit="0" textRotation="0" indent="0"/>
    </xf>
    <xf applyAlignment="1" applyBorder="1" applyFont="1" applyFill="1" applyNumberFormat="1" fontId="16" fillId="0" borderId="202" numFmtId="0" xfId="0">
      <alignment horizontal="center" vertical="bottom" wrapText="0" shrinkToFit="0" textRotation="0" indent="0"/>
    </xf>
    <xf applyAlignment="1" applyBorder="1" applyFont="1" applyFill="1" applyNumberFormat="1" fontId="15" fillId="2" borderId="200" numFmtId="0" xfId="0">
      <alignment horizontal="right" vertical="bottom" wrapText="1" shrinkToFit="0" textRotation="0" indent="3"/>
    </xf>
    <xf applyAlignment="1" applyBorder="1" applyFont="1" applyFill="1" applyNumberFormat="1" fontId="10" fillId="2" borderId="200" numFmtId="0" xfId="0">
      <alignment horizontal="right" vertical="bottom" wrapText="1" shrinkToFit="0" textRotation="0" indent="3"/>
    </xf>
    <xf applyAlignment="1" applyBorder="1" applyFont="1" applyFill="1" applyNumberFormat="1" fontId="15" fillId="2" borderId="200" numFmtId="0" xfId="0">
      <alignment horizontal="right" vertical="bottom" wrapText="1" shrinkToFit="0" textRotation="0" indent="2"/>
    </xf>
    <xf applyAlignment="1" applyBorder="1" applyFont="1" applyFill="1" applyNumberFormat="1" fontId="15" fillId="2" borderId="203" numFmtId="0" xfId="0">
      <alignment horizontal="right" vertical="bottom" wrapText="1" shrinkToFit="0" textRotation="0" indent="0"/>
    </xf>
    <xf applyAlignment="1" applyBorder="1" applyFont="1" applyFill="1" applyNumberFormat="1" fontId="16" fillId="0" borderId="204" numFmtId="0" xfId="0">
      <alignment horizontal="center" vertical="bottom" wrapText="1" shrinkToFit="0" textRotation="0" indent="0"/>
    </xf>
    <xf applyAlignment="1" applyBorder="1" applyFont="1" applyFill="1" applyNumberFormat="1" fontId="16" fillId="0" borderId="204" numFmtId="0" xfId="0">
      <alignment horizontal="center" vertical="bottom" wrapText="0" shrinkToFit="0" textRotation="0" indent="0"/>
    </xf>
    <xf applyAlignment="1" applyBorder="1" applyFont="1" applyFill="1" applyNumberFormat="1" fontId="16" fillId="0" borderId="205" numFmtId="0" xfId="0">
      <alignment horizontal="center" vertical="bottom" wrapText="0" shrinkToFit="0" textRotation="0" indent="0"/>
    </xf>
    <xf applyAlignment="1" applyBorder="1" applyFont="1" applyFill="1" applyNumberFormat="1" fontId="10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1" fillId="0" borderId="0" numFmtId="49" xfId="0">
      <alignment horizontal="right" vertical="top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0" shrinkToFit="0" textRotation="0" indent="0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2" borderId="206" numFmtId="0" xfId="0">
      <alignment horizontal="center" vertical="center" wrapText="1" shrinkToFit="0" textRotation="0" indent="0"/>
    </xf>
    <xf applyAlignment="1" applyBorder="1" applyFont="1" applyFill="1" applyNumberFormat="1" fontId="3" fillId="2" borderId="207" numFmtId="0" xfId="0">
      <alignment horizontal="center" vertical="center" wrapText="1" shrinkToFit="0" textRotation="0" indent="0"/>
    </xf>
    <xf applyAlignment="1" applyBorder="1" applyFont="1" applyFill="1" applyNumberFormat="1" fontId="3" fillId="2" borderId="208" numFmtId="0" xfId="0">
      <alignment horizontal="center" vertical="center" wrapText="1" shrinkToFit="0" textRotation="0" indent="0"/>
    </xf>
    <xf applyAlignment="1" applyBorder="1" applyFont="1" applyFill="1" applyNumberFormat="1" fontId="3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209" numFmtId="49" xfId="0">
      <alignment horizontal="center" vertical="center" wrapText="1" shrinkToFit="0" textRotation="0" indent="0"/>
    </xf>
    <xf applyAlignment="1" applyBorder="1" applyFont="1" applyFill="1" applyNumberFormat="1" fontId="3" fillId="2" borderId="210" numFmtId="3" xfId="0">
      <alignment horizontal="center" vertical="center" wrapText="1" shrinkToFit="0" textRotation="0" indent="0"/>
    </xf>
    <xf applyAlignment="1" applyBorder="1" applyFont="1" applyFill="1" applyNumberFormat="1" fontId="3" fillId="2" borderId="211" numFmtId="3" xfId="0">
      <alignment horizontal="center" vertical="center" wrapText="1" shrinkToFit="0" textRotation="0" indent="0"/>
    </xf>
    <xf applyAlignment="1" applyBorder="1" applyFont="1" applyFill="1" applyNumberFormat="1" fontId="7" fillId="0" borderId="0" numFmtId="0" xfId="0">
      <alignment horizontal="center" vertical="center" wrapText="1" shrinkToFit="0" textRotation="0" indent="0"/>
    </xf>
    <xf applyAlignment="1" applyBorder="1" applyFont="1" applyFill="1" applyNumberFormat="1" fontId="7" fillId="2" borderId="209" numFmtId="0" xfId="0">
      <alignment horizontal="center" vertical="center" wrapText="1" shrinkToFit="0" textRotation="0" indent="0"/>
    </xf>
    <xf applyAlignment="1" applyBorder="1" applyFont="1" applyFill="1" applyNumberFormat="1" fontId="7" fillId="2" borderId="210" numFmtId="0" xfId="0">
      <alignment horizontal="center" vertical="center" wrapText="1" shrinkToFit="0" textRotation="0" indent="0"/>
    </xf>
    <xf applyAlignment="1" applyBorder="1" applyFont="1" applyFill="1" applyNumberFormat="1" fontId="7" fillId="2" borderId="211" numFmtId="0" xfId="0">
      <alignment horizontal="center" vertical="center" wrapText="1" shrinkToFit="0" textRotation="0" indent="0"/>
    </xf>
    <xf applyAlignment="1" applyBorder="1" applyFont="1" applyFill="1" applyNumberFormat="1" fontId="5" fillId="0" borderId="0" numFmtId="0" xfId="0">
      <alignment horizontal="center" vertical="bottom" wrapText="1" shrinkToFit="0" textRotation="0" indent="0"/>
    </xf>
    <xf applyAlignment="1" applyBorder="1" applyFont="1" applyFill="1" applyNumberFormat="1" fontId="5" fillId="2" borderId="209" numFmtId="49" xfId="0">
      <alignment horizontal="center" vertical="bottom" wrapText="1" shrinkToFit="0" textRotation="0" indent="0"/>
    </xf>
    <xf applyAlignment="1" applyBorder="1" applyFont="1" applyFill="1" applyNumberFormat="1" fontId="5" fillId="2" borderId="210" numFmtId="49" xfId="0">
      <alignment horizontal="center" vertical="bottom" wrapText="1" shrinkToFit="0" textRotation="0" indent="0"/>
    </xf>
    <xf applyAlignment="1" applyBorder="1" applyFont="1" applyFill="1" applyNumberFormat="1" fontId="5" fillId="2" borderId="211" numFmtId="49" xfId="0">
      <alignment horizontal="center" vertical="bottom" wrapText="1" shrinkToFit="0" textRotation="0" indent="0"/>
    </xf>
    <xf applyAlignment="1" applyBorder="1" applyFont="1" applyFill="1" applyNumberFormat="1" fontId="3" fillId="2" borderId="209" numFmtId="0" xfId="0">
      <alignment horizontal="right" vertical="center" wrapText="1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2" borderId="212" numFmtId="0" xfId="0">
      <alignment horizontal="right" vertical="center" wrapText="1" shrinkToFit="0" textRotation="0" indent="3"/>
    </xf>
    <xf applyAlignment="1" applyBorder="1" applyFont="1" applyFill="1" applyNumberFormat="1" fontId="3" fillId="2" borderId="213" numFmtId="0" xfId="0">
      <alignment horizontal="right" vertical="bottom" wrapText="1" shrinkToFit="0" textRotation="0" indent="0"/>
    </xf>
    <xf applyAlignment="1" applyBorder="1" applyFont="1" applyFill="1" applyNumberFormat="1" fontId="13" fillId="2" borderId="214" numFmtId="0" xfId="0">
      <alignment horizontal="right" vertical="center" wrapText="1" shrinkToFit="0" textRotation="0" indent="1"/>
    </xf>
    <xf applyAlignment="1" applyBorder="1" applyFont="1" applyFill="1" applyNumberFormat="1" fontId="3" fillId="2" borderId="215" numFmtId="0" xfId="0">
      <alignment horizontal="right" vertical="center" wrapText="1" shrinkToFit="0" textRotation="0" indent="3"/>
    </xf>
    <xf applyAlignment="1" applyBorder="1" applyFont="1" applyFill="1" applyNumberFormat="1" fontId="12" fillId="2" borderId="216" numFmtId="0" xfId="0">
      <alignment horizontal="right" vertical="bottom" wrapText="1" shrinkToFit="0" textRotation="0" indent="3"/>
    </xf>
    <xf applyAlignment="1" applyBorder="1" applyFont="1" applyFill="1" applyNumberFormat="1" fontId="7" fillId="0" borderId="214" numFmtId="0" xfId="0">
      <alignment horizontal="center" vertical="center" wrapText="1" shrinkToFit="1" textRotation="0" indent="0"/>
    </xf>
    <xf applyAlignment="1" applyBorder="1" applyFont="1" applyFill="1" applyNumberFormat="1" fontId="7" fillId="0" borderId="214" numFmtId="0" xfId="0">
      <alignment horizontal="right" vertical="center" wrapText="1" shrinkToFit="0" textRotation="0" indent="1"/>
    </xf>
    <xf applyAlignment="1" applyBorder="1" applyFont="1" applyFill="1" applyNumberFormat="1" fontId="7" fillId="0" borderId="214" numFmtId="100" xfId="0">
      <alignment horizontal="center" vertical="center" wrapText="0" shrinkToFit="0" textRotation="0" indent="0"/>
    </xf>
    <xf applyAlignment="1" applyBorder="1" applyFont="1" applyFill="1" applyNumberFormat="1" fontId="7" fillId="0" borderId="214" numFmtId="4" xfId="0">
      <alignment horizontal="right" vertical="center" wrapText="0" shrinkToFit="0" textRotation="0" indent="1"/>
    </xf>
    <xf applyAlignment="1" applyBorder="1" applyFont="1" applyFill="1" applyNumberFormat="1" fontId="7" fillId="0" borderId="214" numFmtId="2" xfId="0">
      <alignment horizontal="right" vertical="center" wrapText="0" shrinkToFit="0" textRotation="0" indent="1"/>
    </xf>
    <xf applyAlignment="1" applyBorder="1" applyFont="1" applyFill="1" applyNumberFormat="1" fontId="12" fillId="2" borderId="217" numFmtId="0" xfId="0">
      <alignment horizontal="right" vertical="bottom" wrapText="1" shrinkToFit="0" textRotation="0" indent="3"/>
    </xf>
    <xf applyAlignment="1" applyBorder="1" applyFont="1" applyFill="1" applyNumberFormat="1" fontId="13" fillId="2" borderId="214" numFmtId="4" xfId="0">
      <alignment horizontal="right" vertical="center" wrapText="0" shrinkToFit="0" textRotation="0" indent="1"/>
    </xf>
    <xf applyAlignment="1" applyBorder="1" applyFont="1" applyFill="1" applyNumberFormat="1" fontId="3" fillId="2" borderId="218" numFmtId="0" xfId="0">
      <alignment horizontal="right" vertical="center" wrapText="1" shrinkToFit="0" textRotation="0" indent="3"/>
    </xf>
    <xf applyAlignment="1" applyBorder="1" applyFont="1" applyFill="1" applyNumberFormat="1" fontId="3" fillId="2" borderId="214" numFmtId="0" xfId="0">
      <alignment horizontal="right" vertical="bottom" wrapText="1" shrinkToFit="0" textRotation="0" indent="0"/>
    </xf>
    <xf applyAlignment="1" applyBorder="1" applyFont="1" applyFill="1" applyNumberFormat="1" fontId="3" fillId="2" borderId="215" numFmtId="0" xfId="0">
      <alignment horizontal="right" vertical="center" wrapText="1" shrinkToFit="0" textRotation="0" indent="0"/>
    </xf>
    <xf applyAlignment="1" applyBorder="1" applyFont="1" applyFill="1" applyNumberFormat="1" fontId="13" fillId="2" borderId="214" numFmtId="2" xfId="0">
      <alignment horizontal="right" vertical="center" wrapText="0" shrinkToFit="0" textRotation="0" indent="1"/>
    </xf>
    <xf applyAlignment="1" applyBorder="1" applyFont="1" applyFill="1" applyNumberFormat="1" fontId="14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1" fillId="0" borderId="0" numFmtId="49" xfId="0">
      <alignment horizontal="right" vertical="top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0" shrinkToFit="0" textRotation="0" indent="0"/>
    </xf>
    <xf applyAlignment="1" applyBorder="1" applyFont="1" applyFill="1" applyNumberFormat="1" fontId="7" fillId="0" borderId="0" numFmtId="0" xfId="0">
      <alignment horizontal="right" vertical="center" wrapText="1" shrinkToFit="0" textRotation="0" indent="1"/>
    </xf>
    <xf applyAlignment="1" applyBorder="1" applyFont="1" applyFill="1" applyNumberFormat="1" fontId="7" fillId="0" borderId="0" numFmtId="0" xfId="0">
      <alignment horizontal="center" vertical="center" wrapText="0" shrinkToFit="0" textRotation="0" indent="0"/>
    </xf>
    <xf applyAlignment="1" applyBorder="1" applyFont="1" applyFill="1" applyNumberFormat="1" fontId="7" fillId="0" borderId="0" numFmtId="0" xfId="0">
      <alignment horizontal="right" vertical="center" wrapText="0" shrinkToFit="0" textRotation="0" indent="1"/>
    </xf>
    <xf applyAlignment="1" applyBorder="1" applyFont="1" applyFill="1" applyNumberFormat="1" fontId="7" fillId="0" borderId="0" numFmtId="4" xfId="0">
      <alignment horizontal="right" vertical="center" wrapText="0" shrinkToFit="0" textRotation="0" indent="1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2" borderId="219" numFmtId="0" xfId="0">
      <alignment horizontal="center" vertical="center" wrapText="1" shrinkToFit="0" textRotation="0" indent="0"/>
    </xf>
    <xf applyAlignment="1" applyBorder="1" applyFont="1" applyFill="1" applyNumberFormat="1" fontId="3" fillId="2" borderId="220" numFmtId="0" xfId="0">
      <alignment horizontal="center" vertical="center" wrapText="1" shrinkToFit="0" textRotation="0" indent="0"/>
    </xf>
    <xf applyAlignment="1" applyBorder="1" applyFont="1" applyFill="1" applyNumberFormat="1" fontId="3" fillId="2" borderId="221" numFmtId="0" xfId="0">
      <alignment horizontal="center" vertical="center" wrapText="1" shrinkToFit="0" textRotation="0" indent="0"/>
    </xf>
    <xf applyAlignment="1" applyBorder="1" applyFont="1" applyFill="1" applyNumberFormat="1" fontId="3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222" numFmtId="49" xfId="0">
      <alignment horizontal="center" vertical="center" wrapText="1" shrinkToFit="0" textRotation="0" indent="0"/>
    </xf>
    <xf applyAlignment="1" applyBorder="1" applyFont="1" applyFill="1" applyNumberFormat="1" fontId="3" fillId="2" borderId="223" numFmtId="3" xfId="0">
      <alignment horizontal="center" vertical="center" wrapText="1" shrinkToFit="0" textRotation="0" indent="0"/>
    </xf>
    <xf applyAlignment="1" applyBorder="1" applyFont="1" applyFill="1" applyNumberFormat="1" fontId="3" fillId="2" borderId="224" numFmtId="3" xfId="0">
      <alignment horizontal="center" vertical="center" wrapText="1" shrinkToFit="0" textRotation="0" indent="0"/>
    </xf>
    <xf applyAlignment="1" applyBorder="1" applyFont="1" applyFill="1" applyNumberFormat="1" fontId="7" fillId="0" borderId="0" numFmtId="0" xfId="0">
      <alignment horizontal="center" vertical="center" wrapText="1" shrinkToFit="0" textRotation="0" indent="0"/>
    </xf>
    <xf applyAlignment="1" applyBorder="1" applyFont="1" applyFill="1" applyNumberFormat="1" fontId="7" fillId="2" borderId="222" numFmtId="0" xfId="0">
      <alignment horizontal="center" vertical="center" wrapText="1" shrinkToFit="0" textRotation="0" indent="0"/>
    </xf>
    <xf applyAlignment="1" applyBorder="1" applyFont="1" applyFill="1" applyNumberFormat="1" fontId="7" fillId="2" borderId="223" numFmtId="0" xfId="0">
      <alignment horizontal="center" vertical="center" wrapText="1" shrinkToFit="0" textRotation="0" indent="0"/>
    </xf>
    <xf applyAlignment="1" applyBorder="1" applyFont="1" applyFill="1" applyNumberFormat="1" fontId="7" fillId="2" borderId="224" numFmtId="0" xfId="0">
      <alignment horizontal="center" vertical="center" wrapText="1" shrinkToFit="0" textRotation="0" indent="0"/>
    </xf>
    <xf applyAlignment="1" applyBorder="1" applyFont="1" applyFill="1" applyNumberFormat="1" fontId="7" fillId="0" borderId="0" numFmtId="0" xfId="0">
      <alignment horizontal="center" vertical="bottom" wrapText="0" shrinkToFit="0" textRotation="0" indent="0"/>
    </xf>
    <xf applyAlignment="1" applyBorder="1" applyFont="1" applyFill="1" applyNumberFormat="1" fontId="5" fillId="0" borderId="0" numFmtId="0" xfId="0">
      <alignment horizontal="center" vertical="bottom" wrapText="1" shrinkToFit="0" textRotation="0" indent="0"/>
    </xf>
    <xf applyAlignment="1" applyBorder="1" applyFont="1" applyFill="1" applyNumberFormat="1" fontId="5" fillId="2" borderId="222" numFmtId="49" xfId="0">
      <alignment horizontal="center" vertical="bottom" wrapText="1" shrinkToFit="0" textRotation="0" indent="0"/>
    </xf>
    <xf applyAlignment="1" applyBorder="1" applyFont="1" applyFill="1" applyNumberFormat="1" fontId="5" fillId="2" borderId="223" numFmtId="49" xfId="0">
      <alignment horizontal="center" vertical="bottom" wrapText="1" shrinkToFit="0" textRotation="0" indent="0"/>
    </xf>
    <xf applyAlignment="1" applyBorder="1" applyFont="1" applyFill="1" applyNumberFormat="1" fontId="5" fillId="2" borderId="224" numFmtId="49" xfId="0">
      <alignment horizontal="center" vertical="bottom" wrapText="1" shrinkToFit="0" textRotation="0" indent="0"/>
    </xf>
    <xf applyAlignment="1" applyBorder="1" applyFont="1" applyFill="1" applyNumberFormat="1" fontId="5" fillId="0" borderId="0" numFmtId="0" xfId="0">
      <alignment horizontal="center" vertical="bottom" wrapText="0" shrinkToFit="0" textRotation="0" indent="0"/>
    </xf>
    <xf applyAlignment="1" applyBorder="1" applyFont="1" applyFill="1" applyNumberFormat="1" fontId="15" fillId="2" borderId="222" numFmtId="0" xfId="0">
      <alignment horizontal="right" vertical="bottom" wrapText="1" shrinkToFit="0" textRotation="0" indent="0"/>
    </xf>
    <xf applyAlignment="1" applyBorder="1" applyFont="1" applyFill="1" applyNumberFormat="1" fontId="16" fillId="0" borderId="223" numFmtId="0" xfId="0">
      <alignment horizontal="center" vertical="bottom" wrapText="1" shrinkToFit="0" textRotation="0" indent="0"/>
    </xf>
    <xf applyAlignment="1" applyBorder="1" applyFont="1" applyFill="1" applyNumberFormat="1" fontId="16" fillId="0" borderId="223" numFmtId="0" xfId="0">
      <alignment horizontal="center" vertical="bottom" wrapText="0" shrinkToFit="0" textRotation="0" indent="0"/>
    </xf>
    <xf applyAlignment="1" applyBorder="1" applyFont="1" applyFill="1" applyNumberFormat="1" fontId="16" fillId="0" borderId="224" numFmtId="0" xfId="0">
      <alignment horizontal="center" vertical="bottom" wrapText="0" shrinkToFit="0" textRotation="0" indent="0"/>
    </xf>
    <xf applyAlignment="1" applyBorder="1" applyFont="1" applyFill="1" applyNumberFormat="1" fontId="15" fillId="2" borderId="222" numFmtId="0" xfId="0">
      <alignment horizontal="right" vertical="bottom" wrapText="1" shrinkToFit="0" textRotation="0" indent="3"/>
    </xf>
    <xf applyAlignment="1" applyBorder="1" applyFont="1" applyFill="1" applyNumberFormat="1" fontId="10" fillId="2" borderId="222" numFmtId="0" xfId="0">
      <alignment horizontal="right" vertical="bottom" wrapText="1" shrinkToFit="0" textRotation="0" indent="3"/>
    </xf>
    <xf applyAlignment="1" applyBorder="1" applyFont="1" applyFill="1" applyNumberFormat="1" fontId="16" fillId="0" borderId="223" numFmtId="0" xfId="0">
      <alignment horizontal="center" vertical="bottom" wrapText="0" shrinkToFit="1" textRotation="0" indent="0"/>
    </xf>
    <xf applyAlignment="1" applyBorder="1" applyFont="1" applyFill="1" applyNumberFormat="1" fontId="15" fillId="2" borderId="222" numFmtId="0" xfId="0">
      <alignment horizontal="right" vertical="bottom" wrapText="1" shrinkToFit="0" textRotation="0" indent="2"/>
    </xf>
    <xf applyAlignment="1" applyBorder="1" applyFont="1" applyFill="1" applyNumberFormat="1" fontId="15" fillId="2" borderId="225" numFmtId="0" xfId="0">
      <alignment horizontal="right" vertical="bottom" wrapText="1" shrinkToFit="0" textRotation="0" indent="0"/>
    </xf>
    <xf applyAlignment="1" applyBorder="1" applyFont="1" applyFill="1" applyNumberFormat="1" fontId="16" fillId="0" borderId="226" numFmtId="0" xfId="0">
      <alignment horizontal="center" vertical="bottom" wrapText="1" shrinkToFit="0" textRotation="0" indent="0"/>
    </xf>
    <xf applyAlignment="1" applyBorder="1" applyFont="1" applyFill="1" applyNumberFormat="1" fontId="16" fillId="0" borderId="226" numFmtId="0" xfId="0">
      <alignment horizontal="center" vertical="bottom" wrapText="0" shrinkToFit="0" textRotation="0" indent="0"/>
    </xf>
    <xf applyAlignment="1" applyBorder="1" applyFont="1" applyFill="1" applyNumberFormat="1" fontId="16" fillId="0" borderId="227" numFmtId="0" xfId="0">
      <alignment horizontal="center" vertical="bottom" wrapText="0" shrinkToFit="0" textRotation="0" indent="0"/>
    </xf>
    <xf applyAlignment="1" applyBorder="1" applyFont="1" applyFill="1" applyNumberFormat="1" fontId="10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1" fillId="0" borderId="0" numFmtId="49" xfId="0">
      <alignment horizontal="right" vertical="top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0" shrinkToFit="0" textRotation="0" indent="0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2" borderId="228" numFmtId="0" xfId="0">
      <alignment horizontal="center" vertical="center" wrapText="1" shrinkToFit="0" textRotation="0" indent="0"/>
    </xf>
    <xf applyAlignment="1" applyBorder="1" applyFont="1" applyFill="1" applyNumberFormat="1" fontId="3" fillId="2" borderId="229" numFmtId="0" xfId="0">
      <alignment horizontal="center" vertical="center" wrapText="1" shrinkToFit="0" textRotation="0" indent="0"/>
    </xf>
    <xf applyAlignment="1" applyBorder="1" applyFont="1" applyFill="1" applyNumberFormat="1" fontId="3" fillId="2" borderId="230" numFmtId="0" xfId="0">
      <alignment horizontal="center" vertical="center" wrapText="1" shrinkToFit="0" textRotation="0" indent="0"/>
    </xf>
    <xf applyAlignment="1" applyBorder="1" applyFont="1" applyFill="1" applyNumberFormat="1" fontId="3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231" numFmtId="49" xfId="0">
      <alignment horizontal="center" vertical="center" wrapText="1" shrinkToFit="0" textRotation="0" indent="0"/>
    </xf>
    <xf applyAlignment="1" applyBorder="1" applyFont="1" applyFill="1" applyNumberFormat="1" fontId="3" fillId="2" borderId="232" numFmtId="3" xfId="0">
      <alignment horizontal="center" vertical="center" wrapText="1" shrinkToFit="0" textRotation="0" indent="0"/>
    </xf>
    <xf applyAlignment="1" applyBorder="1" applyFont="1" applyFill="1" applyNumberFormat="1" fontId="3" fillId="2" borderId="232" numFmtId="0" xfId="0">
      <alignment horizontal="center" vertical="center" wrapText="1" shrinkToFit="0" textRotation="0" indent="0"/>
    </xf>
    <xf applyAlignment="1" applyBorder="1" applyFont="1" applyFill="1" applyNumberFormat="1" fontId="3" fillId="2" borderId="233" numFmtId="3" xfId="0">
      <alignment horizontal="center" vertical="center" wrapText="1" shrinkToFit="0" textRotation="0" indent="0"/>
    </xf>
    <xf applyAlignment="1" applyBorder="1" applyFont="1" applyFill="1" applyNumberFormat="1" fontId="7" fillId="0" borderId="0" numFmtId="0" xfId="0">
      <alignment horizontal="center" vertical="center" wrapText="1" shrinkToFit="0" textRotation="0" indent="0"/>
    </xf>
    <xf applyAlignment="1" applyBorder="1" applyFont="1" applyFill="1" applyNumberFormat="1" fontId="7" fillId="2" borderId="231" numFmtId="0" xfId="0">
      <alignment horizontal="center" vertical="center" wrapText="1" shrinkToFit="0" textRotation="0" indent="0"/>
    </xf>
    <xf applyAlignment="1" applyBorder="1" applyFont="1" applyFill="1" applyNumberFormat="1" fontId="7" fillId="2" borderId="232" numFmtId="0" xfId="0">
      <alignment horizontal="center" vertical="center" wrapText="1" shrinkToFit="0" textRotation="0" indent="0"/>
    </xf>
    <xf applyAlignment="1" applyBorder="1" applyFont="1" applyFill="1" applyNumberFormat="1" fontId="7" fillId="2" borderId="233" numFmtId="0" xfId="0">
      <alignment horizontal="center" vertical="center" wrapText="1" shrinkToFit="0" textRotation="0" indent="0"/>
    </xf>
    <xf applyAlignment="1" applyBorder="1" applyFont="1" applyFill="1" applyNumberFormat="1" fontId="7" fillId="0" borderId="0" numFmtId="0" xfId="0">
      <alignment horizontal="center" vertical="bottom" wrapText="0" shrinkToFit="0" textRotation="0" indent="0"/>
    </xf>
    <xf applyAlignment="1" applyBorder="1" applyFont="1" applyFill="1" applyNumberFormat="1" fontId="5" fillId="0" borderId="0" numFmtId="0" xfId="0">
      <alignment horizontal="center" vertical="bottom" wrapText="1" shrinkToFit="0" textRotation="0" indent="0"/>
    </xf>
    <xf applyAlignment="1" applyBorder="1" applyFont="1" applyFill="1" applyNumberFormat="1" fontId="5" fillId="2" borderId="231" numFmtId="49" xfId="0">
      <alignment horizontal="center" vertical="bottom" wrapText="1" shrinkToFit="0" textRotation="0" indent="0"/>
    </xf>
    <xf applyAlignment="1" applyBorder="1" applyFont="1" applyFill="1" applyNumberFormat="1" fontId="5" fillId="2" borderId="232" numFmtId="0" xfId="0">
      <alignment horizontal="center" vertical="center" wrapText="1" shrinkToFit="0" textRotation="0" indent="0"/>
    </xf>
    <xf applyAlignment="1" applyBorder="1" applyFont="1" applyFill="1" applyNumberFormat="1" fontId="5" fillId="2" borderId="232" numFmtId="49" xfId="0">
      <alignment horizontal="center" vertical="bottom" wrapText="1" shrinkToFit="0" textRotation="0" indent="0"/>
    </xf>
    <xf applyAlignment="1" applyBorder="1" applyFont="1" applyFill="1" applyNumberFormat="1" fontId="5" fillId="2" borderId="233" numFmtId="49" xfId="0">
      <alignment horizontal="center" vertical="bottom" wrapText="1" shrinkToFit="0" textRotation="0" indent="0"/>
    </xf>
    <xf applyAlignment="1" applyBorder="1" applyFont="1" applyFill="1" applyNumberFormat="1" fontId="5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2" borderId="231" numFmtId="0" xfId="0">
      <alignment horizontal="right" vertical="center" wrapText="1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2" borderId="234" numFmtId="0" xfId="0">
      <alignment horizontal="right" vertical="center" wrapText="1" shrinkToFit="0" textRotation="0" indent="3"/>
    </xf>
    <xf applyAlignment="1" applyBorder="1" applyFont="1" applyFill="1" applyNumberFormat="1" fontId="3" fillId="2" borderId="235" numFmtId="0" xfId="0">
      <alignment horizontal="right" vertical="bottom" wrapText="1" shrinkToFit="0" textRotation="0" indent="0"/>
    </xf>
    <xf applyAlignment="1" applyBorder="1" applyFont="1" applyFill="1" applyNumberFormat="1" fontId="13" fillId="2" borderId="236" numFmtId="0" xfId="0">
      <alignment horizontal="right" vertical="center" wrapText="1" shrinkToFit="0" textRotation="0" indent="1"/>
    </xf>
    <xf applyAlignment="1" applyBorder="1" applyFont="1" applyFill="1" applyNumberFormat="1" fontId="3" fillId="2" borderId="237" numFmtId="0" xfId="0">
      <alignment horizontal="right" vertical="center" wrapText="1" shrinkToFit="0" textRotation="0" indent="3"/>
    </xf>
    <xf applyAlignment="1" applyBorder="1" applyFont="1" applyFill="1" applyNumberFormat="1" fontId="3" fillId="2" borderId="238" numFmtId="0" xfId="0">
      <alignment horizontal="right" vertical="center" wrapText="1" shrinkToFit="0" textRotation="0" indent="3"/>
    </xf>
    <xf applyAlignment="1" applyBorder="1" applyFont="1" applyFill="1" applyNumberFormat="1" fontId="12" fillId="2" borderId="239" numFmtId="0" xfId="0">
      <alignment horizontal="right" vertical="bottom" wrapText="1" shrinkToFit="0" textRotation="0" indent="3"/>
    </xf>
    <xf applyAlignment="1" applyBorder="1" applyFont="1" applyFill="1" applyNumberFormat="1" fontId="7" fillId="0" borderId="236" numFmtId="0" xfId="0">
      <alignment horizontal="center" vertical="center" wrapText="1" shrinkToFit="1" textRotation="0" indent="0"/>
    </xf>
    <xf applyAlignment="1" applyBorder="1" applyFont="1" applyFill="1" applyNumberFormat="1" fontId="7" fillId="0" borderId="236" numFmtId="0" xfId="0">
      <alignment horizontal="center" vertical="center" wrapText="0" shrinkToFit="0" textRotation="0" indent="0"/>
    </xf>
    <xf applyAlignment="1" applyBorder="1" applyFont="1" applyFill="1" applyNumberFormat="1" fontId="7" fillId="0" borderId="236" numFmtId="0" xfId="0">
      <alignment horizontal="right" vertical="center" wrapText="1" shrinkToFit="0" textRotation="0" indent="1"/>
    </xf>
    <xf applyAlignment="1" applyBorder="1" applyFont="1" applyFill="1" applyNumberFormat="1" fontId="7" fillId="0" borderId="236" numFmtId="2" xfId="0">
      <alignment horizontal="right" vertical="center" wrapText="0" shrinkToFit="0" textRotation="0" indent="1"/>
    </xf>
    <xf applyAlignment="1" applyBorder="1" applyFont="1" applyFill="1" applyNumberFormat="1" fontId="7" fillId="0" borderId="236" numFmtId="4" xfId="0">
      <alignment horizontal="right" vertical="center" wrapText="0" shrinkToFit="0" textRotation="0" indent="1"/>
    </xf>
    <xf applyAlignment="1" applyBorder="1" applyFont="1" applyFill="1" applyNumberFormat="1" fontId="12" fillId="2" borderId="240" numFmtId="0" xfId="0">
      <alignment horizontal="right" vertical="bottom" wrapText="1" shrinkToFit="0" textRotation="0" indent="3"/>
    </xf>
    <xf applyAlignment="1" applyBorder="1" applyFont="1" applyFill="1" applyNumberFormat="1" fontId="13" fillId="2" borderId="236" numFmtId="2" xfId="0">
      <alignment horizontal="right" vertical="center" wrapText="0" shrinkToFit="0" textRotation="0" indent="1"/>
    </xf>
    <xf applyAlignment="1" applyBorder="1" applyFont="1" applyFill="1" applyNumberFormat="1" fontId="13" fillId="2" borderId="236" numFmtId="4" xfId="0">
      <alignment horizontal="right" vertical="center" wrapText="0" shrinkToFit="0" textRotation="0" indent="1"/>
    </xf>
    <xf applyAlignment="1" applyBorder="1" applyFont="1" applyFill="1" applyNumberFormat="1" fontId="7" fillId="0" borderId="241" numFmtId="4" xfId="0">
      <alignment horizontal="right" vertical="center" wrapText="0" shrinkToFit="0" textRotation="0" indent="1"/>
    </xf>
    <xf applyAlignment="1" applyBorder="1" applyFont="1" applyFill="1" applyNumberFormat="1" fontId="3" fillId="2" borderId="236" numFmtId="0" xfId="0">
      <alignment horizontal="right" vertical="bottom" wrapText="1" shrinkToFit="0" textRotation="0" indent="0"/>
    </xf>
    <xf applyAlignment="1" applyBorder="1" applyFont="1" applyFill="1" applyNumberFormat="1" fontId="3" fillId="2" borderId="238" numFmtId="0" xfId="0">
      <alignment horizontal="right" vertical="center" wrapText="1" shrinkToFit="0" textRotation="0" indent="0"/>
    </xf>
    <xf applyAlignment="1" applyBorder="1" applyFont="1" applyFill="1" applyNumberFormat="1" fontId="14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1" fillId="0" borderId="0" numFmtId="49" xfId="0">
      <alignment horizontal="right" vertical="top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0" shrinkToFit="0" textRotation="0" indent="0"/>
    </xf>
    <xf applyAlignment="1" applyBorder="1" applyFont="1" applyFill="1" applyNumberFormat="1" fontId="7" fillId="0" borderId="0" numFmtId="0" xfId="0">
      <alignment horizontal="center" vertical="center" wrapText="0" shrinkToFit="0" textRotation="0" indent="0"/>
    </xf>
    <xf applyAlignment="1" applyBorder="1" applyFont="1" applyFill="1" applyNumberFormat="1" fontId="7" fillId="0" borderId="0" numFmtId="0" xfId="0">
      <alignment horizontal="right" vertical="center" wrapText="1" shrinkToFit="0" textRotation="0" indent="1"/>
    </xf>
    <xf applyAlignment="1" applyBorder="1" applyFont="1" applyFill="1" applyNumberFormat="1" fontId="7" fillId="0" borderId="0" numFmtId="0" xfId="0">
      <alignment horizontal="right" vertical="center" wrapText="0" shrinkToFit="0" textRotation="0" indent="1"/>
    </xf>
    <xf applyAlignment="1" applyBorder="1" applyFont="1" applyFill="1" applyNumberFormat="1" fontId="7" fillId="0" borderId="0" numFmtId="4" xfId="0">
      <alignment horizontal="right" vertical="center" wrapText="0" shrinkToFit="0" textRotation="0" indent="1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2" borderId="242" numFmtId="0" xfId="0">
      <alignment horizontal="center" vertical="center" wrapText="1" shrinkToFit="0" textRotation="0" indent="0"/>
    </xf>
    <xf applyAlignment="1" applyBorder="1" applyFont="1" applyFill="1" applyNumberFormat="1" fontId="3" fillId="2" borderId="243" numFmtId="0" xfId="0">
      <alignment horizontal="center" vertical="center" wrapText="1" shrinkToFit="0" textRotation="0" indent="0"/>
    </xf>
    <xf applyAlignment="1" applyBorder="1" applyFont="1" applyFill="1" applyNumberFormat="1" fontId="3" fillId="2" borderId="244" numFmtId="0" xfId="0">
      <alignment horizontal="center" vertical="center" wrapText="1" shrinkToFit="0" textRotation="0" indent="0"/>
    </xf>
    <xf applyAlignment="1" applyBorder="1" applyFont="1" applyFill="1" applyNumberFormat="1" fontId="3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245" numFmtId="49" xfId="0">
      <alignment horizontal="center" vertical="center" wrapText="1" shrinkToFit="0" textRotation="0" indent="0"/>
    </xf>
    <xf applyAlignment="1" applyBorder="1" applyFont="1" applyFill="1" applyNumberFormat="1" fontId="3" fillId="2" borderId="246" numFmtId="3" xfId="0">
      <alignment horizontal="center" vertical="center" wrapText="1" shrinkToFit="0" textRotation="0" indent="0"/>
    </xf>
    <xf applyAlignment="1" applyBorder="1" applyFont="1" applyFill="1" applyNumberFormat="1" fontId="3" fillId="2" borderId="247" numFmtId="3" xfId="0">
      <alignment horizontal="center" vertical="center" wrapText="1" shrinkToFit="0" textRotation="0" indent="0"/>
    </xf>
    <xf applyAlignment="1" applyBorder="1" applyFont="1" applyFill="1" applyNumberFormat="1" fontId="7" fillId="0" borderId="0" numFmtId="0" xfId="0">
      <alignment horizontal="center" vertical="center" wrapText="1" shrinkToFit="0" textRotation="0" indent="0"/>
    </xf>
    <xf applyAlignment="1" applyBorder="1" applyFont="1" applyFill="1" applyNumberFormat="1" fontId="7" fillId="2" borderId="245" numFmtId="0" xfId="0">
      <alignment horizontal="center" vertical="center" wrapText="1" shrinkToFit="0" textRotation="0" indent="0"/>
    </xf>
    <xf applyAlignment="1" applyBorder="1" applyFont="1" applyFill="1" applyNumberFormat="1" fontId="7" fillId="2" borderId="246" numFmtId="3" xfId="0">
      <alignment horizontal="center" vertical="center" wrapText="1" shrinkToFit="0" textRotation="0" indent="0"/>
    </xf>
    <xf applyAlignment="1" applyBorder="1" applyFont="1" applyFill="1" applyNumberFormat="1" fontId="7" fillId="2" borderId="247" numFmtId="3" xfId="0">
      <alignment horizontal="center" vertical="center" wrapText="1" shrinkToFit="0" textRotation="0" indent="0"/>
    </xf>
    <xf applyAlignment="1" applyBorder="1" applyFont="1" applyFill="1" applyNumberFormat="1" fontId="7" fillId="0" borderId="0" numFmtId="0" xfId="0">
      <alignment horizontal="center" vertical="bottom" wrapText="0" shrinkToFit="0" textRotation="0" indent="0"/>
    </xf>
    <xf applyAlignment="1" applyBorder="1" applyFont="1" applyFill="1" applyNumberFormat="1" fontId="5" fillId="0" borderId="0" numFmtId="0" xfId="0">
      <alignment horizontal="center" vertical="bottom" wrapText="1" shrinkToFit="0" textRotation="0" indent="0"/>
    </xf>
    <xf applyAlignment="1" applyBorder="1" applyFont="1" applyFill="1" applyNumberFormat="1" fontId="5" fillId="2" borderId="245" numFmtId="49" xfId="0">
      <alignment horizontal="center" vertical="bottom" wrapText="1" shrinkToFit="0" textRotation="0" indent="0"/>
    </xf>
    <xf applyAlignment="1" applyBorder="1" applyFont="1" applyFill="1" applyNumberFormat="1" fontId="5" fillId="2" borderId="246" numFmtId="49" xfId="0">
      <alignment horizontal="center" vertical="bottom" wrapText="1" shrinkToFit="0" textRotation="0" indent="0"/>
    </xf>
    <xf applyAlignment="1" applyBorder="1" applyFont="1" applyFill="1" applyNumberFormat="1" fontId="5" fillId="2" borderId="247" numFmtId="49" xfId="0">
      <alignment horizontal="center" vertical="bottom" wrapText="1" shrinkToFit="0" textRotation="0" indent="0"/>
    </xf>
    <xf applyAlignment="1" applyBorder="1" applyFont="1" applyFill="1" applyNumberFormat="1" fontId="5" fillId="0" borderId="0" numFmtId="0" xfId="0">
      <alignment horizontal="center" vertical="bottom" wrapText="0" shrinkToFit="0" textRotation="0" indent="0"/>
    </xf>
    <xf applyAlignment="1" applyBorder="1" applyFont="1" applyFill="1" applyNumberFormat="1" fontId="15" fillId="2" borderId="245" numFmtId="0" xfId="0">
      <alignment horizontal="right" vertical="bottom" wrapText="1" shrinkToFit="0" textRotation="0" indent="0"/>
    </xf>
    <xf applyAlignment="1" applyBorder="1" applyFont="1" applyFill="1" applyNumberFormat="1" fontId="16" fillId="0" borderId="246" numFmtId="0" xfId="0">
      <alignment horizontal="center" vertical="bottom" wrapText="1" shrinkToFit="0" textRotation="0" indent="0"/>
    </xf>
    <xf applyAlignment="1" applyBorder="1" applyFont="1" applyFill="1" applyNumberFormat="1" fontId="16" fillId="0" borderId="246" numFmtId="0" xfId="0">
      <alignment horizontal="center" vertical="bottom" wrapText="0" shrinkToFit="0" textRotation="0" indent="0"/>
    </xf>
    <xf applyAlignment="1" applyBorder="1" applyFont="1" applyFill="1" applyNumberFormat="1" fontId="16" fillId="0" borderId="247" numFmtId="0" xfId="0">
      <alignment horizontal="center" vertical="bottom" wrapText="0" shrinkToFit="0" textRotation="0" indent="0"/>
    </xf>
    <xf applyAlignment="1" applyBorder="1" applyFont="1" applyFill="1" applyNumberFormat="1" fontId="15" fillId="2" borderId="245" numFmtId="0" xfId="0">
      <alignment horizontal="right" vertical="bottom" wrapText="1" shrinkToFit="0" textRotation="0" indent="2"/>
    </xf>
    <xf applyAlignment="1" applyBorder="1" applyFont="1" applyFill="1" applyNumberFormat="1" fontId="10" fillId="2" borderId="245" numFmtId="0" xfId="0">
      <alignment horizontal="right" vertical="bottom" wrapText="1" shrinkToFit="0" textRotation="0" indent="3"/>
    </xf>
    <xf applyAlignment="1" applyBorder="1" applyFont="1" applyFill="1" applyNumberFormat="1" fontId="15" fillId="2" borderId="248" numFmtId="0" xfId="0">
      <alignment horizontal="right" vertical="bottom" wrapText="1" shrinkToFit="0" textRotation="0" indent="0"/>
    </xf>
    <xf applyAlignment="1" applyBorder="1" applyFont="1" applyFill="1" applyNumberFormat="1" fontId="16" fillId="0" borderId="249" numFmtId="0" xfId="0">
      <alignment horizontal="center" vertical="bottom" wrapText="1" shrinkToFit="0" textRotation="0" indent="0"/>
    </xf>
    <xf applyAlignment="1" applyBorder="1" applyFont="1" applyFill="1" applyNumberFormat="1" fontId="16" fillId="0" borderId="249" numFmtId="0" xfId="0">
      <alignment horizontal="center" vertical="bottom" wrapText="0" shrinkToFit="0" textRotation="0" indent="0"/>
    </xf>
    <xf applyAlignment="1" applyBorder="1" applyFont="1" applyFill="1" applyNumberFormat="1" fontId="16" fillId="0" borderId="250" numFmtId="0" xfId="0">
      <alignment horizontal="center" vertical="bottom" wrapText="0" shrinkToFit="0" textRotation="0" indent="0"/>
    </xf>
    <xf applyAlignment="1" applyBorder="1" applyFont="1" applyFill="1" applyNumberFormat="1" fontId="10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14" fillId="0" borderId="0" numFmtId="0" xfId="0">
      <alignment horizontal="center" vertical="center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0" shrinkToFit="0" textRotation="0" indent="0"/>
    </xf>
    <xf applyAlignment="1" applyBorder="1" applyFont="1" applyFill="1" applyNumberFormat="1" fontId="7" fillId="0" borderId="0" numFmtId="0" xfId="0">
      <alignment horizontal="right" vertical="center" wrapText="0" shrinkToFit="0" textRotation="0" indent="1"/>
    </xf>
    <xf applyAlignment="1" applyBorder="1" applyFont="1" applyFill="1" applyNumberFormat="1" fontId="7" fillId="0" borderId="0" numFmtId="4" xfId="0">
      <alignment horizontal="right" vertical="center" wrapText="0" shrinkToFit="0" textRotation="0" indent="1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2" borderId="251" numFmtId="0" xfId="0">
      <alignment horizontal="center" vertical="center" wrapText="1" shrinkToFit="0" textRotation="0" indent="0"/>
    </xf>
    <xf applyAlignment="1" applyBorder="1" applyFont="1" applyFill="1" applyNumberFormat="1" fontId="3" fillId="2" borderId="252" numFmtId="0" xfId="0">
      <alignment horizontal="center" vertical="center" wrapText="1" shrinkToFit="0" textRotation="0" indent="0"/>
    </xf>
    <xf applyAlignment="1" applyBorder="1" applyFont="1" applyFill="1" applyNumberFormat="1" fontId="3" fillId="2" borderId="253" numFmtId="0" xfId="0">
      <alignment horizontal="center" vertical="center" wrapText="1" shrinkToFit="0" textRotation="0" indent="0"/>
    </xf>
    <xf applyAlignment="1" applyBorder="1" applyFont="1" applyFill="1" applyNumberFormat="1" fontId="3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254" numFmtId="49" xfId="0">
      <alignment horizontal="center" vertical="center" wrapText="1" shrinkToFit="0" textRotation="0" indent="0"/>
    </xf>
    <xf applyAlignment="1" applyBorder="1" applyFont="1" applyFill="1" applyNumberFormat="1" fontId="3" fillId="2" borderId="255" numFmtId="0" xfId="0">
      <alignment horizontal="center" vertical="center" wrapText="1" shrinkToFit="0" textRotation="0" indent="0"/>
    </xf>
    <xf applyAlignment="1" applyBorder="1" applyFont="1" applyFill="1" applyNumberFormat="1" fontId="3" fillId="2" borderId="256" numFmtId="0" xfId="0">
      <alignment horizontal="center" vertical="center" wrapText="1" shrinkToFit="0" textRotation="0" indent="0"/>
    </xf>
    <xf applyAlignment="1" applyBorder="1" applyFont="1" applyFill="1" applyNumberFormat="1" fontId="7" fillId="0" borderId="0" numFmtId="0" xfId="0">
      <alignment horizontal="center" vertical="center" wrapText="1" shrinkToFit="0" textRotation="0" indent="0"/>
    </xf>
    <xf applyAlignment="1" applyBorder="1" applyFont="1" applyFill="1" applyNumberFormat="1" fontId="7" fillId="2" borderId="254" numFmtId="0" xfId="0">
      <alignment horizontal="center" vertical="center" wrapText="1" shrinkToFit="0" textRotation="0" indent="0"/>
    </xf>
    <xf applyAlignment="1" applyBorder="1" applyFont="1" applyFill="1" applyNumberFormat="1" fontId="7" fillId="2" borderId="255" numFmtId="0" xfId="0">
      <alignment horizontal="center" vertical="center" wrapText="1" shrinkToFit="0" textRotation="0" indent="0"/>
    </xf>
    <xf applyAlignment="1" applyBorder="1" applyFont="1" applyFill="1" applyNumberFormat="1" fontId="7" fillId="2" borderId="256" numFmtId="0" xfId="0">
      <alignment horizontal="center" vertical="center" wrapText="1" shrinkToFit="0" textRotation="0" indent="0"/>
    </xf>
    <xf applyAlignment="1" applyBorder="1" applyFont="1" applyFill="1" applyNumberFormat="1" fontId="5" fillId="0" borderId="0" numFmtId="0" xfId="0">
      <alignment horizontal="center" vertical="bottom" wrapText="1" shrinkToFit="0" textRotation="0" indent="0"/>
    </xf>
    <xf applyAlignment="1" applyBorder="1" applyFont="1" applyFill="1" applyNumberFormat="1" fontId="5" fillId="2" borderId="254" numFmtId="49" xfId="0">
      <alignment horizontal="center" vertical="bottom" wrapText="1" shrinkToFit="0" textRotation="0" indent="0"/>
    </xf>
    <xf applyAlignment="1" applyBorder="1" applyFont="1" applyFill="1" applyNumberFormat="1" fontId="5" fillId="2" borderId="255" numFmtId="49" xfId="0">
      <alignment horizontal="center" vertical="bottom" wrapText="1" shrinkToFit="0" textRotation="0" indent="0"/>
    </xf>
    <xf applyAlignment="1" applyBorder="1" applyFont="1" applyFill="1" applyNumberFormat="1" fontId="5" fillId="2" borderId="256" numFmtId="49" xfId="0">
      <alignment horizontal="center" vertical="bottom" wrapText="1" shrinkToFit="0" textRotation="0" indent="0"/>
    </xf>
    <xf applyAlignment="1" applyBorder="1" applyFont="1" applyFill="1" applyNumberFormat="1" fontId="5" fillId="0" borderId="0" numFmtId="0" xfId="0">
      <alignment horizontal="center" vertical="center" wrapText="1" shrinkToFit="0" textRotation="0" indent="0"/>
    </xf>
    <xf applyAlignment="1" applyBorder="1" applyFont="1" applyFill="1" applyNumberFormat="1" fontId="15" fillId="2" borderId="254" numFmtId="0" xfId="0">
      <alignment horizontal="right" vertical="bottom" wrapText="1" shrinkToFit="0" textRotation="0" indent="0"/>
    </xf>
    <xf applyAlignment="1" applyBorder="1" applyFont="1" applyFill="1" applyNumberFormat="1" fontId="16" fillId="0" borderId="255" numFmtId="0" xfId="0">
      <alignment horizontal="center" vertical="bottom" wrapText="1" shrinkToFit="0" textRotation="0" indent="0"/>
    </xf>
    <xf applyAlignment="1" applyBorder="1" applyFont="1" applyFill="1" applyNumberFormat="1" fontId="16" fillId="0" borderId="255" numFmtId="0" xfId="0">
      <alignment horizontal="center" vertical="bottom" wrapText="0" shrinkToFit="0" textRotation="0" indent="0"/>
    </xf>
    <xf applyAlignment="1" applyBorder="1" applyFont="1" applyFill="1" applyNumberFormat="1" fontId="16" fillId="0" borderId="256" numFmtId="0" xfId="0">
      <alignment horizontal="center" vertical="bottom" wrapText="0" shrinkToFit="0" textRotation="0" indent="0"/>
    </xf>
    <xf applyAlignment="1" applyBorder="1" applyFont="1" applyFill="1" applyNumberFormat="1" fontId="15" fillId="2" borderId="254" numFmtId="0" xfId="0">
      <alignment horizontal="right" vertical="bottom" wrapText="1" shrinkToFit="0" textRotation="0" indent="2"/>
    </xf>
    <xf applyAlignment="1" applyBorder="1" applyFont="1" applyFill="1" applyNumberFormat="1" fontId="10" fillId="2" borderId="254" numFmtId="0" xfId="0">
      <alignment horizontal="right" vertical="bottom" wrapText="1" shrinkToFit="0" textRotation="0" indent="5"/>
    </xf>
    <xf applyAlignment="1" applyBorder="1" applyFont="1" applyFill="1" applyNumberFormat="1" fontId="15" fillId="2" borderId="254" numFmtId="0" xfId="0">
      <alignment horizontal="right" vertical="bottom" wrapText="1" shrinkToFit="0" textRotation="0" indent="3"/>
    </xf>
    <xf applyAlignment="1" applyBorder="1" applyFont="1" applyFill="1" applyNumberFormat="1" fontId="15" fillId="2" borderId="257" numFmtId="0" xfId="0">
      <alignment horizontal="right" vertical="bottom" wrapText="1" shrinkToFit="0" textRotation="0" indent="0"/>
    </xf>
    <xf applyAlignment="1" applyBorder="1" applyFont="1" applyFill="1" applyNumberFormat="1" fontId="16" fillId="0" borderId="258" numFmtId="0" xfId="0">
      <alignment horizontal="center" vertical="bottom" wrapText="1" shrinkToFit="0" textRotation="0" indent="0"/>
    </xf>
    <xf applyAlignment="1" applyBorder="1" applyFont="1" applyFill="1" applyNumberFormat="1" fontId="16" fillId="0" borderId="258" numFmtId="0" xfId="0">
      <alignment horizontal="center" vertical="bottom" wrapText="0" shrinkToFit="0" textRotation="0" indent="0"/>
    </xf>
    <xf applyAlignment="1" applyBorder="1" applyFont="1" applyFill="1" applyNumberFormat="1" fontId="16" fillId="0" borderId="259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14" fillId="0" borderId="0" numFmtId="0" xfId="0">
      <alignment horizontal="center" vertical="center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0" shrinkToFit="0" textRotation="0" indent="0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2" borderId="260" numFmtId="0" xfId="0">
      <alignment horizontal="center" vertical="center" wrapText="1" shrinkToFit="0" textRotation="0" indent="0"/>
    </xf>
    <xf applyAlignment="1" applyBorder="1" applyFont="1" applyFill="1" applyNumberFormat="1" fontId="3" fillId="2" borderId="261" numFmtId="0" xfId="0">
      <alignment horizontal="center" vertical="center" wrapText="1" shrinkToFit="0" textRotation="0" indent="0"/>
    </xf>
    <xf applyAlignment="1" applyBorder="1" applyFont="1" applyFill="1" applyNumberFormat="1" fontId="3" fillId="2" borderId="262" numFmtId="0" xfId="0">
      <alignment horizontal="center" vertical="center" wrapText="1" shrinkToFit="0" textRotation="0" indent="0"/>
    </xf>
    <xf applyAlignment="1" applyBorder="1" applyFont="1" applyFill="1" applyNumberFormat="1" fontId="3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263" numFmtId="49" xfId="0">
      <alignment horizontal="center" vertical="center" wrapText="1" shrinkToFit="0" textRotation="0" indent="0"/>
    </xf>
    <xf applyAlignment="1" applyBorder="1" applyFont="1" applyFill="1" applyNumberFormat="1" fontId="3" fillId="2" borderId="264" numFmtId="0" xfId="0">
      <alignment horizontal="center" vertical="center" wrapText="1" shrinkToFit="0" textRotation="0" indent="0"/>
    </xf>
    <xf applyAlignment="1" applyBorder="1" applyFont="1" applyFill="1" applyNumberFormat="1" fontId="3" fillId="2" borderId="265" numFmtId="0" xfId="0">
      <alignment horizontal="center" vertical="center" wrapText="1" shrinkToFit="0" textRotation="0" indent="0"/>
    </xf>
    <xf applyAlignment="1" applyBorder="1" applyFont="1" applyFill="1" applyNumberFormat="1" fontId="7" fillId="0" borderId="0" numFmtId="0" xfId="0">
      <alignment horizontal="center" vertical="center" wrapText="1" shrinkToFit="0" textRotation="0" indent="0"/>
    </xf>
    <xf applyAlignment="1" applyBorder="1" applyFont="1" applyFill="1" applyNumberFormat="1" fontId="7" fillId="2" borderId="263" numFmtId="0" xfId="0">
      <alignment horizontal="center" vertical="center" wrapText="1" shrinkToFit="0" textRotation="0" indent="0"/>
    </xf>
    <xf applyAlignment="1" applyBorder="1" applyFont="1" applyFill="1" applyNumberFormat="1" fontId="7" fillId="2" borderId="264" numFmtId="0" xfId="0">
      <alignment horizontal="center" vertical="center" wrapText="1" shrinkToFit="0" textRotation="0" indent="0"/>
    </xf>
    <xf applyAlignment="1" applyBorder="1" applyFont="1" applyFill="1" applyNumberFormat="1" fontId="7" fillId="2" borderId="265" numFmtId="0" xfId="0">
      <alignment horizontal="center" vertical="center" wrapText="1" shrinkToFit="0" textRotation="0" indent="0"/>
    </xf>
    <xf applyAlignment="1" applyBorder="1" applyFont="1" applyFill="1" applyNumberFormat="1" fontId="5" fillId="0" borderId="0" numFmtId="0" xfId="0">
      <alignment horizontal="center" vertical="bottom" wrapText="1" shrinkToFit="0" textRotation="0" indent="0"/>
    </xf>
    <xf applyAlignment="1" applyBorder="1" applyFont="1" applyFill="1" applyNumberFormat="1" fontId="5" fillId="2" borderId="263" numFmtId="49" xfId="0">
      <alignment horizontal="center" vertical="bottom" wrapText="1" shrinkToFit="0" textRotation="0" indent="0"/>
    </xf>
    <xf applyAlignment="1" applyBorder="1" applyFont="1" applyFill="1" applyNumberFormat="1" fontId="5" fillId="2" borderId="264" numFmtId="49" xfId="0">
      <alignment horizontal="center" vertical="bottom" wrapText="1" shrinkToFit="0" textRotation="0" indent="0"/>
    </xf>
    <xf applyAlignment="1" applyBorder="1" applyFont="1" applyFill="1" applyNumberFormat="1" fontId="5" fillId="2" borderId="265" numFmtId="49" xfId="0">
      <alignment horizontal="center" vertical="bottom" wrapText="1" shrinkToFit="0" textRotation="0" indent="0"/>
    </xf>
    <xf applyAlignment="1" applyBorder="1" applyFont="1" applyFill="1" applyNumberFormat="1" fontId="5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263" numFmtId="0" xfId="0">
      <alignment horizontal="right" vertical="center" wrapText="1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  <xf applyAlignment="1" applyBorder="1" applyFont="1" applyFill="1" applyNumberFormat="1" fontId="12" fillId="2" borderId="263" numFmtId="0" xfId="0">
      <alignment horizontal="right" vertical="bottom" wrapText="1" shrinkToFit="0" textRotation="0" indent="3"/>
    </xf>
    <xf applyAlignment="1" applyBorder="1" applyFont="1" applyFill="1" applyNumberFormat="1" fontId="7" fillId="0" borderId="266" numFmtId="0" xfId="0">
      <alignment horizontal="center" vertical="center" wrapText="0" shrinkToFit="0" textRotation="0" indent="0"/>
    </xf>
    <xf applyAlignment="1" applyBorder="1" applyFont="1" applyFill="1" applyNumberFormat="1" fontId="7" fillId="0" borderId="266" numFmtId="0" xfId="0">
      <alignment horizontal="right" vertical="center" wrapText="1" shrinkToFit="0" textRotation="0" indent="1"/>
    </xf>
    <xf applyAlignment="1" applyBorder="1" applyFont="1" applyFill="1" applyNumberFormat="1" fontId="7" fillId="0" borderId="266" numFmtId="2" xfId="0">
      <alignment horizontal="right" vertical="center" wrapText="0" shrinkToFit="0" textRotation="0" indent="1"/>
    </xf>
    <xf applyAlignment="1" applyBorder="1" applyFont="1" applyFill="1" applyNumberFormat="1" fontId="7" fillId="0" borderId="266" numFmtId="4" xfId="0">
      <alignment horizontal="right" vertical="center" wrapText="0" shrinkToFit="0" textRotation="0" indent="1"/>
    </xf>
    <xf applyAlignment="1" applyBorder="1" applyFont="1" applyFill="1" applyNumberFormat="1" fontId="12" fillId="2" borderId="267" numFmtId="0" xfId="0">
      <alignment horizontal="right" vertical="bottom" wrapText="1" shrinkToFit="0" textRotation="0" indent="3"/>
    </xf>
    <xf applyAlignment="1" applyBorder="1" applyFont="1" applyFill="1" applyNumberFormat="1" fontId="3" fillId="2" borderId="268" numFmtId="0" xfId="0">
      <alignment horizontal="right" vertical="bottom" wrapText="1" shrinkToFit="0" textRotation="0" indent="0"/>
    </xf>
    <xf applyAlignment="1" applyBorder="1" applyFont="1" applyFill="1" applyNumberFormat="1" fontId="13" fillId="2" borderId="266" numFmtId="0" xfId="0">
      <alignment horizontal="right" vertical="center" wrapText="1" shrinkToFit="0" textRotation="0" indent="1"/>
    </xf>
    <xf applyAlignment="1" applyBorder="1" applyFont="1" applyFill="1" applyNumberFormat="1" fontId="13" fillId="2" borderId="266" numFmtId="4" xfId="0">
      <alignment horizontal="right" vertical="center" wrapText="0" shrinkToFit="0" textRotation="0" indent="1"/>
    </xf>
    <xf applyAlignment="1" applyBorder="1" applyFont="1" applyFill="1" applyNumberFormat="1" fontId="3" fillId="2" borderId="269" numFmtId="0" xfId="0">
      <alignment horizontal="right" vertical="center" wrapText="1" shrinkToFit="0" textRotation="0" indent="0"/>
    </xf>
    <xf applyAlignment="1" applyBorder="1" applyFont="1" applyFill="1" applyNumberFormat="1" fontId="3" fillId="2" borderId="266" numFmtId="0" xfId="0">
      <alignment horizontal="right" vertical="bottom" wrapText="1" shrinkToFit="0" textRotation="0" indent="0"/>
    </xf>
    <xf applyAlignment="1" applyBorder="1" applyFont="1" applyFill="1" applyNumberFormat="1" fontId="14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14" fillId="0" borderId="0" numFmtId="0" xfId="0">
      <alignment horizontal="center" vertical="center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0" shrinkToFit="0" textRotation="0" indent="0"/>
    </xf>
    <xf applyAlignment="1" applyBorder="1" applyFont="1" applyFill="1" applyNumberFormat="1" fontId="7" fillId="0" borderId="0" numFmtId="0" xfId="0">
      <alignment horizontal="right" vertical="center" wrapText="0" shrinkToFit="0" textRotation="0" indent="1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2" borderId="270" numFmtId="0" xfId="0">
      <alignment horizontal="center" vertical="center" wrapText="1" shrinkToFit="0" textRotation="0" indent="0"/>
    </xf>
    <xf applyAlignment="1" applyBorder="1" applyFont="1" applyFill="1" applyNumberFormat="1" fontId="3" fillId="2" borderId="271" numFmtId="0" xfId="0">
      <alignment horizontal="center" vertical="center" wrapText="1" shrinkToFit="0" textRotation="0" indent="0"/>
    </xf>
    <xf applyAlignment="1" applyBorder="1" applyFont="1" applyFill="1" applyNumberFormat="1" fontId="3" fillId="2" borderId="272" numFmtId="0" xfId="0">
      <alignment horizontal="center" vertical="center" wrapText="1" shrinkToFit="0" textRotation="0" indent="0"/>
    </xf>
    <xf applyAlignment="1" applyBorder="1" applyFont="1" applyFill="1" applyNumberFormat="1" fontId="3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273" numFmtId="49" xfId="0">
      <alignment horizontal="center" vertical="center" wrapText="1" shrinkToFit="0" textRotation="0" indent="0"/>
    </xf>
    <xf applyAlignment="1" applyBorder="1" applyFont="1" applyFill="1" applyNumberFormat="1" fontId="3" fillId="2" borderId="274" numFmtId="0" xfId="0">
      <alignment horizontal="center" vertical="center" wrapText="1" shrinkToFit="0" textRotation="0" indent="0"/>
    </xf>
    <xf applyAlignment="1" applyBorder="1" applyFont="1" applyFill="1" applyNumberFormat="1" fontId="3" fillId="2" borderId="275" numFmtId="0" xfId="0">
      <alignment horizontal="center" vertical="center" wrapText="1" shrinkToFit="0" textRotation="0" indent="0"/>
    </xf>
    <xf applyAlignment="1" applyBorder="1" applyFont="1" applyFill="1" applyNumberFormat="1" fontId="17" fillId="0" borderId="0" numFmtId="0" xfId="0">
      <alignment horizontal="center" vertical="center" wrapText="1" shrinkToFit="0" textRotation="0" indent="0"/>
    </xf>
    <xf applyAlignment="1" applyBorder="1" applyFont="1" applyFill="1" applyNumberFormat="1" fontId="17" fillId="2" borderId="273" numFmtId="0" xfId="0">
      <alignment horizontal="center" vertical="center" wrapText="1" shrinkToFit="0" textRotation="0" indent="0"/>
    </xf>
    <xf applyAlignment="1" applyBorder="1" applyFont="1" applyFill="1" applyNumberFormat="1" fontId="17" fillId="2" borderId="274" numFmtId="0" xfId="0">
      <alignment horizontal="center" vertical="center" wrapText="1" shrinkToFit="0" textRotation="0" indent="0"/>
    </xf>
    <xf applyAlignment="1" applyBorder="1" applyFont="1" applyFill="1" applyNumberFormat="1" fontId="17" fillId="2" borderId="275" numFmtId="0" xfId="0">
      <alignment horizontal="center" vertical="center" wrapText="1" shrinkToFit="0" textRotation="0" indent="0"/>
    </xf>
    <xf applyAlignment="1" applyBorder="1" applyFont="1" applyFill="1" applyNumberFormat="1" fontId="18" fillId="0" borderId="0" numFmtId="0" xfId="0">
      <alignment horizontal="center" vertical="bottom" wrapText="1" shrinkToFit="0" textRotation="0" indent="0"/>
    </xf>
    <xf applyAlignment="1" applyBorder="1" applyFont="1" applyFill="1" applyNumberFormat="1" fontId="18" fillId="2" borderId="273" numFmtId="49" xfId="0">
      <alignment horizontal="center" vertical="bottom" wrapText="1" shrinkToFit="0" textRotation="0" indent="0"/>
    </xf>
    <xf applyAlignment="1" applyBorder="1" applyFont="1" applyFill="1" applyNumberFormat="1" fontId="18" fillId="2" borderId="274" numFmtId="49" xfId="0">
      <alignment horizontal="center" vertical="bottom" wrapText="1" shrinkToFit="0" textRotation="0" indent="0"/>
    </xf>
    <xf applyAlignment="1" applyBorder="1" applyFont="1" applyFill="1" applyNumberFormat="1" fontId="18" fillId="2" borderId="275" numFmtId="49" xfId="0">
      <alignment horizontal="center" vertical="bottom" wrapText="1" shrinkToFit="0" textRotation="0" indent="0"/>
    </xf>
    <xf applyAlignment="1" applyBorder="1" applyFont="1" applyFill="1" applyNumberFormat="1" fontId="18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273" numFmtId="0" xfId="0">
      <alignment horizontal="right" vertical="bottom" wrapText="1" shrinkToFit="0" textRotation="0" indent="0"/>
    </xf>
    <xf applyAlignment="1" applyBorder="1" applyFont="1" applyFill="1" applyNumberFormat="1" fontId="2" fillId="0" borderId="274" numFmtId="0" xfId="0">
      <alignment horizontal="center" vertical="bottom" wrapText="0" shrinkToFit="0" textRotation="0" indent="0"/>
    </xf>
    <xf applyAlignment="1" applyBorder="1" applyFont="1" applyFill="1" applyNumberFormat="1" fontId="2" fillId="0" borderId="275" numFmtId="0" xfId="0">
      <alignment horizontal="center" vertical="bottom" wrapText="0" shrinkToFit="0" textRotation="0" indent="0"/>
    </xf>
    <xf applyAlignment="1" applyBorder="1" applyFont="1" applyFill="1" applyNumberFormat="1" fontId="2" fillId="2" borderId="273" numFmtId="0" xfId="0">
      <alignment horizontal="right" vertical="center" wrapText="1" shrinkToFit="0" textRotation="0" indent="5"/>
    </xf>
    <xf applyAlignment="1" applyBorder="1" applyFont="1" applyFill="1" applyNumberFormat="1" fontId="2" fillId="0" borderId="274" numFmtId="0" xfId="0">
      <alignment horizontal="center" vertical="bottom" wrapText="1" shrinkToFit="0" textRotation="0" indent="0"/>
    </xf>
    <xf applyAlignment="1" applyBorder="1" applyFont="1" applyFill="1" applyNumberFormat="1" fontId="2" fillId="0" borderId="275" numFmtId="0" xfId="0">
      <alignment horizontal="center" vertical="bottom" wrapText="1" shrinkToFit="0" textRotation="0" indent="0"/>
    </xf>
    <xf applyAlignment="1" applyBorder="1" applyFont="1" applyFill="1" applyNumberFormat="1" fontId="2" fillId="2" borderId="273" numFmtId="0" xfId="0">
      <alignment horizontal="right" vertical="bottom" wrapText="1" shrinkToFit="0" textRotation="0" indent="5"/>
    </xf>
    <xf applyAlignment="1" applyBorder="1" applyFont="1" applyFill="1" applyNumberFormat="1" fontId="3" fillId="2" borderId="273" numFmtId="0" xfId="0">
      <alignment horizontal="right" vertical="bottom" wrapText="1" shrinkToFit="0" textRotation="0" indent="2"/>
    </xf>
    <xf applyAlignment="1" applyBorder="1" applyFont="1" applyFill="1" applyNumberFormat="1" fontId="3" fillId="2" borderId="276" numFmtId="0" xfId="0">
      <alignment horizontal="right" vertical="bottom" wrapText="1" shrinkToFit="0" textRotation="0" indent="0"/>
    </xf>
    <xf applyAlignment="1" applyBorder="1" applyFont="1" applyFill="1" applyNumberFormat="1" fontId="2" fillId="0" borderId="277" numFmtId="0" xfId="0">
      <alignment horizontal="center" vertical="bottom" wrapText="0" shrinkToFit="0" textRotation="0" indent="0"/>
    </xf>
    <xf applyAlignment="1" applyBorder="1" applyFont="1" applyFill="1" applyNumberFormat="1" fontId="2" fillId="0" borderId="278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1" fillId="0" borderId="0" numFmtId="49" xfId="0">
      <alignment horizontal="right" vertical="top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0" shrinkToFit="0" textRotation="0" indent="0"/>
    </xf>
    <xf applyAlignment="1" applyBorder="1" applyFont="1" applyFill="1" applyNumberFormat="1" fontId="7" fillId="0" borderId="279" numFmtId="0" xfId="0">
      <alignment horizontal="right" vertical="center" wrapText="1" shrinkToFit="0" textRotation="0" indent="1"/>
    </xf>
    <xf applyAlignment="1" applyBorder="1" applyFont="1" applyFill="1" applyNumberFormat="1" fontId="7" fillId="0" borderId="279" numFmtId="0" xfId="0">
      <alignment horizontal="center" vertical="center" wrapText="0" shrinkToFit="0" textRotation="0" indent="0"/>
    </xf>
    <xf applyAlignment="1" applyBorder="1" applyFont="1" applyFill="1" applyNumberFormat="1" fontId="7" fillId="0" borderId="279" numFmtId="0" xfId="0">
      <alignment horizontal="right" vertical="center" wrapText="0" shrinkToFit="0" textRotation="0" indent="1"/>
    </xf>
    <xf applyAlignment="1" applyBorder="1" applyFont="1" applyFill="1" applyNumberFormat="1" fontId="7" fillId="0" borderId="279" numFmtId="4" xfId="0">
      <alignment horizontal="right" vertical="center" wrapText="0" shrinkToFit="0" textRotation="0" indent="1"/>
    </xf>
    <xf applyAlignment="1" applyBorder="1" applyFont="1" applyFill="1" applyNumberFormat="1" fontId="19" fillId="2" borderId="280" numFmtId="0" xfId="0">
      <alignment horizontal="center" vertical="center" wrapText="1" shrinkToFit="0" textRotation="0" indent="0"/>
    </xf>
    <xf applyAlignment="1" applyBorder="1" applyFont="1" applyFill="1" applyNumberFormat="1" fontId="19" fillId="2" borderId="281" numFmtId="0" xfId="0">
      <alignment horizontal="center" vertical="center" wrapText="1" shrinkToFit="0" textRotation="0" indent="0"/>
    </xf>
    <xf applyAlignment="1" applyBorder="1" applyFont="1" applyFill="1" applyNumberFormat="1" fontId="19" fillId="2" borderId="282" numFmtId="0" xfId="0">
      <alignment horizontal="center" vertical="center" wrapText="1" shrinkToFit="0" textRotation="0" indent="0"/>
    </xf>
    <xf applyAlignment="1" applyBorder="1" applyFont="1" applyFill="1" applyNumberFormat="1" fontId="14" fillId="0" borderId="0" numFmtId="0" xfId="0">
      <alignment horizontal="center" vertical="center" wrapText="1" shrinkToFit="0" textRotation="0" indent="0"/>
    </xf>
    <xf applyAlignment="1" applyBorder="1" applyFont="1" applyFill="1" applyNumberFormat="1" fontId="1" fillId="2" borderId="283" numFmtId="49" xfId="0">
      <alignment horizontal="center" vertical="center" wrapText="1" shrinkToFit="0" textRotation="0" indent="0"/>
    </xf>
    <xf applyAlignment="1" applyBorder="1" applyFont="1" applyFill="1" applyNumberFormat="1" fontId="3" fillId="2" borderId="284" numFmtId="3" xfId="0">
      <alignment horizontal="center" vertical="center" wrapText="1" shrinkToFit="0" textRotation="0" indent="0"/>
    </xf>
    <xf applyAlignment="1" applyBorder="1" applyFont="1" applyFill="1" applyNumberFormat="1" fontId="3" fillId="2" borderId="285" numFmtId="3" xfId="0">
      <alignment horizontal="center" vertical="center" wrapText="1" shrinkToFit="0" textRotation="0" indent="0"/>
    </xf>
    <xf applyAlignment="1" applyBorder="1" applyFont="1" applyFill="1" applyNumberFormat="1" fontId="12" fillId="2" borderId="283" numFmtId="0" xfId="0">
      <alignment horizontal="center" vertical="center" wrapText="1" shrinkToFit="0" textRotation="0" indent="0"/>
    </xf>
    <xf applyAlignment="1" applyBorder="1" applyFont="1" applyFill="1" applyNumberFormat="1" fontId="7" fillId="2" borderId="284" numFmtId="0" xfId="0">
      <alignment horizontal="center" vertical="center" wrapText="1" shrinkToFit="0" textRotation="0" indent="0"/>
    </xf>
    <xf applyAlignment="1" applyBorder="1" applyFont="1" applyFill="1" applyNumberFormat="1" fontId="7" fillId="2" borderId="284" numFmtId="3" xfId="0">
      <alignment horizontal="center" vertical="center" wrapText="1" shrinkToFit="0" textRotation="0" indent="0"/>
    </xf>
    <xf applyAlignment="1" applyBorder="1" applyFont="1" applyFill="1" applyNumberFormat="1" fontId="7" fillId="2" borderId="285" numFmtId="3" xfId="0">
      <alignment horizontal="center" vertical="center" wrapText="1" shrinkToFit="0" textRotation="0" indent="0"/>
    </xf>
    <xf applyAlignment="1" applyBorder="1" applyFont="1" applyFill="1" applyNumberFormat="1" fontId="20" fillId="0" borderId="0" numFmtId="0" xfId="0">
      <alignment horizontal="center" vertical="bottom" wrapText="1" shrinkToFit="0" textRotation="0" indent="0"/>
    </xf>
    <xf applyAlignment="1" applyBorder="1" applyFont="1" applyFill="1" applyNumberFormat="1" fontId="1" fillId="2" borderId="283" numFmtId="49" xfId="0">
      <alignment horizontal="center" vertical="bottom" wrapText="1" shrinkToFit="0" textRotation="0" indent="0"/>
    </xf>
    <xf applyAlignment="1" applyBorder="1" applyFont="1" applyFill="1" applyNumberFormat="1" fontId="5" fillId="2" borderId="284" numFmtId="49" xfId="0">
      <alignment horizontal="center" vertical="bottom" wrapText="1" shrinkToFit="0" textRotation="0" indent="0"/>
    </xf>
    <xf applyAlignment="1" applyBorder="1" applyFont="1" applyFill="1" applyNumberFormat="1" fontId="5" fillId="2" borderId="285" numFmtId="49" xfId="0">
      <alignment horizontal="center" vertical="bottom" wrapText="1" shrinkToFit="0" textRotation="0" indent="0"/>
    </xf>
    <xf applyAlignment="1" applyBorder="1" applyFont="1" applyFill="1" applyNumberFormat="1" fontId="15" fillId="0" borderId="0" numFmtId="0" xfId="0">
      <alignment horizontal="center" vertical="bottom" wrapText="1" shrinkToFit="0" textRotation="0" indent="0"/>
    </xf>
    <xf applyAlignment="1" applyBorder="1" applyFont="1" applyFill="1" applyNumberFormat="1" fontId="1" fillId="2" borderId="283" numFmtId="0" xfId="0">
      <alignment horizontal="right" vertical="bottom" wrapText="1" shrinkToFit="0" textRotation="0" indent="0"/>
    </xf>
    <xf applyAlignment="1" applyBorder="1" applyFont="1" applyFill="1" applyNumberFormat="1" fontId="16" fillId="0" borderId="284" numFmtId="0" xfId="0">
      <alignment horizontal="center" vertical="bottom" wrapText="1" shrinkToFit="0" textRotation="0" indent="0"/>
    </xf>
    <xf applyAlignment="1" applyBorder="1" applyFont="1" applyFill="1" applyNumberFormat="1" fontId="16" fillId="0" borderId="284" numFmtId="0" xfId="0">
      <alignment horizontal="center" vertical="bottom" wrapText="0" shrinkToFit="0" textRotation="0" indent="0"/>
    </xf>
    <xf applyAlignment="1" applyBorder="1" applyFont="1" applyFill="1" applyNumberFormat="1" fontId="16" fillId="0" borderId="285" numFmtId="0" xfId="0">
      <alignment horizontal="center" vertical="bottom" wrapText="0" shrinkToFit="0" textRotation="0" indent="0"/>
    </xf>
    <xf applyAlignment="1" applyBorder="1" applyFont="1" applyFill="1" applyNumberFormat="1" fontId="1" fillId="2" borderId="283" numFmtId="0" xfId="0">
      <alignment horizontal="right" vertical="bottom" wrapText="1" shrinkToFit="0" textRotation="0" indent="3"/>
    </xf>
    <xf applyAlignment="1" applyBorder="1" applyFont="1" applyFill="1" applyNumberFormat="1" fontId="12" fillId="2" borderId="283" numFmtId="0" xfId="0">
      <alignment horizontal="right" vertical="bottom" wrapText="1" shrinkToFit="0" textRotation="0" indent="3"/>
    </xf>
    <xf applyAlignment="1" applyBorder="1" applyFont="1" applyFill="1" applyNumberFormat="1" fontId="1" fillId="2" borderId="283" numFmtId="0" xfId="0">
      <alignment horizontal="right" vertical="bottom" wrapText="1" shrinkToFit="0" textRotation="0" indent="2"/>
    </xf>
    <xf applyAlignment="1" applyBorder="1" applyFont="1" applyFill="1" applyNumberFormat="1" fontId="1" fillId="2" borderId="286" numFmtId="0" xfId="0">
      <alignment horizontal="right" vertical="bottom" wrapText="1" shrinkToFit="0" textRotation="0" indent="0"/>
    </xf>
    <xf applyAlignment="1" applyBorder="1" applyFont="1" applyFill="1" applyNumberFormat="1" fontId="16" fillId="0" borderId="287" numFmtId="0" xfId="0">
      <alignment horizontal="center" vertical="bottom" wrapText="1" shrinkToFit="0" textRotation="0" indent="0"/>
    </xf>
    <xf applyAlignment="1" applyBorder="1" applyFont="1" applyFill="1" applyNumberFormat="1" fontId="16" fillId="0" borderId="287" numFmtId="0" xfId="0">
      <alignment horizontal="center" vertical="bottom" wrapText="0" shrinkToFit="0" textRotation="0" indent="0"/>
    </xf>
    <xf applyAlignment="1" applyBorder="1" applyFont="1" applyFill="1" applyNumberFormat="1" fontId="16" fillId="0" borderId="288" numFmtId="0" xfId="0">
      <alignment horizontal="center" vertical="bottom" wrapText="0" shrinkToFit="0" textRotation="0" indent="0"/>
    </xf>
    <xf applyAlignment="1" applyBorder="1" applyFont="1" applyFill="1" applyNumberFormat="1" fontId="2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1" fillId="0" borderId="0" numFmtId="49" xfId="0">
      <alignment horizontal="right" vertical="top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0" shrinkToFit="0" textRotation="0" indent="0"/>
    </xf>
    <xf applyAlignment="1" applyBorder="1" applyFont="1" applyFill="1" applyNumberFormat="1" fontId="7" fillId="0" borderId="289" numFmtId="0" xfId="0">
      <alignment horizontal="right" vertical="center" wrapText="1" shrinkToFit="0" textRotation="0" indent="1"/>
    </xf>
    <xf applyAlignment="1" applyBorder="1" applyFont="1" applyFill="1" applyNumberFormat="1" fontId="7" fillId="0" borderId="289" numFmtId="0" xfId="0">
      <alignment horizontal="center" vertical="center" wrapText="0" shrinkToFit="0" textRotation="0" indent="0"/>
    </xf>
    <xf applyAlignment="1" applyBorder="1" applyFont="1" applyFill="1" applyNumberFormat="1" fontId="7" fillId="0" borderId="289" numFmtId="0" xfId="0">
      <alignment horizontal="right" vertical="center" wrapText="0" shrinkToFit="0" textRotation="0" indent="1"/>
    </xf>
    <xf applyAlignment="1" applyBorder="1" applyFont="1" applyFill="1" applyNumberFormat="1" fontId="7" fillId="0" borderId="289" numFmtId="4" xfId="0">
      <alignment horizontal="right" vertical="center" wrapText="0" shrinkToFit="0" textRotation="0" indent="1"/>
    </xf>
    <xf applyAlignment="1" applyBorder="1" applyFont="1" applyFill="1" applyNumberFormat="1" fontId="19" fillId="2" borderId="290" numFmtId="0" xfId="0">
      <alignment horizontal="center" vertical="center" wrapText="1" shrinkToFit="0" textRotation="0" indent="0"/>
    </xf>
    <xf applyAlignment="1" applyBorder="1" applyFont="1" applyFill="1" applyNumberFormat="1" fontId="19" fillId="2" borderId="291" numFmtId="0" xfId="0">
      <alignment horizontal="center" vertical="center" wrapText="1" shrinkToFit="0" textRotation="0" indent="0"/>
    </xf>
    <xf applyAlignment="1" applyBorder="1" applyFont="1" applyFill="1" applyNumberFormat="1" fontId="19" fillId="2" borderId="292" numFmtId="0" xfId="0">
      <alignment horizontal="center" vertical="center" wrapText="1" shrinkToFit="0" textRotation="0" indent="0"/>
    </xf>
    <xf applyAlignment="1" applyBorder="1" applyFont="1" applyFill="1" applyNumberFormat="1" fontId="14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293" numFmtId="49" xfId="0">
      <alignment horizontal="center" vertical="center" wrapText="1" shrinkToFit="0" textRotation="0" indent="0"/>
    </xf>
    <xf applyAlignment="1" applyBorder="1" applyFont="1" applyFill="1" applyNumberFormat="1" fontId="3" fillId="2" borderId="294" numFmtId="3" xfId="0">
      <alignment horizontal="center" vertical="center" wrapText="1" shrinkToFit="0" textRotation="0" indent="0"/>
    </xf>
    <xf applyAlignment="1" applyBorder="1" applyFont="1" applyFill="1" applyNumberFormat="1" fontId="3" fillId="2" borderId="295" numFmtId="3" xfId="0">
      <alignment horizontal="center" vertical="center" wrapText="1" shrinkToFit="0" textRotation="0" indent="0"/>
    </xf>
    <xf applyAlignment="1" applyBorder="1" applyFont="1" applyFill="1" applyNumberFormat="1" fontId="7" fillId="2" borderId="293" numFmtId="0" xfId="0">
      <alignment horizontal="center" vertical="center" wrapText="1" shrinkToFit="0" textRotation="0" indent="0"/>
    </xf>
    <xf applyAlignment="1" applyBorder="1" applyFont="1" applyFill="1" applyNumberFormat="1" fontId="7" fillId="2" borderId="294" numFmtId="3" xfId="0">
      <alignment horizontal="center" vertical="center" wrapText="1" shrinkToFit="0" textRotation="0" indent="0"/>
    </xf>
    <xf applyAlignment="1" applyBorder="1" applyFont="1" applyFill="1" applyNumberFormat="1" fontId="7" fillId="2" borderId="295" numFmtId="3" xfId="0">
      <alignment horizontal="center" vertical="center" wrapText="1" shrinkToFit="0" textRotation="0" indent="0"/>
    </xf>
    <xf applyAlignment="1" applyBorder="1" applyFont="1" applyFill="1" applyNumberFormat="1" fontId="20" fillId="0" borderId="0" numFmtId="0" xfId="0">
      <alignment horizontal="center" vertical="bottom" wrapText="1" shrinkToFit="0" textRotation="0" indent="0"/>
    </xf>
    <xf applyAlignment="1" applyBorder="1" applyFont="1" applyFill="1" applyNumberFormat="1" fontId="1" fillId="2" borderId="293" numFmtId="49" xfId="0">
      <alignment horizontal="center" vertical="bottom" wrapText="1" shrinkToFit="0" textRotation="0" indent="0"/>
    </xf>
    <xf applyAlignment="1" applyBorder="1" applyFont="1" applyFill="1" applyNumberFormat="1" fontId="5" fillId="2" borderId="294" numFmtId="49" xfId="0">
      <alignment horizontal="center" vertical="bottom" wrapText="1" shrinkToFit="0" textRotation="0" indent="0"/>
    </xf>
    <xf applyAlignment="1" applyBorder="1" applyFont="1" applyFill="1" applyNumberFormat="1" fontId="5" fillId="2" borderId="295" numFmtId="49" xfId="0">
      <alignment horizontal="center" vertical="bottom" wrapText="1" shrinkToFit="0" textRotation="0" indent="0"/>
    </xf>
    <xf applyAlignment="1" applyBorder="1" applyFont="1" applyFill="1" applyNumberFormat="1" fontId="15" fillId="0" borderId="0" numFmtId="0" xfId="0">
      <alignment horizontal="center" vertical="bottom" wrapText="1" shrinkToFit="0" textRotation="0" indent="0"/>
    </xf>
    <xf applyAlignment="1" applyBorder="1" applyFont="1" applyFill="1" applyNumberFormat="1" fontId="1" fillId="2" borderId="293" numFmtId="0" xfId="0">
      <alignment horizontal="right" vertical="bottom" wrapText="1" shrinkToFit="0" textRotation="0" indent="0"/>
    </xf>
    <xf applyAlignment="1" applyBorder="1" applyFont="1" applyFill="1" applyNumberFormat="1" fontId="16" fillId="0" borderId="294" numFmtId="0" xfId="0">
      <alignment horizontal="center" vertical="bottom" wrapText="1" shrinkToFit="0" textRotation="0" indent="0"/>
    </xf>
    <xf applyAlignment="1" applyBorder="1" applyFont="1" applyFill="1" applyNumberFormat="1" fontId="16" fillId="0" borderId="294" numFmtId="0" xfId="0">
      <alignment horizontal="center" vertical="bottom" wrapText="0" shrinkToFit="0" textRotation="0" indent="0"/>
    </xf>
    <xf applyAlignment="1" applyBorder="1" applyFont="1" applyFill="1" applyNumberFormat="1" fontId="16" fillId="0" borderId="295" numFmtId="0" xfId="0">
      <alignment horizontal="center" vertical="bottom" wrapText="0" shrinkToFit="0" textRotation="0" indent="0"/>
    </xf>
    <xf applyAlignment="1" applyBorder="1" applyFont="1" applyFill="1" applyNumberFormat="1" fontId="1" fillId="2" borderId="293" numFmtId="0" xfId="0">
      <alignment horizontal="right" vertical="bottom" wrapText="1" shrinkToFit="0" textRotation="0" indent="2"/>
    </xf>
    <xf applyAlignment="1" applyBorder="1" applyFont="1" applyFill="1" applyNumberFormat="1" fontId="12" fillId="2" borderId="293" numFmtId="0" xfId="0">
      <alignment horizontal="right" vertical="bottom" wrapText="1" shrinkToFit="0" textRotation="0" indent="3"/>
    </xf>
    <xf applyAlignment="1" applyBorder="1" applyFont="1" applyFill="1" applyNumberFormat="1" fontId="1" fillId="2" borderId="293" numFmtId="0" xfId="0">
      <alignment horizontal="right" vertical="bottom" wrapText="1" shrinkToFit="0" textRotation="0" indent="3"/>
    </xf>
    <xf applyAlignment="1" applyBorder="1" applyFont="1" applyFill="1" applyNumberFormat="1" fontId="1" fillId="2" borderId="293" numFmtId="0" xfId="0">
      <alignment horizontal="right" vertical="bottom" wrapText="1" shrinkToFit="0" textRotation="0" indent="1"/>
    </xf>
    <xf applyAlignment="1" applyBorder="1" applyFont="1" applyFill="1" applyNumberFormat="1" fontId="1" fillId="2" borderId="296" numFmtId="0" xfId="0">
      <alignment horizontal="right" vertical="bottom" wrapText="1" shrinkToFit="0" textRotation="0" indent="0"/>
    </xf>
    <xf applyAlignment="1" applyBorder="1" applyFont="1" applyFill="1" applyNumberFormat="1" fontId="16" fillId="0" borderId="297" numFmtId="0" xfId="0">
      <alignment horizontal="center" vertical="bottom" wrapText="1" shrinkToFit="0" textRotation="0" indent="0"/>
    </xf>
    <xf applyAlignment="1" applyBorder="1" applyFont="1" applyFill="1" applyNumberFormat="1" fontId="16" fillId="0" borderId="297" numFmtId="0" xfId="0">
      <alignment horizontal="center" vertical="bottom" wrapText="0" shrinkToFit="0" textRotation="0" indent="0"/>
    </xf>
    <xf applyAlignment="1" applyBorder="1" applyFont="1" applyFill="1" applyNumberFormat="1" fontId="16" fillId="0" borderId="298" numFmtId="0" xfId="0">
      <alignment horizontal="center" vertical="bottom" wrapText="0" shrinkToFit="0" textRotation="0" indent="0"/>
    </xf>
    <xf applyAlignment="1" applyBorder="1" applyFont="1" applyFill="1" applyNumberFormat="1" fontId="2" fillId="0" borderId="0" numFmtId="0" xfId="0">
      <alignment horizontal="right" vertical="bottom" wrapText="0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49" xfId="0">
      <alignment horizontal="right" vertical="top" wrapText="1" shrinkToFit="0" textRotation="0" indent="0"/>
    </xf>
    <xf applyAlignment="1" applyBorder="1" applyFont="1" applyFill="1" applyNumberFormat="1" fontId="1" fillId="0" borderId="0" numFmtId="49" xfId="0">
      <alignment horizontal="right" vertical="top" wrapText="0" shrinkToFit="0" textRotation="0" indent="0"/>
    </xf>
    <xf applyAlignment="1" applyBorder="1" applyFont="1" applyFill="1" applyNumberFormat="1" fontId="7" fillId="0" borderId="299" numFmtId="0" xfId="0">
      <alignment horizontal="center" vertical="center" wrapText="0" shrinkToFit="0" textRotation="0" indent="0"/>
    </xf>
    <xf applyAlignment="1" applyBorder="1" applyFont="1" applyFill="1" applyNumberFormat="1" fontId="7" fillId="0" borderId="299" numFmtId="0" xfId="0">
      <alignment horizontal="right" vertical="center" wrapText="1" shrinkToFit="0" textRotation="0" indent="1"/>
    </xf>
    <xf applyAlignment="1" applyBorder="1" applyFont="1" applyFill="1" applyNumberFormat="1" fontId="7" fillId="0" borderId="299" numFmtId="0" xfId="0">
      <alignment horizontal="right" vertical="center" wrapText="0" shrinkToFit="0" textRotation="0" indent="1"/>
    </xf>
    <xf applyAlignment="1" applyBorder="1" applyFont="1" applyFill="1" applyNumberFormat="1" fontId="7" fillId="0" borderId="299" numFmtId="4" xfId="0">
      <alignment horizontal="right" vertical="center" wrapText="0" shrinkToFit="0" textRotation="0" indent="1"/>
    </xf>
    <xf applyAlignment="1" applyBorder="1" applyFont="1" applyFill="1" applyNumberFormat="1" fontId="15" fillId="2" borderId="300" numFmtId="0" xfId="0">
      <alignment horizontal="center" vertical="center" wrapText="1" shrinkToFit="0" textRotation="0" indent="0"/>
    </xf>
    <xf applyAlignment="1" applyBorder="1" applyFont="1" applyFill="1" applyNumberFormat="1" fontId="15" fillId="2" borderId="301" numFmtId="0" xfId="0">
      <alignment horizontal="center" vertical="center" wrapText="1" shrinkToFit="0" textRotation="0" indent="0"/>
    </xf>
    <xf applyAlignment="1" applyBorder="1" applyFont="1" applyFill="1" applyNumberFormat="1" fontId="15" fillId="2" borderId="302" numFmtId="0" xfId="0">
      <alignment horizontal="center" vertical="center" wrapText="1" shrinkToFit="0" textRotation="0" indent="0"/>
    </xf>
    <xf applyAlignment="1" applyBorder="1" applyFont="1" applyFill="1" applyNumberFormat="1" fontId="15" fillId="2" borderId="303" numFmtId="0" xfId="0">
      <alignment horizontal="center" vertical="center" wrapText="1" shrinkToFit="0" textRotation="0" indent="0"/>
    </xf>
    <xf applyAlignment="1" applyBorder="1" applyFont="1" applyFill="1" applyNumberFormat="1" fontId="3" fillId="2" borderId="304" numFmtId="49" xfId="0">
      <alignment horizontal="center" vertical="center" wrapText="1" shrinkToFit="0" textRotation="0" indent="0"/>
    </xf>
    <xf applyAlignment="1" applyBorder="1" applyFont="1" applyFill="1" applyNumberFormat="1" fontId="3" fillId="2" borderId="305" numFmtId="0" xfId="0">
      <alignment horizontal="center" vertical="center" wrapText="1" shrinkToFit="0" textRotation="0" indent="0"/>
    </xf>
    <xf applyAlignment="1" applyBorder="1" applyFont="1" applyFill="1" applyNumberFormat="1" fontId="12" fillId="2" borderId="304" numFmtId="0" xfId="0">
      <alignment horizontal="center" vertical="center" wrapText="1" shrinkToFit="0" textRotation="0" indent="0"/>
    </xf>
    <xf applyAlignment="1" applyBorder="1" applyFont="1" applyFill="1" applyNumberFormat="1" fontId="7" fillId="2" borderId="305" numFmtId="0" xfId="0">
      <alignment horizontal="center" vertical="center" wrapText="1" shrinkToFit="0" textRotation="0" indent="0"/>
    </xf>
    <xf applyAlignment="1" applyBorder="1" applyFont="1" applyFill="1" applyNumberFormat="1" fontId="7" fillId="2" borderId="306" numFmtId="0" xfId="0">
      <alignment horizontal="center" vertical="center" wrapText="1" shrinkToFit="0" textRotation="0" indent="0"/>
    </xf>
    <xf applyAlignment="1" applyBorder="1" applyFont="1" applyFill="1" applyNumberFormat="1" fontId="7" fillId="2" borderId="307" numFmtId="0" xfId="0">
      <alignment horizontal="center" vertical="center" wrapText="1" shrinkToFit="0" textRotation="0" indent="0"/>
    </xf>
    <xf applyAlignment="1" applyBorder="1" applyFont="1" applyFill="1" applyNumberFormat="1" fontId="1" fillId="2" borderId="304" numFmtId="49" xfId="0">
      <alignment horizontal="center" vertical="bottom" wrapText="1" shrinkToFit="0" textRotation="0" indent="0"/>
    </xf>
    <xf applyAlignment="1" applyBorder="1" applyFont="1" applyFill="1" applyNumberFormat="1" fontId="5" fillId="2" borderId="305" numFmtId="0" xfId="0">
      <alignment horizontal="center" vertical="center" wrapText="1" shrinkToFit="0" textRotation="0" indent="0"/>
    </xf>
    <xf applyAlignment="1" applyBorder="1" applyFont="1" applyFill="1" applyNumberFormat="1" fontId="5" fillId="2" borderId="305" numFmtId="49" xfId="0">
      <alignment horizontal="center" vertical="bottom" wrapText="1" shrinkToFit="0" textRotation="0" indent="0"/>
    </xf>
    <xf applyAlignment="1" applyBorder="1" applyFont="1" applyFill="1" applyNumberFormat="1" fontId="5" fillId="2" borderId="306" numFmtId="49" xfId="0">
      <alignment horizontal="center" vertical="bottom" wrapText="1" shrinkToFit="0" textRotation="0" indent="0"/>
    </xf>
    <xf applyAlignment="1" applyBorder="1" applyFont="1" applyFill="1" applyNumberFormat="1" fontId="5" fillId="2" borderId="307" numFmtId="49" xfId="0">
      <alignment horizontal="center" vertical="bottom" wrapText="1" shrinkToFit="0" textRotation="0" indent="0"/>
    </xf>
    <xf applyAlignment="1" applyBorder="1" applyFont="1" applyFill="1" applyNumberFormat="1" fontId="1" fillId="2" borderId="304" numFmtId="0" xfId="0">
      <alignment horizontal="right" vertical="bottom" wrapText="1" shrinkToFit="0" textRotation="0" indent="0"/>
    </xf>
    <xf applyAlignment="1" applyBorder="1" applyFont="1" applyFill="1" applyNumberFormat="1" fontId="16" fillId="0" borderId="305" numFmtId="0" xfId="0">
      <alignment horizontal="center" vertical="bottom" wrapText="1" shrinkToFit="0" textRotation="0" indent="0"/>
    </xf>
    <xf applyAlignment="1" applyBorder="1" applyFont="1" applyFill="1" applyNumberFormat="1" fontId="16" fillId="0" borderId="305" numFmtId="0" xfId="0">
      <alignment horizontal="center" vertical="bottom" wrapText="0" shrinkToFit="0" textRotation="0" indent="0"/>
    </xf>
    <xf applyAlignment="1" applyBorder="1" applyFont="1" applyFill="1" applyNumberFormat="1" fontId="16" fillId="0" borderId="306" numFmtId="0" xfId="0">
      <alignment horizontal="center" vertical="bottom" wrapText="0" shrinkToFit="0" textRotation="0" indent="0"/>
    </xf>
    <xf applyAlignment="1" applyBorder="1" applyFont="1" applyFill="1" applyNumberFormat="1" fontId="16" fillId="0" borderId="307" numFmtId="0" xfId="0">
      <alignment horizontal="center" vertical="bottom" wrapText="0" shrinkToFit="0" textRotation="0" indent="0"/>
    </xf>
    <xf applyAlignment="1" applyBorder="1" applyFont="1" applyFill="1" applyNumberFormat="1" fontId="1" fillId="2" borderId="304" numFmtId="0" xfId="0">
      <alignment horizontal="right" vertical="bottom" wrapText="1" shrinkToFit="0" textRotation="0" indent="2"/>
    </xf>
    <xf applyAlignment="1" applyBorder="1" applyFont="1" applyFill="1" applyNumberFormat="1" fontId="12" fillId="2" borderId="304" numFmtId="0" xfId="0">
      <alignment horizontal="right" vertical="bottom" wrapText="1" shrinkToFit="0" textRotation="0" indent="3"/>
    </xf>
    <xf applyAlignment="1" applyBorder="1" applyFont="1" applyFill="1" applyNumberFormat="1" fontId="1" fillId="2" borderId="308" numFmtId="0" xfId="0">
      <alignment horizontal="right" vertical="bottom" wrapText="1" shrinkToFit="0" textRotation="0" indent="0"/>
    </xf>
    <xf applyAlignment="1" applyBorder="1" applyFont="1" applyFill="1" applyNumberFormat="1" fontId="16" fillId="0" borderId="309" numFmtId="0" xfId="0">
      <alignment horizontal="center" vertical="bottom" wrapText="1" shrinkToFit="0" textRotation="0" indent="0"/>
    </xf>
    <xf applyAlignment="1" applyBorder="1" applyFont="1" applyFill="1" applyNumberFormat="1" fontId="16" fillId="0" borderId="309" numFmtId="0" xfId="0">
      <alignment horizontal="center" vertical="bottom" wrapText="0" shrinkToFit="0" textRotation="0" indent="0"/>
    </xf>
    <xf applyAlignment="1" applyBorder="1" applyFont="1" applyFill="1" applyNumberFormat="1" fontId="16" fillId="0" borderId="310" numFmtId="0" xfId="0">
      <alignment horizontal="center" vertical="bottom" wrapText="0" shrinkToFit="0" textRotation="0" indent="0"/>
    </xf>
    <xf applyAlignment="1" applyBorder="1" applyFont="1" applyFill="1" applyNumberFormat="1" fontId="16" fillId="0" borderId="311" numFmtId="0" xfId="0">
      <alignment horizontal="center" vertical="bottom" wrapText="0" shrinkToFit="0" textRotation="0" indent="0"/>
    </xf>
    <xf applyAlignment="1" applyBorder="1" applyFont="1" applyFill="1" applyNumberFormat="1" fontId="10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1" Type="http://schemas.openxmlformats.org/officeDocument/2006/relationships/styles" Target="styles.xml"/>
  <Relationship Id="rId30" Type="http://schemas.openxmlformats.org/officeDocument/2006/relationships/sharedStrings" Target="sharedStrings.xml"/>
  <Relationship Id="rId29" Type="http://schemas.openxmlformats.org/officeDocument/2006/relationships/worksheet" Target="worksheets/sheet29.xml"/>
  <Relationship Id="rId28" Type="http://schemas.openxmlformats.org/officeDocument/2006/relationships/worksheet" Target="worksheets/sheet28.xml"/>
  <Relationship Id="rId27" Type="http://schemas.openxmlformats.org/officeDocument/2006/relationships/worksheet" Target="worksheets/sheet27.xml"/>
  <Relationship Id="rId26" Type="http://schemas.openxmlformats.org/officeDocument/2006/relationships/worksheet" Target="worksheets/sheet26.xml"/>
  <Relationship Id="rId25" Type="http://schemas.openxmlformats.org/officeDocument/2006/relationships/worksheet" Target="worksheets/sheet25.xml"/>
  <Relationship Id="rId24" Type="http://schemas.openxmlformats.org/officeDocument/2006/relationships/worksheet" Target="worksheets/sheet24.xml"/>
  <Relationship Id="rId23" Type="http://schemas.openxmlformats.org/officeDocument/2006/relationships/worksheet" Target="worksheets/sheet23.xml"/>
  <Relationship Id="rId22" Type="http://schemas.openxmlformats.org/officeDocument/2006/relationships/worksheet" Target="worksheets/sheet22.xml"/>
  <Relationship Id="rId21" Type="http://schemas.openxmlformats.org/officeDocument/2006/relationships/worksheet" Target="worksheets/sheet21.xml"/>
  <Relationship Id="rId20" Type="http://schemas.openxmlformats.org/officeDocument/2006/relationships/worksheet" Target="worksheets/sheet20.xml"/>
  <Relationship Id="rId19" Type="http://schemas.openxmlformats.org/officeDocument/2006/relationships/worksheet" Target="worksheets/sheet19.xml"/>
  <Relationship Id="rId18" Type="http://schemas.openxmlformats.org/officeDocument/2006/relationships/worksheet" Target="worksheets/sheet18.xml"/>
  <Relationship Id="rId17" Type="http://schemas.openxmlformats.org/officeDocument/2006/relationships/worksheet" Target="worksheets/sheet17.xml"/>
  <Relationship Id="rId16" Type="http://schemas.openxmlformats.org/officeDocument/2006/relationships/worksheet" Target="worksheets/sheet16.xml"/>
  <Relationship Id="rId15" Type="http://schemas.openxmlformats.org/officeDocument/2006/relationships/worksheet" Target="worksheets/sheet15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  <tabColor rgb="FF800000"/>
  </sheetPr>
  <dimension ref="A1:IV75"/>
  <sheetViews>
    <sheetView workbookViewId="0" rightToLeft="1" tabSelected="1">
      <selection activeCell="A1" sqref="A1"/>
    </sheetView>
  </sheetViews>
  <sheetFormatPr defaultRowHeight="18"/>
  <cols>
    <col min="1" max="1" style="1" width="6.281423" customWidth="1"/>
    <col min="2" max="2" style="2" width="47.78578" customWidth="1"/>
    <col min="3" max="4" style="1" width="18.73077" customWidth="1"/>
    <col min="5" max="5" style="1" width="6.708012" customWidth="1"/>
    <col min="6" max="6" style="1" width="7.709908" customWidth="1"/>
    <col min="7" max="7" style="1" width="7.138514" customWidth="1"/>
    <col min="8" max="8" style="1" width="5.995726" customWidth="1"/>
    <col min="9" max="9" style="1" width="6.56712" customWidth="1"/>
    <col min="10" max="10" style="1" width="3.991932" hidden="1" customWidth="1"/>
    <col min="11" max="11" style="1" width="6.281423" customWidth="1"/>
    <col min="12" max="12" style="1" width="7.999519" customWidth="1"/>
    <col min="13" max="13" style="1" width="8.711805" customWidth="1"/>
    <col min="14" max="14" style="1" width="10.00331" customWidth="1"/>
    <col min="15" max="15" style="1" width="9.57281" customWidth="1"/>
    <col min="16" max="16" style="1" width="6.136617" customWidth="1"/>
    <col min="17" max="18" style="1" width="5.706115" customWidth="1"/>
    <col min="19" max="19" style="1" width="6.852817" customWidth="1"/>
    <col min="20" max="20" style="1" width="6.422315" customWidth="1"/>
    <col min="21" max="21" style="1" width="6.708012" customWidth="1"/>
    <col min="22" max="22" style="1" width="7.28332" customWidth="1"/>
    <col min="23" max="32" style="1" width="5.706115" customWidth="1"/>
    <col min="33" max="33" style="1" width="5.279526" customWidth="1"/>
    <col min="34" max="34" style="1" width="5.706115" customWidth="1"/>
    <col min="35" max="256" style="1"/>
  </cols>
  <sheetData>
    <row r="1" spans="1:256">
      <c r="B1" s="3" t="s">
        <v>0</v>
      </c>
      <c r="C1" s="4" t="s">
        <v>1</v>
      </c>
      <c r="AG1" s="4"/>
      <c r="AH1" s="5"/>
      <c r="AI1" s="6"/>
    </row>
    <row r="2" spans="1:256">
      <c r="A2" s="7"/>
      <c r="B2" s="8" t="str">
        <v>סכום נכסי ההשקעה:</v>
      </c>
      <c r="C2" s="9"/>
      <c r="D2" s="10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11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</row>
    <row r="3" spans="1:256">
      <c r="A3" s="12"/>
      <c r="B3" s="13"/>
      <c r="C3" s="14" t="str">
        <v>שווי ההשקעה</v>
      </c>
      <c r="D3" s="15" t="s">
        <v>2</v>
      </c>
      <c r="E3" s="7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</row>
    <row r="4" spans="1:256">
      <c r="A4" s="16"/>
      <c r="B4" s="17"/>
      <c r="C4" s="18" t="s">
        <v>3</v>
      </c>
      <c r="D4" s="19" t="s">
        <v>4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</row>
    <row r="5" spans="1:256">
      <c r="A5" s="20"/>
      <c r="B5" s="17"/>
      <c r="C5" s="21" t="s">
        <v>5</v>
      </c>
      <c r="D5" s="22" t="s">
        <v>6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256">
      <c r="A6" s="20"/>
      <c r="B6" s="23" t="str">
        <v>1. נכסים מוצגים לפי שווי הוגן:</v>
      </c>
      <c r="C6" s="24"/>
      <c r="D6" s="25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</row>
    <row r="7" spans="1:256">
      <c r="A7" s="7"/>
      <c r="B7" s="26" t="str">
        <v>א. מזומנים</v>
      </c>
      <c r="C7" s="24">
        <f>מזומנים!I48</f>
        <v>2791.43</v>
      </c>
      <c r="D7" s="25">
        <f>C7/$C$37*100</f>
        <v>8.61481742548297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</row>
    <row r="8" spans="1:256">
      <c r="A8" s="7"/>
      <c r="B8" s="26" t="str">
        <v>ב. ניירות ערך סחירים:</v>
      </c>
      <c r="C8" s="24"/>
      <c r="D8" s="25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</row>
    <row r="9" spans="1:256">
      <c r="A9" s="7"/>
      <c r="B9" s="27" t="str">
        <v>(1) תעודות התחייבות ממשלתיות</v>
      </c>
      <c r="C9" s="24">
        <f>'תעודות התחייבות ממשלתיות'!M48</f>
        <v>8391.74</v>
      </c>
      <c r="D9" s="25">
        <f>C9/$C$37*100</f>
        <v>25.8983058798259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</row>
    <row r="10" spans="1:256">
      <c r="A10" s="7"/>
      <c r="B10" s="27" t="str">
        <v>(2) תעודות חוב מסחריות</v>
      </c>
      <c r="C10" s="24">
        <v>0</v>
      </c>
      <c r="D10" s="25">
        <f>C10/$C$37*100</f>
        <v>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</row>
    <row r="11" spans="1:256">
      <c r="A11" s="7"/>
      <c r="B11" s="27" t="s">
        <v>7</v>
      </c>
      <c r="C11" s="24">
        <f>'אג"ח קונצרני'!N190</f>
        <v>6385.71</v>
      </c>
      <c r="D11" s="25">
        <f>C11/$C$37*100</f>
        <v>19.7073635312656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</row>
    <row r="12" spans="1:256">
      <c r="A12" s="7"/>
      <c r="B12" s="27" t="str">
        <v>(4) מניות</v>
      </c>
      <c r="C12" s="24">
        <f>מניות!H154</f>
        <v>4659.2</v>
      </c>
      <c r="D12" s="25">
        <f>C12/$C$37*100</f>
        <v>14.3790664099799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</row>
    <row r="13" spans="1:256">
      <c r="A13" s="7"/>
      <c r="B13" s="27" t="str">
        <v>(5) תעודות סל</v>
      </c>
      <c r="C13" s="24">
        <f>'תעודות סל'!G101</f>
        <v>7999.81</v>
      </c>
      <c r="D13" s="25">
        <f>C13/$C$37*100</f>
        <v>24.6887446894792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</row>
    <row r="14" spans="1:256">
      <c r="A14" s="7"/>
      <c r="B14" s="27" t="str">
        <v>(6) תעודות השתתפות בקרנות נאמנות</v>
      </c>
      <c r="C14" s="24">
        <f>'קרנות נאמנות'!J27</f>
        <v>1652.2</v>
      </c>
      <c r="D14" s="25">
        <f>C14/$C$37*100</f>
        <v>5.098964097392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</row>
    <row r="15" spans="1:256">
      <c r="A15" s="7"/>
      <c r="B15" s="27" t="str">
        <v>(7) כתבי אופציה</v>
      </c>
      <c r="C15" s="24">
        <f>'כתבי אופציה סופי'!H14</f>
        <v>0.37</v>
      </c>
      <c r="D15" s="25">
        <f>C15/$C$37*100</f>
        <v>0.0011418815615755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>
      <c r="A16" s="7"/>
      <c r="B16" s="27" t="str">
        <v>(8) אופציות</v>
      </c>
      <c r="C16" s="24">
        <v>0</v>
      </c>
      <c r="D16" s="25">
        <f>C16/$C$37*100</f>
        <v>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</row>
    <row r="17" spans="1:256">
      <c r="A17" s="7"/>
      <c r="B17" s="27" t="str">
        <v>(9) חוזים עתידיים</v>
      </c>
      <c r="C17" s="24">
        <v>37.7</v>
      </c>
      <c r="D17" s="25">
        <f>C17/$C$37*100</f>
        <v>0.116348472625396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</row>
    <row r="18" spans="1:256">
      <c r="A18" s="7"/>
      <c r="B18" s="27" t="str">
        <v>(10) מוצרים מובנים</v>
      </c>
      <c r="C18" s="24">
        <f>'מוצרים מובנים '!N23</f>
        <v>65.65</v>
      </c>
      <c r="D18" s="25">
        <f>C18/$C$37*100</f>
        <v>0.202606823020085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</row>
    <row r="19" spans="1:256">
      <c r="A19" s="7"/>
      <c r="B19" s="26" t="str">
        <v>ג. ניירות ערך לא סחירים:</v>
      </c>
      <c r="C19" s="24"/>
      <c r="D19" s="25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</row>
    <row r="20" spans="1:256">
      <c r="A20" s="7"/>
      <c r="B20" s="27" t="str">
        <v>(1) תעודות התחייבות ממשלתיות</v>
      </c>
      <c r="C20" s="24">
        <v>0</v>
      </c>
      <c r="D20" s="25">
        <f>C20/$C$37*100</f>
        <v>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</row>
    <row r="21" spans="1:256">
      <c r="A21" s="7"/>
      <c r="B21" s="27" t="str">
        <v>(2) תעודות חוב מסחריות</v>
      </c>
      <c r="C21" s="24">
        <v>0</v>
      </c>
      <c r="D21" s="25">
        <f>C21/$C$37*100</f>
        <v>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</row>
    <row r="22" spans="1:256">
      <c r="A22" s="7"/>
      <c r="B22" s="27" t="s">
        <v>7</v>
      </c>
      <c r="C22" s="24">
        <f>'לא סחיר - אג"ח קונצרני '!N25</f>
        <v>129.89</v>
      </c>
      <c r="D22" s="25">
        <f>C22/$C$37*100</f>
        <v>0.400862151440653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</row>
    <row r="23" spans="1:256">
      <c r="A23" s="7"/>
      <c r="B23" s="27" t="str">
        <v>(4) מניות</v>
      </c>
      <c r="C23" s="24">
        <v>0</v>
      </c>
      <c r="D23" s="25">
        <f>C23/$C$37*100</f>
        <v>0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</row>
    <row r="24" spans="1:256">
      <c r="A24" s="7"/>
      <c r="B24" s="27" t="str">
        <v>(5) קרנות השקעה</v>
      </c>
      <c r="C24" s="24">
        <v>0</v>
      </c>
      <c r="D24" s="25">
        <f>C24/$C$37*100</f>
        <v>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</row>
    <row r="25" spans="1:256">
      <c r="A25" s="7"/>
      <c r="B25" s="27" t="str">
        <v>(6) כתבי אופציה</v>
      </c>
      <c r="C25" s="24">
        <v>0</v>
      </c>
      <c r="D25" s="25">
        <f>C25/$C$37*100</f>
        <v>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</row>
    <row r="26" spans="1:256">
      <c r="A26" s="7"/>
      <c r="B26" s="27" t="str">
        <v>(7) אופציות</v>
      </c>
      <c r="C26" s="24">
        <v>0</v>
      </c>
      <c r="D26" s="25">
        <f>C26/$C$37*100</f>
        <v>0</v>
      </c>
      <c r="E26" s="7"/>
      <c r="F26" s="7"/>
      <c r="G26" s="7"/>
      <c r="H26" s="7" t="s">
        <v>8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</row>
    <row r="27" spans="1:256">
      <c r="A27" s="7"/>
      <c r="B27" s="27" t="str">
        <v>(8) חוזים עתידיים</v>
      </c>
      <c r="C27" s="24">
        <f>'לא סחיר - חוזים עתידיים'!I76</f>
        <v>77.34</v>
      </c>
      <c r="D27" s="25">
        <f>C27/$C$37*100</f>
        <v>0.238684108033106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</row>
    <row r="28" spans="1:256">
      <c r="A28" s="7"/>
      <c r="B28" s="27" t="str">
        <v>(9) מוצרים מובנים</v>
      </c>
      <c r="C28" s="24">
        <v>0</v>
      </c>
      <c r="D28" s="25">
        <f>C28/$C$37*100</f>
        <v>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</row>
    <row r="29" spans="1:256">
      <c r="A29" s="7"/>
      <c r="B29" s="26" t="str">
        <v>ד. הלוואות</v>
      </c>
      <c r="C29" s="24">
        <f>הלוואות!L26</f>
        <v>193.87</v>
      </c>
      <c r="D29" s="25">
        <f>C29/$C$37*100</f>
        <v>0.598315076601736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</row>
    <row r="30" spans="1:256">
      <c r="A30" s="7"/>
      <c r="B30" s="26" t="str">
        <v>ה. פקדונות</v>
      </c>
      <c r="C30" s="24">
        <v>0</v>
      </c>
      <c r="D30" s="25">
        <f>C30/$C$37*100</f>
        <v>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</row>
    <row r="31" spans="1:256">
      <c r="A31" s="7"/>
      <c r="B31" s="26" t="str">
        <v>ו. זכויות מקרקעין</v>
      </c>
      <c r="C31" s="24">
        <v>0</v>
      </c>
      <c r="D31" s="25">
        <f>C31/$C$37*100</f>
        <v>0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</row>
    <row r="32" spans="1:256">
      <c r="A32" s="7"/>
      <c r="B32" s="28" t="str">
        <v>ז. השקעות אחרות</v>
      </c>
      <c r="C32" s="29">
        <f>'נכסים אחרים'!G12</f>
        <v>17.75</v>
      </c>
      <c r="D32" s="25">
        <f>C32/$C$37*100</f>
        <v>0.0547794532917976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</row>
    <row r="33" spans="1:256">
      <c r="A33" s="7"/>
      <c r="B33" s="23" t="str">
        <v>2. נכסים המוצגים לפי עלות מתואמת:</v>
      </c>
      <c r="C33" s="24"/>
      <c r="D33" s="25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</row>
    <row r="34" spans="1:256">
      <c r="A34" s="7"/>
      <c r="B34" s="26" t="str">
        <v>א. אג”ח קונצרני סחיר</v>
      </c>
      <c r="C34" s="24">
        <v>0</v>
      </c>
      <c r="D34" s="25">
        <f>C34/$C$37*100</f>
        <v>0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</row>
    <row r="35" spans="1:256">
      <c r="A35" s="7"/>
      <c r="B35" s="26" t="str">
        <v>ב. אג”ח קונצרני לא סחיר</v>
      </c>
      <c r="C35" s="24">
        <v>0</v>
      </c>
      <c r="D35" s="25">
        <f>C35/$C$37*100</f>
        <v>0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</row>
    <row r="36" spans="1:256">
      <c r="A36" s="7"/>
      <c r="B36" s="28" t="str">
        <v>ג. מסגרות אשראי מנוצלות ללווים</v>
      </c>
      <c r="C36" s="30">
        <v>0</v>
      </c>
      <c r="D36" s="31">
        <f>C36/$C$37*100</f>
        <v>0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</row>
    <row r="37" spans="1:256">
      <c r="A37" s="7"/>
      <c r="B37" s="32" t="str">
        <v>סה"כ סכום נכסי המסלול או הקרן</v>
      </c>
      <c r="C37" s="33">
        <f>SUM(C7:C36)</f>
        <v>32402.66</v>
      </c>
      <c r="D37" s="33">
        <f>C37/$C$37*100</f>
        <v>100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</row>
    <row r="39" spans="1:256">
      <c r="B39" s="34"/>
      <c r="C39" s="35" t="str">
        <v>שם מטבע</v>
      </c>
      <c r="D39" s="35" t="str">
        <v>שע"ח</v>
      </c>
    </row>
    <row r="40" spans="1:256">
      <c r="B40" s="34"/>
      <c r="C40" s="36" t="s">
        <v>5</v>
      </c>
      <c r="D40" s="37" t="s">
        <v>6</v>
      </c>
    </row>
    <row r="41" spans="1:256">
      <c r="B41" s="34"/>
      <c r="C41" s="38" t="s">
        <v>9</v>
      </c>
      <c r="D41" s="39">
        <v>3.733</v>
      </c>
    </row>
    <row r="42" spans="1:256">
      <c r="B42" s="34"/>
      <c r="C42" s="38" t="str">
        <v>דולר אוסטרלי</v>
      </c>
      <c r="D42" s="39">
        <v>3.8704</v>
      </c>
    </row>
    <row r="43" spans="1:256">
      <c r="B43" s="34"/>
      <c r="C43" s="38" t="str">
        <v>אירו</v>
      </c>
      <c r="D43" s="39">
        <v>4.9206</v>
      </c>
    </row>
    <row r="44" spans="1:256">
      <c r="B44" s="34"/>
      <c r="C44" s="38" t="s">
        <v>10</v>
      </c>
      <c r="D44" s="39">
        <v>6.0365</v>
      </c>
    </row>
    <row r="45" spans="1:256" ht="18" customHeight="1">
      <c r="B45" s="34"/>
      <c r="C45" s="38" t="s">
        <v>11</v>
      </c>
      <c r="D45" s="39">
        <v>0.043325</v>
      </c>
      <c r="O45" s="40"/>
      <c r="P45" s="40"/>
      <c r="Q45" s="40"/>
      <c r="R45" s="40"/>
      <c r="S45" s="40"/>
    </row>
    <row r="46" spans="1:256">
      <c r="B46" s="34"/>
      <c r="C46" s="38" t="s">
        <v>12</v>
      </c>
      <c r="D46" s="39">
        <v>4.0766</v>
      </c>
    </row>
    <row r="47" spans="1:256">
      <c r="B47" s="34"/>
      <c r="C47" s="38" t="str">
        <v>דולר ניו זילנד</v>
      </c>
      <c r="D47" s="41">
        <v>3.0672</v>
      </c>
    </row>
    <row r="48" spans="1:256">
      <c r="B48" s="42"/>
      <c r="C48" s="38" t="s">
        <v>13</v>
      </c>
      <c r="D48" s="39">
        <v>3.7496</v>
      </c>
    </row>
    <row r="49" spans="1:256">
      <c r="B49" s="34"/>
      <c r="C49" s="38" t="str">
        <v>רנד ד. אפריקה</v>
      </c>
      <c r="D49" s="39">
        <v>0.4399</v>
      </c>
    </row>
    <row r="50" spans="1:256">
      <c r="B50" s="34"/>
      <c r="C50" s="38" t="str">
        <v>קורונה נורבגית</v>
      </c>
      <c r="D50" s="39">
        <v>0.6688</v>
      </c>
    </row>
    <row r="51" spans="1:256">
      <c r="B51" s="34"/>
      <c r="C51" s="38" t="s">
        <v>14</v>
      </c>
      <c r="D51" s="39">
        <v>2.0901</v>
      </c>
    </row>
    <row r="52" spans="1:256">
      <c r="B52" s="34"/>
      <c r="C52" s="38" t="s">
        <v>15</v>
      </c>
      <c r="D52" s="39">
        <v>0.5733</v>
      </c>
    </row>
    <row r="53" spans="1:256">
      <c r="B53" s="34"/>
      <c r="C53" s="38" t="str">
        <v>דולר סינגפור</v>
      </c>
      <c r="D53" s="39">
        <v>3.0555</v>
      </c>
    </row>
    <row r="54" spans="1:256">
      <c r="B54" s="34"/>
      <c r="C54" s="38" t="str">
        <v>ואן קוריאני</v>
      </c>
      <c r="D54" s="39">
        <v>0.0035</v>
      </c>
    </row>
    <row r="55" spans="1:256">
      <c r="B55" s="34"/>
    </row>
    <row r="56" spans="1:256">
      <c r="B56" s="34"/>
    </row>
    <row r="57" spans="1:256">
      <c r="B57" s="34"/>
    </row>
    <row r="58" spans="1:256">
      <c r="B58" s="42"/>
    </row>
    <row r="59" spans="1:256">
      <c r="B59" s="42"/>
    </row>
    <row r="60" spans="1:256" ht="18" customHeight="1">
      <c r="A60" s="43"/>
      <c r="B60" s="42"/>
    </row>
    <row r="61" spans="1:256">
      <c r="A61" s="44"/>
      <c r="B61" s="44"/>
    </row>
    <row r="62" spans="1:256">
      <c r="A62" s="44"/>
      <c r="B62" s="44"/>
    </row>
    <row r="63" spans="1:256">
      <c r="A63" s="44"/>
      <c r="B63" s="44"/>
    </row>
    <row r="64" spans="1:256">
      <c r="A64" s="44"/>
      <c r="B64" s="44"/>
    </row>
    <row r="65" spans="1:256">
      <c r="A65" s="44"/>
      <c r="B65" s="44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B2:D2"/>
  </mergeCells>
  <printOptions/>
  <pageMargins left="0" right="0" top="0.5118" bottom="0.5118" header="0" footer="0.2362"/>
  <pageSetup blackAndWhite="0" cellComments="none" copies="1" draft="0" errors="displayed" firstPageNumber="1" fitToHeight="1" fitToWidth="1" orientation="portrait" pageOrder="overThenDown" paperSize="9" scale="91" useFirstPageNumber="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  <tabColor rgb="FF99CCFF"/>
  </sheetPr>
  <dimension ref="A1:IV38"/>
  <sheetViews>
    <sheetView workbookViewId="0" rightToLeft="1">
      <selection activeCell="A1" sqref="A1"/>
    </sheetView>
  </sheetViews>
  <sheetFormatPr defaultRowHeight="18"/>
  <cols>
    <col min="1" max="1" style="354" width="6.281423" customWidth="1"/>
    <col min="2" max="2" style="355" width="47.78578" customWidth="1"/>
    <col min="3" max="3" style="355" width="17.72888" customWidth="1"/>
    <col min="4" max="4" style="354" width="21.45077" customWidth="1"/>
    <col min="5" max="5" style="354" width="16.72698" customWidth="1"/>
    <col min="6" max="6" style="354" width="19.73267" customWidth="1"/>
    <col min="7" max="7" style="354" width="14.0109" customWidth="1"/>
    <col min="8" max="8" style="354" width="15.72508" customWidth="1"/>
    <col min="9" max="10" style="354" width="9.713702" customWidth="1"/>
    <col min="11" max="11" style="354" width="7.569017" customWidth="1"/>
    <col min="12" max="12" style="354" width="6.708012" customWidth="1"/>
    <col min="13" max="13" style="354" width="7.709908" customWidth="1"/>
    <col min="14" max="14" style="354" width="7.138514" customWidth="1"/>
    <col min="15" max="15" style="354" width="5.995726" customWidth="1"/>
    <col min="16" max="16" style="354" width="7.854714" customWidth="1"/>
    <col min="17" max="17" style="354" width="8.140411" customWidth="1"/>
    <col min="18" max="18" style="354" width="6.281423" customWidth="1"/>
    <col min="19" max="19" style="354" width="7.999519" customWidth="1"/>
    <col min="20" max="20" style="354" width="8.711805" customWidth="1"/>
    <col min="21" max="21" style="354" width="10.00331" customWidth="1"/>
    <col min="22" max="22" style="354" width="9.57281" customWidth="1"/>
    <col min="23" max="23" style="354" width="6.136617" customWidth="1"/>
    <col min="24" max="25" style="354" width="5.706115" customWidth="1"/>
    <col min="26" max="26" style="354" width="6.852817" customWidth="1"/>
    <col min="27" max="27" style="354" width="6.422315" customWidth="1"/>
    <col min="28" max="28" style="354" width="6.708012" customWidth="1"/>
    <col min="29" max="29" style="354" width="7.28332" customWidth="1"/>
    <col min="30" max="41" style="354" width="5.706115" customWidth="1"/>
    <col min="42" max="256" style="354"/>
  </cols>
  <sheetData>
    <row r="1" spans="1:256">
      <c r="B1" s="356" t="s">
        <v>16</v>
      </c>
      <c r="C1" s="357" t="s">
        <v>1</v>
      </c>
      <c r="D1" s="358"/>
      <c r="E1" s="358"/>
      <c r="F1" s="359"/>
      <c r="G1" s="360"/>
      <c r="H1" s="359"/>
      <c r="I1" s="360"/>
      <c r="J1" s="360"/>
    </row>
    <row r="2" spans="1:256">
      <c r="A2" s="361"/>
      <c r="B2" s="362" t="s">
        <v>44</v>
      </c>
      <c r="C2" s="363"/>
      <c r="D2" s="363"/>
      <c r="E2" s="363"/>
      <c r="F2" s="363"/>
      <c r="G2" s="363"/>
      <c r="H2" s="363"/>
      <c r="I2" s="363"/>
      <c r="J2" s="364"/>
      <c r="K2" s="361"/>
      <c r="L2" s="361"/>
      <c r="M2" s="361"/>
      <c r="N2" s="361"/>
      <c r="O2" s="361"/>
      <c r="P2" s="361"/>
      <c r="Q2" s="361"/>
      <c r="R2" s="361"/>
      <c r="S2" s="361"/>
      <c r="T2" s="361"/>
      <c r="U2" s="361"/>
      <c r="V2" s="361"/>
      <c r="W2" s="361"/>
      <c r="X2" s="361"/>
      <c r="Y2" s="361"/>
      <c r="Z2" s="361"/>
      <c r="AA2" s="361"/>
      <c r="AB2" s="361"/>
      <c r="AC2" s="361"/>
      <c r="AD2" s="361"/>
      <c r="AE2" s="361"/>
      <c r="AF2" s="361"/>
      <c r="AG2" s="361"/>
      <c r="AH2" s="361"/>
      <c r="AI2" s="361"/>
      <c r="AJ2" s="361"/>
      <c r="AK2" s="361"/>
      <c r="AL2" s="361"/>
      <c r="AM2" s="361"/>
      <c r="AN2" s="361"/>
      <c r="AO2" s="361"/>
      <c r="AP2" s="361"/>
      <c r="AQ2" s="361"/>
      <c r="AR2" s="361"/>
      <c r="AS2" s="361"/>
      <c r="AT2" s="361"/>
      <c r="AU2" s="361"/>
      <c r="AV2" s="361"/>
      <c r="AW2" s="361"/>
      <c r="AX2" s="361"/>
      <c r="AY2" s="361"/>
      <c r="AZ2" s="361"/>
      <c r="BA2" s="361"/>
      <c r="BB2" s="361"/>
      <c r="BC2" s="361"/>
      <c r="BD2" s="361"/>
      <c r="BE2" s="361"/>
      <c r="BF2" s="361"/>
      <c r="BG2" s="361"/>
      <c r="BH2" s="361"/>
      <c r="BI2" s="361"/>
      <c r="BJ2" s="361"/>
      <c r="BK2" s="361"/>
      <c r="BL2" s="361"/>
      <c r="BM2" s="361"/>
      <c r="BN2" s="361"/>
      <c r="BO2" s="361"/>
      <c r="BP2" s="361"/>
      <c r="BQ2" s="361"/>
      <c r="BR2" s="361"/>
      <c r="BS2" s="361"/>
      <c r="BT2" s="361"/>
      <c r="BU2" s="361"/>
      <c r="BV2" s="361"/>
      <c r="BW2" s="361"/>
      <c r="BX2" s="361"/>
      <c r="BY2" s="361"/>
      <c r="BZ2" s="361"/>
      <c r="CA2" s="361"/>
      <c r="CB2" s="361"/>
      <c r="CC2" s="361"/>
      <c r="CD2" s="361"/>
      <c r="CE2" s="361"/>
      <c r="CF2" s="361"/>
      <c r="CG2" s="361"/>
      <c r="CH2" s="361"/>
      <c r="CI2" s="361"/>
      <c r="CJ2" s="361"/>
      <c r="CK2" s="361"/>
      <c r="CL2" s="361"/>
      <c r="CM2" s="361"/>
      <c r="CN2" s="361"/>
      <c r="CO2" s="361"/>
      <c r="CP2" s="361"/>
      <c r="CQ2" s="361"/>
      <c r="CR2" s="361"/>
      <c r="CS2" s="361"/>
      <c r="CT2" s="361"/>
      <c r="CU2" s="361"/>
      <c r="CV2" s="361"/>
      <c r="CW2" s="361"/>
      <c r="CX2" s="361"/>
      <c r="CY2" s="361"/>
      <c r="CZ2" s="361"/>
      <c r="DA2" s="361"/>
      <c r="DB2" s="361"/>
      <c r="DC2" s="361"/>
      <c r="DD2" s="361"/>
      <c r="DE2" s="361"/>
      <c r="DF2" s="361"/>
      <c r="DG2" s="361"/>
      <c r="DH2" s="361"/>
      <c r="DI2" s="361"/>
      <c r="DJ2" s="361"/>
      <c r="DK2" s="361"/>
      <c r="DL2" s="361"/>
      <c r="DM2" s="361"/>
      <c r="DN2" s="361"/>
      <c r="DO2" s="361"/>
      <c r="DP2" s="361"/>
      <c r="DQ2" s="361"/>
      <c r="DR2" s="361"/>
      <c r="DS2" s="361"/>
      <c r="DT2" s="361"/>
      <c r="DU2" s="361"/>
      <c r="DV2" s="361"/>
      <c r="DW2" s="361"/>
      <c r="DX2" s="361"/>
      <c r="DY2" s="361"/>
      <c r="DZ2" s="361"/>
      <c r="EA2" s="361"/>
      <c r="EB2" s="361"/>
      <c r="EC2" s="361"/>
      <c r="ED2" s="361"/>
      <c r="EE2" s="361"/>
      <c r="EF2" s="361"/>
      <c r="EG2" s="361"/>
      <c r="EH2" s="361"/>
      <c r="EI2" s="361"/>
      <c r="EJ2" s="361"/>
      <c r="EK2" s="361"/>
      <c r="EL2" s="361"/>
      <c r="EM2" s="361"/>
      <c r="EN2" s="361"/>
      <c r="EO2" s="361"/>
      <c r="EP2" s="361"/>
      <c r="EQ2" s="361"/>
      <c r="ER2" s="361"/>
      <c r="ES2" s="361"/>
      <c r="ET2" s="361"/>
      <c r="EU2" s="361"/>
      <c r="EV2" s="361"/>
      <c r="EW2" s="361"/>
      <c r="EX2" s="361"/>
      <c r="EY2" s="361"/>
      <c r="EZ2" s="361"/>
      <c r="FA2" s="361"/>
      <c r="FB2" s="361"/>
      <c r="FC2" s="361"/>
      <c r="FD2" s="361"/>
      <c r="FE2" s="361"/>
      <c r="FF2" s="361"/>
      <c r="FG2" s="361"/>
      <c r="FH2" s="361"/>
      <c r="FI2" s="361"/>
      <c r="FJ2" s="361"/>
      <c r="FK2" s="361"/>
      <c r="FL2" s="361"/>
      <c r="FM2" s="361"/>
      <c r="FN2" s="361"/>
      <c r="FO2" s="361"/>
      <c r="FP2" s="361"/>
      <c r="FQ2" s="361"/>
      <c r="FR2" s="361"/>
      <c r="FS2" s="361"/>
      <c r="FT2" s="361"/>
      <c r="FU2" s="361"/>
      <c r="FV2" s="361"/>
      <c r="FW2" s="361"/>
      <c r="FX2" s="361"/>
      <c r="FY2" s="361"/>
      <c r="FZ2" s="361"/>
      <c r="GA2" s="361"/>
      <c r="GB2" s="361"/>
      <c r="GC2" s="361"/>
      <c r="GD2" s="361"/>
      <c r="GE2" s="361"/>
      <c r="GF2" s="361"/>
      <c r="GG2" s="361"/>
      <c r="GH2" s="361"/>
      <c r="GI2" s="361"/>
      <c r="GJ2" s="361"/>
      <c r="GK2" s="361"/>
      <c r="GL2" s="361"/>
      <c r="GM2" s="361"/>
      <c r="GN2" s="361"/>
      <c r="GO2" s="361"/>
      <c r="GP2" s="361"/>
      <c r="GQ2" s="361"/>
      <c r="GR2" s="361"/>
      <c r="GS2" s="361"/>
      <c r="GT2" s="361"/>
      <c r="GU2" s="361"/>
      <c r="GV2" s="361"/>
      <c r="GW2" s="361"/>
      <c r="GX2" s="361"/>
      <c r="GY2" s="361"/>
      <c r="GZ2" s="361"/>
      <c r="HA2" s="361"/>
      <c r="HB2" s="361"/>
      <c r="HC2" s="361"/>
      <c r="HD2" s="361"/>
      <c r="HE2" s="361"/>
      <c r="HF2" s="361"/>
      <c r="HG2" s="361"/>
      <c r="HH2" s="361"/>
      <c r="HI2" s="361"/>
      <c r="HJ2" s="361"/>
      <c r="HK2" s="361"/>
      <c r="HL2" s="361"/>
      <c r="HM2" s="361"/>
      <c r="HN2" s="361"/>
      <c r="HO2" s="361"/>
      <c r="HP2" s="361"/>
      <c r="HQ2" s="361"/>
      <c r="HR2" s="361"/>
      <c r="HS2" s="361"/>
      <c r="HT2" s="361"/>
      <c r="HU2" s="361"/>
      <c r="HV2" s="361"/>
      <c r="HW2" s="361"/>
      <c r="HX2" s="361"/>
      <c r="HY2" s="361"/>
      <c r="HZ2" s="361"/>
      <c r="IA2" s="361"/>
      <c r="IB2" s="361"/>
      <c r="IC2" s="361"/>
      <c r="ID2" s="361"/>
      <c r="IE2" s="361"/>
      <c r="IF2" s="361"/>
      <c r="IG2" s="361"/>
      <c r="IH2" s="361"/>
      <c r="II2" s="361"/>
      <c r="IJ2" s="361"/>
      <c r="IK2" s="361"/>
      <c r="IL2" s="361"/>
      <c r="IM2" s="361"/>
      <c r="IN2" s="361"/>
      <c r="IO2" s="361"/>
      <c r="IP2" s="361"/>
      <c r="IQ2" s="361"/>
      <c r="IR2" s="361"/>
      <c r="IS2" s="361"/>
      <c r="IT2" s="361"/>
      <c r="IU2" s="361"/>
      <c r="IV2" s="361"/>
    </row>
    <row r="3" spans="1:256">
      <c r="A3" s="365"/>
      <c r="B3" s="366" t="str">
        <v>8. אופציות</v>
      </c>
      <c r="C3" s="367" t="s">
        <v>17</v>
      </c>
      <c r="D3" s="367" t="s">
        <v>64</v>
      </c>
      <c r="E3" s="367" t="s">
        <v>20</v>
      </c>
      <c r="F3" s="367" t="s">
        <v>48</v>
      </c>
      <c r="G3" s="367" t="s">
        <v>49</v>
      </c>
      <c r="H3" s="367" t="s">
        <v>23</v>
      </c>
      <c r="I3" s="367" t="s">
        <v>50</v>
      </c>
      <c r="J3" s="368" t="s">
        <v>2</v>
      </c>
      <c r="K3" s="365"/>
      <c r="L3" s="361"/>
      <c r="M3" s="365"/>
      <c r="N3" s="365"/>
      <c r="O3" s="365"/>
      <c r="P3" s="365"/>
      <c r="Q3" s="365"/>
      <c r="R3" s="365"/>
      <c r="S3" s="365"/>
      <c r="T3" s="365"/>
      <c r="U3" s="365"/>
      <c r="V3" s="365"/>
      <c r="W3" s="365"/>
      <c r="X3" s="365"/>
      <c r="Y3" s="365"/>
      <c r="Z3" s="365"/>
      <c r="AA3" s="365"/>
      <c r="AB3" s="365"/>
      <c r="AC3" s="365"/>
      <c r="AD3" s="365"/>
      <c r="AE3" s="365"/>
      <c r="AF3" s="365"/>
      <c r="AG3" s="365"/>
      <c r="AH3" s="365"/>
      <c r="AI3" s="365"/>
      <c r="AJ3" s="365"/>
      <c r="AK3" s="365"/>
      <c r="AL3" s="365"/>
      <c r="AM3" s="365"/>
      <c r="AN3" s="365"/>
      <c r="AO3" s="365"/>
      <c r="AP3" s="365"/>
      <c r="AQ3" s="365"/>
      <c r="AR3" s="365"/>
      <c r="AS3" s="365"/>
      <c r="AT3" s="365"/>
      <c r="AU3" s="365"/>
      <c r="AV3" s="365"/>
      <c r="AW3" s="365"/>
      <c r="AX3" s="365"/>
      <c r="AY3" s="365"/>
      <c r="AZ3" s="365"/>
      <c r="BA3" s="365"/>
      <c r="BB3" s="365"/>
      <c r="BC3" s="365"/>
      <c r="BD3" s="365"/>
      <c r="BE3" s="365"/>
      <c r="BF3" s="365"/>
      <c r="BG3" s="365"/>
      <c r="BH3" s="365"/>
      <c r="BI3" s="365"/>
      <c r="BJ3" s="365"/>
      <c r="BK3" s="365"/>
      <c r="BL3" s="365"/>
      <c r="BM3" s="365"/>
      <c r="BN3" s="365"/>
      <c r="BO3" s="365"/>
      <c r="BP3" s="365"/>
      <c r="BQ3" s="365"/>
      <c r="BR3" s="365"/>
      <c r="BS3" s="365"/>
      <c r="BT3" s="365"/>
      <c r="BU3" s="365"/>
      <c r="BV3" s="365"/>
      <c r="BW3" s="365"/>
      <c r="BX3" s="365"/>
      <c r="BY3" s="365"/>
      <c r="BZ3" s="365"/>
      <c r="CA3" s="365"/>
      <c r="CB3" s="365"/>
      <c r="CC3" s="365"/>
      <c r="CD3" s="365"/>
      <c r="CE3" s="365"/>
      <c r="CF3" s="365"/>
      <c r="CG3" s="365"/>
      <c r="CH3" s="365"/>
      <c r="CI3" s="365"/>
      <c r="CJ3" s="365"/>
      <c r="CK3" s="365"/>
      <c r="CL3" s="365"/>
      <c r="CM3" s="365"/>
      <c r="CN3" s="365"/>
      <c r="CO3" s="365"/>
      <c r="CP3" s="365"/>
      <c r="CQ3" s="365"/>
      <c r="CR3" s="365"/>
      <c r="CS3" s="365"/>
      <c r="CT3" s="365"/>
      <c r="CU3" s="365"/>
      <c r="CV3" s="365"/>
      <c r="CW3" s="365"/>
      <c r="CX3" s="365"/>
      <c r="CY3" s="365"/>
      <c r="CZ3" s="365"/>
      <c r="DA3" s="365"/>
      <c r="DB3" s="365"/>
      <c r="DC3" s="365"/>
      <c r="DD3" s="365"/>
      <c r="DE3" s="365"/>
      <c r="DF3" s="365"/>
      <c r="DG3" s="365"/>
      <c r="DH3" s="365"/>
      <c r="DI3" s="365"/>
      <c r="DJ3" s="365"/>
      <c r="DK3" s="365"/>
      <c r="DL3" s="365"/>
      <c r="DM3" s="365"/>
      <c r="DN3" s="365"/>
      <c r="DO3" s="365"/>
      <c r="DP3" s="365"/>
      <c r="DQ3" s="365"/>
      <c r="DR3" s="365"/>
      <c r="DS3" s="365"/>
      <c r="DT3" s="365"/>
      <c r="DU3" s="365"/>
      <c r="DV3" s="365"/>
      <c r="DW3" s="365"/>
      <c r="DX3" s="365"/>
      <c r="DY3" s="365"/>
      <c r="DZ3" s="365"/>
      <c r="EA3" s="365"/>
      <c r="EB3" s="365"/>
      <c r="EC3" s="365"/>
      <c r="ED3" s="365"/>
      <c r="EE3" s="365"/>
      <c r="EF3" s="365"/>
      <c r="EG3" s="365"/>
      <c r="EH3" s="365"/>
      <c r="EI3" s="365"/>
      <c r="EJ3" s="365"/>
      <c r="EK3" s="365"/>
      <c r="EL3" s="365"/>
      <c r="EM3" s="365"/>
      <c r="EN3" s="365"/>
      <c r="EO3" s="365"/>
      <c r="EP3" s="365"/>
      <c r="EQ3" s="365"/>
      <c r="ER3" s="365"/>
      <c r="ES3" s="365"/>
      <c r="ET3" s="365"/>
      <c r="EU3" s="365"/>
      <c r="EV3" s="365"/>
      <c r="EW3" s="365"/>
      <c r="EX3" s="365"/>
      <c r="EY3" s="365"/>
      <c r="EZ3" s="365"/>
      <c r="FA3" s="365"/>
      <c r="FB3" s="365"/>
      <c r="FC3" s="365"/>
      <c r="FD3" s="365"/>
      <c r="FE3" s="365"/>
      <c r="FF3" s="365"/>
      <c r="FG3" s="365"/>
      <c r="FH3" s="365"/>
      <c r="FI3" s="365"/>
      <c r="FJ3" s="365"/>
      <c r="FK3" s="365"/>
      <c r="FL3" s="365"/>
      <c r="FM3" s="365"/>
      <c r="FN3" s="365"/>
      <c r="FO3" s="365"/>
      <c r="FP3" s="365"/>
      <c r="FQ3" s="365"/>
      <c r="FR3" s="365"/>
      <c r="FS3" s="365"/>
      <c r="FT3" s="365"/>
      <c r="FU3" s="365"/>
      <c r="FV3" s="365"/>
      <c r="FW3" s="365"/>
      <c r="FX3" s="365"/>
      <c r="FY3" s="365"/>
      <c r="FZ3" s="365"/>
      <c r="GA3" s="365"/>
      <c r="GB3" s="365"/>
      <c r="GC3" s="365"/>
      <c r="GD3" s="365"/>
      <c r="GE3" s="365"/>
      <c r="GF3" s="365"/>
      <c r="GG3" s="365"/>
      <c r="GH3" s="365"/>
      <c r="GI3" s="365"/>
      <c r="GJ3" s="365"/>
      <c r="GK3" s="365"/>
      <c r="GL3" s="365"/>
      <c r="GM3" s="365"/>
      <c r="GN3" s="365"/>
      <c r="GO3" s="365"/>
      <c r="GP3" s="365"/>
      <c r="GQ3" s="365"/>
      <c r="GR3" s="365"/>
      <c r="GS3" s="365"/>
      <c r="GT3" s="365"/>
      <c r="GU3" s="365"/>
      <c r="GV3" s="365"/>
      <c r="GW3" s="365"/>
      <c r="GX3" s="365"/>
      <c r="GY3" s="365"/>
      <c r="GZ3" s="365"/>
      <c r="HA3" s="365"/>
      <c r="HB3" s="365"/>
      <c r="HC3" s="365"/>
      <c r="HD3" s="365"/>
      <c r="HE3" s="365"/>
      <c r="HF3" s="365"/>
      <c r="HG3" s="365"/>
      <c r="HH3" s="365"/>
      <c r="HI3" s="365"/>
      <c r="HJ3" s="365"/>
      <c r="HK3" s="365"/>
      <c r="HL3" s="365"/>
      <c r="HM3" s="365"/>
      <c r="HN3" s="365"/>
      <c r="HO3" s="365"/>
      <c r="HP3" s="365"/>
      <c r="HQ3" s="365"/>
      <c r="HR3" s="365"/>
      <c r="HS3" s="365"/>
      <c r="HT3" s="365"/>
      <c r="HU3" s="365"/>
      <c r="HV3" s="365"/>
      <c r="HW3" s="365"/>
      <c r="HX3" s="365"/>
      <c r="HY3" s="365"/>
      <c r="HZ3" s="365"/>
      <c r="IA3" s="365"/>
      <c r="IB3" s="365"/>
      <c r="IC3" s="365"/>
      <c r="ID3" s="365"/>
      <c r="IE3" s="365"/>
      <c r="IF3" s="365"/>
      <c r="IG3" s="365"/>
      <c r="IH3" s="365"/>
      <c r="II3" s="365"/>
      <c r="IJ3" s="365"/>
      <c r="IK3" s="365"/>
      <c r="IL3" s="365"/>
      <c r="IM3" s="365"/>
      <c r="IN3" s="365"/>
      <c r="IO3" s="365"/>
      <c r="IP3" s="365"/>
      <c r="IQ3" s="365"/>
      <c r="IR3" s="365"/>
      <c r="IS3" s="365"/>
      <c r="IT3" s="365"/>
      <c r="IU3" s="365"/>
      <c r="IV3" s="365"/>
    </row>
    <row r="4" spans="1:256">
      <c r="A4" s="369"/>
      <c r="B4" s="370"/>
      <c r="C4" s="371"/>
      <c r="D4" s="371"/>
      <c r="E4" s="371"/>
      <c r="F4" s="372" t="s">
        <v>53</v>
      </c>
      <c r="G4" s="372" t="s">
        <v>54</v>
      </c>
      <c r="H4" s="372" t="s">
        <v>3</v>
      </c>
      <c r="I4" s="372" t="s">
        <v>4</v>
      </c>
      <c r="J4" s="373" t="s">
        <v>4</v>
      </c>
      <c r="K4" s="369"/>
      <c r="L4" s="369"/>
      <c r="M4" s="369"/>
      <c r="N4" s="369"/>
      <c r="O4" s="369"/>
      <c r="P4" s="369"/>
      <c r="Q4" s="369"/>
      <c r="R4" s="369"/>
      <c r="S4" s="369"/>
      <c r="T4" s="369"/>
      <c r="U4" s="369"/>
      <c r="V4" s="369"/>
      <c r="W4" s="369"/>
      <c r="X4" s="369"/>
      <c r="Y4" s="369"/>
      <c r="Z4" s="369"/>
      <c r="AA4" s="369"/>
      <c r="AB4" s="369"/>
      <c r="AC4" s="369"/>
      <c r="AD4" s="369"/>
      <c r="AE4" s="369"/>
      <c r="AF4" s="369"/>
      <c r="AG4" s="369"/>
      <c r="AH4" s="369"/>
      <c r="AI4" s="369"/>
      <c r="AJ4" s="369"/>
      <c r="AK4" s="369"/>
      <c r="AL4" s="369"/>
      <c r="AM4" s="369"/>
      <c r="AN4" s="369"/>
      <c r="AO4" s="369"/>
      <c r="AP4" s="369"/>
      <c r="AQ4" s="369"/>
      <c r="AR4" s="369"/>
      <c r="AS4" s="369"/>
      <c r="AT4" s="369"/>
      <c r="AU4" s="369"/>
      <c r="AV4" s="369"/>
      <c r="AW4" s="369"/>
      <c r="AX4" s="369"/>
      <c r="AY4" s="369"/>
      <c r="AZ4" s="369"/>
      <c r="BA4" s="369"/>
      <c r="BB4" s="369"/>
      <c r="BC4" s="369"/>
      <c r="BD4" s="369"/>
      <c r="BE4" s="369"/>
      <c r="BF4" s="369"/>
      <c r="BG4" s="369"/>
      <c r="BH4" s="369"/>
      <c r="BI4" s="369"/>
      <c r="BJ4" s="369"/>
      <c r="BK4" s="369"/>
      <c r="BL4" s="369"/>
      <c r="BM4" s="369"/>
      <c r="BN4" s="369"/>
      <c r="BO4" s="369"/>
      <c r="BP4" s="369"/>
      <c r="BQ4" s="369"/>
      <c r="BR4" s="369"/>
      <c r="BS4" s="369"/>
      <c r="BT4" s="369"/>
      <c r="BU4" s="369"/>
      <c r="BV4" s="369"/>
      <c r="BW4" s="369"/>
      <c r="BX4" s="369"/>
      <c r="BY4" s="369"/>
      <c r="BZ4" s="369"/>
      <c r="CA4" s="369"/>
      <c r="CB4" s="369"/>
      <c r="CC4" s="369"/>
      <c r="CD4" s="369"/>
      <c r="CE4" s="369"/>
      <c r="CF4" s="369"/>
      <c r="CG4" s="369"/>
      <c r="CH4" s="369"/>
      <c r="CI4" s="369"/>
      <c r="CJ4" s="369"/>
      <c r="CK4" s="369"/>
      <c r="CL4" s="369"/>
      <c r="CM4" s="369"/>
      <c r="CN4" s="369"/>
      <c r="CO4" s="369"/>
      <c r="CP4" s="369"/>
      <c r="CQ4" s="369"/>
      <c r="CR4" s="369"/>
      <c r="CS4" s="369"/>
      <c r="CT4" s="369"/>
      <c r="CU4" s="369"/>
      <c r="CV4" s="369"/>
      <c r="CW4" s="369"/>
      <c r="CX4" s="369"/>
      <c r="CY4" s="369"/>
      <c r="CZ4" s="369"/>
      <c r="DA4" s="369"/>
      <c r="DB4" s="369"/>
      <c r="DC4" s="369"/>
      <c r="DD4" s="369"/>
      <c r="DE4" s="369"/>
      <c r="DF4" s="369"/>
      <c r="DG4" s="369"/>
      <c r="DH4" s="369"/>
      <c r="DI4" s="369"/>
      <c r="DJ4" s="369"/>
      <c r="DK4" s="369"/>
      <c r="DL4" s="369"/>
      <c r="DM4" s="369"/>
      <c r="DN4" s="369"/>
      <c r="DO4" s="369"/>
      <c r="DP4" s="369"/>
      <c r="DQ4" s="369"/>
      <c r="DR4" s="369"/>
      <c r="DS4" s="369"/>
      <c r="DT4" s="369"/>
      <c r="DU4" s="369"/>
      <c r="DV4" s="369"/>
      <c r="DW4" s="369"/>
      <c r="DX4" s="369"/>
      <c r="DY4" s="369"/>
      <c r="DZ4" s="369"/>
      <c r="EA4" s="369"/>
      <c r="EB4" s="369"/>
      <c r="EC4" s="369"/>
      <c r="ED4" s="369"/>
      <c r="EE4" s="369"/>
      <c r="EF4" s="369"/>
      <c r="EG4" s="369"/>
      <c r="EH4" s="369"/>
      <c r="EI4" s="369"/>
      <c r="EJ4" s="369"/>
      <c r="EK4" s="369"/>
      <c r="EL4" s="369"/>
      <c r="EM4" s="369"/>
      <c r="EN4" s="369"/>
      <c r="EO4" s="369"/>
      <c r="EP4" s="369"/>
      <c r="EQ4" s="369"/>
      <c r="ER4" s="369"/>
      <c r="ES4" s="369"/>
      <c r="ET4" s="369"/>
      <c r="EU4" s="369"/>
      <c r="EV4" s="369"/>
      <c r="EW4" s="369"/>
      <c r="EX4" s="369"/>
      <c r="EY4" s="369"/>
      <c r="EZ4" s="369"/>
      <c r="FA4" s="369"/>
      <c r="FB4" s="369"/>
      <c r="FC4" s="369"/>
      <c r="FD4" s="369"/>
      <c r="FE4" s="369"/>
      <c r="FF4" s="369"/>
      <c r="FG4" s="369"/>
      <c r="FH4" s="369"/>
      <c r="FI4" s="369"/>
      <c r="FJ4" s="369"/>
      <c r="FK4" s="369"/>
      <c r="FL4" s="369"/>
      <c r="FM4" s="369"/>
      <c r="FN4" s="369"/>
      <c r="FO4" s="369"/>
      <c r="FP4" s="369"/>
      <c r="FQ4" s="369"/>
      <c r="FR4" s="369"/>
      <c r="FS4" s="369"/>
      <c r="FT4" s="369"/>
      <c r="FU4" s="369"/>
      <c r="FV4" s="369"/>
      <c r="FW4" s="369"/>
      <c r="FX4" s="369"/>
      <c r="FY4" s="369"/>
      <c r="FZ4" s="369"/>
      <c r="GA4" s="369"/>
      <c r="GB4" s="369"/>
      <c r="GC4" s="369"/>
      <c r="GD4" s="369"/>
      <c r="GE4" s="369"/>
      <c r="GF4" s="369"/>
      <c r="GG4" s="369"/>
      <c r="GH4" s="369"/>
      <c r="GI4" s="369"/>
      <c r="GJ4" s="369"/>
      <c r="GK4" s="369"/>
      <c r="GL4" s="369"/>
      <c r="GM4" s="369"/>
      <c r="GN4" s="369"/>
      <c r="GO4" s="369"/>
      <c r="GP4" s="369"/>
      <c r="GQ4" s="369"/>
      <c r="GR4" s="369"/>
      <c r="GS4" s="369"/>
      <c r="GT4" s="369"/>
      <c r="GU4" s="369"/>
      <c r="GV4" s="369"/>
      <c r="GW4" s="369"/>
      <c r="GX4" s="369"/>
      <c r="GY4" s="369"/>
      <c r="GZ4" s="369"/>
      <c r="HA4" s="369"/>
      <c r="HB4" s="369"/>
      <c r="HC4" s="369"/>
      <c r="HD4" s="369"/>
      <c r="HE4" s="369"/>
      <c r="HF4" s="369"/>
      <c r="HG4" s="369"/>
      <c r="HH4" s="369"/>
      <c r="HI4" s="369"/>
      <c r="HJ4" s="369"/>
      <c r="HK4" s="369"/>
      <c r="HL4" s="369"/>
      <c r="HM4" s="369"/>
      <c r="HN4" s="369"/>
      <c r="HO4" s="369"/>
      <c r="HP4" s="369"/>
      <c r="HQ4" s="369"/>
      <c r="HR4" s="369"/>
      <c r="HS4" s="369"/>
      <c r="HT4" s="369"/>
      <c r="HU4" s="369"/>
      <c r="HV4" s="369"/>
      <c r="HW4" s="369"/>
      <c r="HX4" s="369"/>
      <c r="HY4" s="369"/>
      <c r="HZ4" s="369"/>
      <c r="IA4" s="369"/>
      <c r="IB4" s="369"/>
      <c r="IC4" s="369"/>
      <c r="ID4" s="369"/>
      <c r="IE4" s="369"/>
      <c r="IF4" s="369"/>
      <c r="IG4" s="369"/>
      <c r="IH4" s="369"/>
      <c r="II4" s="369"/>
      <c r="IJ4" s="369"/>
      <c r="IK4" s="369"/>
      <c r="IL4" s="369"/>
      <c r="IM4" s="369"/>
      <c r="IN4" s="369"/>
      <c r="IO4" s="369"/>
      <c r="IP4" s="369"/>
      <c r="IQ4" s="369"/>
      <c r="IR4" s="369"/>
      <c r="IS4" s="369"/>
      <c r="IT4" s="369"/>
      <c r="IU4" s="369"/>
      <c r="IV4" s="369"/>
    </row>
    <row r="5" spans="1:256">
      <c r="A5" s="374"/>
      <c r="B5" s="375"/>
      <c r="C5" s="376" t="s">
        <v>5</v>
      </c>
      <c r="D5" s="376" t="s">
        <v>6</v>
      </c>
      <c r="E5" s="376" t="s">
        <v>24</v>
      </c>
      <c r="F5" s="376" t="s">
        <v>25</v>
      </c>
      <c r="G5" s="376" t="s">
        <v>26</v>
      </c>
      <c r="H5" s="376" t="s">
        <v>27</v>
      </c>
      <c r="I5" s="376" t="s">
        <v>28</v>
      </c>
      <c r="J5" s="377" t="s">
        <v>29</v>
      </c>
      <c r="K5" s="374"/>
      <c r="L5" s="374"/>
      <c r="M5" s="374"/>
      <c r="N5" s="374"/>
      <c r="O5" s="374"/>
      <c r="P5" s="374"/>
      <c r="Q5" s="374"/>
      <c r="R5" s="374"/>
      <c r="S5" s="374"/>
      <c r="T5" s="374"/>
      <c r="U5" s="374"/>
      <c r="V5" s="374"/>
      <c r="W5" s="374"/>
      <c r="X5" s="374"/>
      <c r="Y5" s="374"/>
      <c r="Z5" s="374"/>
      <c r="AA5" s="374"/>
      <c r="AB5" s="374"/>
      <c r="AC5" s="374"/>
      <c r="AD5" s="374"/>
      <c r="AE5" s="374"/>
      <c r="AF5" s="374"/>
      <c r="AG5" s="374"/>
      <c r="AH5" s="374"/>
      <c r="AI5" s="374"/>
      <c r="AJ5" s="374"/>
      <c r="AK5" s="374"/>
      <c r="AL5" s="374"/>
      <c r="AM5" s="374"/>
      <c r="AN5" s="374"/>
      <c r="AO5" s="374"/>
      <c r="AP5" s="374"/>
      <c r="AQ5" s="374"/>
      <c r="AR5" s="374"/>
      <c r="AS5" s="374"/>
      <c r="AT5" s="374"/>
      <c r="AU5" s="374"/>
      <c r="AV5" s="374"/>
      <c r="AW5" s="374"/>
      <c r="AX5" s="374"/>
      <c r="AY5" s="374"/>
      <c r="AZ5" s="374"/>
      <c r="BA5" s="374"/>
      <c r="BB5" s="374"/>
      <c r="BC5" s="374"/>
      <c r="BD5" s="374"/>
      <c r="BE5" s="374"/>
      <c r="BF5" s="374"/>
      <c r="BG5" s="374"/>
      <c r="BH5" s="374"/>
      <c r="BI5" s="374"/>
      <c r="BJ5" s="374"/>
      <c r="BK5" s="374"/>
      <c r="BL5" s="374"/>
      <c r="BM5" s="374"/>
      <c r="BN5" s="374"/>
      <c r="BO5" s="374"/>
      <c r="BP5" s="374"/>
      <c r="BQ5" s="374"/>
      <c r="BR5" s="374"/>
      <c r="BS5" s="374"/>
      <c r="BT5" s="374"/>
      <c r="BU5" s="374"/>
      <c r="BV5" s="374"/>
      <c r="BW5" s="374"/>
      <c r="BX5" s="374"/>
      <c r="BY5" s="374"/>
      <c r="BZ5" s="374"/>
      <c r="CA5" s="374"/>
      <c r="CB5" s="374"/>
      <c r="CC5" s="374"/>
      <c r="CD5" s="374"/>
      <c r="CE5" s="374"/>
      <c r="CF5" s="374"/>
      <c r="CG5" s="374"/>
      <c r="CH5" s="374"/>
      <c r="CI5" s="374"/>
      <c r="CJ5" s="374"/>
      <c r="CK5" s="374"/>
      <c r="CL5" s="374"/>
      <c r="CM5" s="374"/>
      <c r="CN5" s="374"/>
      <c r="CO5" s="374"/>
      <c r="CP5" s="374"/>
      <c r="CQ5" s="374"/>
      <c r="CR5" s="374"/>
      <c r="CS5" s="374"/>
      <c r="CT5" s="374"/>
      <c r="CU5" s="374"/>
      <c r="CV5" s="374"/>
      <c r="CW5" s="374"/>
      <c r="CX5" s="374"/>
      <c r="CY5" s="374"/>
      <c r="CZ5" s="374"/>
      <c r="DA5" s="374"/>
      <c r="DB5" s="374"/>
      <c r="DC5" s="374"/>
      <c r="DD5" s="374"/>
      <c r="DE5" s="374"/>
      <c r="DF5" s="374"/>
      <c r="DG5" s="374"/>
      <c r="DH5" s="374"/>
      <c r="DI5" s="374"/>
      <c r="DJ5" s="374"/>
      <c r="DK5" s="374"/>
      <c r="DL5" s="374"/>
      <c r="DM5" s="374"/>
      <c r="DN5" s="374"/>
      <c r="DO5" s="374"/>
      <c r="DP5" s="374"/>
      <c r="DQ5" s="374"/>
      <c r="DR5" s="374"/>
      <c r="DS5" s="374"/>
      <c r="DT5" s="374"/>
      <c r="DU5" s="374"/>
      <c r="DV5" s="374"/>
      <c r="DW5" s="374"/>
      <c r="DX5" s="374"/>
      <c r="DY5" s="374"/>
      <c r="DZ5" s="374"/>
      <c r="EA5" s="374"/>
      <c r="EB5" s="374"/>
      <c r="EC5" s="374"/>
      <c r="ED5" s="374"/>
      <c r="EE5" s="374"/>
      <c r="EF5" s="374"/>
      <c r="EG5" s="374"/>
      <c r="EH5" s="374"/>
      <c r="EI5" s="374"/>
      <c r="EJ5" s="374"/>
      <c r="EK5" s="374"/>
      <c r="EL5" s="374"/>
      <c r="EM5" s="374"/>
      <c r="EN5" s="374"/>
      <c r="EO5" s="374"/>
      <c r="EP5" s="374"/>
      <c r="EQ5" s="374"/>
      <c r="ER5" s="374"/>
      <c r="ES5" s="374"/>
      <c r="ET5" s="374"/>
      <c r="EU5" s="374"/>
      <c r="EV5" s="374"/>
      <c r="EW5" s="374"/>
      <c r="EX5" s="374"/>
      <c r="EY5" s="374"/>
      <c r="EZ5" s="374"/>
      <c r="FA5" s="374"/>
      <c r="FB5" s="374"/>
      <c r="FC5" s="374"/>
      <c r="FD5" s="374"/>
      <c r="FE5" s="374"/>
      <c r="FF5" s="374"/>
      <c r="FG5" s="374"/>
      <c r="FH5" s="374"/>
      <c r="FI5" s="374"/>
      <c r="FJ5" s="374"/>
      <c r="FK5" s="374"/>
      <c r="FL5" s="374"/>
      <c r="FM5" s="374"/>
      <c r="FN5" s="374"/>
      <c r="FO5" s="374"/>
      <c r="FP5" s="374"/>
      <c r="FQ5" s="374"/>
      <c r="FR5" s="374"/>
      <c r="FS5" s="374"/>
      <c r="FT5" s="374"/>
      <c r="FU5" s="374"/>
      <c r="FV5" s="374"/>
      <c r="FW5" s="374"/>
      <c r="FX5" s="374"/>
      <c r="FY5" s="374"/>
      <c r="FZ5" s="374"/>
      <c r="GA5" s="374"/>
      <c r="GB5" s="374"/>
      <c r="GC5" s="374"/>
      <c r="GD5" s="374"/>
      <c r="GE5" s="374"/>
      <c r="GF5" s="374"/>
      <c r="GG5" s="374"/>
      <c r="GH5" s="374"/>
      <c r="GI5" s="374"/>
      <c r="GJ5" s="374"/>
      <c r="GK5" s="374"/>
      <c r="GL5" s="374"/>
      <c r="GM5" s="374"/>
      <c r="GN5" s="374"/>
      <c r="GO5" s="374"/>
      <c r="GP5" s="374"/>
      <c r="GQ5" s="374"/>
      <c r="GR5" s="374"/>
      <c r="GS5" s="374"/>
      <c r="GT5" s="374"/>
      <c r="GU5" s="374"/>
      <c r="GV5" s="374"/>
      <c r="GW5" s="374"/>
      <c r="GX5" s="374"/>
      <c r="GY5" s="374"/>
      <c r="GZ5" s="374"/>
      <c r="HA5" s="374"/>
      <c r="HB5" s="374"/>
      <c r="HC5" s="374"/>
      <c r="HD5" s="374"/>
      <c r="HE5" s="374"/>
      <c r="HF5" s="374"/>
      <c r="HG5" s="374"/>
      <c r="HH5" s="374"/>
      <c r="HI5" s="374"/>
      <c r="HJ5" s="374"/>
      <c r="HK5" s="374"/>
      <c r="HL5" s="374"/>
      <c r="HM5" s="374"/>
      <c r="HN5" s="374"/>
      <c r="HO5" s="374"/>
      <c r="HP5" s="374"/>
      <c r="HQ5" s="374"/>
      <c r="HR5" s="374"/>
      <c r="HS5" s="374"/>
      <c r="HT5" s="374"/>
      <c r="HU5" s="374"/>
      <c r="HV5" s="374"/>
      <c r="HW5" s="374"/>
      <c r="HX5" s="374"/>
      <c r="HY5" s="374"/>
      <c r="HZ5" s="374"/>
      <c r="IA5" s="374"/>
      <c r="IB5" s="374"/>
      <c r="IC5" s="374"/>
      <c r="ID5" s="374"/>
      <c r="IE5" s="374"/>
      <c r="IF5" s="374"/>
      <c r="IG5" s="374"/>
      <c r="IH5" s="374"/>
      <c r="II5" s="374"/>
      <c r="IJ5" s="374"/>
      <c r="IK5" s="374"/>
      <c r="IL5" s="374"/>
      <c r="IM5" s="374"/>
      <c r="IN5" s="374"/>
      <c r="IO5" s="374"/>
      <c r="IP5" s="374"/>
      <c r="IQ5" s="374"/>
      <c r="IR5" s="374"/>
      <c r="IS5" s="374"/>
      <c r="IT5" s="374"/>
      <c r="IU5" s="374"/>
      <c r="IV5" s="374"/>
    </row>
    <row r="6" spans="1:256">
      <c r="B6" s="378" t="s">
        <v>66</v>
      </c>
      <c r="C6" s="379"/>
      <c r="D6" s="380"/>
      <c r="E6" s="380"/>
      <c r="F6" s="380"/>
      <c r="G6" s="380"/>
      <c r="H6" s="380"/>
      <c r="I6" s="380"/>
      <c r="J6" s="381"/>
    </row>
    <row r="7" spans="1:256">
      <c r="B7" s="382" t="s">
        <v>134</v>
      </c>
      <c r="C7" s="379"/>
      <c r="D7" s="380"/>
      <c r="E7" s="380"/>
      <c r="F7" s="380"/>
      <c r="G7" s="380"/>
      <c r="H7" s="380"/>
      <c r="I7" s="380"/>
      <c r="J7" s="381"/>
    </row>
    <row r="8" spans="1:256">
      <c r="B8" s="383" t="s">
        <v>68</v>
      </c>
      <c r="C8" s="379"/>
      <c r="D8" s="380"/>
      <c r="E8" s="380"/>
      <c r="F8" s="380"/>
      <c r="G8" s="380"/>
      <c r="H8" s="380"/>
      <c r="I8" s="380"/>
      <c r="J8" s="381"/>
    </row>
    <row r="9" spans="1:256">
      <c r="B9" s="383" t="s">
        <v>69</v>
      </c>
      <c r="C9" s="379"/>
      <c r="D9" s="380"/>
      <c r="E9" s="380"/>
      <c r="F9" s="380"/>
      <c r="G9" s="380"/>
      <c r="H9" s="380"/>
      <c r="I9" s="380"/>
      <c r="J9" s="381"/>
    </row>
    <row r="10" spans="1:256">
      <c r="B10" s="382" t="str">
        <v>₪/מט"ח</v>
      </c>
      <c r="C10" s="379"/>
      <c r="D10" s="380"/>
      <c r="E10" s="380"/>
      <c r="F10" s="380"/>
      <c r="G10" s="380"/>
      <c r="H10" s="380"/>
      <c r="I10" s="380"/>
      <c r="J10" s="381"/>
    </row>
    <row r="11" spans="1:256">
      <c r="B11" s="383" t="s">
        <v>72</v>
      </c>
      <c r="C11" s="379"/>
      <c r="D11" s="380"/>
      <c r="E11" s="380"/>
      <c r="F11" s="380"/>
      <c r="G11" s="380"/>
      <c r="H11" s="380"/>
      <c r="I11" s="380"/>
      <c r="J11" s="381"/>
    </row>
    <row r="12" spans="1:256">
      <c r="B12" s="383" t="s">
        <v>73</v>
      </c>
      <c r="C12" s="379"/>
      <c r="D12" s="380"/>
      <c r="E12" s="380"/>
      <c r="F12" s="380"/>
      <c r="G12" s="380"/>
      <c r="H12" s="380"/>
      <c r="I12" s="380"/>
      <c r="J12" s="381"/>
    </row>
    <row r="13" spans="1:256">
      <c r="B13" s="382" t="s">
        <v>135</v>
      </c>
      <c r="C13" s="379"/>
      <c r="D13" s="380"/>
      <c r="E13" s="380"/>
      <c r="F13" s="380"/>
      <c r="G13" s="380"/>
      <c r="H13" s="380"/>
      <c r="I13" s="380"/>
      <c r="J13" s="381"/>
    </row>
    <row r="14" spans="1:256">
      <c r="B14" s="383" t="s">
        <v>76</v>
      </c>
      <c r="C14" s="379"/>
      <c r="D14" s="380"/>
      <c r="E14" s="380"/>
      <c r="F14" s="380"/>
      <c r="G14" s="380"/>
      <c r="H14" s="380"/>
      <c r="I14" s="380"/>
      <c r="J14" s="381"/>
    </row>
    <row r="15" spans="1:256">
      <c r="B15" s="383" t="s">
        <v>77</v>
      </c>
      <c r="C15" s="379"/>
      <c r="D15" s="380"/>
      <c r="E15" s="380"/>
      <c r="F15" s="380"/>
      <c r="G15" s="380"/>
      <c r="H15" s="380"/>
      <c r="I15" s="380"/>
      <c r="J15" s="381"/>
    </row>
    <row r="16" spans="1:256">
      <c r="B16" s="382" t="s">
        <v>136</v>
      </c>
      <c r="C16" s="379"/>
      <c r="D16" s="380"/>
      <c r="E16" s="380"/>
      <c r="F16" s="380"/>
      <c r="G16" s="380"/>
      <c r="H16" s="380"/>
      <c r="I16" s="380"/>
      <c r="J16" s="381"/>
    </row>
    <row r="17" spans="1:256">
      <c r="B17" s="383" t="s">
        <v>137</v>
      </c>
      <c r="C17" s="379"/>
      <c r="D17" s="380"/>
      <c r="E17" s="380"/>
      <c r="F17" s="380"/>
      <c r="G17" s="380"/>
      <c r="H17" s="380"/>
      <c r="I17" s="380"/>
      <c r="J17" s="381"/>
    </row>
    <row r="18" spans="1:256">
      <c r="B18" s="383" t="s">
        <v>138</v>
      </c>
      <c r="C18" s="379"/>
      <c r="D18" s="380"/>
      <c r="E18" s="380"/>
      <c r="F18" s="380"/>
      <c r="G18" s="380"/>
      <c r="H18" s="380"/>
      <c r="I18" s="380"/>
      <c r="J18" s="381"/>
    </row>
    <row r="19" spans="1:256">
      <c r="B19" s="382" t="s">
        <v>79</v>
      </c>
      <c r="C19" s="379"/>
      <c r="D19" s="380"/>
      <c r="E19" s="380"/>
      <c r="F19" s="380"/>
      <c r="G19" s="380"/>
      <c r="H19" s="380"/>
      <c r="I19" s="380"/>
      <c r="J19" s="381"/>
    </row>
    <row r="20" spans="1:256">
      <c r="B20" s="378" t="s">
        <v>80</v>
      </c>
      <c r="C20" s="379"/>
      <c r="D20" s="380"/>
      <c r="E20" s="380"/>
      <c r="F20" s="380"/>
      <c r="G20" s="380"/>
      <c r="H20" s="380"/>
      <c r="I20" s="380"/>
      <c r="J20" s="381"/>
    </row>
    <row r="21" spans="1:256">
      <c r="B21" s="382" t="s">
        <v>134</v>
      </c>
      <c r="C21" s="379"/>
      <c r="D21" s="380"/>
      <c r="E21" s="380"/>
      <c r="F21" s="380"/>
      <c r="G21" s="380"/>
      <c r="H21" s="380"/>
      <c r="I21" s="380"/>
      <c r="J21" s="381"/>
    </row>
    <row r="22" spans="1:256">
      <c r="B22" s="383" t="s">
        <v>68</v>
      </c>
      <c r="C22" s="379"/>
      <c r="D22" s="380"/>
      <c r="E22" s="380"/>
      <c r="F22" s="380"/>
      <c r="G22" s="380"/>
      <c r="H22" s="380"/>
      <c r="I22" s="380"/>
      <c r="J22" s="381"/>
    </row>
    <row r="23" spans="1:256">
      <c r="B23" s="383" t="s">
        <v>69</v>
      </c>
      <c r="C23" s="379"/>
      <c r="D23" s="380"/>
      <c r="E23" s="380"/>
      <c r="F23" s="380"/>
      <c r="G23" s="380"/>
      <c r="H23" s="380"/>
      <c r="I23" s="380"/>
      <c r="J23" s="381"/>
    </row>
    <row r="24" spans="1:256">
      <c r="B24" s="382" t="s">
        <v>139</v>
      </c>
      <c r="C24" s="379"/>
      <c r="D24" s="380"/>
      <c r="E24" s="380"/>
      <c r="F24" s="380"/>
      <c r="G24" s="380"/>
      <c r="H24" s="380"/>
      <c r="I24" s="380"/>
      <c r="J24" s="381"/>
    </row>
    <row r="25" spans="1:256">
      <c r="B25" s="383" t="s">
        <v>72</v>
      </c>
      <c r="C25" s="379"/>
      <c r="D25" s="380"/>
      <c r="E25" s="380"/>
      <c r="F25" s="380"/>
      <c r="G25" s="380"/>
      <c r="H25" s="380"/>
      <c r="I25" s="380"/>
      <c r="J25" s="381"/>
    </row>
    <row r="26" spans="1:256">
      <c r="B26" s="383" t="s">
        <v>73</v>
      </c>
      <c r="C26" s="379"/>
      <c r="D26" s="380"/>
      <c r="E26" s="380"/>
      <c r="F26" s="380"/>
      <c r="G26" s="380"/>
      <c r="H26" s="380"/>
      <c r="I26" s="380"/>
      <c r="J26" s="381"/>
    </row>
    <row r="27" spans="1:256">
      <c r="B27" s="382" t="s">
        <v>135</v>
      </c>
      <c r="C27" s="379"/>
      <c r="D27" s="380"/>
      <c r="E27" s="380"/>
      <c r="F27" s="380"/>
      <c r="G27" s="380"/>
      <c r="H27" s="380"/>
      <c r="I27" s="380"/>
      <c r="J27" s="381"/>
    </row>
    <row r="28" spans="1:256">
      <c r="B28" s="383" t="s">
        <v>76</v>
      </c>
      <c r="C28" s="379"/>
      <c r="D28" s="380"/>
      <c r="E28" s="380"/>
      <c r="F28" s="380"/>
      <c r="G28" s="380"/>
      <c r="H28" s="380"/>
      <c r="I28" s="380"/>
      <c r="J28" s="381"/>
    </row>
    <row r="29" spans="1:256">
      <c r="B29" s="383" t="s">
        <v>77</v>
      </c>
      <c r="C29" s="379"/>
      <c r="D29" s="380"/>
      <c r="E29" s="380"/>
      <c r="F29" s="380"/>
      <c r="G29" s="380"/>
      <c r="H29" s="380"/>
      <c r="I29" s="380"/>
      <c r="J29" s="381"/>
    </row>
    <row r="30" spans="1:256">
      <c r="B30" s="382" t="s">
        <v>140</v>
      </c>
      <c r="C30" s="379"/>
      <c r="D30" s="380"/>
      <c r="E30" s="380"/>
      <c r="F30" s="380"/>
      <c r="G30" s="380"/>
      <c r="H30" s="380"/>
      <c r="I30" s="380"/>
      <c r="J30" s="381"/>
    </row>
    <row r="31" spans="1:256">
      <c r="B31" s="383" t="s">
        <v>137</v>
      </c>
      <c r="C31" s="379"/>
      <c r="D31" s="380"/>
      <c r="E31" s="380"/>
      <c r="F31" s="380"/>
      <c r="G31" s="380"/>
      <c r="H31" s="380"/>
      <c r="I31" s="380"/>
      <c r="J31" s="381"/>
    </row>
    <row r="32" spans="1:256">
      <c r="B32" s="383" t="s">
        <v>138</v>
      </c>
      <c r="C32" s="379"/>
      <c r="D32" s="380"/>
      <c r="E32" s="380"/>
      <c r="F32" s="380"/>
      <c r="G32" s="380"/>
      <c r="H32" s="380"/>
      <c r="I32" s="380"/>
      <c r="J32" s="381"/>
    </row>
    <row r="33" spans="1:256">
      <c r="B33" s="382" t="s">
        <v>136</v>
      </c>
      <c r="C33" s="379"/>
      <c r="D33" s="380"/>
      <c r="E33" s="380"/>
      <c r="F33" s="380"/>
      <c r="G33" s="380"/>
      <c r="H33" s="380"/>
      <c r="I33" s="380"/>
      <c r="J33" s="381"/>
    </row>
    <row r="34" spans="1:256">
      <c r="B34" s="383" t="s">
        <v>141</v>
      </c>
      <c r="C34" s="379"/>
      <c r="D34" s="380"/>
      <c r="E34" s="380"/>
      <c r="F34" s="380"/>
      <c r="G34" s="380"/>
      <c r="H34" s="380"/>
      <c r="I34" s="380"/>
      <c r="J34" s="381"/>
    </row>
    <row r="35" spans="1:256">
      <c r="B35" s="383" t="s">
        <v>142</v>
      </c>
      <c r="C35" s="379"/>
      <c r="D35" s="380"/>
      <c r="E35" s="380"/>
      <c r="F35" s="380"/>
      <c r="G35" s="380"/>
      <c r="H35" s="380"/>
      <c r="I35" s="380"/>
      <c r="J35" s="381"/>
    </row>
    <row r="36" spans="1:256">
      <c r="B36" s="382" t="s">
        <v>85</v>
      </c>
      <c r="C36" s="379"/>
      <c r="D36" s="380"/>
      <c r="E36" s="380"/>
      <c r="F36" s="380"/>
      <c r="G36" s="380"/>
      <c r="H36" s="380"/>
      <c r="I36" s="380"/>
      <c r="J36" s="381"/>
    </row>
    <row r="37" spans="1:256">
      <c r="B37" s="384" t="s">
        <v>143</v>
      </c>
      <c r="C37" s="385"/>
      <c r="D37" s="386"/>
      <c r="E37" s="386"/>
      <c r="F37" s="386"/>
      <c r="G37" s="386"/>
      <c r="H37" s="386"/>
      <c r="I37" s="386"/>
      <c r="J37" s="387"/>
    </row>
    <row r="38" spans="1:256">
      <c r="B38" s="388" t="s">
        <v>87</v>
      </c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B2:J2"/>
  </mergeCells>
  <printOptions/>
  <pageMargins left="0" right="0" top="0.5" bottom="0.5" header="0" footer="0.25"/>
  <pageSetup blackAndWhite="0" cellComments="none" copies="1" draft="0" errors="displayed" firstPageNumber="1" fitToWidth="1" orientation="landscape" pageOrder="overThenDown" paperSize="9" scale="83" useFirstPageNumber="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  <tabColor rgb="FF800000"/>
  </sheetPr>
  <dimension ref="A1:IV100"/>
  <sheetViews>
    <sheetView workbookViewId="0" rightToLeft="1">
      <selection activeCell="A1" sqref="A1"/>
    </sheetView>
  </sheetViews>
  <sheetFormatPr defaultRowHeight="18"/>
  <cols>
    <col min="1" max="1" style="389" width="6.281423" customWidth="1"/>
    <col min="2" max="2" style="389" width="47.78578" customWidth="1"/>
    <col min="3" max="3" style="389" width="17.72888" customWidth="1"/>
    <col min="4" max="4" style="390" width="23.59936" customWidth="1"/>
    <col min="5" max="5" style="390" width="17.87368" customWidth="1"/>
    <col min="6" max="6" style="390" width="19.73267" customWidth="1"/>
    <col min="7" max="7" style="390" width="14.0109" customWidth="1"/>
    <col min="8" max="8" style="391" width="7.569017" customWidth="1"/>
    <col min="9" max="9" style="391" width="6.708012" customWidth="1"/>
    <col min="10" max="10" style="391" width="7.709908" customWidth="1"/>
    <col min="11" max="11" style="391" width="7.138514" customWidth="1"/>
    <col min="12" max="12" style="391" width="5.995726" customWidth="1"/>
    <col min="13" max="13" style="391" width="7.854714" customWidth="1"/>
    <col min="14" max="14" style="391" width="8.140411" customWidth="1"/>
    <col min="15" max="15" style="390" width="6.281423" customWidth="1"/>
    <col min="16" max="16" style="390" width="7.999519" customWidth="1"/>
    <col min="17" max="17" style="390" width="8.711805" customWidth="1"/>
    <col min="18" max="18" style="390" width="10.00331" customWidth="1"/>
    <col min="19" max="19" style="390" width="9.57281" customWidth="1"/>
    <col min="20" max="20" style="390" width="6.136617" customWidth="1"/>
    <col min="21" max="22" style="390" width="5.706115" customWidth="1"/>
    <col min="23" max="23" style="390" width="6.852817" customWidth="1"/>
    <col min="24" max="24" style="390" width="6.422315" customWidth="1"/>
    <col min="25" max="25" style="390" width="6.708012" customWidth="1"/>
    <col min="26" max="26" style="390" width="7.28332" customWidth="1"/>
    <col min="27" max="38" style="390" width="5.706115" customWidth="1"/>
    <col min="39" max="256" style="390"/>
  </cols>
  <sheetData>
    <row r="1" spans="1:256">
      <c r="A1" s="390"/>
      <c r="B1" s="392" t="s">
        <v>16</v>
      </c>
      <c r="C1" s="393" t="s">
        <v>1</v>
      </c>
      <c r="H1" s="390"/>
      <c r="I1" s="390"/>
      <c r="J1" s="390"/>
      <c r="K1" s="390"/>
      <c r="L1" s="390"/>
      <c r="M1" s="390"/>
      <c r="N1" s="390"/>
    </row>
    <row r="2" spans="1:256">
      <c r="A2" s="394"/>
      <c r="B2" s="395" t="s">
        <v>44</v>
      </c>
      <c r="C2" s="396"/>
      <c r="D2" s="396"/>
      <c r="E2" s="396"/>
      <c r="F2" s="396"/>
      <c r="G2" s="397"/>
      <c r="H2" s="398"/>
      <c r="I2" s="398"/>
      <c r="J2" s="398"/>
      <c r="K2" s="398"/>
      <c r="L2" s="398"/>
      <c r="M2" s="398"/>
      <c r="N2" s="398"/>
      <c r="O2" s="399"/>
      <c r="P2" s="399"/>
      <c r="Q2" s="399"/>
      <c r="R2" s="399"/>
      <c r="S2" s="399"/>
      <c r="T2" s="399"/>
      <c r="U2" s="399"/>
      <c r="V2" s="399"/>
      <c r="W2" s="399"/>
      <c r="X2" s="399"/>
      <c r="Y2" s="399"/>
      <c r="Z2" s="399"/>
      <c r="AA2" s="399"/>
      <c r="AB2" s="399"/>
      <c r="AC2" s="399"/>
      <c r="AD2" s="399"/>
      <c r="AE2" s="399"/>
      <c r="AF2" s="399"/>
      <c r="AG2" s="399"/>
      <c r="AH2" s="399"/>
      <c r="AI2" s="399"/>
      <c r="AJ2" s="399"/>
      <c r="AK2" s="399"/>
      <c r="AL2" s="399"/>
      <c r="AM2" s="399"/>
      <c r="AN2" s="399"/>
      <c r="AO2" s="399"/>
      <c r="AP2" s="399"/>
      <c r="AQ2" s="399"/>
      <c r="AR2" s="399"/>
      <c r="AS2" s="399"/>
      <c r="AT2" s="399"/>
      <c r="AU2" s="399"/>
      <c r="AV2" s="399"/>
      <c r="AW2" s="399"/>
      <c r="AX2" s="399"/>
      <c r="AY2" s="399"/>
      <c r="AZ2" s="399"/>
      <c r="BA2" s="399"/>
      <c r="BB2" s="399"/>
      <c r="BC2" s="399"/>
      <c r="BD2" s="399"/>
      <c r="BE2" s="399"/>
      <c r="BF2" s="399"/>
      <c r="BG2" s="399"/>
      <c r="BH2" s="399"/>
      <c r="BI2" s="399"/>
      <c r="BJ2" s="399"/>
      <c r="BK2" s="399"/>
      <c r="BL2" s="399"/>
      <c r="BM2" s="399"/>
      <c r="BN2" s="399"/>
      <c r="BO2" s="399"/>
      <c r="BP2" s="399"/>
      <c r="BQ2" s="399"/>
      <c r="BR2" s="399"/>
      <c r="BS2" s="399"/>
      <c r="BT2" s="399"/>
      <c r="BU2" s="399"/>
      <c r="BV2" s="399"/>
      <c r="BW2" s="399"/>
      <c r="BX2" s="399"/>
      <c r="BY2" s="399"/>
      <c r="BZ2" s="399"/>
      <c r="CA2" s="399"/>
      <c r="CB2" s="399"/>
      <c r="CC2" s="399"/>
      <c r="CD2" s="399"/>
      <c r="CE2" s="399"/>
      <c r="CF2" s="399"/>
      <c r="CG2" s="399"/>
      <c r="CH2" s="399"/>
      <c r="CI2" s="399"/>
      <c r="CJ2" s="399"/>
      <c r="CK2" s="399"/>
      <c r="CL2" s="399"/>
      <c r="CM2" s="399"/>
      <c r="CN2" s="399"/>
      <c r="CO2" s="399"/>
      <c r="CP2" s="399"/>
      <c r="CQ2" s="399"/>
      <c r="CR2" s="399"/>
      <c r="CS2" s="399"/>
      <c r="CT2" s="399"/>
      <c r="CU2" s="399"/>
      <c r="CV2" s="399"/>
      <c r="CW2" s="399"/>
      <c r="CX2" s="399"/>
      <c r="CY2" s="399"/>
      <c r="CZ2" s="399"/>
      <c r="DA2" s="399"/>
      <c r="DB2" s="399"/>
      <c r="DC2" s="399"/>
      <c r="DD2" s="399"/>
      <c r="DE2" s="399"/>
      <c r="DF2" s="399"/>
      <c r="DG2" s="399"/>
      <c r="DH2" s="399"/>
      <c r="DI2" s="399"/>
      <c r="DJ2" s="399"/>
      <c r="DK2" s="399"/>
      <c r="DL2" s="399"/>
      <c r="DM2" s="399"/>
      <c r="DN2" s="399"/>
      <c r="DO2" s="399"/>
      <c r="DP2" s="399"/>
      <c r="DQ2" s="399"/>
      <c r="DR2" s="399"/>
      <c r="DS2" s="399"/>
      <c r="DT2" s="399"/>
      <c r="DU2" s="399"/>
      <c r="DV2" s="399"/>
      <c r="DW2" s="399"/>
      <c r="DX2" s="399"/>
      <c r="DY2" s="399"/>
      <c r="DZ2" s="399"/>
      <c r="EA2" s="399"/>
      <c r="EB2" s="399"/>
      <c r="EC2" s="399"/>
      <c r="ED2" s="399"/>
      <c r="EE2" s="399"/>
      <c r="EF2" s="399"/>
      <c r="EG2" s="399"/>
      <c r="EH2" s="399"/>
      <c r="EI2" s="399"/>
      <c r="EJ2" s="399"/>
      <c r="EK2" s="399"/>
      <c r="EL2" s="399"/>
      <c r="EM2" s="399"/>
      <c r="EN2" s="399"/>
      <c r="EO2" s="399"/>
      <c r="EP2" s="399"/>
      <c r="EQ2" s="399"/>
      <c r="ER2" s="399"/>
      <c r="ES2" s="399"/>
      <c r="ET2" s="399"/>
      <c r="EU2" s="399"/>
      <c r="EV2" s="399"/>
      <c r="EW2" s="399"/>
      <c r="EX2" s="399"/>
      <c r="EY2" s="399"/>
      <c r="EZ2" s="399"/>
      <c r="FA2" s="399"/>
      <c r="FB2" s="399"/>
      <c r="FC2" s="399"/>
      <c r="FD2" s="399"/>
      <c r="FE2" s="399"/>
      <c r="FF2" s="399"/>
      <c r="FG2" s="399"/>
      <c r="FH2" s="399"/>
      <c r="FI2" s="399"/>
      <c r="FJ2" s="399"/>
      <c r="FK2" s="399"/>
      <c r="FL2" s="399"/>
      <c r="FM2" s="399"/>
      <c r="FN2" s="399"/>
      <c r="FO2" s="399"/>
      <c r="FP2" s="399"/>
      <c r="FQ2" s="399"/>
      <c r="FR2" s="399"/>
      <c r="FS2" s="399"/>
      <c r="FT2" s="399"/>
      <c r="FU2" s="399"/>
      <c r="FV2" s="399"/>
      <c r="FW2" s="399"/>
      <c r="FX2" s="399"/>
      <c r="FY2" s="399"/>
      <c r="FZ2" s="399"/>
      <c r="GA2" s="399"/>
      <c r="GB2" s="399"/>
      <c r="GC2" s="399"/>
      <c r="GD2" s="399"/>
      <c r="GE2" s="399"/>
      <c r="GF2" s="399"/>
      <c r="GG2" s="399"/>
      <c r="GH2" s="399"/>
      <c r="GI2" s="399"/>
      <c r="GJ2" s="399"/>
      <c r="GK2" s="399"/>
      <c r="GL2" s="399"/>
      <c r="GM2" s="399"/>
      <c r="GN2" s="399"/>
      <c r="GO2" s="399"/>
      <c r="GP2" s="399"/>
      <c r="GQ2" s="399"/>
      <c r="GR2" s="399"/>
      <c r="GS2" s="399"/>
      <c r="GT2" s="399"/>
      <c r="GU2" s="399"/>
      <c r="GV2" s="399"/>
      <c r="GW2" s="399"/>
      <c r="GX2" s="399"/>
      <c r="GY2" s="399"/>
      <c r="GZ2" s="399"/>
      <c r="HA2" s="399"/>
      <c r="HB2" s="399"/>
      <c r="HC2" s="399"/>
      <c r="HD2" s="399"/>
      <c r="HE2" s="399"/>
      <c r="HF2" s="399"/>
      <c r="HG2" s="399"/>
      <c r="HH2" s="399"/>
      <c r="HI2" s="399"/>
      <c r="HJ2" s="399"/>
      <c r="HK2" s="399"/>
      <c r="HL2" s="399"/>
      <c r="HM2" s="399"/>
      <c r="HN2" s="399"/>
      <c r="HO2" s="399"/>
      <c r="HP2" s="399"/>
      <c r="HQ2" s="399"/>
      <c r="HR2" s="399"/>
      <c r="HS2" s="399"/>
      <c r="HT2" s="399"/>
      <c r="HU2" s="399"/>
      <c r="HV2" s="399"/>
      <c r="HW2" s="399"/>
      <c r="HX2" s="399"/>
      <c r="HY2" s="399"/>
      <c r="HZ2" s="399"/>
      <c r="IA2" s="399"/>
      <c r="IB2" s="399"/>
      <c r="IC2" s="399"/>
      <c r="ID2" s="399"/>
      <c r="IE2" s="399"/>
      <c r="IF2" s="399"/>
      <c r="IG2" s="399"/>
      <c r="IH2" s="399"/>
      <c r="II2" s="399"/>
      <c r="IJ2" s="399"/>
      <c r="IK2" s="399"/>
      <c r="IL2" s="399"/>
      <c r="IM2" s="399"/>
      <c r="IN2" s="399"/>
      <c r="IO2" s="399"/>
      <c r="IP2" s="399"/>
      <c r="IQ2" s="399"/>
      <c r="IR2" s="399"/>
      <c r="IS2" s="399"/>
      <c r="IT2" s="399"/>
      <c r="IU2" s="399"/>
      <c r="IV2" s="399"/>
    </row>
    <row r="3" spans="1:256">
      <c r="A3" s="394"/>
      <c r="B3" s="400" t="str">
        <v>9. חוזים עתידיים</v>
      </c>
      <c r="C3" s="401" t="s">
        <v>17</v>
      </c>
      <c r="D3" s="401" t="s">
        <v>64</v>
      </c>
      <c r="E3" s="401" t="s">
        <v>20</v>
      </c>
      <c r="F3" s="401" t="s">
        <v>48</v>
      </c>
      <c r="G3" s="402" t="s">
        <v>49</v>
      </c>
      <c r="H3" s="398"/>
      <c r="I3" s="398"/>
      <c r="J3" s="398"/>
      <c r="K3" s="398"/>
      <c r="L3" s="398"/>
      <c r="M3" s="398"/>
      <c r="N3" s="398"/>
      <c r="O3" s="398"/>
      <c r="P3" s="398"/>
      <c r="Q3" s="398"/>
      <c r="R3" s="398"/>
      <c r="S3" s="398"/>
      <c r="T3" s="398"/>
      <c r="U3" s="398"/>
      <c r="V3" s="398"/>
      <c r="W3" s="398"/>
      <c r="X3" s="398"/>
      <c r="Y3" s="398"/>
      <c r="Z3" s="398"/>
      <c r="AA3" s="398"/>
      <c r="AB3" s="398"/>
      <c r="AC3" s="398"/>
      <c r="AD3" s="398"/>
      <c r="AE3" s="398"/>
      <c r="AF3" s="398"/>
      <c r="AG3" s="398"/>
      <c r="AH3" s="398"/>
      <c r="AI3" s="398"/>
      <c r="AJ3" s="398"/>
      <c r="AK3" s="398"/>
      <c r="AL3" s="398"/>
      <c r="AM3" s="398"/>
      <c r="AN3" s="398"/>
      <c r="AO3" s="398"/>
      <c r="AP3" s="398"/>
      <c r="AQ3" s="398"/>
      <c r="AR3" s="398"/>
      <c r="AS3" s="398"/>
      <c r="AT3" s="398"/>
      <c r="AU3" s="398"/>
      <c r="AV3" s="398"/>
      <c r="AW3" s="398"/>
      <c r="AX3" s="398"/>
      <c r="AY3" s="398"/>
      <c r="AZ3" s="398"/>
      <c r="BA3" s="398"/>
      <c r="BB3" s="398"/>
      <c r="BC3" s="398"/>
      <c r="BD3" s="398"/>
      <c r="BE3" s="398"/>
      <c r="BF3" s="398"/>
      <c r="BG3" s="398"/>
      <c r="BH3" s="398"/>
      <c r="BI3" s="398"/>
      <c r="BJ3" s="398"/>
      <c r="BK3" s="398"/>
      <c r="BL3" s="398"/>
      <c r="BM3" s="398"/>
      <c r="BN3" s="398"/>
      <c r="BO3" s="398"/>
      <c r="BP3" s="398"/>
      <c r="BQ3" s="398"/>
      <c r="BR3" s="398"/>
      <c r="BS3" s="398"/>
      <c r="BT3" s="398"/>
      <c r="BU3" s="398"/>
      <c r="BV3" s="398"/>
      <c r="BW3" s="398"/>
      <c r="BX3" s="398"/>
      <c r="BY3" s="398"/>
      <c r="BZ3" s="398"/>
      <c r="CA3" s="398"/>
      <c r="CB3" s="398"/>
      <c r="CC3" s="398"/>
      <c r="CD3" s="398"/>
      <c r="CE3" s="398"/>
      <c r="CF3" s="398"/>
      <c r="CG3" s="398"/>
      <c r="CH3" s="398"/>
      <c r="CI3" s="398"/>
      <c r="CJ3" s="398"/>
      <c r="CK3" s="398"/>
      <c r="CL3" s="398"/>
      <c r="CM3" s="398"/>
      <c r="CN3" s="398"/>
      <c r="CO3" s="398"/>
      <c r="CP3" s="398"/>
      <c r="CQ3" s="398"/>
      <c r="CR3" s="398"/>
      <c r="CS3" s="398"/>
      <c r="CT3" s="398"/>
      <c r="CU3" s="398"/>
      <c r="CV3" s="398"/>
      <c r="CW3" s="398"/>
      <c r="CX3" s="398"/>
      <c r="CY3" s="398"/>
      <c r="CZ3" s="398"/>
      <c r="DA3" s="398"/>
      <c r="DB3" s="398"/>
      <c r="DC3" s="398"/>
      <c r="DD3" s="398"/>
      <c r="DE3" s="398"/>
      <c r="DF3" s="398"/>
      <c r="DG3" s="398"/>
      <c r="DH3" s="398"/>
      <c r="DI3" s="398"/>
      <c r="DJ3" s="398"/>
      <c r="DK3" s="398"/>
      <c r="DL3" s="398"/>
      <c r="DM3" s="398"/>
      <c r="DN3" s="398"/>
      <c r="DO3" s="398"/>
      <c r="DP3" s="398"/>
      <c r="DQ3" s="398"/>
      <c r="DR3" s="398"/>
      <c r="DS3" s="398"/>
      <c r="DT3" s="398"/>
      <c r="DU3" s="398"/>
      <c r="DV3" s="398"/>
      <c r="DW3" s="398"/>
      <c r="DX3" s="398"/>
      <c r="DY3" s="398"/>
      <c r="DZ3" s="398"/>
      <c r="EA3" s="398"/>
      <c r="EB3" s="398"/>
      <c r="EC3" s="398"/>
      <c r="ED3" s="398"/>
      <c r="EE3" s="398"/>
      <c r="EF3" s="398"/>
      <c r="EG3" s="398"/>
      <c r="EH3" s="398"/>
      <c r="EI3" s="398"/>
      <c r="EJ3" s="398"/>
      <c r="EK3" s="398"/>
      <c r="EL3" s="398"/>
      <c r="EM3" s="398"/>
      <c r="EN3" s="398"/>
      <c r="EO3" s="398"/>
      <c r="EP3" s="398"/>
      <c r="EQ3" s="398"/>
      <c r="ER3" s="398"/>
      <c r="ES3" s="398"/>
      <c r="ET3" s="398"/>
      <c r="EU3" s="398"/>
      <c r="EV3" s="398"/>
      <c r="EW3" s="398"/>
      <c r="EX3" s="398"/>
      <c r="EY3" s="398"/>
      <c r="EZ3" s="398"/>
      <c r="FA3" s="398"/>
      <c r="FB3" s="398"/>
      <c r="FC3" s="398"/>
      <c r="FD3" s="398"/>
      <c r="FE3" s="398"/>
      <c r="FF3" s="398"/>
      <c r="FG3" s="398"/>
      <c r="FH3" s="398"/>
      <c r="FI3" s="398"/>
      <c r="FJ3" s="398"/>
      <c r="FK3" s="398"/>
      <c r="FL3" s="398"/>
      <c r="FM3" s="398"/>
      <c r="FN3" s="398"/>
      <c r="FO3" s="398"/>
      <c r="FP3" s="398"/>
      <c r="FQ3" s="398"/>
      <c r="FR3" s="398"/>
      <c r="FS3" s="398"/>
      <c r="FT3" s="398"/>
      <c r="FU3" s="398"/>
      <c r="FV3" s="398"/>
      <c r="FW3" s="398"/>
      <c r="FX3" s="398"/>
      <c r="FY3" s="398"/>
      <c r="FZ3" s="398"/>
      <c r="GA3" s="398"/>
      <c r="GB3" s="398"/>
      <c r="GC3" s="398"/>
      <c r="GD3" s="398"/>
      <c r="GE3" s="398"/>
      <c r="GF3" s="398"/>
      <c r="GG3" s="398"/>
      <c r="GH3" s="398"/>
      <c r="GI3" s="398"/>
      <c r="GJ3" s="398"/>
      <c r="GK3" s="398"/>
      <c r="GL3" s="398"/>
      <c r="GM3" s="398"/>
      <c r="GN3" s="398"/>
      <c r="GO3" s="398"/>
      <c r="GP3" s="398"/>
      <c r="GQ3" s="398"/>
      <c r="GR3" s="398"/>
      <c r="GS3" s="398"/>
      <c r="GT3" s="398"/>
      <c r="GU3" s="398"/>
      <c r="GV3" s="398"/>
      <c r="GW3" s="398"/>
      <c r="GX3" s="398"/>
      <c r="GY3" s="398"/>
      <c r="GZ3" s="398"/>
      <c r="HA3" s="398"/>
      <c r="HB3" s="398"/>
      <c r="HC3" s="398"/>
      <c r="HD3" s="398"/>
      <c r="HE3" s="398"/>
      <c r="HF3" s="398"/>
      <c r="HG3" s="398"/>
      <c r="HH3" s="398"/>
      <c r="HI3" s="398"/>
      <c r="HJ3" s="398"/>
      <c r="HK3" s="398"/>
      <c r="HL3" s="398"/>
      <c r="HM3" s="398"/>
      <c r="HN3" s="398"/>
      <c r="HO3" s="398"/>
      <c r="HP3" s="398"/>
      <c r="HQ3" s="398"/>
      <c r="HR3" s="398"/>
      <c r="HS3" s="398"/>
      <c r="HT3" s="398"/>
      <c r="HU3" s="398"/>
      <c r="HV3" s="398"/>
      <c r="HW3" s="398"/>
      <c r="HX3" s="398"/>
      <c r="HY3" s="398"/>
      <c r="HZ3" s="398"/>
      <c r="IA3" s="398"/>
      <c r="IB3" s="398"/>
      <c r="IC3" s="398"/>
      <c r="ID3" s="398"/>
      <c r="IE3" s="398"/>
      <c r="IF3" s="398"/>
      <c r="IG3" s="398"/>
      <c r="IH3" s="398"/>
      <c r="II3" s="398"/>
      <c r="IJ3" s="398"/>
      <c r="IK3" s="398"/>
      <c r="IL3" s="398"/>
      <c r="IM3" s="398"/>
      <c r="IN3" s="398"/>
      <c r="IO3" s="398"/>
      <c r="IP3" s="398"/>
      <c r="IQ3" s="398"/>
      <c r="IR3" s="398"/>
      <c r="IS3" s="398"/>
      <c r="IT3" s="398"/>
      <c r="IU3" s="398"/>
      <c r="IV3" s="398"/>
    </row>
    <row r="4" spans="1:256">
      <c r="A4" s="403"/>
      <c r="B4" s="404"/>
      <c r="C4" s="405"/>
      <c r="D4" s="405"/>
      <c r="E4" s="405"/>
      <c r="F4" s="405" t="s">
        <v>53</v>
      </c>
      <c r="G4" s="406" t="s">
        <v>54</v>
      </c>
      <c r="H4" s="407"/>
      <c r="I4" s="407"/>
      <c r="J4" s="407"/>
      <c r="K4" s="407"/>
      <c r="L4" s="407"/>
      <c r="M4" s="407"/>
      <c r="N4" s="407"/>
      <c r="O4" s="407"/>
      <c r="P4" s="407"/>
      <c r="Q4" s="407"/>
      <c r="R4" s="407"/>
      <c r="S4" s="407"/>
      <c r="T4" s="407"/>
      <c r="U4" s="407"/>
      <c r="V4" s="407"/>
      <c r="W4" s="407"/>
      <c r="X4" s="407"/>
      <c r="Y4" s="407"/>
      <c r="Z4" s="407"/>
      <c r="AA4" s="407"/>
      <c r="AB4" s="407"/>
      <c r="AC4" s="407"/>
      <c r="AD4" s="407"/>
      <c r="AE4" s="407"/>
      <c r="AF4" s="407"/>
      <c r="AG4" s="407"/>
      <c r="AH4" s="407"/>
      <c r="AI4" s="407"/>
      <c r="AJ4" s="407"/>
      <c r="AK4" s="407"/>
      <c r="AL4" s="407"/>
      <c r="AM4" s="407"/>
      <c r="AN4" s="407"/>
      <c r="AO4" s="407"/>
      <c r="AP4" s="407"/>
      <c r="AQ4" s="407"/>
      <c r="AR4" s="407"/>
      <c r="AS4" s="407"/>
      <c r="AT4" s="407"/>
      <c r="AU4" s="407"/>
      <c r="AV4" s="407"/>
      <c r="AW4" s="407"/>
      <c r="AX4" s="407"/>
      <c r="AY4" s="407"/>
      <c r="AZ4" s="407"/>
      <c r="BA4" s="407"/>
      <c r="BB4" s="407"/>
      <c r="BC4" s="407"/>
      <c r="BD4" s="407"/>
      <c r="BE4" s="407"/>
      <c r="BF4" s="407"/>
      <c r="BG4" s="407"/>
      <c r="BH4" s="407"/>
      <c r="BI4" s="407"/>
      <c r="BJ4" s="407"/>
      <c r="BK4" s="407"/>
      <c r="BL4" s="407"/>
      <c r="BM4" s="407"/>
      <c r="BN4" s="407"/>
      <c r="BO4" s="407"/>
      <c r="BP4" s="407"/>
      <c r="BQ4" s="407"/>
      <c r="BR4" s="407"/>
      <c r="BS4" s="407"/>
      <c r="BT4" s="407"/>
      <c r="BU4" s="407"/>
      <c r="BV4" s="407"/>
      <c r="BW4" s="407"/>
      <c r="BX4" s="407"/>
      <c r="BY4" s="407"/>
      <c r="BZ4" s="407"/>
      <c r="CA4" s="407"/>
      <c r="CB4" s="407"/>
      <c r="CC4" s="407"/>
      <c r="CD4" s="407"/>
      <c r="CE4" s="407"/>
      <c r="CF4" s="407"/>
      <c r="CG4" s="407"/>
      <c r="CH4" s="407"/>
      <c r="CI4" s="407"/>
      <c r="CJ4" s="407"/>
      <c r="CK4" s="407"/>
      <c r="CL4" s="407"/>
      <c r="CM4" s="407"/>
      <c r="CN4" s="407"/>
      <c r="CO4" s="407"/>
      <c r="CP4" s="407"/>
      <c r="CQ4" s="407"/>
      <c r="CR4" s="407"/>
      <c r="CS4" s="407"/>
      <c r="CT4" s="407"/>
      <c r="CU4" s="407"/>
      <c r="CV4" s="407"/>
      <c r="CW4" s="407"/>
      <c r="CX4" s="407"/>
      <c r="CY4" s="407"/>
      <c r="CZ4" s="407"/>
      <c r="DA4" s="407"/>
      <c r="DB4" s="407"/>
      <c r="DC4" s="407"/>
      <c r="DD4" s="407"/>
      <c r="DE4" s="407"/>
      <c r="DF4" s="407"/>
      <c r="DG4" s="407"/>
      <c r="DH4" s="407"/>
      <c r="DI4" s="407"/>
      <c r="DJ4" s="407"/>
      <c r="DK4" s="407"/>
      <c r="DL4" s="407"/>
      <c r="DM4" s="407"/>
      <c r="DN4" s="407"/>
      <c r="DO4" s="407"/>
      <c r="DP4" s="407"/>
      <c r="DQ4" s="407"/>
      <c r="DR4" s="407"/>
      <c r="DS4" s="407"/>
      <c r="DT4" s="407"/>
      <c r="DU4" s="407"/>
      <c r="DV4" s="407"/>
      <c r="DW4" s="407"/>
      <c r="DX4" s="407"/>
      <c r="DY4" s="407"/>
      <c r="DZ4" s="407"/>
      <c r="EA4" s="407"/>
      <c r="EB4" s="407"/>
      <c r="EC4" s="407"/>
      <c r="ED4" s="407"/>
      <c r="EE4" s="407"/>
      <c r="EF4" s="407"/>
      <c r="EG4" s="407"/>
      <c r="EH4" s="407"/>
      <c r="EI4" s="407"/>
      <c r="EJ4" s="407"/>
      <c r="EK4" s="407"/>
      <c r="EL4" s="407"/>
      <c r="EM4" s="407"/>
      <c r="EN4" s="407"/>
      <c r="EO4" s="407"/>
      <c r="EP4" s="407"/>
      <c r="EQ4" s="407"/>
      <c r="ER4" s="407"/>
      <c r="ES4" s="407"/>
      <c r="ET4" s="407"/>
      <c r="EU4" s="407"/>
      <c r="EV4" s="407"/>
      <c r="EW4" s="407"/>
      <c r="EX4" s="407"/>
      <c r="EY4" s="407"/>
      <c r="EZ4" s="407"/>
      <c r="FA4" s="407"/>
      <c r="FB4" s="407"/>
      <c r="FC4" s="407"/>
      <c r="FD4" s="407"/>
      <c r="FE4" s="407"/>
      <c r="FF4" s="407"/>
      <c r="FG4" s="407"/>
      <c r="FH4" s="407"/>
      <c r="FI4" s="407"/>
      <c r="FJ4" s="407"/>
      <c r="FK4" s="407"/>
      <c r="FL4" s="407"/>
      <c r="FM4" s="407"/>
      <c r="FN4" s="407"/>
      <c r="FO4" s="407"/>
      <c r="FP4" s="407"/>
      <c r="FQ4" s="407"/>
      <c r="FR4" s="407"/>
      <c r="FS4" s="407"/>
      <c r="FT4" s="407"/>
      <c r="FU4" s="407"/>
      <c r="FV4" s="407"/>
      <c r="FW4" s="407"/>
      <c r="FX4" s="407"/>
      <c r="FY4" s="407"/>
      <c r="FZ4" s="407"/>
      <c r="GA4" s="407"/>
      <c r="GB4" s="407"/>
      <c r="GC4" s="407"/>
      <c r="GD4" s="407"/>
      <c r="GE4" s="407"/>
      <c r="GF4" s="407"/>
      <c r="GG4" s="407"/>
      <c r="GH4" s="407"/>
      <c r="GI4" s="407"/>
      <c r="GJ4" s="407"/>
      <c r="GK4" s="407"/>
      <c r="GL4" s="407"/>
      <c r="GM4" s="407"/>
      <c r="GN4" s="407"/>
      <c r="GO4" s="407"/>
      <c r="GP4" s="407"/>
      <c r="GQ4" s="407"/>
      <c r="GR4" s="407"/>
      <c r="GS4" s="407"/>
      <c r="GT4" s="407"/>
      <c r="GU4" s="407"/>
      <c r="GV4" s="407"/>
      <c r="GW4" s="407"/>
      <c r="GX4" s="407"/>
      <c r="GY4" s="407"/>
      <c r="GZ4" s="407"/>
      <c r="HA4" s="407"/>
      <c r="HB4" s="407"/>
      <c r="HC4" s="407"/>
      <c r="HD4" s="407"/>
      <c r="HE4" s="407"/>
      <c r="HF4" s="407"/>
      <c r="HG4" s="407"/>
      <c r="HH4" s="407"/>
      <c r="HI4" s="407"/>
      <c r="HJ4" s="407"/>
      <c r="HK4" s="407"/>
      <c r="HL4" s="407"/>
      <c r="HM4" s="407"/>
      <c r="HN4" s="407"/>
      <c r="HO4" s="407"/>
      <c r="HP4" s="407"/>
      <c r="HQ4" s="407"/>
      <c r="HR4" s="407"/>
      <c r="HS4" s="407"/>
      <c r="HT4" s="407"/>
      <c r="HU4" s="407"/>
      <c r="HV4" s="407"/>
      <c r="HW4" s="407"/>
      <c r="HX4" s="407"/>
      <c r="HY4" s="407"/>
      <c r="HZ4" s="407"/>
      <c r="IA4" s="407"/>
      <c r="IB4" s="407"/>
      <c r="IC4" s="407"/>
      <c r="ID4" s="407"/>
      <c r="IE4" s="407"/>
      <c r="IF4" s="407"/>
      <c r="IG4" s="407"/>
      <c r="IH4" s="407"/>
      <c r="II4" s="407"/>
      <c r="IJ4" s="407"/>
      <c r="IK4" s="407"/>
      <c r="IL4" s="407"/>
      <c r="IM4" s="407"/>
      <c r="IN4" s="407"/>
      <c r="IO4" s="407"/>
      <c r="IP4" s="407"/>
      <c r="IQ4" s="407"/>
      <c r="IR4" s="407"/>
      <c r="IS4" s="407"/>
      <c r="IT4" s="407"/>
      <c r="IU4" s="407"/>
      <c r="IV4" s="407"/>
    </row>
    <row r="5" spans="1:256">
      <c r="A5" s="408"/>
      <c r="B5" s="409"/>
      <c r="C5" s="410" t="s">
        <v>5</v>
      </c>
      <c r="D5" s="410" t="s">
        <v>6</v>
      </c>
      <c r="E5" s="410" t="s">
        <v>24</v>
      </c>
      <c r="F5" s="410" t="s">
        <v>25</v>
      </c>
      <c r="G5" s="411" t="s">
        <v>26</v>
      </c>
      <c r="H5" s="412"/>
      <c r="I5" s="412"/>
      <c r="J5" s="412"/>
      <c r="K5" s="412"/>
      <c r="L5" s="412"/>
      <c r="M5" s="412"/>
      <c r="N5" s="412"/>
      <c r="O5" s="413"/>
      <c r="P5" s="413"/>
      <c r="Q5" s="413"/>
      <c r="R5" s="413"/>
      <c r="S5" s="413"/>
      <c r="T5" s="413"/>
      <c r="U5" s="413"/>
      <c r="V5" s="413"/>
      <c r="W5" s="413"/>
      <c r="X5" s="413"/>
      <c r="Y5" s="413"/>
      <c r="Z5" s="413"/>
      <c r="AA5" s="413"/>
      <c r="AB5" s="413"/>
      <c r="AC5" s="413"/>
      <c r="AD5" s="413"/>
      <c r="AE5" s="413"/>
      <c r="AF5" s="413"/>
      <c r="AG5" s="413"/>
      <c r="AH5" s="413"/>
      <c r="AI5" s="413"/>
      <c r="AJ5" s="413"/>
      <c r="AK5" s="413"/>
      <c r="AL5" s="413"/>
      <c r="AM5" s="413"/>
      <c r="AN5" s="413"/>
      <c r="AO5" s="413"/>
      <c r="AP5" s="413"/>
      <c r="AQ5" s="413"/>
      <c r="AR5" s="413"/>
      <c r="AS5" s="413"/>
      <c r="AT5" s="413"/>
      <c r="AU5" s="413"/>
      <c r="AV5" s="413"/>
      <c r="AW5" s="413"/>
      <c r="AX5" s="413"/>
      <c r="AY5" s="413"/>
      <c r="AZ5" s="413"/>
      <c r="BA5" s="413"/>
      <c r="BB5" s="413"/>
      <c r="BC5" s="413"/>
      <c r="BD5" s="413"/>
      <c r="BE5" s="413"/>
      <c r="BF5" s="413"/>
      <c r="BG5" s="413"/>
      <c r="BH5" s="413"/>
      <c r="BI5" s="413"/>
      <c r="BJ5" s="413"/>
      <c r="BK5" s="413"/>
      <c r="BL5" s="413"/>
      <c r="BM5" s="413"/>
      <c r="BN5" s="413"/>
      <c r="BO5" s="413"/>
      <c r="BP5" s="413"/>
      <c r="BQ5" s="413"/>
      <c r="BR5" s="413"/>
      <c r="BS5" s="413"/>
      <c r="BT5" s="413"/>
      <c r="BU5" s="413"/>
      <c r="BV5" s="413"/>
      <c r="BW5" s="413"/>
      <c r="BX5" s="413"/>
      <c r="BY5" s="413"/>
      <c r="BZ5" s="413"/>
      <c r="CA5" s="413"/>
      <c r="CB5" s="413"/>
      <c r="CC5" s="413"/>
      <c r="CD5" s="413"/>
      <c r="CE5" s="413"/>
      <c r="CF5" s="413"/>
      <c r="CG5" s="413"/>
      <c r="CH5" s="413"/>
      <c r="CI5" s="413"/>
      <c r="CJ5" s="413"/>
      <c r="CK5" s="413"/>
      <c r="CL5" s="413"/>
      <c r="CM5" s="413"/>
      <c r="CN5" s="413"/>
      <c r="CO5" s="413"/>
      <c r="CP5" s="413"/>
      <c r="CQ5" s="413"/>
      <c r="CR5" s="413"/>
      <c r="CS5" s="413"/>
      <c r="CT5" s="413"/>
      <c r="CU5" s="413"/>
      <c r="CV5" s="413"/>
      <c r="CW5" s="413"/>
      <c r="CX5" s="413"/>
      <c r="CY5" s="413"/>
      <c r="CZ5" s="413"/>
      <c r="DA5" s="413"/>
      <c r="DB5" s="413"/>
      <c r="DC5" s="413"/>
      <c r="DD5" s="413"/>
      <c r="DE5" s="413"/>
      <c r="DF5" s="413"/>
      <c r="DG5" s="413"/>
      <c r="DH5" s="413"/>
      <c r="DI5" s="413"/>
      <c r="DJ5" s="413"/>
      <c r="DK5" s="413"/>
      <c r="DL5" s="413"/>
      <c r="DM5" s="413"/>
      <c r="DN5" s="413"/>
      <c r="DO5" s="413"/>
      <c r="DP5" s="413"/>
      <c r="DQ5" s="413"/>
      <c r="DR5" s="413"/>
      <c r="DS5" s="413"/>
      <c r="DT5" s="413"/>
      <c r="DU5" s="413"/>
      <c r="DV5" s="413"/>
      <c r="DW5" s="413"/>
      <c r="DX5" s="413"/>
      <c r="DY5" s="413"/>
      <c r="DZ5" s="413"/>
      <c r="EA5" s="413"/>
      <c r="EB5" s="413"/>
      <c r="EC5" s="413"/>
      <c r="ED5" s="413"/>
      <c r="EE5" s="413"/>
      <c r="EF5" s="413"/>
      <c r="EG5" s="413"/>
      <c r="EH5" s="413"/>
      <c r="EI5" s="413"/>
      <c r="EJ5" s="413"/>
      <c r="EK5" s="413"/>
      <c r="EL5" s="413"/>
      <c r="EM5" s="413"/>
      <c r="EN5" s="413"/>
      <c r="EO5" s="413"/>
      <c r="EP5" s="413"/>
      <c r="EQ5" s="413"/>
      <c r="ER5" s="413"/>
      <c r="ES5" s="413"/>
      <c r="ET5" s="413"/>
      <c r="EU5" s="413"/>
      <c r="EV5" s="413"/>
      <c r="EW5" s="413"/>
      <c r="EX5" s="413"/>
      <c r="EY5" s="413"/>
      <c r="EZ5" s="413"/>
      <c r="FA5" s="413"/>
      <c r="FB5" s="413"/>
      <c r="FC5" s="413"/>
      <c r="FD5" s="413"/>
      <c r="FE5" s="413"/>
      <c r="FF5" s="413"/>
      <c r="FG5" s="413"/>
      <c r="FH5" s="413"/>
      <c r="FI5" s="413"/>
      <c r="FJ5" s="413"/>
      <c r="FK5" s="413"/>
      <c r="FL5" s="413"/>
      <c r="FM5" s="413"/>
      <c r="FN5" s="413"/>
      <c r="FO5" s="413"/>
      <c r="FP5" s="413"/>
      <c r="FQ5" s="413"/>
      <c r="FR5" s="413"/>
      <c r="FS5" s="413"/>
      <c r="FT5" s="413"/>
      <c r="FU5" s="413"/>
      <c r="FV5" s="413"/>
      <c r="FW5" s="413"/>
      <c r="FX5" s="413"/>
      <c r="FY5" s="413"/>
      <c r="FZ5" s="413"/>
      <c r="GA5" s="413"/>
      <c r="GB5" s="413"/>
      <c r="GC5" s="413"/>
      <c r="GD5" s="413"/>
      <c r="GE5" s="413"/>
      <c r="GF5" s="413"/>
      <c r="GG5" s="413"/>
      <c r="GH5" s="413"/>
      <c r="GI5" s="413"/>
      <c r="GJ5" s="413"/>
      <c r="GK5" s="413"/>
      <c r="GL5" s="413"/>
      <c r="GM5" s="413"/>
      <c r="GN5" s="413"/>
      <c r="GO5" s="413"/>
      <c r="GP5" s="413"/>
      <c r="GQ5" s="413"/>
      <c r="GR5" s="413"/>
      <c r="GS5" s="413"/>
      <c r="GT5" s="413"/>
      <c r="GU5" s="413"/>
      <c r="GV5" s="413"/>
      <c r="GW5" s="413"/>
      <c r="GX5" s="413"/>
      <c r="GY5" s="413"/>
      <c r="GZ5" s="413"/>
      <c r="HA5" s="413"/>
      <c r="HB5" s="413"/>
      <c r="HC5" s="413"/>
      <c r="HD5" s="413"/>
      <c r="HE5" s="413"/>
      <c r="HF5" s="413"/>
      <c r="HG5" s="413"/>
      <c r="HH5" s="413"/>
      <c r="HI5" s="413"/>
      <c r="HJ5" s="413"/>
      <c r="HK5" s="413"/>
      <c r="HL5" s="413"/>
      <c r="HM5" s="413"/>
      <c r="HN5" s="413"/>
      <c r="HO5" s="413"/>
      <c r="HP5" s="413"/>
      <c r="HQ5" s="413"/>
      <c r="HR5" s="413"/>
      <c r="HS5" s="413"/>
      <c r="HT5" s="413"/>
      <c r="HU5" s="413"/>
      <c r="HV5" s="413"/>
      <c r="HW5" s="413"/>
      <c r="HX5" s="413"/>
      <c r="HY5" s="413"/>
      <c r="HZ5" s="413"/>
      <c r="IA5" s="413"/>
      <c r="IB5" s="413"/>
      <c r="IC5" s="413"/>
      <c r="ID5" s="413"/>
      <c r="IE5" s="413"/>
      <c r="IF5" s="413"/>
      <c r="IG5" s="413"/>
      <c r="IH5" s="413"/>
      <c r="II5" s="413"/>
      <c r="IJ5" s="413"/>
      <c r="IK5" s="413"/>
      <c r="IL5" s="413"/>
      <c r="IM5" s="413"/>
      <c r="IN5" s="413"/>
      <c r="IO5" s="413"/>
      <c r="IP5" s="413"/>
      <c r="IQ5" s="413"/>
      <c r="IR5" s="413"/>
      <c r="IS5" s="413"/>
      <c r="IT5" s="413"/>
      <c r="IU5" s="413"/>
      <c r="IV5" s="413"/>
    </row>
    <row r="6" spans="1:256">
      <c r="B6" s="414" t="str">
        <v>ישראל                                   </v>
      </c>
      <c r="C6" s="415"/>
      <c r="D6" s="415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</row>
    <row r="7" spans="1:256">
      <c r="B7" s="416" t="str">
        <v>סה"כ ישראל                              </v>
      </c>
      <c r="C7" s="417"/>
      <c r="D7" s="417"/>
      <c r="E7" s="417"/>
      <c r="F7" s="417"/>
      <c r="G7" s="417"/>
    </row>
    <row r="8" spans="1:256">
      <c r="B8" s="418" t="str">
        <v>חו"ל                                    </v>
      </c>
      <c r="C8" s="415"/>
      <c r="D8" s="415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</row>
    <row r="9" spans="1:256">
      <c r="B9" s="419" t="str">
        <v>NIKKEI
NIKKEI 225 CME 032010 </v>
      </c>
      <c r="C9" s="420">
        <v>9110321</v>
      </c>
      <c r="D9" s="421"/>
      <c r="E9" s="421" t="s">
        <v>9</v>
      </c>
      <c r="F9" s="421">
        <v>7.47</v>
      </c>
      <c r="G9" s="422">
        <v>5285000</v>
      </c>
    </row>
    <row r="10" spans="1:256">
      <c r="B10" s="423" t="str">
        <v>התחייבות j 225$ nikkei </v>
      </c>
      <c r="C10" s="420">
        <v>7300403</v>
      </c>
      <c r="D10" s="421"/>
      <c r="E10" s="421" t="s">
        <v>9</v>
      </c>
      <c r="F10" s="421">
        <v>-356875</v>
      </c>
      <c r="G10" s="422">
        <v>100</v>
      </c>
    </row>
    <row r="11" spans="1:256">
      <c r="B11" s="424" t="str">
        <v>סה"כ חו"ל                               </v>
      </c>
      <c r="C11" s="417"/>
      <c r="D11" s="417"/>
      <c r="E11" s="417"/>
      <c r="F11" s="425">
        <v>-356867.53</v>
      </c>
      <c r="G11" s="417"/>
    </row>
    <row r="12" spans="1:256">
      <c r="B12" s="424" t="str">
        <v>סה"כ חוזים עתידיים (סחיר)               </v>
      </c>
      <c r="C12" s="417"/>
      <c r="D12" s="417"/>
      <c r="E12" s="417"/>
      <c r="F12" s="425">
        <v>-356867.53</v>
      </c>
      <c r="G12" s="417"/>
    </row>
    <row r="13" spans="1:256">
      <c r="B13" s="426" t="s">
        <v>43</v>
      </c>
      <c r="C13" s="415"/>
      <c r="D13" s="415"/>
      <c r="E13" s="415"/>
      <c r="F13" s="415"/>
      <c r="G13" s="415"/>
      <c r="H13" s="415"/>
      <c r="I13" s="415"/>
      <c r="J13" s="415"/>
      <c r="K13" s="415"/>
      <c r="L13" s="415"/>
      <c r="M13" s="415"/>
      <c r="N13" s="415"/>
      <c r="O13" s="415"/>
      <c r="P13" s="415"/>
    </row>
    <row r="14" spans="1:256">
      <c r="B14" s="415"/>
      <c r="C14" s="415"/>
      <c r="D14" s="415"/>
      <c r="E14" s="415"/>
      <c r="F14" s="415"/>
      <c r="G14" s="415"/>
      <c r="H14" s="415"/>
      <c r="I14" s="415"/>
      <c r="J14" s="415"/>
      <c r="K14" s="415"/>
      <c r="L14" s="415"/>
      <c r="M14" s="415"/>
      <c r="N14" s="415"/>
      <c r="O14" s="415"/>
      <c r="P14" s="415"/>
    </row>
    <row r="15" spans="1:256"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415"/>
      <c r="N15" s="415"/>
      <c r="O15" s="415"/>
      <c r="P15" s="415"/>
    </row>
    <row r="16" spans="1:256">
      <c r="B16" s="415"/>
      <c r="C16" s="415"/>
      <c r="D16" s="415"/>
      <c r="E16" s="415"/>
      <c r="F16" s="415"/>
      <c r="G16" s="415"/>
      <c r="H16" s="415"/>
      <c r="I16" s="415"/>
      <c r="J16" s="415"/>
      <c r="K16" s="415"/>
      <c r="L16" s="415"/>
      <c r="M16" s="415"/>
      <c r="N16" s="415"/>
      <c r="O16" s="415"/>
      <c r="P16" s="415"/>
    </row>
    <row r="17" spans="1:256">
      <c r="B17" s="415"/>
      <c r="C17" s="415"/>
      <c r="D17" s="415"/>
      <c r="E17" s="415"/>
      <c r="F17" s="415"/>
      <c r="G17" s="415"/>
      <c r="H17" s="415"/>
      <c r="I17" s="415"/>
      <c r="J17" s="415"/>
      <c r="K17" s="415"/>
      <c r="L17" s="415"/>
      <c r="M17" s="415"/>
      <c r="N17" s="415"/>
      <c r="O17" s="415"/>
      <c r="P17" s="415"/>
    </row>
    <row r="18" spans="1:256">
      <c r="B18" s="415"/>
      <c r="C18" s="415"/>
      <c r="D18" s="415"/>
      <c r="E18" s="415"/>
      <c r="F18" s="415"/>
      <c r="G18" s="415"/>
      <c r="H18" s="415"/>
      <c r="I18" s="415"/>
      <c r="J18" s="415"/>
      <c r="K18" s="415"/>
      <c r="L18" s="415"/>
      <c r="M18" s="415"/>
      <c r="N18" s="415"/>
      <c r="O18" s="415"/>
      <c r="P18" s="415"/>
    </row>
    <row r="19" spans="1:256">
      <c r="B19" s="415"/>
      <c r="C19" s="415"/>
      <c r="D19" s="415"/>
      <c r="E19" s="415"/>
      <c r="F19" s="415"/>
      <c r="G19" s="415"/>
      <c r="H19" s="415"/>
      <c r="I19" s="415"/>
      <c r="J19" s="415"/>
      <c r="K19" s="415"/>
      <c r="L19" s="415"/>
      <c r="M19" s="415"/>
      <c r="N19" s="415"/>
      <c r="O19" s="415"/>
      <c r="P19" s="415"/>
    </row>
    <row r="20" spans="1:256">
      <c r="B20" s="415"/>
      <c r="C20" s="415"/>
      <c r="D20" s="415"/>
      <c r="E20" s="415"/>
      <c r="F20" s="415"/>
      <c r="G20" s="415"/>
      <c r="H20" s="415"/>
      <c r="I20" s="415"/>
      <c r="J20" s="415"/>
      <c r="K20" s="415"/>
      <c r="L20" s="415"/>
      <c r="M20" s="415"/>
      <c r="N20" s="415"/>
      <c r="O20" s="415"/>
      <c r="P20" s="415"/>
    </row>
    <row r="21" spans="1:256">
      <c r="B21" s="415"/>
      <c r="C21" s="415"/>
      <c r="D21" s="415"/>
      <c r="E21" s="415"/>
      <c r="F21" s="415"/>
      <c r="G21" s="415"/>
      <c r="H21" s="415"/>
      <c r="I21" s="415"/>
      <c r="J21" s="415"/>
      <c r="K21" s="415"/>
      <c r="L21" s="415"/>
      <c r="M21" s="415"/>
      <c r="N21" s="415"/>
      <c r="O21" s="415"/>
      <c r="P21" s="415"/>
    </row>
    <row r="22" spans="1:256">
      <c r="B22" s="415"/>
      <c r="C22" s="415"/>
      <c r="D22" s="415"/>
      <c r="E22" s="415"/>
      <c r="F22" s="415"/>
      <c r="G22" s="415"/>
      <c r="H22" s="415"/>
      <c r="I22" s="415"/>
      <c r="J22" s="415"/>
      <c r="K22" s="415"/>
      <c r="L22" s="415"/>
      <c r="M22" s="415"/>
      <c r="N22" s="415"/>
      <c r="O22" s="415"/>
      <c r="P22" s="415"/>
    </row>
    <row r="23" spans="1:256">
      <c r="B23" s="415"/>
      <c r="C23" s="415"/>
      <c r="D23" s="415"/>
      <c r="E23" s="415"/>
      <c r="F23" s="415"/>
      <c r="G23" s="415"/>
      <c r="H23" s="415"/>
      <c r="I23" s="415"/>
      <c r="J23" s="415"/>
      <c r="K23" s="415"/>
      <c r="L23" s="415"/>
      <c r="M23" s="415"/>
      <c r="N23" s="415"/>
      <c r="O23" s="415"/>
      <c r="P23" s="415"/>
    </row>
    <row r="24" spans="1:256">
      <c r="B24" s="415"/>
      <c r="C24" s="415"/>
      <c r="D24" s="415"/>
      <c r="E24" s="415"/>
      <c r="F24" s="415"/>
      <c r="G24" s="415"/>
      <c r="H24" s="415"/>
      <c r="I24" s="415"/>
      <c r="J24" s="415"/>
      <c r="K24" s="415"/>
      <c r="L24" s="415"/>
      <c r="M24" s="415"/>
      <c r="N24" s="415"/>
      <c r="O24" s="415"/>
      <c r="P24" s="415"/>
    </row>
    <row r="25" spans="1:256">
      <c r="B25" s="415"/>
      <c r="C25" s="415"/>
      <c r="D25" s="415"/>
      <c r="E25" s="415"/>
      <c r="F25" s="415"/>
      <c r="G25" s="415"/>
      <c r="H25" s="415"/>
      <c r="I25" s="415"/>
      <c r="J25" s="415"/>
      <c r="K25" s="415"/>
      <c r="L25" s="415"/>
      <c r="M25" s="415"/>
      <c r="N25" s="415"/>
      <c r="O25" s="415"/>
      <c r="P25" s="415"/>
    </row>
    <row r="26" spans="1:256">
      <c r="B26" s="415"/>
      <c r="C26" s="415"/>
      <c r="D26" s="415"/>
      <c r="E26" s="415"/>
      <c r="F26" s="415"/>
      <c r="G26" s="415"/>
      <c r="H26" s="415"/>
      <c r="I26" s="415"/>
      <c r="J26" s="415"/>
      <c r="K26" s="415"/>
      <c r="L26" s="415"/>
      <c r="M26" s="415"/>
      <c r="N26" s="415"/>
      <c r="O26" s="415"/>
      <c r="P26" s="415"/>
    </row>
    <row r="27" spans="1:256">
      <c r="B27" s="415"/>
      <c r="C27" s="415"/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5"/>
      <c r="P27" s="415"/>
    </row>
    <row r="28" spans="1:256">
      <c r="B28" s="415"/>
      <c r="C28" s="415"/>
      <c r="D28" s="415"/>
      <c r="E28" s="415"/>
      <c r="F28" s="415"/>
      <c r="G28" s="415"/>
      <c r="H28" s="415"/>
      <c r="I28" s="415"/>
      <c r="J28" s="415"/>
      <c r="K28" s="415"/>
      <c r="L28" s="415"/>
      <c r="M28" s="415"/>
      <c r="N28" s="415"/>
      <c r="O28" s="415"/>
      <c r="P28" s="415"/>
    </row>
    <row r="29" spans="1:256">
      <c r="B29" s="415"/>
      <c r="C29" s="415"/>
      <c r="D29" s="415"/>
      <c r="E29" s="415"/>
      <c r="F29" s="415"/>
      <c r="G29" s="415"/>
      <c r="H29" s="415"/>
      <c r="I29" s="415"/>
      <c r="J29" s="415"/>
      <c r="K29" s="415"/>
      <c r="L29" s="415"/>
      <c r="M29" s="415"/>
      <c r="N29" s="415"/>
      <c r="O29" s="415"/>
      <c r="P29" s="415"/>
    </row>
    <row r="30" spans="1:256">
      <c r="B30" s="415"/>
      <c r="C30" s="415"/>
      <c r="D30" s="415"/>
      <c r="E30" s="415"/>
      <c r="F30" s="415"/>
      <c r="G30" s="415"/>
      <c r="H30" s="415"/>
      <c r="I30" s="415"/>
      <c r="J30" s="415"/>
      <c r="K30" s="415"/>
      <c r="L30" s="415"/>
      <c r="M30" s="415"/>
      <c r="N30" s="415"/>
      <c r="O30" s="415"/>
      <c r="P30" s="415"/>
    </row>
    <row r="31" spans="1:256">
      <c r="B31" s="415"/>
      <c r="C31" s="415"/>
      <c r="D31" s="415"/>
      <c r="E31" s="415"/>
      <c r="F31" s="415"/>
      <c r="G31" s="415"/>
      <c r="H31" s="415"/>
      <c r="I31" s="415"/>
      <c r="J31" s="415"/>
      <c r="K31" s="415"/>
      <c r="L31" s="415"/>
      <c r="M31" s="415"/>
      <c r="N31" s="415"/>
      <c r="O31" s="415"/>
      <c r="P31" s="415"/>
    </row>
    <row r="32" spans="1:256">
      <c r="B32" s="415"/>
      <c r="C32" s="415"/>
      <c r="D32" s="415"/>
      <c r="E32" s="415"/>
      <c r="F32" s="415"/>
      <c r="G32" s="415"/>
      <c r="H32" s="415"/>
      <c r="I32" s="415"/>
      <c r="J32" s="415"/>
      <c r="K32" s="415"/>
      <c r="L32" s="415"/>
      <c r="M32" s="415"/>
      <c r="N32" s="415"/>
      <c r="O32" s="415"/>
      <c r="P32" s="415"/>
    </row>
    <row r="33" spans="1:256">
      <c r="B33" s="415"/>
      <c r="C33" s="415"/>
      <c r="D33" s="415"/>
      <c r="E33" s="415"/>
      <c r="F33" s="415"/>
      <c r="G33" s="415"/>
      <c r="H33" s="415"/>
      <c r="I33" s="415"/>
      <c r="J33" s="415"/>
      <c r="K33" s="415"/>
      <c r="L33" s="415"/>
      <c r="M33" s="415"/>
      <c r="N33" s="415"/>
      <c r="O33" s="415"/>
      <c r="P33" s="415"/>
    </row>
    <row r="34" spans="1:256">
      <c r="B34" s="415"/>
      <c r="C34" s="415"/>
      <c r="D34" s="415"/>
      <c r="E34" s="415"/>
      <c r="F34" s="415"/>
      <c r="G34" s="415"/>
      <c r="H34" s="415"/>
      <c r="I34" s="415"/>
      <c r="J34" s="415"/>
      <c r="K34" s="415"/>
      <c r="L34" s="415"/>
      <c r="M34" s="415"/>
      <c r="N34" s="415"/>
      <c r="O34" s="415"/>
      <c r="P34" s="415"/>
    </row>
    <row r="35" spans="1:256">
      <c r="B35" s="415"/>
      <c r="C35" s="415"/>
      <c r="D35" s="415"/>
      <c r="E35" s="415"/>
      <c r="F35" s="415"/>
      <c r="G35" s="415"/>
      <c r="H35" s="415"/>
      <c r="I35" s="415"/>
      <c r="J35" s="415"/>
      <c r="K35" s="415"/>
      <c r="L35" s="415"/>
      <c r="M35" s="415"/>
      <c r="N35" s="415"/>
      <c r="O35" s="415"/>
      <c r="P35" s="415"/>
    </row>
    <row r="36" spans="1:256">
      <c r="B36" s="415"/>
      <c r="C36" s="415"/>
      <c r="D36" s="415"/>
      <c r="E36" s="415"/>
      <c r="F36" s="415"/>
      <c r="G36" s="415"/>
      <c r="H36" s="415"/>
      <c r="I36" s="415"/>
      <c r="J36" s="415"/>
      <c r="K36" s="415"/>
      <c r="L36" s="415"/>
      <c r="M36" s="415"/>
      <c r="N36" s="415"/>
      <c r="O36" s="415"/>
      <c r="P36" s="415"/>
    </row>
    <row r="37" spans="1:256">
      <c r="B37" s="415"/>
      <c r="C37" s="415"/>
      <c r="D37" s="415"/>
      <c r="E37" s="415"/>
      <c r="F37" s="415"/>
      <c r="G37" s="415"/>
      <c r="H37" s="415"/>
      <c r="I37" s="415"/>
      <c r="J37" s="415"/>
      <c r="K37" s="415"/>
      <c r="L37" s="415"/>
      <c r="M37" s="415"/>
      <c r="N37" s="415"/>
      <c r="O37" s="415"/>
      <c r="P37" s="415"/>
    </row>
    <row r="38" spans="1:256">
      <c r="B38" s="415"/>
      <c r="C38" s="415"/>
      <c r="D38" s="415"/>
      <c r="E38" s="415"/>
      <c r="F38" s="415"/>
      <c r="G38" s="415"/>
      <c r="H38" s="415"/>
      <c r="I38" s="415"/>
      <c r="J38" s="415"/>
      <c r="K38" s="415"/>
      <c r="L38" s="415"/>
      <c r="M38" s="415"/>
      <c r="N38" s="415"/>
      <c r="O38" s="415"/>
      <c r="P38" s="415"/>
    </row>
    <row r="39" spans="1:256">
      <c r="B39" s="415"/>
      <c r="C39" s="415"/>
      <c r="D39" s="415"/>
      <c r="E39" s="415"/>
      <c r="F39" s="415"/>
      <c r="G39" s="415"/>
      <c r="H39" s="415"/>
      <c r="I39" s="415"/>
      <c r="J39" s="415"/>
      <c r="K39" s="415"/>
      <c r="L39" s="415"/>
      <c r="M39" s="415"/>
      <c r="N39" s="415"/>
      <c r="O39" s="415"/>
      <c r="P39" s="415"/>
    </row>
    <row r="40" spans="1:256">
      <c r="B40" s="415"/>
      <c r="C40" s="415"/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5"/>
      <c r="O40" s="415"/>
      <c r="P40" s="415"/>
    </row>
    <row r="41" spans="1:256">
      <c r="B41" s="415"/>
      <c r="C41" s="415"/>
      <c r="D41" s="415"/>
      <c r="E41" s="415"/>
      <c r="F41" s="415"/>
      <c r="G41" s="415"/>
      <c r="H41" s="415"/>
      <c r="I41" s="415"/>
      <c r="J41" s="415"/>
      <c r="K41" s="415"/>
      <c r="L41" s="415"/>
      <c r="M41" s="415"/>
      <c r="N41" s="415"/>
      <c r="O41" s="415"/>
      <c r="P41" s="415"/>
    </row>
    <row r="42" spans="1:256">
      <c r="B42" s="415"/>
      <c r="C42" s="415"/>
      <c r="D42" s="415"/>
      <c r="E42" s="415"/>
      <c r="F42" s="415"/>
      <c r="G42" s="415"/>
      <c r="H42" s="415"/>
      <c r="I42" s="415"/>
      <c r="J42" s="415"/>
      <c r="K42" s="415"/>
      <c r="L42" s="415"/>
      <c r="M42" s="415"/>
      <c r="N42" s="415"/>
      <c r="O42" s="415"/>
      <c r="P42" s="415"/>
    </row>
    <row r="43" spans="1:256">
      <c r="B43" s="415"/>
      <c r="C43" s="415"/>
      <c r="D43" s="415"/>
      <c r="E43" s="415"/>
      <c r="F43" s="415"/>
      <c r="G43" s="415"/>
      <c r="H43" s="415"/>
      <c r="I43" s="415"/>
      <c r="J43" s="415"/>
      <c r="K43" s="415"/>
      <c r="L43" s="415"/>
      <c r="M43" s="415"/>
      <c r="N43" s="415"/>
      <c r="O43" s="415"/>
      <c r="P43" s="415"/>
    </row>
    <row r="44" spans="1:256">
      <c r="B44" s="415"/>
      <c r="C44" s="415"/>
      <c r="D44" s="415"/>
      <c r="E44" s="415"/>
      <c r="F44" s="415"/>
      <c r="G44" s="415"/>
      <c r="H44" s="415"/>
      <c r="I44" s="415"/>
      <c r="J44" s="415"/>
      <c r="K44" s="415"/>
      <c r="L44" s="415"/>
      <c r="M44" s="415"/>
      <c r="N44" s="415"/>
      <c r="O44" s="415"/>
      <c r="P44" s="415"/>
    </row>
    <row r="45" spans="1:256">
      <c r="B45" s="415"/>
      <c r="C45" s="415"/>
      <c r="D45" s="415"/>
      <c r="E45" s="415"/>
      <c r="F45" s="415"/>
      <c r="G45" s="415"/>
      <c r="H45" s="415"/>
      <c r="I45" s="415"/>
      <c r="J45" s="415"/>
      <c r="K45" s="415"/>
      <c r="L45" s="415"/>
      <c r="M45" s="415"/>
      <c r="N45" s="415"/>
      <c r="O45" s="415"/>
      <c r="P45" s="415"/>
    </row>
    <row r="46" spans="1:256">
      <c r="B46" s="415"/>
      <c r="C46" s="415"/>
      <c r="D46" s="415"/>
      <c r="E46" s="415"/>
      <c r="F46" s="415"/>
      <c r="G46" s="415"/>
      <c r="H46" s="415"/>
      <c r="I46" s="415"/>
      <c r="J46" s="415"/>
      <c r="K46" s="415"/>
      <c r="L46" s="415"/>
      <c r="M46" s="415"/>
      <c r="N46" s="415"/>
      <c r="O46" s="415"/>
      <c r="P46" s="415"/>
    </row>
    <row r="47" spans="1:256">
      <c r="B47" s="415"/>
      <c r="C47" s="415"/>
      <c r="D47" s="415"/>
      <c r="E47" s="415"/>
      <c r="F47" s="415"/>
      <c r="G47" s="415"/>
      <c r="H47" s="415"/>
      <c r="I47" s="415"/>
      <c r="J47" s="415"/>
      <c r="K47" s="415"/>
      <c r="L47" s="415"/>
      <c r="M47" s="415"/>
      <c r="N47" s="415"/>
      <c r="O47" s="415"/>
      <c r="P47" s="415"/>
    </row>
    <row r="48" spans="1:256">
      <c r="B48" s="415"/>
      <c r="C48" s="415"/>
      <c r="D48" s="415"/>
      <c r="E48" s="415"/>
      <c r="F48" s="415"/>
      <c r="G48" s="415"/>
      <c r="H48" s="415"/>
      <c r="I48" s="415"/>
      <c r="J48" s="415"/>
      <c r="K48" s="415"/>
      <c r="L48" s="415"/>
      <c r="M48" s="415"/>
      <c r="N48" s="415"/>
      <c r="O48" s="415"/>
      <c r="P48" s="415"/>
    </row>
    <row r="49" spans="1:256">
      <c r="B49" s="415"/>
      <c r="C49" s="415"/>
      <c r="D49" s="415"/>
      <c r="E49" s="415"/>
      <c r="F49" s="415"/>
      <c r="G49" s="415"/>
      <c r="H49" s="415"/>
      <c r="I49" s="415"/>
      <c r="J49" s="415"/>
      <c r="K49" s="415"/>
      <c r="L49" s="415"/>
      <c r="M49" s="415"/>
      <c r="N49" s="415"/>
      <c r="O49" s="415"/>
      <c r="P49" s="415"/>
    </row>
    <row r="50" spans="1:256">
      <c r="B50" s="415"/>
      <c r="C50" s="415"/>
      <c r="D50" s="415"/>
      <c r="E50" s="415"/>
      <c r="F50" s="415"/>
      <c r="G50" s="415"/>
      <c r="H50" s="415"/>
      <c r="I50" s="415"/>
      <c r="J50" s="415"/>
      <c r="K50" s="415"/>
      <c r="L50" s="415"/>
      <c r="M50" s="415"/>
      <c r="N50" s="415"/>
      <c r="O50" s="415"/>
      <c r="P50" s="415"/>
    </row>
    <row r="51" spans="1:256">
      <c r="B51" s="415"/>
      <c r="C51" s="415"/>
      <c r="D51" s="415"/>
      <c r="E51" s="415"/>
      <c r="F51" s="415"/>
      <c r="G51" s="415"/>
      <c r="H51" s="415"/>
      <c r="I51" s="415"/>
      <c r="J51" s="415"/>
      <c r="K51" s="415"/>
      <c r="L51" s="415"/>
      <c r="M51" s="415"/>
      <c r="N51" s="415"/>
      <c r="O51" s="415"/>
      <c r="P51" s="415"/>
    </row>
    <row r="52" spans="1:256">
      <c r="B52" s="415"/>
      <c r="C52" s="415"/>
      <c r="D52" s="415"/>
      <c r="E52" s="415"/>
      <c r="F52" s="415"/>
      <c r="G52" s="415"/>
      <c r="H52" s="415"/>
      <c r="I52" s="415"/>
      <c r="J52" s="415"/>
      <c r="K52" s="415"/>
      <c r="L52" s="415"/>
      <c r="M52" s="415"/>
      <c r="N52" s="415"/>
      <c r="O52" s="415"/>
      <c r="P52" s="415"/>
    </row>
    <row r="53" spans="1:256">
      <c r="B53" s="415"/>
      <c r="C53" s="415"/>
      <c r="D53" s="415"/>
      <c r="E53" s="415"/>
      <c r="F53" s="415"/>
      <c r="G53" s="415"/>
      <c r="H53" s="415"/>
      <c r="I53" s="415"/>
      <c r="J53" s="415"/>
      <c r="K53" s="415"/>
      <c r="L53" s="415"/>
      <c r="M53" s="415"/>
      <c r="N53" s="415"/>
      <c r="O53" s="415"/>
      <c r="P53" s="415"/>
    </row>
    <row r="54" spans="1:256">
      <c r="B54" s="41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15"/>
      <c r="P54" s="415"/>
    </row>
    <row r="55" spans="1:256">
      <c r="B55" s="415"/>
      <c r="C55" s="415"/>
      <c r="D55" s="415"/>
      <c r="E55" s="415"/>
      <c r="F55" s="415"/>
      <c r="G55" s="415"/>
      <c r="H55" s="415"/>
      <c r="I55" s="415"/>
      <c r="J55" s="415"/>
      <c r="K55" s="415"/>
      <c r="L55" s="415"/>
      <c r="M55" s="415"/>
      <c r="N55" s="415"/>
      <c r="O55" s="415"/>
      <c r="P55" s="415"/>
    </row>
    <row r="56" spans="1:256">
      <c r="B56" s="415"/>
      <c r="C56" s="415"/>
      <c r="D56" s="415"/>
      <c r="E56" s="415"/>
      <c r="F56" s="415"/>
      <c r="G56" s="415"/>
      <c r="H56" s="415"/>
      <c r="I56" s="415"/>
      <c r="J56" s="415"/>
      <c r="K56" s="415"/>
      <c r="L56" s="415"/>
      <c r="M56" s="415"/>
      <c r="N56" s="415"/>
      <c r="O56" s="415"/>
      <c r="P56" s="415"/>
    </row>
    <row r="57" spans="1:256">
      <c r="B57" s="415"/>
      <c r="C57" s="415"/>
      <c r="D57" s="415"/>
      <c r="E57" s="415"/>
      <c r="F57" s="415"/>
      <c r="G57" s="415"/>
      <c r="H57" s="415"/>
      <c r="I57" s="415"/>
      <c r="J57" s="415"/>
      <c r="K57" s="415"/>
      <c r="L57" s="415"/>
      <c r="M57" s="415"/>
      <c r="N57" s="415"/>
      <c r="O57" s="415"/>
      <c r="P57" s="415"/>
    </row>
    <row r="58" spans="1:256">
      <c r="B58" s="415"/>
      <c r="C58" s="415"/>
      <c r="D58" s="415"/>
      <c r="E58" s="415"/>
      <c r="F58" s="415"/>
      <c r="G58" s="415"/>
      <c r="H58" s="415"/>
      <c r="I58" s="415"/>
      <c r="J58" s="415"/>
      <c r="K58" s="415"/>
      <c r="L58" s="415"/>
      <c r="M58" s="415"/>
      <c r="N58" s="415"/>
      <c r="O58" s="415"/>
      <c r="P58" s="415"/>
    </row>
    <row r="59" spans="1:256">
      <c r="B59" s="415"/>
      <c r="C59" s="415"/>
      <c r="D59" s="415"/>
      <c r="E59" s="415"/>
      <c r="F59" s="415"/>
      <c r="G59" s="415"/>
      <c r="H59" s="415"/>
      <c r="I59" s="415"/>
      <c r="J59" s="415"/>
      <c r="K59" s="415"/>
      <c r="L59" s="415"/>
      <c r="M59" s="415"/>
      <c r="N59" s="415"/>
      <c r="O59" s="415"/>
      <c r="P59" s="415"/>
    </row>
    <row r="60" spans="1:256">
      <c r="B60" s="415"/>
      <c r="C60" s="415"/>
      <c r="D60" s="415"/>
      <c r="E60" s="415"/>
      <c r="F60" s="415"/>
      <c r="G60" s="415"/>
      <c r="H60" s="415"/>
      <c r="I60" s="415"/>
      <c r="J60" s="415"/>
      <c r="K60" s="415"/>
      <c r="L60" s="415"/>
      <c r="M60" s="415"/>
      <c r="N60" s="415"/>
      <c r="O60" s="415"/>
      <c r="P60" s="415"/>
    </row>
    <row r="61" spans="1:256">
      <c r="B61" s="415"/>
      <c r="C61" s="415"/>
      <c r="D61" s="415"/>
      <c r="E61" s="415"/>
      <c r="F61" s="415"/>
      <c r="G61" s="415"/>
      <c r="H61" s="415"/>
      <c r="I61" s="415"/>
      <c r="J61" s="415"/>
      <c r="K61" s="415"/>
      <c r="L61" s="415"/>
      <c r="M61" s="415"/>
      <c r="N61" s="415"/>
      <c r="O61" s="415"/>
      <c r="P61" s="415"/>
    </row>
    <row r="62" spans="1:256">
      <c r="B62" s="415"/>
      <c r="C62" s="415"/>
      <c r="D62" s="415"/>
      <c r="E62" s="415"/>
      <c r="F62" s="415"/>
      <c r="G62" s="415"/>
      <c r="H62" s="415"/>
      <c r="I62" s="415"/>
      <c r="J62" s="415"/>
      <c r="K62" s="415"/>
      <c r="L62" s="415"/>
      <c r="M62" s="415"/>
      <c r="N62" s="415"/>
      <c r="O62" s="415"/>
      <c r="P62" s="415"/>
    </row>
    <row r="63" spans="1:256">
      <c r="B63" s="415"/>
      <c r="C63" s="415"/>
      <c r="D63" s="415"/>
      <c r="E63" s="415"/>
      <c r="F63" s="415"/>
      <c r="G63" s="415"/>
      <c r="H63" s="415"/>
      <c r="I63" s="415"/>
      <c r="J63" s="415"/>
      <c r="K63" s="415"/>
      <c r="L63" s="415"/>
      <c r="M63" s="415"/>
      <c r="N63" s="415"/>
      <c r="O63" s="415"/>
      <c r="P63" s="415"/>
    </row>
    <row r="64" spans="1:256">
      <c r="B64" s="415"/>
      <c r="C64" s="415"/>
      <c r="D64" s="415"/>
      <c r="E64" s="415"/>
      <c r="F64" s="415"/>
      <c r="G64" s="415"/>
      <c r="H64" s="415"/>
      <c r="I64" s="415"/>
      <c r="J64" s="415"/>
      <c r="K64" s="415"/>
      <c r="L64" s="415"/>
      <c r="M64" s="415"/>
      <c r="N64" s="415"/>
      <c r="O64" s="415"/>
      <c r="P64" s="415"/>
    </row>
    <row r="65" spans="1:256">
      <c r="B65" s="415"/>
      <c r="C65" s="415"/>
      <c r="D65" s="415"/>
      <c r="E65" s="415"/>
      <c r="F65" s="415"/>
      <c r="G65" s="415"/>
      <c r="H65" s="415"/>
      <c r="I65" s="415"/>
      <c r="J65" s="415"/>
      <c r="K65" s="415"/>
      <c r="L65" s="415"/>
      <c r="M65" s="415"/>
      <c r="N65" s="415"/>
      <c r="O65" s="415"/>
      <c r="P65" s="415"/>
    </row>
    <row r="66" spans="1:256">
      <c r="B66" s="415"/>
      <c r="C66" s="415"/>
      <c r="D66" s="415"/>
      <c r="E66" s="415"/>
      <c r="F66" s="415"/>
      <c r="G66" s="415"/>
      <c r="H66" s="415"/>
      <c r="I66" s="415"/>
      <c r="J66" s="415"/>
      <c r="K66" s="415"/>
      <c r="L66" s="415"/>
      <c r="M66" s="415"/>
      <c r="N66" s="415"/>
      <c r="O66" s="415"/>
      <c r="P66" s="415"/>
    </row>
    <row r="67" spans="1:256">
      <c r="B67" s="415"/>
      <c r="C67" s="415"/>
      <c r="D67" s="415"/>
      <c r="E67" s="415"/>
      <c r="F67" s="415"/>
      <c r="G67" s="415"/>
      <c r="H67" s="415"/>
      <c r="I67" s="415"/>
      <c r="J67" s="415"/>
      <c r="K67" s="415"/>
      <c r="L67" s="415"/>
      <c r="M67" s="415"/>
      <c r="N67" s="415"/>
      <c r="O67" s="415"/>
      <c r="P67" s="415"/>
    </row>
    <row r="68" spans="1:256">
      <c r="B68" s="415"/>
      <c r="C68" s="415"/>
      <c r="D68" s="415"/>
      <c r="E68" s="415"/>
      <c r="F68" s="415"/>
      <c r="G68" s="415"/>
      <c r="H68" s="415"/>
      <c r="I68" s="415"/>
      <c r="J68" s="415"/>
      <c r="K68" s="415"/>
      <c r="L68" s="415"/>
      <c r="M68" s="415"/>
      <c r="N68" s="415"/>
      <c r="O68" s="415"/>
      <c r="P68" s="415"/>
    </row>
    <row r="69" spans="1:256">
      <c r="B69" s="415"/>
      <c r="C69" s="415"/>
      <c r="D69" s="415"/>
      <c r="E69" s="415"/>
      <c r="F69" s="415"/>
      <c r="G69" s="415"/>
      <c r="H69" s="415"/>
      <c r="I69" s="415"/>
      <c r="J69" s="415"/>
      <c r="K69" s="415"/>
      <c r="L69" s="415"/>
      <c r="M69" s="415"/>
      <c r="N69" s="415"/>
      <c r="O69" s="415"/>
      <c r="P69" s="415"/>
    </row>
    <row r="70" spans="1:256">
      <c r="B70" s="415"/>
      <c r="C70" s="415"/>
      <c r="D70" s="415"/>
      <c r="E70" s="415"/>
      <c r="F70" s="415"/>
      <c r="G70" s="415"/>
      <c r="H70" s="415"/>
      <c r="I70" s="415"/>
      <c r="J70" s="415"/>
      <c r="K70" s="415"/>
      <c r="L70" s="415"/>
      <c r="M70" s="415"/>
      <c r="N70" s="415"/>
      <c r="O70" s="415"/>
      <c r="P70" s="415"/>
    </row>
    <row r="71" spans="1:256">
      <c r="B71" s="415"/>
      <c r="C71" s="415"/>
      <c r="D71" s="415"/>
      <c r="E71" s="415"/>
      <c r="F71" s="415"/>
      <c r="G71" s="415"/>
      <c r="H71" s="415"/>
      <c r="I71" s="415"/>
      <c r="J71" s="415"/>
      <c r="K71" s="415"/>
      <c r="L71" s="415"/>
      <c r="M71" s="415"/>
      <c r="N71" s="415"/>
      <c r="O71" s="415"/>
      <c r="P71" s="415"/>
    </row>
    <row r="72" spans="1:256">
      <c r="B72" s="415"/>
      <c r="C72" s="415"/>
      <c r="D72" s="415"/>
      <c r="E72" s="415"/>
      <c r="F72" s="415"/>
      <c r="G72" s="415"/>
      <c r="H72" s="415"/>
      <c r="I72" s="415"/>
      <c r="J72" s="415"/>
      <c r="K72" s="415"/>
      <c r="L72" s="415"/>
      <c r="M72" s="415"/>
      <c r="N72" s="415"/>
      <c r="O72" s="415"/>
      <c r="P72" s="415"/>
    </row>
    <row r="73" spans="1:256">
      <c r="B73" s="415"/>
      <c r="C73" s="415"/>
      <c r="D73" s="415"/>
      <c r="E73" s="415"/>
      <c r="F73" s="415"/>
      <c r="G73" s="415"/>
      <c r="H73" s="415"/>
      <c r="I73" s="415"/>
      <c r="J73" s="415"/>
      <c r="K73" s="415"/>
      <c r="L73" s="415"/>
      <c r="M73" s="415"/>
      <c r="N73" s="415"/>
      <c r="O73" s="415"/>
      <c r="P73" s="415"/>
    </row>
    <row r="74" spans="1:256">
      <c r="B74" s="415"/>
      <c r="C74" s="415"/>
      <c r="D74" s="415"/>
      <c r="E74" s="415"/>
      <c r="F74" s="415"/>
      <c r="G74" s="415"/>
      <c r="H74" s="415"/>
      <c r="I74" s="415"/>
      <c r="J74" s="415"/>
      <c r="K74" s="415"/>
      <c r="L74" s="415"/>
      <c r="M74" s="415"/>
      <c r="N74" s="415"/>
      <c r="O74" s="415"/>
      <c r="P74" s="415"/>
    </row>
    <row r="75" spans="1:256">
      <c r="B75" s="415"/>
      <c r="C75" s="415"/>
      <c r="D75" s="415"/>
      <c r="E75" s="415"/>
      <c r="F75" s="415"/>
      <c r="G75" s="415"/>
      <c r="H75" s="415"/>
      <c r="I75" s="415"/>
      <c r="J75" s="415"/>
      <c r="K75" s="415"/>
      <c r="L75" s="415"/>
      <c r="M75" s="415"/>
      <c r="N75" s="415"/>
      <c r="O75" s="415"/>
      <c r="P75" s="415"/>
    </row>
    <row r="76" spans="1:256">
      <c r="B76" s="415"/>
      <c r="C76" s="415"/>
      <c r="D76" s="415"/>
      <c r="E76" s="415"/>
      <c r="F76" s="415"/>
      <c r="G76" s="415"/>
      <c r="H76" s="415"/>
      <c r="I76" s="415"/>
      <c r="J76" s="415"/>
      <c r="K76" s="415"/>
      <c r="L76" s="415"/>
      <c r="M76" s="415"/>
      <c r="N76" s="415"/>
      <c r="O76" s="415"/>
      <c r="P76" s="415"/>
    </row>
    <row r="77" spans="1:256">
      <c r="B77" s="415"/>
      <c r="C77" s="415"/>
      <c r="D77" s="415"/>
      <c r="E77" s="415"/>
      <c r="F77" s="415"/>
      <c r="G77" s="415"/>
      <c r="H77" s="415"/>
      <c r="I77" s="415"/>
      <c r="J77" s="415"/>
      <c r="K77" s="415"/>
      <c r="L77" s="415"/>
      <c r="M77" s="415"/>
      <c r="N77" s="415"/>
      <c r="O77" s="415"/>
      <c r="P77" s="415"/>
    </row>
    <row r="78" spans="1:256">
      <c r="B78" s="415"/>
      <c r="C78" s="415"/>
      <c r="D78" s="415"/>
      <c r="E78" s="415"/>
      <c r="F78" s="415"/>
      <c r="G78" s="415"/>
      <c r="H78" s="415"/>
      <c r="I78" s="415"/>
      <c r="J78" s="415"/>
      <c r="K78" s="415"/>
      <c r="L78" s="415"/>
      <c r="M78" s="415"/>
      <c r="N78" s="415"/>
      <c r="O78" s="415"/>
      <c r="P78" s="415"/>
    </row>
    <row r="79" spans="1:256">
      <c r="B79" s="415"/>
      <c r="C79" s="415"/>
      <c r="D79" s="415"/>
      <c r="E79" s="415"/>
      <c r="F79" s="415"/>
      <c r="G79" s="415"/>
      <c r="H79" s="415"/>
      <c r="I79" s="415"/>
      <c r="J79" s="415"/>
      <c r="K79" s="415"/>
      <c r="L79" s="415"/>
      <c r="M79" s="415"/>
      <c r="N79" s="415"/>
      <c r="O79" s="415"/>
      <c r="P79" s="415"/>
    </row>
    <row r="80" spans="1:256">
      <c r="B80" s="415"/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15"/>
      <c r="P80" s="415"/>
    </row>
    <row r="81" spans="1:256">
      <c r="B81" s="415"/>
      <c r="C81" s="415"/>
      <c r="D81" s="415"/>
      <c r="E81" s="415"/>
      <c r="F81" s="415"/>
      <c r="G81" s="415"/>
      <c r="H81" s="415"/>
      <c r="I81" s="415"/>
      <c r="J81" s="415"/>
      <c r="K81" s="415"/>
      <c r="L81" s="415"/>
      <c r="M81" s="415"/>
      <c r="N81" s="415"/>
      <c r="O81" s="415"/>
      <c r="P81" s="415"/>
    </row>
    <row r="82" spans="1:256">
      <c r="B82" s="415"/>
      <c r="C82" s="415"/>
      <c r="D82" s="415"/>
      <c r="E82" s="415"/>
      <c r="F82" s="415"/>
      <c r="G82" s="415"/>
      <c r="H82" s="415"/>
      <c r="I82" s="415"/>
      <c r="J82" s="415"/>
      <c r="K82" s="415"/>
      <c r="L82" s="415"/>
      <c r="M82" s="415"/>
      <c r="N82" s="415"/>
      <c r="O82" s="415"/>
      <c r="P82" s="415"/>
    </row>
    <row r="83" spans="1:256">
      <c r="B83" s="415"/>
      <c r="C83" s="415"/>
      <c r="D83" s="415"/>
      <c r="E83" s="415"/>
      <c r="F83" s="415"/>
      <c r="G83" s="415"/>
      <c r="H83" s="415"/>
      <c r="I83" s="415"/>
      <c r="J83" s="415"/>
      <c r="K83" s="415"/>
      <c r="L83" s="415"/>
      <c r="M83" s="415"/>
      <c r="N83" s="415"/>
      <c r="O83" s="415"/>
      <c r="P83" s="415"/>
    </row>
    <row r="84" spans="1:256">
      <c r="B84" s="415"/>
      <c r="C84" s="415"/>
      <c r="D84" s="415"/>
      <c r="E84" s="415"/>
      <c r="F84" s="415"/>
      <c r="G84" s="415"/>
      <c r="H84" s="415"/>
      <c r="I84" s="415"/>
      <c r="J84" s="415"/>
      <c r="K84" s="415"/>
      <c r="L84" s="415"/>
      <c r="M84" s="415"/>
      <c r="N84" s="415"/>
      <c r="O84" s="415"/>
      <c r="P84" s="415"/>
    </row>
    <row r="85" spans="1:256">
      <c r="B85" s="415"/>
      <c r="C85" s="415"/>
      <c r="D85" s="415"/>
      <c r="E85" s="415"/>
      <c r="F85" s="415"/>
      <c r="G85" s="415"/>
      <c r="H85" s="415"/>
      <c r="I85" s="415"/>
      <c r="J85" s="415"/>
      <c r="K85" s="415"/>
      <c r="L85" s="415"/>
      <c r="M85" s="415"/>
      <c r="N85" s="415"/>
      <c r="O85" s="415"/>
      <c r="P85" s="415"/>
    </row>
    <row r="86" spans="1:256">
      <c r="B86" s="415"/>
      <c r="C86" s="415"/>
      <c r="D86" s="415"/>
      <c r="E86" s="415"/>
      <c r="F86" s="415"/>
      <c r="G86" s="415"/>
      <c r="H86" s="415"/>
      <c r="I86" s="415"/>
      <c r="J86" s="415"/>
      <c r="K86" s="415"/>
      <c r="L86" s="415"/>
      <c r="M86" s="415"/>
      <c r="N86" s="415"/>
      <c r="O86" s="415"/>
      <c r="P86" s="415"/>
    </row>
    <row r="87" spans="1:256">
      <c r="B87" s="415"/>
      <c r="C87" s="415"/>
      <c r="D87" s="415"/>
      <c r="E87" s="415"/>
      <c r="F87" s="415"/>
      <c r="G87" s="415"/>
      <c r="H87" s="415"/>
      <c r="I87" s="415"/>
      <c r="J87" s="415"/>
      <c r="K87" s="415"/>
      <c r="L87" s="415"/>
      <c r="M87" s="415"/>
      <c r="N87" s="415"/>
      <c r="O87" s="415"/>
      <c r="P87" s="415"/>
    </row>
    <row r="88" spans="1:256">
      <c r="B88" s="415"/>
      <c r="C88" s="415"/>
      <c r="D88" s="415"/>
      <c r="E88" s="415"/>
      <c r="F88" s="415"/>
      <c r="G88" s="415"/>
      <c r="H88" s="415"/>
      <c r="I88" s="415"/>
      <c r="J88" s="415"/>
      <c r="K88" s="415"/>
      <c r="L88" s="415"/>
      <c r="M88" s="415"/>
      <c r="N88" s="415"/>
      <c r="O88" s="415"/>
      <c r="P88" s="415"/>
    </row>
    <row r="89" spans="1:256">
      <c r="B89" s="415"/>
      <c r="C89" s="415"/>
      <c r="D89" s="415"/>
      <c r="E89" s="415"/>
      <c r="F89" s="415"/>
      <c r="G89" s="415"/>
      <c r="H89" s="415"/>
      <c r="I89" s="415"/>
      <c r="J89" s="415"/>
      <c r="K89" s="415"/>
      <c r="L89" s="415"/>
      <c r="M89" s="415"/>
      <c r="N89" s="415"/>
      <c r="O89" s="415"/>
      <c r="P89" s="415"/>
    </row>
    <row r="90" spans="1:256">
      <c r="B90" s="415"/>
      <c r="C90" s="415"/>
      <c r="D90" s="415"/>
      <c r="E90" s="415"/>
      <c r="F90" s="415"/>
      <c r="G90" s="415"/>
      <c r="H90" s="415"/>
      <c r="I90" s="415"/>
      <c r="J90" s="415"/>
      <c r="K90" s="415"/>
      <c r="L90" s="415"/>
      <c r="M90" s="415"/>
      <c r="N90" s="415"/>
      <c r="O90" s="415"/>
      <c r="P90" s="415"/>
    </row>
    <row r="91" spans="1:256">
      <c r="B91" s="415"/>
      <c r="C91" s="415"/>
      <c r="D91" s="415"/>
      <c r="E91" s="415"/>
      <c r="F91" s="415"/>
      <c r="G91" s="415"/>
      <c r="H91" s="415"/>
      <c r="I91" s="415"/>
      <c r="J91" s="415"/>
      <c r="K91" s="415"/>
      <c r="L91" s="415"/>
      <c r="M91" s="415"/>
      <c r="N91" s="415"/>
      <c r="O91" s="415"/>
      <c r="P91" s="415"/>
    </row>
    <row r="92" spans="1:256">
      <c r="B92" s="415"/>
      <c r="C92" s="415"/>
      <c r="D92" s="415"/>
      <c r="E92" s="415"/>
      <c r="F92" s="415"/>
      <c r="G92" s="415"/>
      <c r="H92" s="415"/>
      <c r="I92" s="415"/>
      <c r="J92" s="415"/>
      <c r="K92" s="415"/>
      <c r="L92" s="415"/>
      <c r="M92" s="415"/>
      <c r="N92" s="415"/>
      <c r="O92" s="415"/>
      <c r="P92" s="415"/>
    </row>
    <row r="93" spans="1:256">
      <c r="B93" s="415"/>
      <c r="C93" s="415"/>
      <c r="D93" s="415"/>
      <c r="E93" s="415"/>
      <c r="F93" s="415"/>
      <c r="G93" s="415"/>
      <c r="H93" s="415"/>
      <c r="I93" s="415"/>
      <c r="J93" s="415"/>
      <c r="K93" s="415"/>
      <c r="L93" s="415"/>
      <c r="M93" s="415"/>
      <c r="N93" s="415"/>
      <c r="O93" s="415"/>
      <c r="P93" s="415"/>
    </row>
    <row r="94" spans="1:256">
      <c r="B94" s="415"/>
      <c r="C94" s="415"/>
      <c r="D94" s="415"/>
      <c r="E94" s="415"/>
      <c r="F94" s="415"/>
      <c r="G94" s="415"/>
      <c r="H94" s="415"/>
      <c r="I94" s="415"/>
      <c r="J94" s="415"/>
      <c r="K94" s="415"/>
      <c r="L94" s="415"/>
      <c r="M94" s="415"/>
      <c r="N94" s="415"/>
      <c r="O94" s="415"/>
      <c r="P94" s="415"/>
    </row>
    <row r="95" spans="1:256">
      <c r="B95" s="415"/>
      <c r="C95" s="415"/>
      <c r="D95" s="415"/>
      <c r="E95" s="415"/>
      <c r="F95" s="415"/>
      <c r="G95" s="415"/>
      <c r="H95" s="415"/>
      <c r="I95" s="415"/>
      <c r="J95" s="415"/>
      <c r="K95" s="415"/>
      <c r="L95" s="415"/>
      <c r="M95" s="415"/>
      <c r="N95" s="415"/>
      <c r="O95" s="415"/>
      <c r="P95" s="415"/>
    </row>
    <row r="96" spans="1:256">
      <c r="B96" s="415"/>
      <c r="C96" s="415"/>
      <c r="D96" s="415"/>
      <c r="E96" s="415"/>
      <c r="F96" s="415"/>
      <c r="G96" s="415"/>
      <c r="H96" s="415"/>
      <c r="I96" s="415"/>
      <c r="J96" s="415"/>
      <c r="K96" s="415"/>
      <c r="L96" s="415"/>
      <c r="M96" s="415"/>
      <c r="N96" s="415"/>
      <c r="O96" s="415"/>
      <c r="P96" s="415"/>
    </row>
    <row r="97" spans="1:256">
      <c r="B97" s="415"/>
      <c r="C97" s="415"/>
      <c r="D97" s="415"/>
      <c r="E97" s="415"/>
      <c r="F97" s="415"/>
      <c r="G97" s="415"/>
      <c r="H97" s="415"/>
      <c r="I97" s="415"/>
      <c r="J97" s="415"/>
      <c r="K97" s="415"/>
      <c r="L97" s="415"/>
      <c r="M97" s="415"/>
      <c r="N97" s="415"/>
      <c r="O97" s="415"/>
      <c r="P97" s="415"/>
    </row>
    <row r="98" spans="1:256">
      <c r="B98" s="415"/>
      <c r="C98" s="415"/>
      <c r="D98" s="415"/>
      <c r="E98" s="415"/>
      <c r="F98" s="415"/>
      <c r="G98" s="415"/>
      <c r="H98" s="415"/>
      <c r="I98" s="415"/>
      <c r="J98" s="415"/>
      <c r="K98" s="415"/>
      <c r="L98" s="415"/>
      <c r="M98" s="415"/>
      <c r="N98" s="415"/>
      <c r="O98" s="415"/>
      <c r="P98" s="415"/>
    </row>
    <row r="99" spans="1:256">
      <c r="B99" s="415"/>
      <c r="C99" s="415"/>
      <c r="D99" s="415"/>
      <c r="E99" s="415"/>
      <c r="F99" s="415"/>
      <c r="G99" s="415"/>
      <c r="H99" s="415"/>
      <c r="I99" s="415"/>
      <c r="J99" s="415"/>
      <c r="K99" s="415"/>
      <c r="L99" s="415"/>
      <c r="M99" s="415"/>
      <c r="N99" s="415"/>
      <c r="O99" s="415"/>
      <c r="P99" s="415"/>
    </row>
    <row r="100" spans="1:256">
      <c r="B100" s="415"/>
      <c r="C100" s="415"/>
      <c r="D100" s="415"/>
      <c r="E100" s="415"/>
      <c r="F100" s="415"/>
      <c r="G100" s="415"/>
      <c r="H100" s="415"/>
      <c r="I100" s="415"/>
      <c r="J100" s="415"/>
      <c r="K100" s="415"/>
      <c r="L100" s="415"/>
      <c r="M100" s="415"/>
      <c r="N100" s="415"/>
      <c r="O100" s="415"/>
      <c r="P100" s="415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B2:G2"/>
  </mergeCells>
  <printOptions/>
  <pageMargins left="0" right="0" top="0.5" bottom="0.5" header="0" footer="0.25"/>
  <pageSetup blackAndWhite="0" cellComments="none" copies="1" draft="0" errors="displayed" firstPageNumber="1" fitToWidth="1" orientation="landscape" pageOrder="overThenDown" paperSize="9" scale="100" useFirstPageNumber="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  <tabColor rgb="FF800000"/>
  </sheetPr>
  <dimension ref="A1:IV100"/>
  <sheetViews>
    <sheetView workbookViewId="0" rightToLeft="1">
      <selection activeCell="A1" sqref="A1"/>
    </sheetView>
  </sheetViews>
  <sheetFormatPr defaultRowHeight="18"/>
  <cols>
    <col min="1" max="1" style="427" width="6.281423" customWidth="1"/>
    <col min="2" max="2" style="428" width="47.78578" customWidth="1"/>
    <col min="3" max="3" style="428" width="17.72888" customWidth="1"/>
    <col min="4" max="4" style="428" width="18.30418" customWidth="1"/>
    <col min="5" max="5" style="427" width="9.713702" customWidth="1"/>
    <col min="6" max="6" style="427" width="19.02038" customWidth="1"/>
    <col min="7" max="7" style="427" width="9.858507" customWidth="1"/>
    <col min="8" max="8" style="427" width="9.713702" customWidth="1"/>
    <col min="9" max="9" style="427" width="17.44318" customWidth="1"/>
    <col min="10" max="11" style="427" width="9.713702" customWidth="1"/>
    <col min="12" max="12" style="427" width="19.73267" customWidth="1"/>
    <col min="13" max="13" style="427" width="14.43749" customWidth="1"/>
    <col min="14" max="14" style="427" width="15.72508" customWidth="1"/>
    <col min="15" max="16" style="427" width="9.713702" customWidth="1"/>
    <col min="17" max="17" style="427" width="7.569017" customWidth="1"/>
    <col min="18" max="18" style="427" width="6.708012" customWidth="1"/>
    <col min="19" max="19" style="427" width="7.709908" customWidth="1"/>
    <col min="20" max="20" style="427" width="7.138514" customWidth="1"/>
    <col min="21" max="21" style="427" width="5.995726" customWidth="1"/>
    <col min="22" max="22" style="427" width="7.854714" customWidth="1"/>
    <col min="23" max="23" style="427" width="8.140411" customWidth="1"/>
    <col min="24" max="24" style="427" width="6.281423" customWidth="1"/>
    <col min="25" max="25" style="427" width="7.999519" customWidth="1"/>
    <col min="26" max="26" style="427" width="8.711805" customWidth="1"/>
    <col min="27" max="27" style="427" width="10.00331" customWidth="1"/>
    <col min="28" max="28" style="427" width="9.57281" customWidth="1"/>
    <col min="29" max="29" style="427" width="6.136617" customWidth="1"/>
    <col min="30" max="31" style="427" width="5.706115" customWidth="1"/>
    <col min="32" max="32" style="427" width="6.852817" customWidth="1"/>
    <col min="33" max="33" style="427" width="6.422315" customWidth="1"/>
    <col min="34" max="34" style="427" width="6.708012" customWidth="1"/>
    <col min="35" max="35" style="427" width="7.28332" customWidth="1"/>
    <col min="36" max="47" style="427" width="5.706115" customWidth="1"/>
    <col min="48" max="256" style="427"/>
  </cols>
  <sheetData>
    <row r="1" spans="1:256">
      <c r="B1" s="429" t="s">
        <v>16</v>
      </c>
      <c r="C1" s="430" t="s">
        <v>1</v>
      </c>
      <c r="D1" s="427"/>
    </row>
    <row r="2" spans="1:256">
      <c r="A2" s="431"/>
      <c r="B2" s="432" t="s">
        <v>44</v>
      </c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4"/>
      <c r="Q2" s="431"/>
      <c r="R2" s="431"/>
      <c r="S2" s="431"/>
      <c r="T2" s="431"/>
      <c r="U2" s="431"/>
      <c r="V2" s="431"/>
      <c r="W2" s="431"/>
      <c r="X2" s="431"/>
      <c r="Y2" s="431"/>
      <c r="Z2" s="431"/>
      <c r="AA2" s="431"/>
      <c r="AB2" s="431"/>
      <c r="AC2" s="431"/>
      <c r="AD2" s="431"/>
      <c r="AE2" s="431"/>
      <c r="AF2" s="431"/>
      <c r="AG2" s="431"/>
      <c r="AH2" s="431"/>
      <c r="AI2" s="431"/>
      <c r="AJ2" s="431"/>
      <c r="AK2" s="431"/>
      <c r="AL2" s="431"/>
      <c r="AM2" s="431"/>
      <c r="AN2" s="431"/>
      <c r="AO2" s="431"/>
      <c r="AP2" s="431"/>
      <c r="AQ2" s="431"/>
      <c r="AR2" s="431"/>
      <c r="AS2" s="431"/>
      <c r="AT2" s="431"/>
      <c r="AU2" s="431"/>
      <c r="AV2" s="431"/>
      <c r="AW2" s="431"/>
      <c r="AX2" s="431"/>
      <c r="AY2" s="431"/>
      <c r="AZ2" s="431"/>
      <c r="BA2" s="431"/>
      <c r="BB2" s="431"/>
      <c r="BC2" s="431"/>
      <c r="BD2" s="431"/>
      <c r="BE2" s="431"/>
      <c r="BF2" s="431"/>
      <c r="BG2" s="431"/>
      <c r="BH2" s="431"/>
      <c r="BI2" s="431"/>
      <c r="BJ2" s="431"/>
      <c r="BK2" s="431"/>
      <c r="BL2" s="431"/>
      <c r="BM2" s="431"/>
      <c r="BN2" s="431"/>
      <c r="BO2" s="431"/>
      <c r="BP2" s="431"/>
      <c r="BQ2" s="431"/>
      <c r="BR2" s="431"/>
      <c r="BS2" s="431"/>
      <c r="BT2" s="431"/>
      <c r="BU2" s="431"/>
      <c r="BV2" s="431"/>
      <c r="BW2" s="431"/>
      <c r="BX2" s="431"/>
      <c r="BY2" s="431"/>
      <c r="BZ2" s="431"/>
      <c r="CA2" s="431"/>
      <c r="CB2" s="431"/>
      <c r="CC2" s="431"/>
      <c r="CD2" s="431"/>
      <c r="CE2" s="431"/>
      <c r="CF2" s="431"/>
      <c r="CG2" s="431"/>
      <c r="CH2" s="431"/>
      <c r="CI2" s="431"/>
      <c r="CJ2" s="431"/>
      <c r="CK2" s="431"/>
      <c r="CL2" s="431"/>
      <c r="CM2" s="431"/>
      <c r="CN2" s="431"/>
      <c r="CO2" s="431"/>
      <c r="CP2" s="431"/>
      <c r="CQ2" s="431"/>
      <c r="CR2" s="431"/>
      <c r="CS2" s="431"/>
      <c r="CT2" s="431"/>
      <c r="CU2" s="431"/>
      <c r="CV2" s="431"/>
      <c r="CW2" s="431"/>
      <c r="CX2" s="431"/>
      <c r="CY2" s="431"/>
      <c r="CZ2" s="431"/>
      <c r="DA2" s="431"/>
      <c r="DB2" s="431"/>
      <c r="DC2" s="431"/>
      <c r="DD2" s="431"/>
      <c r="DE2" s="431"/>
      <c r="DF2" s="431"/>
      <c r="DG2" s="431"/>
      <c r="DH2" s="431"/>
      <c r="DI2" s="431"/>
      <c r="DJ2" s="431"/>
      <c r="DK2" s="431"/>
      <c r="DL2" s="431"/>
      <c r="DM2" s="431"/>
      <c r="DN2" s="431"/>
      <c r="DO2" s="431"/>
      <c r="DP2" s="431"/>
      <c r="DQ2" s="431"/>
      <c r="DR2" s="431"/>
      <c r="DS2" s="431"/>
      <c r="DT2" s="431"/>
      <c r="DU2" s="431"/>
      <c r="DV2" s="431"/>
      <c r="DW2" s="431"/>
      <c r="DX2" s="431"/>
      <c r="DY2" s="431"/>
      <c r="DZ2" s="431"/>
      <c r="EA2" s="431"/>
      <c r="EB2" s="431"/>
      <c r="EC2" s="431"/>
      <c r="ED2" s="431"/>
      <c r="EE2" s="431"/>
      <c r="EF2" s="431"/>
      <c r="EG2" s="431"/>
      <c r="EH2" s="431"/>
      <c r="EI2" s="431"/>
      <c r="EJ2" s="431"/>
      <c r="EK2" s="431"/>
      <c r="EL2" s="431"/>
      <c r="EM2" s="431"/>
      <c r="EN2" s="431"/>
      <c r="EO2" s="431"/>
      <c r="EP2" s="431"/>
      <c r="EQ2" s="431"/>
      <c r="ER2" s="431"/>
      <c r="ES2" s="431"/>
      <c r="ET2" s="431"/>
      <c r="EU2" s="431"/>
      <c r="EV2" s="431"/>
      <c r="EW2" s="431"/>
      <c r="EX2" s="431"/>
      <c r="EY2" s="431"/>
      <c r="EZ2" s="431"/>
      <c r="FA2" s="431"/>
      <c r="FB2" s="431"/>
      <c r="FC2" s="431"/>
      <c r="FD2" s="431"/>
      <c r="FE2" s="431"/>
      <c r="FF2" s="431"/>
      <c r="FG2" s="431"/>
      <c r="FH2" s="431"/>
      <c r="FI2" s="431"/>
      <c r="FJ2" s="431"/>
      <c r="FK2" s="431"/>
      <c r="FL2" s="431"/>
      <c r="FM2" s="431"/>
      <c r="FN2" s="431"/>
      <c r="FO2" s="431"/>
      <c r="FP2" s="431"/>
      <c r="FQ2" s="431"/>
      <c r="FR2" s="431"/>
      <c r="FS2" s="431"/>
      <c r="FT2" s="431"/>
      <c r="FU2" s="431"/>
      <c r="FV2" s="431"/>
      <c r="FW2" s="431"/>
      <c r="FX2" s="431"/>
      <c r="FY2" s="431"/>
      <c r="FZ2" s="431"/>
      <c r="GA2" s="431"/>
      <c r="GB2" s="431"/>
      <c r="GC2" s="431"/>
      <c r="GD2" s="431"/>
      <c r="GE2" s="431"/>
      <c r="GF2" s="431"/>
      <c r="GG2" s="431"/>
      <c r="GH2" s="431"/>
      <c r="GI2" s="431"/>
      <c r="GJ2" s="431"/>
      <c r="GK2" s="431"/>
      <c r="GL2" s="431"/>
      <c r="GM2" s="431"/>
      <c r="GN2" s="431"/>
      <c r="GO2" s="431"/>
      <c r="GP2" s="431"/>
      <c r="GQ2" s="431"/>
      <c r="GR2" s="431"/>
      <c r="GS2" s="431"/>
      <c r="GT2" s="431"/>
      <c r="GU2" s="431"/>
      <c r="GV2" s="431"/>
      <c r="GW2" s="431"/>
      <c r="GX2" s="431"/>
      <c r="GY2" s="431"/>
      <c r="GZ2" s="431"/>
      <c r="HA2" s="431"/>
      <c r="HB2" s="431"/>
      <c r="HC2" s="431"/>
      <c r="HD2" s="431"/>
      <c r="HE2" s="431"/>
      <c r="HF2" s="431"/>
      <c r="HG2" s="431"/>
      <c r="HH2" s="431"/>
      <c r="HI2" s="431"/>
      <c r="HJ2" s="431"/>
      <c r="HK2" s="431"/>
      <c r="HL2" s="431"/>
      <c r="HM2" s="431"/>
      <c r="HN2" s="431"/>
      <c r="HO2" s="431"/>
      <c r="HP2" s="431"/>
      <c r="HQ2" s="431"/>
      <c r="HR2" s="431"/>
      <c r="HS2" s="431"/>
      <c r="HT2" s="431"/>
      <c r="HU2" s="431"/>
      <c r="HV2" s="431"/>
      <c r="HW2" s="431"/>
      <c r="HX2" s="431"/>
      <c r="HY2" s="431"/>
      <c r="HZ2" s="431"/>
      <c r="IA2" s="431"/>
      <c r="IB2" s="431"/>
      <c r="IC2" s="431"/>
      <c r="ID2" s="431"/>
      <c r="IE2" s="431"/>
      <c r="IF2" s="431"/>
      <c r="IG2" s="431"/>
      <c r="IH2" s="431"/>
      <c r="II2" s="431"/>
      <c r="IJ2" s="431"/>
      <c r="IK2" s="431"/>
      <c r="IL2" s="431"/>
      <c r="IM2" s="431"/>
      <c r="IN2" s="431"/>
      <c r="IO2" s="431"/>
      <c r="IP2" s="431"/>
      <c r="IQ2" s="431"/>
      <c r="IR2" s="431"/>
      <c r="IS2" s="431"/>
      <c r="IT2" s="431"/>
      <c r="IU2" s="431"/>
      <c r="IV2" s="431"/>
    </row>
    <row r="3" spans="1:256">
      <c r="A3" s="435"/>
      <c r="B3" s="436" t="str">
        <v>10. מוצרים מובנים</v>
      </c>
      <c r="C3" s="437" t="s">
        <v>17</v>
      </c>
      <c r="D3" s="438" t="s">
        <v>144</v>
      </c>
      <c r="E3" s="437" t="s">
        <v>18</v>
      </c>
      <c r="F3" s="437" t="s">
        <v>19</v>
      </c>
      <c r="G3" s="437" t="s">
        <v>46</v>
      </c>
      <c r="H3" s="437" t="s">
        <v>47</v>
      </c>
      <c r="I3" s="437" t="s">
        <v>20</v>
      </c>
      <c r="J3" s="437" t="s">
        <v>21</v>
      </c>
      <c r="K3" s="437" t="s">
        <v>22</v>
      </c>
      <c r="L3" s="437" t="s">
        <v>48</v>
      </c>
      <c r="M3" s="437" t="s">
        <v>49</v>
      </c>
      <c r="N3" s="437" t="s">
        <v>23</v>
      </c>
      <c r="O3" s="437" t="s">
        <v>50</v>
      </c>
      <c r="P3" s="439" t="s">
        <v>2</v>
      </c>
      <c r="Q3" s="431"/>
      <c r="R3" s="431"/>
      <c r="S3" s="431"/>
      <c r="T3" s="431"/>
      <c r="U3" s="431"/>
      <c r="V3" s="431"/>
      <c r="W3" s="431"/>
      <c r="X3" s="435"/>
      <c r="Y3" s="435"/>
      <c r="Z3" s="435"/>
      <c r="AA3" s="435"/>
      <c r="AB3" s="435"/>
      <c r="AC3" s="435"/>
      <c r="AD3" s="435"/>
      <c r="AE3" s="435"/>
      <c r="AF3" s="435"/>
      <c r="AG3" s="435"/>
      <c r="AH3" s="435"/>
      <c r="AI3" s="435"/>
      <c r="AJ3" s="435"/>
      <c r="AK3" s="435"/>
      <c r="AL3" s="435"/>
      <c r="AM3" s="435"/>
      <c r="AN3" s="435"/>
      <c r="AO3" s="435"/>
      <c r="AP3" s="435"/>
      <c r="AQ3" s="435"/>
      <c r="AR3" s="435"/>
      <c r="AS3" s="435"/>
      <c r="AT3" s="435"/>
      <c r="AU3" s="435"/>
      <c r="AV3" s="435"/>
      <c r="AW3" s="435"/>
      <c r="AX3" s="435"/>
      <c r="AY3" s="435"/>
      <c r="AZ3" s="435"/>
      <c r="BA3" s="435"/>
      <c r="BB3" s="435"/>
      <c r="BC3" s="435"/>
      <c r="BD3" s="435"/>
      <c r="BE3" s="435"/>
      <c r="BF3" s="435"/>
      <c r="BG3" s="435"/>
      <c r="BH3" s="435"/>
      <c r="BI3" s="435"/>
      <c r="BJ3" s="435"/>
      <c r="BK3" s="435"/>
      <c r="BL3" s="435"/>
      <c r="BM3" s="435"/>
      <c r="BN3" s="435"/>
      <c r="BO3" s="435"/>
      <c r="BP3" s="435"/>
      <c r="BQ3" s="435"/>
      <c r="BR3" s="435"/>
      <c r="BS3" s="435"/>
      <c r="BT3" s="435"/>
      <c r="BU3" s="435"/>
      <c r="BV3" s="435"/>
      <c r="BW3" s="435"/>
      <c r="BX3" s="435"/>
      <c r="BY3" s="435"/>
      <c r="BZ3" s="435"/>
      <c r="CA3" s="435"/>
      <c r="CB3" s="435"/>
      <c r="CC3" s="435"/>
      <c r="CD3" s="435"/>
      <c r="CE3" s="435"/>
      <c r="CF3" s="435"/>
      <c r="CG3" s="435"/>
      <c r="CH3" s="435"/>
      <c r="CI3" s="435"/>
      <c r="CJ3" s="435"/>
      <c r="CK3" s="435"/>
      <c r="CL3" s="435"/>
      <c r="CM3" s="435"/>
      <c r="CN3" s="435"/>
      <c r="CO3" s="435"/>
      <c r="CP3" s="435"/>
      <c r="CQ3" s="435"/>
      <c r="CR3" s="435"/>
      <c r="CS3" s="435"/>
      <c r="CT3" s="435"/>
      <c r="CU3" s="435"/>
      <c r="CV3" s="435"/>
      <c r="CW3" s="435"/>
      <c r="CX3" s="435"/>
      <c r="CY3" s="435"/>
      <c r="CZ3" s="435"/>
      <c r="DA3" s="435"/>
      <c r="DB3" s="435"/>
      <c r="DC3" s="435"/>
      <c r="DD3" s="435"/>
      <c r="DE3" s="435"/>
      <c r="DF3" s="435"/>
      <c r="DG3" s="435"/>
      <c r="DH3" s="435"/>
      <c r="DI3" s="435"/>
      <c r="DJ3" s="435"/>
      <c r="DK3" s="435"/>
      <c r="DL3" s="435"/>
      <c r="DM3" s="435"/>
      <c r="DN3" s="435"/>
      <c r="DO3" s="435"/>
      <c r="DP3" s="435"/>
      <c r="DQ3" s="435"/>
      <c r="DR3" s="435"/>
      <c r="DS3" s="435"/>
      <c r="DT3" s="435"/>
      <c r="DU3" s="435"/>
      <c r="DV3" s="435"/>
      <c r="DW3" s="435"/>
      <c r="DX3" s="435"/>
      <c r="DY3" s="435"/>
      <c r="DZ3" s="435"/>
      <c r="EA3" s="435"/>
      <c r="EB3" s="435"/>
      <c r="EC3" s="435"/>
      <c r="ED3" s="435"/>
      <c r="EE3" s="435"/>
      <c r="EF3" s="435"/>
      <c r="EG3" s="435"/>
      <c r="EH3" s="435"/>
      <c r="EI3" s="435"/>
      <c r="EJ3" s="435"/>
      <c r="EK3" s="435"/>
      <c r="EL3" s="435"/>
      <c r="EM3" s="435"/>
      <c r="EN3" s="435"/>
      <c r="EO3" s="435"/>
      <c r="EP3" s="435"/>
      <c r="EQ3" s="435"/>
      <c r="ER3" s="435"/>
      <c r="ES3" s="435"/>
      <c r="ET3" s="435"/>
      <c r="EU3" s="435"/>
      <c r="EV3" s="435"/>
      <c r="EW3" s="435"/>
      <c r="EX3" s="435"/>
      <c r="EY3" s="435"/>
      <c r="EZ3" s="435"/>
      <c r="FA3" s="435"/>
      <c r="FB3" s="435"/>
      <c r="FC3" s="435"/>
      <c r="FD3" s="435"/>
      <c r="FE3" s="435"/>
      <c r="FF3" s="435"/>
      <c r="FG3" s="435"/>
      <c r="FH3" s="435"/>
      <c r="FI3" s="435"/>
      <c r="FJ3" s="435"/>
      <c r="FK3" s="435"/>
      <c r="FL3" s="435"/>
      <c r="FM3" s="435"/>
      <c r="FN3" s="435"/>
      <c r="FO3" s="435"/>
      <c r="FP3" s="435"/>
      <c r="FQ3" s="435"/>
      <c r="FR3" s="435"/>
      <c r="FS3" s="435"/>
      <c r="FT3" s="435"/>
      <c r="FU3" s="435"/>
      <c r="FV3" s="435"/>
      <c r="FW3" s="435"/>
      <c r="FX3" s="435"/>
      <c r="FY3" s="435"/>
      <c r="FZ3" s="435"/>
      <c r="GA3" s="435"/>
      <c r="GB3" s="435"/>
      <c r="GC3" s="435"/>
      <c r="GD3" s="435"/>
      <c r="GE3" s="435"/>
      <c r="GF3" s="435"/>
      <c r="GG3" s="435"/>
      <c r="GH3" s="435"/>
      <c r="GI3" s="435"/>
      <c r="GJ3" s="435"/>
      <c r="GK3" s="435"/>
      <c r="GL3" s="435"/>
      <c r="GM3" s="435"/>
      <c r="GN3" s="435"/>
      <c r="GO3" s="435"/>
      <c r="GP3" s="435"/>
      <c r="GQ3" s="435"/>
      <c r="GR3" s="435"/>
      <c r="GS3" s="435"/>
      <c r="GT3" s="435"/>
      <c r="GU3" s="435"/>
      <c r="GV3" s="435"/>
      <c r="GW3" s="435"/>
      <c r="GX3" s="435"/>
      <c r="GY3" s="435"/>
      <c r="GZ3" s="435"/>
      <c r="HA3" s="435"/>
      <c r="HB3" s="435"/>
      <c r="HC3" s="435"/>
      <c r="HD3" s="435"/>
      <c r="HE3" s="435"/>
      <c r="HF3" s="435"/>
      <c r="HG3" s="435"/>
      <c r="HH3" s="435"/>
      <c r="HI3" s="435"/>
      <c r="HJ3" s="435"/>
      <c r="HK3" s="435"/>
      <c r="HL3" s="435"/>
      <c r="HM3" s="435"/>
      <c r="HN3" s="435"/>
      <c r="HO3" s="435"/>
      <c r="HP3" s="435"/>
      <c r="HQ3" s="435"/>
      <c r="HR3" s="435"/>
      <c r="HS3" s="435"/>
      <c r="HT3" s="435"/>
      <c r="HU3" s="435"/>
      <c r="HV3" s="435"/>
      <c r="HW3" s="435"/>
      <c r="HX3" s="435"/>
      <c r="HY3" s="435"/>
      <c r="HZ3" s="435"/>
      <c r="IA3" s="435"/>
      <c r="IB3" s="435"/>
      <c r="IC3" s="435"/>
      <c r="ID3" s="435"/>
      <c r="IE3" s="435"/>
      <c r="IF3" s="435"/>
      <c r="IG3" s="435"/>
      <c r="IH3" s="435"/>
      <c r="II3" s="435"/>
      <c r="IJ3" s="435"/>
      <c r="IK3" s="435"/>
      <c r="IL3" s="435"/>
      <c r="IM3" s="435"/>
      <c r="IN3" s="435"/>
      <c r="IO3" s="435"/>
      <c r="IP3" s="435"/>
      <c r="IQ3" s="435"/>
      <c r="IR3" s="435"/>
      <c r="IS3" s="435"/>
      <c r="IT3" s="435"/>
      <c r="IU3" s="435"/>
      <c r="IV3" s="435"/>
    </row>
    <row r="4" spans="1:256">
      <c r="A4" s="440"/>
      <c r="B4" s="441"/>
      <c r="C4" s="442"/>
      <c r="D4" s="442"/>
      <c r="E4" s="443"/>
      <c r="F4" s="443"/>
      <c r="G4" s="443" t="s">
        <v>51</v>
      </c>
      <c r="H4" s="443" t="s">
        <v>52</v>
      </c>
      <c r="I4" s="443"/>
      <c r="J4" s="443" t="s">
        <v>4</v>
      </c>
      <c r="K4" s="443" t="s">
        <v>4</v>
      </c>
      <c r="L4" s="443" t="s">
        <v>53</v>
      </c>
      <c r="M4" s="443" t="s">
        <v>54</v>
      </c>
      <c r="N4" s="443" t="s">
        <v>3</v>
      </c>
      <c r="O4" s="443" t="s">
        <v>4</v>
      </c>
      <c r="P4" s="444" t="s">
        <v>4</v>
      </c>
      <c r="Q4" s="445"/>
      <c r="R4" s="445"/>
      <c r="S4" s="445"/>
      <c r="T4" s="445"/>
      <c r="U4" s="445"/>
      <c r="V4" s="445"/>
      <c r="W4" s="445"/>
      <c r="X4" s="440"/>
      <c r="Y4" s="440"/>
      <c r="Z4" s="440"/>
      <c r="AA4" s="440"/>
      <c r="AB4" s="440"/>
      <c r="AC4" s="440"/>
      <c r="AD4" s="440"/>
      <c r="AE4" s="440"/>
      <c r="AF4" s="440"/>
      <c r="AG4" s="440"/>
      <c r="AH4" s="440"/>
      <c r="AI4" s="440"/>
      <c r="AJ4" s="440"/>
      <c r="AK4" s="440"/>
      <c r="AL4" s="440"/>
      <c r="AM4" s="440"/>
      <c r="AN4" s="440"/>
      <c r="AO4" s="440"/>
      <c r="AP4" s="440"/>
      <c r="AQ4" s="440"/>
      <c r="AR4" s="440"/>
      <c r="AS4" s="440"/>
      <c r="AT4" s="440"/>
      <c r="AU4" s="440"/>
      <c r="AV4" s="440"/>
      <c r="AW4" s="440"/>
      <c r="AX4" s="440"/>
      <c r="AY4" s="440"/>
      <c r="AZ4" s="440"/>
      <c r="BA4" s="440"/>
      <c r="BB4" s="440"/>
      <c r="BC4" s="440"/>
      <c r="BD4" s="440"/>
      <c r="BE4" s="440"/>
      <c r="BF4" s="440"/>
      <c r="BG4" s="440"/>
      <c r="BH4" s="440"/>
      <c r="BI4" s="440"/>
      <c r="BJ4" s="440"/>
      <c r="BK4" s="440"/>
      <c r="BL4" s="440"/>
      <c r="BM4" s="440"/>
      <c r="BN4" s="440"/>
      <c r="BO4" s="440"/>
      <c r="BP4" s="440"/>
      <c r="BQ4" s="440"/>
      <c r="BR4" s="440"/>
      <c r="BS4" s="440"/>
      <c r="BT4" s="440"/>
      <c r="BU4" s="440"/>
      <c r="BV4" s="440"/>
      <c r="BW4" s="440"/>
      <c r="BX4" s="440"/>
      <c r="BY4" s="440"/>
      <c r="BZ4" s="440"/>
      <c r="CA4" s="440"/>
      <c r="CB4" s="440"/>
      <c r="CC4" s="440"/>
      <c r="CD4" s="440"/>
      <c r="CE4" s="440"/>
      <c r="CF4" s="440"/>
      <c r="CG4" s="440"/>
      <c r="CH4" s="440"/>
      <c r="CI4" s="440"/>
      <c r="CJ4" s="440"/>
      <c r="CK4" s="440"/>
      <c r="CL4" s="440"/>
      <c r="CM4" s="440"/>
      <c r="CN4" s="440"/>
      <c r="CO4" s="440"/>
      <c r="CP4" s="440"/>
      <c r="CQ4" s="440"/>
      <c r="CR4" s="440"/>
      <c r="CS4" s="440"/>
      <c r="CT4" s="440"/>
      <c r="CU4" s="440"/>
      <c r="CV4" s="440"/>
      <c r="CW4" s="440"/>
      <c r="CX4" s="440"/>
      <c r="CY4" s="440"/>
      <c r="CZ4" s="440"/>
      <c r="DA4" s="440"/>
      <c r="DB4" s="440"/>
      <c r="DC4" s="440"/>
      <c r="DD4" s="440"/>
      <c r="DE4" s="440"/>
      <c r="DF4" s="440"/>
      <c r="DG4" s="440"/>
      <c r="DH4" s="440"/>
      <c r="DI4" s="440"/>
      <c r="DJ4" s="440"/>
      <c r="DK4" s="440"/>
      <c r="DL4" s="440"/>
      <c r="DM4" s="440"/>
      <c r="DN4" s="440"/>
      <c r="DO4" s="440"/>
      <c r="DP4" s="440"/>
      <c r="DQ4" s="440"/>
      <c r="DR4" s="440"/>
      <c r="DS4" s="440"/>
      <c r="DT4" s="440"/>
      <c r="DU4" s="440"/>
      <c r="DV4" s="440"/>
      <c r="DW4" s="440"/>
      <c r="DX4" s="440"/>
      <c r="DY4" s="440"/>
      <c r="DZ4" s="440"/>
      <c r="EA4" s="440"/>
      <c r="EB4" s="440"/>
      <c r="EC4" s="440"/>
      <c r="ED4" s="440"/>
      <c r="EE4" s="440"/>
      <c r="EF4" s="440"/>
      <c r="EG4" s="440"/>
      <c r="EH4" s="440"/>
      <c r="EI4" s="440"/>
      <c r="EJ4" s="440"/>
      <c r="EK4" s="440"/>
      <c r="EL4" s="440"/>
      <c r="EM4" s="440"/>
      <c r="EN4" s="440"/>
      <c r="EO4" s="440"/>
      <c r="EP4" s="440"/>
      <c r="EQ4" s="440"/>
      <c r="ER4" s="440"/>
      <c r="ES4" s="440"/>
      <c r="ET4" s="440"/>
      <c r="EU4" s="440"/>
      <c r="EV4" s="440"/>
      <c r="EW4" s="440"/>
      <c r="EX4" s="440"/>
      <c r="EY4" s="440"/>
      <c r="EZ4" s="440"/>
      <c r="FA4" s="440"/>
      <c r="FB4" s="440"/>
      <c r="FC4" s="440"/>
      <c r="FD4" s="440"/>
      <c r="FE4" s="440"/>
      <c r="FF4" s="440"/>
      <c r="FG4" s="440"/>
      <c r="FH4" s="440"/>
      <c r="FI4" s="440"/>
      <c r="FJ4" s="440"/>
      <c r="FK4" s="440"/>
      <c r="FL4" s="440"/>
      <c r="FM4" s="440"/>
      <c r="FN4" s="440"/>
      <c r="FO4" s="440"/>
      <c r="FP4" s="440"/>
      <c r="FQ4" s="440"/>
      <c r="FR4" s="440"/>
      <c r="FS4" s="440"/>
      <c r="FT4" s="440"/>
      <c r="FU4" s="440"/>
      <c r="FV4" s="440"/>
      <c r="FW4" s="440"/>
      <c r="FX4" s="440"/>
      <c r="FY4" s="440"/>
      <c r="FZ4" s="440"/>
      <c r="GA4" s="440"/>
      <c r="GB4" s="440"/>
      <c r="GC4" s="440"/>
      <c r="GD4" s="440"/>
      <c r="GE4" s="440"/>
      <c r="GF4" s="440"/>
      <c r="GG4" s="440"/>
      <c r="GH4" s="440"/>
      <c r="GI4" s="440"/>
      <c r="GJ4" s="440"/>
      <c r="GK4" s="440"/>
      <c r="GL4" s="440"/>
      <c r="GM4" s="440"/>
      <c r="GN4" s="440"/>
      <c r="GO4" s="440"/>
      <c r="GP4" s="440"/>
      <c r="GQ4" s="440"/>
      <c r="GR4" s="440"/>
      <c r="GS4" s="440"/>
      <c r="GT4" s="440"/>
      <c r="GU4" s="440"/>
      <c r="GV4" s="440"/>
      <c r="GW4" s="440"/>
      <c r="GX4" s="440"/>
      <c r="GY4" s="440"/>
      <c r="GZ4" s="440"/>
      <c r="HA4" s="440"/>
      <c r="HB4" s="440"/>
      <c r="HC4" s="440"/>
      <c r="HD4" s="440"/>
      <c r="HE4" s="440"/>
      <c r="HF4" s="440"/>
      <c r="HG4" s="440"/>
      <c r="HH4" s="440"/>
      <c r="HI4" s="440"/>
      <c r="HJ4" s="440"/>
      <c r="HK4" s="440"/>
      <c r="HL4" s="440"/>
      <c r="HM4" s="440"/>
      <c r="HN4" s="440"/>
      <c r="HO4" s="440"/>
      <c r="HP4" s="440"/>
      <c r="HQ4" s="440"/>
      <c r="HR4" s="440"/>
      <c r="HS4" s="440"/>
      <c r="HT4" s="440"/>
      <c r="HU4" s="440"/>
      <c r="HV4" s="440"/>
      <c r="HW4" s="440"/>
      <c r="HX4" s="440"/>
      <c r="HY4" s="440"/>
      <c r="HZ4" s="440"/>
      <c r="IA4" s="440"/>
      <c r="IB4" s="440"/>
      <c r="IC4" s="440"/>
      <c r="ID4" s="440"/>
      <c r="IE4" s="440"/>
      <c r="IF4" s="440"/>
      <c r="IG4" s="440"/>
      <c r="IH4" s="440"/>
      <c r="II4" s="440"/>
      <c r="IJ4" s="440"/>
      <c r="IK4" s="440"/>
      <c r="IL4" s="440"/>
      <c r="IM4" s="440"/>
      <c r="IN4" s="440"/>
      <c r="IO4" s="440"/>
      <c r="IP4" s="440"/>
      <c r="IQ4" s="440"/>
      <c r="IR4" s="440"/>
      <c r="IS4" s="440"/>
      <c r="IT4" s="440"/>
      <c r="IU4" s="440"/>
      <c r="IV4" s="440"/>
    </row>
    <row r="5" spans="1:256">
      <c r="A5" s="446"/>
      <c r="B5" s="447"/>
      <c r="C5" s="448" t="s">
        <v>5</v>
      </c>
      <c r="D5" s="448" t="s">
        <v>6</v>
      </c>
      <c r="E5" s="448" t="s">
        <v>24</v>
      </c>
      <c r="F5" s="448" t="s">
        <v>25</v>
      </c>
      <c r="G5" s="448" t="s">
        <v>26</v>
      </c>
      <c r="H5" s="448" t="s">
        <v>27</v>
      </c>
      <c r="I5" s="448" t="s">
        <v>28</v>
      </c>
      <c r="J5" s="448" t="s">
        <v>29</v>
      </c>
      <c r="K5" s="448" t="s">
        <v>55</v>
      </c>
      <c r="L5" s="448" t="s">
        <v>56</v>
      </c>
      <c r="M5" s="448" t="s">
        <v>57</v>
      </c>
      <c r="N5" s="448" t="s">
        <v>58</v>
      </c>
      <c r="O5" s="448" t="s">
        <v>59</v>
      </c>
      <c r="P5" s="449" t="s">
        <v>65</v>
      </c>
      <c r="Q5" s="450"/>
      <c r="R5" s="450"/>
      <c r="S5" s="450"/>
      <c r="T5" s="450"/>
      <c r="U5" s="450"/>
      <c r="V5" s="450"/>
      <c r="W5" s="450"/>
      <c r="X5" s="446"/>
      <c r="Y5" s="446"/>
      <c r="Z5" s="446"/>
      <c r="AA5" s="446"/>
      <c r="AB5" s="446"/>
      <c r="AC5" s="446"/>
      <c r="AD5" s="446"/>
      <c r="AE5" s="446"/>
      <c r="AF5" s="446"/>
      <c r="AG5" s="446"/>
      <c r="AH5" s="446"/>
      <c r="AI5" s="446"/>
      <c r="AJ5" s="446"/>
      <c r="AK5" s="446"/>
      <c r="AL5" s="446"/>
      <c r="AM5" s="446"/>
      <c r="AN5" s="446"/>
      <c r="AO5" s="446"/>
      <c r="AP5" s="446"/>
      <c r="AQ5" s="446"/>
      <c r="AR5" s="446"/>
      <c r="AS5" s="446"/>
      <c r="AT5" s="446"/>
      <c r="AU5" s="446"/>
      <c r="AV5" s="446"/>
      <c r="AW5" s="446"/>
      <c r="AX5" s="446"/>
      <c r="AY5" s="446"/>
      <c r="AZ5" s="446"/>
      <c r="BA5" s="446"/>
      <c r="BB5" s="446"/>
      <c r="BC5" s="446"/>
      <c r="BD5" s="446"/>
      <c r="BE5" s="446"/>
      <c r="BF5" s="446"/>
      <c r="BG5" s="446"/>
      <c r="BH5" s="446"/>
      <c r="BI5" s="446"/>
      <c r="BJ5" s="446"/>
      <c r="BK5" s="446"/>
      <c r="BL5" s="446"/>
      <c r="BM5" s="446"/>
      <c r="BN5" s="446"/>
      <c r="BO5" s="446"/>
      <c r="BP5" s="446"/>
      <c r="BQ5" s="446"/>
      <c r="BR5" s="446"/>
      <c r="BS5" s="446"/>
      <c r="BT5" s="446"/>
      <c r="BU5" s="446"/>
      <c r="BV5" s="446"/>
      <c r="BW5" s="446"/>
      <c r="BX5" s="446"/>
      <c r="BY5" s="446"/>
      <c r="BZ5" s="446"/>
      <c r="CA5" s="446"/>
      <c r="CB5" s="446"/>
      <c r="CC5" s="446"/>
      <c r="CD5" s="446"/>
      <c r="CE5" s="446"/>
      <c r="CF5" s="446"/>
      <c r="CG5" s="446"/>
      <c r="CH5" s="446"/>
      <c r="CI5" s="446"/>
      <c r="CJ5" s="446"/>
      <c r="CK5" s="446"/>
      <c r="CL5" s="446"/>
      <c r="CM5" s="446"/>
      <c r="CN5" s="446"/>
      <c r="CO5" s="446"/>
      <c r="CP5" s="446"/>
      <c r="CQ5" s="446"/>
      <c r="CR5" s="446"/>
      <c r="CS5" s="446"/>
      <c r="CT5" s="446"/>
      <c r="CU5" s="446"/>
      <c r="CV5" s="446"/>
      <c r="CW5" s="446"/>
      <c r="CX5" s="446"/>
      <c r="CY5" s="446"/>
      <c r="CZ5" s="446"/>
      <c r="DA5" s="446"/>
      <c r="DB5" s="446"/>
      <c r="DC5" s="446"/>
      <c r="DD5" s="446"/>
      <c r="DE5" s="446"/>
      <c r="DF5" s="446"/>
      <c r="DG5" s="446"/>
      <c r="DH5" s="446"/>
      <c r="DI5" s="446"/>
      <c r="DJ5" s="446"/>
      <c r="DK5" s="446"/>
      <c r="DL5" s="446"/>
      <c r="DM5" s="446"/>
      <c r="DN5" s="446"/>
      <c r="DO5" s="446"/>
      <c r="DP5" s="446"/>
      <c r="DQ5" s="446"/>
      <c r="DR5" s="446"/>
      <c r="DS5" s="446"/>
      <c r="DT5" s="446"/>
      <c r="DU5" s="446"/>
      <c r="DV5" s="446"/>
      <c r="DW5" s="446"/>
      <c r="DX5" s="446"/>
      <c r="DY5" s="446"/>
      <c r="DZ5" s="446"/>
      <c r="EA5" s="446"/>
      <c r="EB5" s="446"/>
      <c r="EC5" s="446"/>
      <c r="ED5" s="446"/>
      <c r="EE5" s="446"/>
      <c r="EF5" s="446"/>
      <c r="EG5" s="446"/>
      <c r="EH5" s="446"/>
      <c r="EI5" s="446"/>
      <c r="EJ5" s="446"/>
      <c r="EK5" s="446"/>
      <c r="EL5" s="446"/>
      <c r="EM5" s="446"/>
      <c r="EN5" s="446"/>
      <c r="EO5" s="446"/>
      <c r="EP5" s="446"/>
      <c r="EQ5" s="446"/>
      <c r="ER5" s="446"/>
      <c r="ES5" s="446"/>
      <c r="ET5" s="446"/>
      <c r="EU5" s="446"/>
      <c r="EV5" s="446"/>
      <c r="EW5" s="446"/>
      <c r="EX5" s="446"/>
      <c r="EY5" s="446"/>
      <c r="EZ5" s="446"/>
      <c r="FA5" s="446"/>
      <c r="FB5" s="446"/>
      <c r="FC5" s="446"/>
      <c r="FD5" s="446"/>
      <c r="FE5" s="446"/>
      <c r="FF5" s="446"/>
      <c r="FG5" s="446"/>
      <c r="FH5" s="446"/>
      <c r="FI5" s="446"/>
      <c r="FJ5" s="446"/>
      <c r="FK5" s="446"/>
      <c r="FL5" s="446"/>
      <c r="FM5" s="446"/>
      <c r="FN5" s="446"/>
      <c r="FO5" s="446"/>
      <c r="FP5" s="446"/>
      <c r="FQ5" s="446"/>
      <c r="FR5" s="446"/>
      <c r="FS5" s="446"/>
      <c r="FT5" s="446"/>
      <c r="FU5" s="446"/>
      <c r="FV5" s="446"/>
      <c r="FW5" s="446"/>
      <c r="FX5" s="446"/>
      <c r="FY5" s="446"/>
      <c r="FZ5" s="446"/>
      <c r="GA5" s="446"/>
      <c r="GB5" s="446"/>
      <c r="GC5" s="446"/>
      <c r="GD5" s="446"/>
      <c r="GE5" s="446"/>
      <c r="GF5" s="446"/>
      <c r="GG5" s="446"/>
      <c r="GH5" s="446"/>
      <c r="GI5" s="446"/>
      <c r="GJ5" s="446"/>
      <c r="GK5" s="446"/>
      <c r="GL5" s="446"/>
      <c r="GM5" s="446"/>
      <c r="GN5" s="446"/>
      <c r="GO5" s="446"/>
      <c r="GP5" s="446"/>
      <c r="GQ5" s="446"/>
      <c r="GR5" s="446"/>
      <c r="GS5" s="446"/>
      <c r="GT5" s="446"/>
      <c r="GU5" s="446"/>
      <c r="GV5" s="446"/>
      <c r="GW5" s="446"/>
      <c r="GX5" s="446"/>
      <c r="GY5" s="446"/>
      <c r="GZ5" s="446"/>
      <c r="HA5" s="446"/>
      <c r="HB5" s="446"/>
      <c r="HC5" s="446"/>
      <c r="HD5" s="446"/>
      <c r="HE5" s="446"/>
      <c r="HF5" s="446"/>
      <c r="HG5" s="446"/>
      <c r="HH5" s="446"/>
      <c r="HI5" s="446"/>
      <c r="HJ5" s="446"/>
      <c r="HK5" s="446"/>
      <c r="HL5" s="446"/>
      <c r="HM5" s="446"/>
      <c r="HN5" s="446"/>
      <c r="HO5" s="446"/>
      <c r="HP5" s="446"/>
      <c r="HQ5" s="446"/>
      <c r="HR5" s="446"/>
      <c r="HS5" s="446"/>
      <c r="HT5" s="446"/>
      <c r="HU5" s="446"/>
      <c r="HV5" s="446"/>
      <c r="HW5" s="446"/>
      <c r="HX5" s="446"/>
      <c r="HY5" s="446"/>
      <c r="HZ5" s="446"/>
      <c r="IA5" s="446"/>
      <c r="IB5" s="446"/>
      <c r="IC5" s="446"/>
      <c r="ID5" s="446"/>
      <c r="IE5" s="446"/>
      <c r="IF5" s="446"/>
      <c r="IG5" s="446"/>
      <c r="IH5" s="446"/>
      <c r="II5" s="446"/>
      <c r="IJ5" s="446"/>
      <c r="IK5" s="446"/>
      <c r="IL5" s="446"/>
      <c r="IM5" s="446"/>
      <c r="IN5" s="446"/>
      <c r="IO5" s="446"/>
      <c r="IP5" s="446"/>
      <c r="IQ5" s="446"/>
      <c r="IR5" s="446"/>
      <c r="IS5" s="446"/>
      <c r="IT5" s="446"/>
      <c r="IU5" s="446"/>
      <c r="IV5" s="446"/>
    </row>
    <row r="6" spans="1:256">
      <c r="B6" s="451" t="s">
        <v>30</v>
      </c>
      <c r="C6" s="452"/>
      <c r="D6" s="452"/>
      <c r="E6" s="452"/>
      <c r="F6" s="452"/>
      <c r="G6" s="452"/>
      <c r="H6" s="452"/>
      <c r="I6" s="452"/>
      <c r="J6" s="452"/>
      <c r="K6" s="452"/>
      <c r="L6" s="452"/>
      <c r="M6" s="452"/>
      <c r="N6" s="452"/>
      <c r="O6" s="452"/>
      <c r="P6" s="452"/>
    </row>
    <row r="7" spans="1:256">
      <c r="B7" s="453" t="s">
        <v>145</v>
      </c>
      <c r="C7" s="452"/>
      <c r="D7" s="452"/>
      <c r="E7" s="452"/>
      <c r="F7" s="452"/>
      <c r="G7" s="452"/>
      <c r="H7" s="452"/>
      <c r="I7" s="452"/>
      <c r="J7" s="452"/>
      <c r="K7" s="452"/>
      <c r="L7" s="452"/>
      <c r="M7" s="452"/>
      <c r="N7" s="452"/>
      <c r="O7" s="452"/>
      <c r="P7" s="452"/>
    </row>
    <row r="8" spans="1:256">
      <c r="A8" s="454"/>
      <c r="B8" s="455" t="str">
        <v>גלילה
גלילה ק.3 </v>
      </c>
      <c r="C8" s="456">
        <v>1092139</v>
      </c>
      <c r="D8" s="457"/>
      <c r="E8" s="458" t="s">
        <v>92</v>
      </c>
      <c r="F8" s="457" t="s">
        <v>90</v>
      </c>
      <c r="G8" s="458"/>
      <c r="H8" s="459">
        <v>2.02</v>
      </c>
      <c r="I8" s="460" t="s">
        <v>33</v>
      </c>
      <c r="J8" s="459">
        <v>4.35</v>
      </c>
      <c r="K8" s="459">
        <v>0.74</v>
      </c>
      <c r="L8" s="461">
        <v>50000</v>
      </c>
      <c r="M8" s="459">
        <v>131.3</v>
      </c>
      <c r="N8" s="461">
        <v>65.65</v>
      </c>
      <c r="O8" s="459">
        <v>0</v>
      </c>
      <c r="P8" s="459">
        <f>N8/'סכום נכסי הקרן'!$C$37*100</f>
        <v>0.202606823020085</v>
      </c>
    </row>
    <row r="9" spans="1:256">
      <c r="B9" s="462" t="s">
        <v>146</v>
      </c>
      <c r="C9" s="463"/>
      <c r="D9" s="463"/>
      <c r="E9" s="463"/>
      <c r="F9" s="463"/>
      <c r="G9" s="463"/>
      <c r="H9" s="464">
        <v>2.02</v>
      </c>
      <c r="I9" s="463"/>
      <c r="J9" s="463"/>
      <c r="K9" s="464">
        <v>0.74</v>
      </c>
      <c r="L9" s="465">
        <v>50000</v>
      </c>
      <c r="M9" s="463"/>
      <c r="N9" s="465">
        <f>SUM(N8)</f>
        <v>65.65</v>
      </c>
      <c r="O9" s="463"/>
      <c r="P9" s="465">
        <f>N9/'סכום נכסי הקרן'!$C$37*100</f>
        <v>0.202606823020085</v>
      </c>
    </row>
    <row r="10" spans="1:256">
      <c r="B10" s="466" t="s">
        <v>147</v>
      </c>
      <c r="C10" s="452"/>
      <c r="D10" s="452"/>
      <c r="E10" s="452"/>
      <c r="F10" s="452"/>
      <c r="G10" s="452"/>
      <c r="H10" s="452"/>
      <c r="I10" s="452"/>
      <c r="J10" s="452"/>
      <c r="K10" s="452"/>
      <c r="L10" s="452"/>
      <c r="M10" s="452"/>
      <c r="N10" s="452"/>
      <c r="O10" s="452"/>
      <c r="P10" s="452"/>
    </row>
    <row r="11" spans="1:256">
      <c r="B11" s="462" t="s">
        <v>148</v>
      </c>
      <c r="C11" s="463"/>
      <c r="D11" s="463"/>
      <c r="E11" s="463"/>
      <c r="F11" s="463"/>
      <c r="G11" s="463"/>
      <c r="H11" s="463"/>
      <c r="I11" s="463"/>
      <c r="J11" s="463"/>
      <c r="K11" s="463"/>
      <c r="L11" s="463"/>
      <c r="M11" s="463"/>
      <c r="N11" s="463"/>
      <c r="O11" s="463"/>
      <c r="P11" s="463"/>
    </row>
    <row r="12" spans="1:256">
      <c r="B12" s="466" t="s">
        <v>149</v>
      </c>
      <c r="C12" s="452"/>
      <c r="D12" s="452"/>
      <c r="E12" s="452"/>
      <c r="F12" s="452"/>
      <c r="G12" s="452"/>
      <c r="H12" s="452"/>
      <c r="I12" s="452"/>
      <c r="J12" s="452"/>
      <c r="K12" s="452"/>
      <c r="L12" s="452"/>
      <c r="M12" s="452"/>
      <c r="N12" s="452"/>
      <c r="O12" s="452"/>
      <c r="P12" s="452"/>
    </row>
    <row r="13" spans="1:256">
      <c r="B13" s="467" t="s">
        <v>150</v>
      </c>
      <c r="C13" s="463"/>
      <c r="D13" s="463"/>
      <c r="E13" s="463"/>
      <c r="F13" s="463"/>
      <c r="G13" s="463"/>
      <c r="H13" s="463"/>
      <c r="I13" s="463"/>
      <c r="J13" s="463"/>
      <c r="K13" s="463"/>
      <c r="L13" s="463"/>
      <c r="M13" s="463"/>
      <c r="N13" s="463"/>
      <c r="O13" s="463"/>
      <c r="P13" s="463"/>
    </row>
    <row r="14" spans="1:256">
      <c r="B14" s="462" t="s">
        <v>40</v>
      </c>
      <c r="C14" s="463"/>
      <c r="D14" s="463"/>
      <c r="E14" s="463"/>
      <c r="F14" s="463"/>
      <c r="G14" s="463"/>
      <c r="H14" s="464">
        <v>2.02</v>
      </c>
      <c r="I14" s="463"/>
      <c r="J14" s="463"/>
      <c r="K14" s="464">
        <v>0.74</v>
      </c>
      <c r="L14" s="465">
        <v>50000</v>
      </c>
      <c r="M14" s="463"/>
      <c r="N14" s="465">
        <f>N9</f>
        <v>65.65</v>
      </c>
      <c r="O14" s="463"/>
      <c r="P14" s="465">
        <f>N14/'סכום נכסי הקרן'!$C$37*100</f>
        <v>0.202606823020085</v>
      </c>
    </row>
    <row r="15" spans="1:256">
      <c r="B15" s="468" t="s">
        <v>41</v>
      </c>
      <c r="C15" s="452"/>
      <c r="D15" s="452"/>
      <c r="E15" s="452"/>
      <c r="F15" s="452"/>
      <c r="G15" s="452"/>
      <c r="H15" s="452"/>
      <c r="I15" s="452"/>
      <c r="J15" s="452"/>
      <c r="K15" s="452"/>
      <c r="L15" s="452"/>
      <c r="M15" s="452"/>
      <c r="N15" s="452"/>
      <c r="O15" s="452"/>
      <c r="P15" s="452"/>
    </row>
    <row r="16" spans="1:256">
      <c r="B16" s="469" t="s">
        <v>145</v>
      </c>
      <c r="C16" s="452"/>
      <c r="D16" s="452"/>
      <c r="E16" s="452"/>
      <c r="F16" s="452"/>
      <c r="G16" s="452"/>
      <c r="H16" s="452"/>
      <c r="I16" s="452"/>
      <c r="J16" s="452"/>
      <c r="K16" s="452"/>
      <c r="L16" s="452"/>
      <c r="M16" s="452"/>
      <c r="N16" s="452"/>
      <c r="O16" s="452"/>
      <c r="P16" s="452"/>
    </row>
    <row r="17" spans="1:256">
      <c r="B17" s="462" t="s">
        <v>146</v>
      </c>
      <c r="C17" s="463"/>
      <c r="D17" s="463"/>
      <c r="E17" s="463"/>
      <c r="F17" s="463"/>
      <c r="G17" s="463"/>
      <c r="H17" s="463"/>
      <c r="I17" s="463"/>
      <c r="J17" s="463"/>
      <c r="K17" s="463"/>
      <c r="L17" s="463"/>
      <c r="M17" s="463"/>
      <c r="N17" s="463"/>
      <c r="O17" s="463"/>
      <c r="P17" s="463"/>
    </row>
    <row r="18" spans="1:256">
      <c r="B18" s="466" t="s">
        <v>147</v>
      </c>
      <c r="C18" s="452"/>
      <c r="D18" s="452"/>
      <c r="E18" s="452"/>
      <c r="F18" s="452"/>
      <c r="G18" s="452"/>
      <c r="H18" s="452"/>
      <c r="I18" s="452"/>
      <c r="J18" s="452"/>
      <c r="K18" s="452"/>
      <c r="L18" s="452"/>
      <c r="M18" s="452"/>
      <c r="N18" s="452"/>
      <c r="O18" s="452"/>
      <c r="P18" s="452"/>
    </row>
    <row r="19" spans="1:256">
      <c r="B19" s="462" t="s">
        <v>148</v>
      </c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</row>
    <row r="20" spans="1:256">
      <c r="B20" s="466" t="s">
        <v>149</v>
      </c>
      <c r="C20" s="452"/>
      <c r="D20" s="452"/>
      <c r="E20" s="452"/>
      <c r="F20" s="452"/>
      <c r="G20" s="452"/>
      <c r="H20" s="452"/>
      <c r="I20" s="452"/>
      <c r="J20" s="452"/>
      <c r="K20" s="452"/>
      <c r="L20" s="452"/>
      <c r="M20" s="452"/>
      <c r="N20" s="452"/>
      <c r="O20" s="452"/>
      <c r="P20" s="452"/>
    </row>
    <row r="21" spans="1:256">
      <c r="B21" s="467" t="s">
        <v>150</v>
      </c>
      <c r="C21" s="463"/>
      <c r="D21" s="463"/>
      <c r="E21" s="463"/>
      <c r="F21" s="463"/>
      <c r="G21" s="463"/>
      <c r="H21" s="463"/>
      <c r="I21" s="463"/>
      <c r="J21" s="463"/>
      <c r="K21" s="463"/>
      <c r="L21" s="463"/>
      <c r="M21" s="463"/>
      <c r="N21" s="463"/>
      <c r="O21" s="463"/>
      <c r="P21" s="463"/>
    </row>
    <row r="22" spans="1:256">
      <c r="B22" s="467" t="s">
        <v>42</v>
      </c>
      <c r="C22" s="463"/>
      <c r="D22" s="463"/>
      <c r="E22" s="463"/>
      <c r="F22" s="463"/>
      <c r="G22" s="463"/>
      <c r="H22" s="463"/>
      <c r="I22" s="463"/>
      <c r="J22" s="463"/>
      <c r="K22" s="463"/>
      <c r="L22" s="463"/>
      <c r="M22" s="463"/>
      <c r="N22" s="463"/>
      <c r="O22" s="463"/>
      <c r="P22" s="463"/>
    </row>
    <row r="23" spans="1:256">
      <c r="B23" s="467" t="str">
        <v>סה"כ מוצרים מובנים (סחיר)               </v>
      </c>
      <c r="C23" s="463"/>
      <c r="D23" s="463"/>
      <c r="E23" s="463"/>
      <c r="F23" s="463"/>
      <c r="G23" s="463"/>
      <c r="H23" s="464">
        <v>2.02</v>
      </c>
      <c r="I23" s="463"/>
      <c r="J23" s="463"/>
      <c r="K23" s="464">
        <v>0.74</v>
      </c>
      <c r="L23" s="465">
        <v>50000</v>
      </c>
      <c r="M23" s="463"/>
      <c r="N23" s="465">
        <f>N14</f>
        <v>65.65</v>
      </c>
      <c r="O23" s="463"/>
      <c r="P23" s="465">
        <f>N23/'סכום נכסי הקרן'!$C$37*100</f>
        <v>0.202606823020085</v>
      </c>
    </row>
    <row r="24" spans="1:256">
      <c r="B24" s="470" t="s">
        <v>43</v>
      </c>
      <c r="C24" s="452"/>
      <c r="D24" s="452"/>
      <c r="E24" s="452"/>
      <c r="F24" s="452"/>
      <c r="G24" s="452"/>
      <c r="H24" s="452"/>
      <c r="I24" s="452"/>
      <c r="J24" s="452"/>
      <c r="K24" s="452"/>
      <c r="L24" s="452"/>
      <c r="M24" s="452"/>
      <c r="N24" s="452"/>
      <c r="O24" s="452"/>
      <c r="P24" s="452"/>
    </row>
    <row r="25" spans="1:256">
      <c r="B25" s="452"/>
      <c r="C25" s="452"/>
      <c r="D25" s="452"/>
      <c r="E25" s="452"/>
      <c r="F25" s="452"/>
      <c r="G25" s="452"/>
      <c r="H25" s="452"/>
      <c r="I25" s="452"/>
      <c r="J25" s="452"/>
      <c r="K25" s="452"/>
      <c r="L25" s="452"/>
      <c r="M25" s="452"/>
      <c r="N25" s="452"/>
      <c r="O25" s="452"/>
      <c r="P25" s="452"/>
    </row>
    <row r="26" spans="1:256">
      <c r="B26" s="452"/>
      <c r="C26" s="452"/>
      <c r="D26" s="452"/>
      <c r="E26" s="452"/>
      <c r="F26" s="452"/>
      <c r="G26" s="452"/>
      <c r="H26" s="452"/>
      <c r="I26" s="452"/>
      <c r="J26" s="452"/>
      <c r="K26" s="452"/>
      <c r="L26" s="452"/>
      <c r="M26" s="452"/>
      <c r="N26" s="452"/>
      <c r="O26" s="452"/>
      <c r="P26" s="452"/>
    </row>
    <row r="27" spans="1:256">
      <c r="B27" s="452"/>
      <c r="C27" s="452"/>
      <c r="D27" s="452"/>
      <c r="E27" s="452"/>
      <c r="F27" s="452"/>
      <c r="G27" s="452"/>
      <c r="H27" s="452"/>
      <c r="I27" s="452"/>
      <c r="J27" s="452"/>
      <c r="K27" s="452"/>
      <c r="L27" s="452"/>
      <c r="M27" s="452"/>
      <c r="N27" s="452"/>
      <c r="O27" s="452"/>
      <c r="P27" s="452"/>
    </row>
    <row r="28" spans="1:256">
      <c r="B28" s="452"/>
      <c r="C28" s="452"/>
      <c r="D28" s="452"/>
      <c r="E28" s="452"/>
      <c r="F28" s="452"/>
      <c r="G28" s="452"/>
      <c r="H28" s="452"/>
      <c r="I28" s="452"/>
      <c r="J28" s="452"/>
      <c r="K28" s="452"/>
      <c r="L28" s="452"/>
      <c r="M28" s="452"/>
      <c r="N28" s="452"/>
      <c r="O28" s="452"/>
      <c r="P28" s="452"/>
    </row>
    <row r="29" spans="1:256">
      <c r="B29" s="452"/>
      <c r="C29" s="452"/>
      <c r="D29" s="452"/>
      <c r="E29" s="452"/>
      <c r="F29" s="452"/>
      <c r="G29" s="452"/>
      <c r="H29" s="452"/>
      <c r="I29" s="452"/>
      <c r="J29" s="452"/>
      <c r="K29" s="452"/>
      <c r="L29" s="452"/>
      <c r="M29" s="452"/>
      <c r="N29" s="452"/>
      <c r="O29" s="452"/>
      <c r="P29" s="452"/>
    </row>
    <row r="30" spans="1:256">
      <c r="B30" s="452"/>
      <c r="C30" s="452"/>
      <c r="D30" s="452"/>
      <c r="E30" s="452"/>
      <c r="F30" s="452"/>
      <c r="G30" s="452"/>
      <c r="H30" s="452"/>
      <c r="I30" s="452"/>
      <c r="J30" s="452"/>
      <c r="K30" s="452"/>
      <c r="L30" s="452"/>
      <c r="M30" s="452"/>
      <c r="N30" s="452"/>
      <c r="O30" s="452"/>
      <c r="P30" s="452"/>
    </row>
    <row r="31" spans="1:256">
      <c r="B31" s="452"/>
      <c r="C31" s="452"/>
      <c r="D31" s="452"/>
      <c r="E31" s="452"/>
      <c r="F31" s="452"/>
      <c r="G31" s="452"/>
      <c r="H31" s="452"/>
      <c r="I31" s="452"/>
      <c r="J31" s="452"/>
      <c r="K31" s="452"/>
      <c r="L31" s="452"/>
      <c r="M31" s="452"/>
      <c r="N31" s="452"/>
      <c r="O31" s="452"/>
      <c r="P31" s="452"/>
    </row>
    <row r="32" spans="1:256">
      <c r="B32" s="452"/>
      <c r="C32" s="452"/>
      <c r="D32" s="452"/>
      <c r="E32" s="452"/>
      <c r="F32" s="452"/>
      <c r="G32" s="452"/>
      <c r="H32" s="452"/>
      <c r="I32" s="452"/>
      <c r="J32" s="452"/>
      <c r="K32" s="452"/>
      <c r="L32" s="452"/>
      <c r="M32" s="452"/>
      <c r="N32" s="452"/>
      <c r="O32" s="452"/>
      <c r="P32" s="452"/>
    </row>
    <row r="33" spans="1:256">
      <c r="B33" s="452"/>
      <c r="C33" s="452"/>
      <c r="D33" s="452"/>
      <c r="E33" s="452"/>
      <c r="F33" s="452"/>
      <c r="G33" s="452"/>
      <c r="H33" s="452"/>
      <c r="I33" s="452"/>
      <c r="J33" s="452"/>
      <c r="K33" s="452"/>
      <c r="L33" s="452"/>
      <c r="M33" s="452"/>
      <c r="N33" s="452"/>
      <c r="O33" s="452"/>
      <c r="P33" s="452"/>
    </row>
    <row r="34" spans="1:256">
      <c r="B34" s="452"/>
      <c r="C34" s="452"/>
      <c r="D34" s="452"/>
      <c r="E34" s="452"/>
      <c r="F34" s="452"/>
      <c r="G34" s="452"/>
      <c r="H34" s="452"/>
      <c r="I34" s="452"/>
      <c r="J34" s="452"/>
      <c r="K34" s="452"/>
      <c r="L34" s="452"/>
      <c r="M34" s="452"/>
      <c r="N34" s="452"/>
      <c r="O34" s="452"/>
      <c r="P34" s="452"/>
    </row>
    <row r="35" spans="1:256">
      <c r="B35" s="452"/>
      <c r="C35" s="452"/>
      <c r="D35" s="452"/>
      <c r="E35" s="452"/>
      <c r="F35" s="452"/>
      <c r="G35" s="452"/>
      <c r="H35" s="452"/>
      <c r="I35" s="452"/>
      <c r="J35" s="452"/>
      <c r="K35" s="452"/>
      <c r="L35" s="452"/>
      <c r="M35" s="452"/>
      <c r="N35" s="452"/>
      <c r="O35" s="452"/>
      <c r="P35" s="452"/>
    </row>
    <row r="36" spans="1:256">
      <c r="B36" s="452"/>
      <c r="C36" s="452"/>
      <c r="D36" s="452"/>
      <c r="E36" s="452"/>
      <c r="F36" s="452"/>
      <c r="G36" s="452"/>
      <c r="H36" s="452"/>
      <c r="I36" s="452"/>
      <c r="J36" s="452"/>
      <c r="K36" s="452"/>
      <c r="L36" s="452"/>
      <c r="M36" s="452"/>
      <c r="N36" s="452"/>
      <c r="O36" s="452"/>
      <c r="P36" s="452"/>
    </row>
    <row r="37" spans="1:256">
      <c r="B37" s="452"/>
      <c r="C37" s="452"/>
      <c r="D37" s="452"/>
      <c r="E37" s="452"/>
      <c r="F37" s="452"/>
      <c r="G37" s="452"/>
      <c r="H37" s="452"/>
      <c r="I37" s="452"/>
      <c r="J37" s="452"/>
      <c r="K37" s="452"/>
      <c r="L37" s="452"/>
      <c r="M37" s="452"/>
      <c r="N37" s="452"/>
      <c r="O37" s="452"/>
      <c r="P37" s="452"/>
    </row>
    <row r="38" spans="1:256">
      <c r="B38" s="452"/>
      <c r="C38" s="452"/>
      <c r="D38" s="452"/>
      <c r="E38" s="452"/>
      <c r="F38" s="452"/>
      <c r="G38" s="452"/>
      <c r="H38" s="452"/>
      <c r="I38" s="452"/>
      <c r="J38" s="452"/>
      <c r="K38" s="452"/>
      <c r="L38" s="452"/>
      <c r="M38" s="452"/>
      <c r="N38" s="452"/>
      <c r="O38" s="452"/>
      <c r="P38" s="452"/>
    </row>
    <row r="39" spans="1:256">
      <c r="B39" s="452"/>
      <c r="C39" s="452"/>
      <c r="D39" s="452"/>
      <c r="E39" s="452"/>
      <c r="F39" s="452"/>
      <c r="G39" s="452"/>
      <c r="H39" s="452"/>
      <c r="I39" s="452"/>
      <c r="J39" s="452"/>
      <c r="K39" s="452"/>
      <c r="L39" s="452"/>
      <c r="M39" s="452"/>
      <c r="N39" s="452"/>
      <c r="O39" s="452"/>
      <c r="P39" s="452"/>
    </row>
    <row r="40" spans="1:256">
      <c r="B40" s="452"/>
      <c r="C40" s="452"/>
      <c r="D40" s="452"/>
      <c r="E40" s="452"/>
      <c r="F40" s="452"/>
      <c r="G40" s="452"/>
      <c r="H40" s="452"/>
      <c r="I40" s="452"/>
      <c r="J40" s="452"/>
      <c r="K40" s="452"/>
      <c r="L40" s="452"/>
      <c r="M40" s="452"/>
      <c r="N40" s="452"/>
      <c r="O40" s="452"/>
      <c r="P40" s="452"/>
    </row>
    <row r="41" spans="1:256">
      <c r="B41" s="452"/>
      <c r="C41" s="452"/>
      <c r="D41" s="452"/>
      <c r="E41" s="452"/>
      <c r="F41" s="452"/>
      <c r="G41" s="452"/>
      <c r="H41" s="452"/>
      <c r="I41" s="452"/>
      <c r="J41" s="452"/>
      <c r="K41" s="452"/>
      <c r="L41" s="452"/>
      <c r="M41" s="452"/>
      <c r="N41" s="452"/>
      <c r="O41" s="452"/>
      <c r="P41" s="452"/>
    </row>
    <row r="42" spans="1:256">
      <c r="B42" s="452"/>
      <c r="C42" s="452"/>
      <c r="D42" s="452"/>
      <c r="E42" s="452"/>
      <c r="F42" s="452"/>
      <c r="G42" s="452"/>
      <c r="H42" s="452"/>
      <c r="I42" s="452"/>
      <c r="J42" s="452"/>
      <c r="K42" s="452"/>
      <c r="L42" s="452"/>
      <c r="M42" s="452"/>
      <c r="N42" s="452"/>
      <c r="O42" s="452"/>
      <c r="P42" s="452"/>
    </row>
    <row r="43" spans="1:256">
      <c r="B43" s="452"/>
      <c r="C43" s="452"/>
      <c r="D43" s="452"/>
      <c r="E43" s="452"/>
      <c r="F43" s="452"/>
      <c r="G43" s="452"/>
      <c r="H43" s="452"/>
      <c r="I43" s="452"/>
      <c r="J43" s="452"/>
      <c r="K43" s="452"/>
      <c r="L43" s="452"/>
      <c r="M43" s="452"/>
      <c r="N43" s="452"/>
      <c r="O43" s="452"/>
      <c r="P43" s="452"/>
    </row>
    <row r="44" spans="1:256">
      <c r="B44" s="452"/>
      <c r="C44" s="452"/>
      <c r="D44" s="452"/>
      <c r="E44" s="452"/>
      <c r="F44" s="452"/>
      <c r="G44" s="452"/>
      <c r="H44" s="452"/>
      <c r="I44" s="452"/>
      <c r="J44" s="452"/>
      <c r="K44" s="452"/>
      <c r="L44" s="452"/>
      <c r="M44" s="452"/>
      <c r="N44" s="452"/>
      <c r="O44" s="452"/>
      <c r="P44" s="452"/>
    </row>
    <row r="45" spans="1:256">
      <c r="B45" s="452"/>
      <c r="C45" s="452"/>
      <c r="D45" s="452"/>
      <c r="E45" s="452"/>
      <c r="F45" s="452"/>
      <c r="G45" s="452"/>
      <c r="H45" s="452"/>
      <c r="I45" s="452"/>
      <c r="J45" s="452"/>
      <c r="K45" s="452"/>
      <c r="L45" s="452"/>
      <c r="M45" s="452"/>
      <c r="N45" s="452"/>
      <c r="O45" s="452"/>
      <c r="P45" s="452"/>
    </row>
    <row r="46" spans="1:256">
      <c r="B46" s="452"/>
      <c r="C46" s="452"/>
      <c r="D46" s="452"/>
      <c r="E46" s="452"/>
      <c r="F46" s="452"/>
      <c r="G46" s="452"/>
      <c r="H46" s="452"/>
      <c r="I46" s="452"/>
      <c r="J46" s="452"/>
      <c r="K46" s="452"/>
      <c r="L46" s="452"/>
      <c r="M46" s="452"/>
      <c r="N46" s="452"/>
      <c r="O46" s="452"/>
      <c r="P46" s="452"/>
    </row>
    <row r="47" spans="1:256">
      <c r="B47" s="452"/>
      <c r="C47" s="452"/>
      <c r="D47" s="452"/>
      <c r="E47" s="452"/>
      <c r="F47" s="452"/>
      <c r="G47" s="452"/>
      <c r="H47" s="452"/>
      <c r="I47" s="452"/>
      <c r="J47" s="452"/>
      <c r="K47" s="452"/>
      <c r="L47" s="452"/>
      <c r="M47" s="452"/>
      <c r="N47" s="452"/>
      <c r="O47" s="452"/>
      <c r="P47" s="452"/>
    </row>
    <row r="48" spans="1:256">
      <c r="B48" s="452"/>
      <c r="C48" s="452"/>
      <c r="D48" s="452"/>
      <c r="E48" s="452"/>
      <c r="F48" s="452"/>
      <c r="G48" s="452"/>
      <c r="H48" s="452"/>
      <c r="I48" s="452"/>
      <c r="J48" s="452"/>
      <c r="K48" s="452"/>
      <c r="L48" s="452"/>
      <c r="M48" s="452"/>
      <c r="N48" s="452"/>
      <c r="O48" s="452"/>
      <c r="P48" s="452"/>
    </row>
    <row r="49" spans="1:256">
      <c r="B49" s="452"/>
      <c r="C49" s="452"/>
      <c r="D49" s="452"/>
      <c r="E49" s="452"/>
      <c r="F49" s="452"/>
      <c r="G49" s="452"/>
      <c r="H49" s="452"/>
      <c r="I49" s="452"/>
      <c r="J49" s="452"/>
      <c r="K49" s="452"/>
      <c r="L49" s="452"/>
      <c r="M49" s="452"/>
      <c r="N49" s="452"/>
      <c r="O49" s="452"/>
      <c r="P49" s="452"/>
    </row>
    <row r="50" spans="1:256">
      <c r="B50" s="452"/>
      <c r="C50" s="452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</row>
    <row r="51" spans="1:256">
      <c r="B51" s="452"/>
      <c r="C51" s="452"/>
      <c r="D51" s="452"/>
      <c r="E51" s="452"/>
      <c r="F51" s="452"/>
      <c r="G51" s="452"/>
      <c r="H51" s="452"/>
      <c r="I51" s="452"/>
      <c r="J51" s="452"/>
      <c r="K51" s="452"/>
      <c r="L51" s="452"/>
      <c r="M51" s="452"/>
      <c r="N51" s="452"/>
      <c r="O51" s="452"/>
      <c r="P51" s="452"/>
    </row>
    <row r="52" spans="1:256">
      <c r="B52" s="452"/>
      <c r="C52" s="452"/>
      <c r="D52" s="452"/>
      <c r="E52" s="452"/>
      <c r="F52" s="452"/>
      <c r="G52" s="452"/>
      <c r="H52" s="452"/>
      <c r="I52" s="452"/>
      <c r="J52" s="452"/>
      <c r="K52" s="452"/>
      <c r="L52" s="452"/>
      <c r="M52" s="452"/>
      <c r="N52" s="452"/>
      <c r="O52" s="452"/>
      <c r="P52" s="452"/>
    </row>
    <row r="53" spans="1:256">
      <c r="B53" s="452"/>
      <c r="C53" s="452"/>
      <c r="D53" s="452"/>
      <c r="E53" s="452"/>
      <c r="F53" s="452"/>
      <c r="G53" s="452"/>
      <c r="H53" s="452"/>
      <c r="I53" s="452"/>
      <c r="J53" s="452"/>
      <c r="K53" s="452"/>
      <c r="L53" s="452"/>
      <c r="M53" s="452"/>
      <c r="N53" s="452"/>
      <c r="O53" s="452"/>
      <c r="P53" s="452"/>
    </row>
    <row r="54" spans="1:256">
      <c r="B54" s="452"/>
      <c r="C54" s="452"/>
      <c r="D54" s="452"/>
      <c r="E54" s="452"/>
      <c r="F54" s="452"/>
      <c r="G54" s="452"/>
      <c r="H54" s="452"/>
      <c r="I54" s="452"/>
      <c r="J54" s="452"/>
      <c r="K54" s="452"/>
      <c r="L54" s="452"/>
      <c r="M54" s="452"/>
      <c r="N54" s="452"/>
      <c r="O54" s="452"/>
      <c r="P54" s="452"/>
    </row>
    <row r="55" spans="1:256">
      <c r="B55" s="452"/>
      <c r="C55" s="452"/>
      <c r="D55" s="452"/>
      <c r="E55" s="452"/>
      <c r="F55" s="452"/>
      <c r="G55" s="452"/>
      <c r="H55" s="452"/>
      <c r="I55" s="452"/>
      <c r="J55" s="452"/>
      <c r="K55" s="452"/>
      <c r="L55" s="452"/>
      <c r="M55" s="452"/>
      <c r="N55" s="452"/>
      <c r="O55" s="452"/>
      <c r="P55" s="452"/>
    </row>
    <row r="56" spans="1:256">
      <c r="B56" s="452"/>
      <c r="C56" s="452"/>
      <c r="D56" s="452"/>
      <c r="E56" s="452"/>
      <c r="F56" s="452"/>
      <c r="G56" s="452"/>
      <c r="H56" s="452"/>
      <c r="I56" s="452"/>
      <c r="J56" s="452"/>
      <c r="K56" s="452"/>
      <c r="L56" s="452"/>
      <c r="M56" s="452"/>
      <c r="N56" s="452"/>
      <c r="O56" s="452"/>
      <c r="P56" s="452"/>
    </row>
    <row r="57" spans="1:256">
      <c r="B57" s="452"/>
      <c r="C57" s="452"/>
      <c r="D57" s="452"/>
      <c r="E57" s="452"/>
      <c r="F57" s="452"/>
      <c r="G57" s="452"/>
      <c r="H57" s="452"/>
      <c r="I57" s="452"/>
      <c r="J57" s="452"/>
      <c r="K57" s="452"/>
      <c r="L57" s="452"/>
      <c r="M57" s="452"/>
      <c r="N57" s="452"/>
      <c r="O57" s="452"/>
      <c r="P57" s="452"/>
    </row>
    <row r="58" spans="1:256">
      <c r="B58" s="452"/>
      <c r="C58" s="452"/>
      <c r="D58" s="452"/>
      <c r="E58" s="452"/>
      <c r="F58" s="452"/>
      <c r="G58" s="452"/>
      <c r="H58" s="452"/>
      <c r="I58" s="452"/>
      <c r="J58" s="452"/>
      <c r="K58" s="452"/>
      <c r="L58" s="452"/>
      <c r="M58" s="452"/>
      <c r="N58" s="452"/>
      <c r="O58" s="452"/>
      <c r="P58" s="452"/>
    </row>
    <row r="59" spans="1:256">
      <c r="B59" s="452"/>
      <c r="C59" s="452"/>
      <c r="D59" s="452"/>
      <c r="E59" s="452"/>
      <c r="F59" s="452"/>
      <c r="G59" s="452"/>
      <c r="H59" s="452"/>
      <c r="I59" s="452"/>
      <c r="J59" s="452"/>
      <c r="K59" s="452"/>
      <c r="L59" s="452"/>
      <c r="M59" s="452"/>
      <c r="N59" s="452"/>
      <c r="O59" s="452"/>
      <c r="P59" s="452"/>
    </row>
    <row r="60" spans="1:256">
      <c r="B60" s="452"/>
      <c r="C60" s="452"/>
      <c r="D60" s="452"/>
      <c r="E60" s="452"/>
      <c r="F60" s="452"/>
      <c r="G60" s="452"/>
      <c r="H60" s="452"/>
      <c r="I60" s="452"/>
      <c r="J60" s="452"/>
      <c r="K60" s="452"/>
      <c r="L60" s="452"/>
      <c r="M60" s="452"/>
      <c r="N60" s="452"/>
      <c r="O60" s="452"/>
      <c r="P60" s="452"/>
    </row>
    <row r="61" spans="1:256">
      <c r="B61" s="452"/>
      <c r="C61" s="452"/>
      <c r="D61" s="452"/>
      <c r="E61" s="452"/>
      <c r="F61" s="452"/>
      <c r="G61" s="452"/>
      <c r="H61" s="452"/>
      <c r="I61" s="452"/>
      <c r="J61" s="452"/>
      <c r="K61" s="452"/>
      <c r="L61" s="452"/>
      <c r="M61" s="452"/>
      <c r="N61" s="452"/>
      <c r="O61" s="452"/>
      <c r="P61" s="452"/>
    </row>
    <row r="62" spans="1:256">
      <c r="B62" s="452"/>
      <c r="C62" s="452"/>
      <c r="D62" s="452"/>
      <c r="E62" s="452"/>
      <c r="F62" s="452"/>
      <c r="G62" s="452"/>
      <c r="H62" s="452"/>
      <c r="I62" s="452"/>
      <c r="J62" s="452"/>
      <c r="K62" s="452"/>
      <c r="L62" s="452"/>
      <c r="M62" s="452"/>
      <c r="N62" s="452"/>
      <c r="O62" s="452"/>
      <c r="P62" s="452"/>
    </row>
    <row r="63" spans="1:256">
      <c r="B63" s="452"/>
      <c r="C63" s="452"/>
      <c r="D63" s="452"/>
      <c r="E63" s="452"/>
      <c r="F63" s="452"/>
      <c r="G63" s="452"/>
      <c r="H63" s="452"/>
      <c r="I63" s="452"/>
      <c r="J63" s="452"/>
      <c r="K63" s="452"/>
      <c r="L63" s="452"/>
      <c r="M63" s="452"/>
      <c r="N63" s="452"/>
      <c r="O63" s="452"/>
      <c r="P63" s="452"/>
    </row>
    <row r="64" spans="1:256">
      <c r="B64" s="452"/>
      <c r="C64" s="452"/>
      <c r="D64" s="452"/>
      <c r="E64" s="452"/>
      <c r="F64" s="452"/>
      <c r="G64" s="452"/>
      <c r="H64" s="452"/>
      <c r="I64" s="452"/>
      <c r="J64" s="452"/>
      <c r="K64" s="452"/>
      <c r="L64" s="452"/>
      <c r="M64" s="452"/>
      <c r="N64" s="452"/>
      <c r="O64" s="452"/>
      <c r="P64" s="452"/>
    </row>
    <row r="65" spans="1:256">
      <c r="B65" s="452"/>
      <c r="C65" s="452"/>
      <c r="D65" s="452"/>
      <c r="E65" s="452"/>
      <c r="F65" s="452"/>
      <c r="G65" s="452"/>
      <c r="H65" s="452"/>
      <c r="I65" s="452"/>
      <c r="J65" s="452"/>
      <c r="K65" s="452"/>
      <c r="L65" s="452"/>
      <c r="M65" s="452"/>
      <c r="N65" s="452"/>
      <c r="O65" s="452"/>
      <c r="P65" s="452"/>
    </row>
    <row r="66" spans="1:256">
      <c r="B66" s="452"/>
      <c r="C66" s="452"/>
      <c r="D66" s="452"/>
      <c r="E66" s="452"/>
      <c r="F66" s="452"/>
      <c r="G66" s="452"/>
      <c r="H66" s="452"/>
      <c r="I66" s="452"/>
      <c r="J66" s="452"/>
      <c r="K66" s="452"/>
      <c r="L66" s="452"/>
      <c r="M66" s="452"/>
      <c r="N66" s="452"/>
      <c r="O66" s="452"/>
      <c r="P66" s="452"/>
    </row>
    <row r="67" spans="1:256">
      <c r="B67" s="452"/>
      <c r="C67" s="452"/>
      <c r="D67" s="452"/>
      <c r="E67" s="452"/>
      <c r="F67" s="452"/>
      <c r="G67" s="452"/>
      <c r="H67" s="452"/>
      <c r="I67" s="452"/>
      <c r="J67" s="452"/>
      <c r="K67" s="452"/>
      <c r="L67" s="452"/>
      <c r="M67" s="452"/>
      <c r="N67" s="452"/>
      <c r="O67" s="452"/>
      <c r="P67" s="452"/>
    </row>
    <row r="68" spans="1:256">
      <c r="B68" s="452"/>
      <c r="C68" s="452"/>
      <c r="D68" s="452"/>
      <c r="E68" s="452"/>
      <c r="F68" s="452"/>
      <c r="G68" s="452"/>
      <c r="H68" s="452"/>
      <c r="I68" s="452"/>
      <c r="J68" s="452"/>
      <c r="K68" s="452"/>
      <c r="L68" s="452"/>
      <c r="M68" s="452"/>
      <c r="N68" s="452"/>
      <c r="O68" s="452"/>
      <c r="P68" s="452"/>
    </row>
    <row r="69" spans="1:256">
      <c r="B69" s="452"/>
      <c r="C69" s="452"/>
      <c r="D69" s="452"/>
      <c r="E69" s="452"/>
      <c r="F69" s="452"/>
      <c r="G69" s="452"/>
      <c r="H69" s="452"/>
      <c r="I69" s="452"/>
      <c r="J69" s="452"/>
      <c r="K69" s="452"/>
      <c r="L69" s="452"/>
      <c r="M69" s="452"/>
      <c r="N69" s="452"/>
      <c r="O69" s="452"/>
      <c r="P69" s="452"/>
    </row>
    <row r="70" spans="1:256">
      <c r="B70" s="452"/>
      <c r="C70" s="452"/>
      <c r="D70" s="452"/>
      <c r="E70" s="452"/>
      <c r="F70" s="452"/>
      <c r="G70" s="452"/>
      <c r="H70" s="452"/>
      <c r="I70" s="452"/>
      <c r="J70" s="452"/>
      <c r="K70" s="452"/>
      <c r="L70" s="452"/>
      <c r="M70" s="452"/>
      <c r="N70" s="452"/>
      <c r="O70" s="452"/>
      <c r="P70" s="452"/>
    </row>
    <row r="71" spans="1:256">
      <c r="B71" s="452"/>
      <c r="C71" s="452"/>
      <c r="D71" s="452"/>
      <c r="E71" s="452"/>
      <c r="F71" s="452"/>
      <c r="G71" s="452"/>
      <c r="H71" s="452"/>
      <c r="I71" s="452"/>
      <c r="J71" s="452"/>
      <c r="K71" s="452"/>
      <c r="L71" s="452"/>
      <c r="M71" s="452"/>
      <c r="N71" s="452"/>
      <c r="O71" s="452"/>
      <c r="P71" s="452"/>
    </row>
    <row r="72" spans="1:256">
      <c r="B72" s="452"/>
      <c r="C72" s="452"/>
      <c r="D72" s="452"/>
      <c r="E72" s="452"/>
      <c r="F72" s="452"/>
      <c r="G72" s="452"/>
      <c r="H72" s="452"/>
      <c r="I72" s="452"/>
      <c r="J72" s="452"/>
      <c r="K72" s="452"/>
      <c r="L72" s="452"/>
      <c r="M72" s="452"/>
      <c r="N72" s="452"/>
      <c r="O72" s="452"/>
      <c r="P72" s="452"/>
    </row>
    <row r="73" spans="1:256">
      <c r="B73" s="452"/>
      <c r="C73" s="452"/>
      <c r="D73" s="452"/>
      <c r="E73" s="452"/>
      <c r="F73" s="452"/>
      <c r="G73" s="452"/>
      <c r="H73" s="452"/>
      <c r="I73" s="452"/>
      <c r="J73" s="452"/>
      <c r="K73" s="452"/>
      <c r="L73" s="452"/>
      <c r="M73" s="452"/>
      <c r="N73" s="452"/>
      <c r="O73" s="452"/>
      <c r="P73" s="452"/>
    </row>
    <row r="74" spans="1:256">
      <c r="B74" s="452"/>
      <c r="C74" s="452"/>
      <c r="D74" s="452"/>
      <c r="E74" s="452"/>
      <c r="F74" s="452"/>
      <c r="G74" s="452"/>
      <c r="H74" s="452"/>
      <c r="I74" s="452"/>
      <c r="J74" s="452"/>
      <c r="K74" s="452"/>
      <c r="L74" s="452"/>
      <c r="M74" s="452"/>
      <c r="N74" s="452"/>
      <c r="O74" s="452"/>
      <c r="P74" s="452"/>
    </row>
    <row r="75" spans="1:256">
      <c r="B75" s="452"/>
      <c r="C75" s="452"/>
      <c r="D75" s="452"/>
      <c r="E75" s="452"/>
      <c r="F75" s="452"/>
      <c r="G75" s="452"/>
      <c r="H75" s="452"/>
      <c r="I75" s="452"/>
      <c r="J75" s="452"/>
      <c r="K75" s="452"/>
      <c r="L75" s="452"/>
      <c r="M75" s="452"/>
      <c r="N75" s="452"/>
      <c r="O75" s="452"/>
      <c r="P75" s="452"/>
    </row>
    <row r="76" spans="1:256">
      <c r="B76" s="452"/>
      <c r="C76" s="452"/>
      <c r="D76" s="452"/>
      <c r="E76" s="452"/>
      <c r="F76" s="452"/>
      <c r="G76" s="452"/>
      <c r="H76" s="452"/>
      <c r="I76" s="452"/>
      <c r="J76" s="452"/>
      <c r="K76" s="452"/>
      <c r="L76" s="452"/>
      <c r="M76" s="452"/>
      <c r="N76" s="452"/>
      <c r="O76" s="452"/>
      <c r="P76" s="452"/>
    </row>
    <row r="77" spans="1:256">
      <c r="B77" s="452"/>
      <c r="C77" s="452"/>
      <c r="D77" s="452"/>
      <c r="E77" s="452"/>
      <c r="F77" s="452"/>
      <c r="G77" s="452"/>
      <c r="H77" s="452"/>
      <c r="I77" s="452"/>
      <c r="J77" s="452"/>
      <c r="K77" s="452"/>
      <c r="L77" s="452"/>
      <c r="M77" s="452"/>
      <c r="N77" s="452"/>
      <c r="O77" s="452"/>
      <c r="P77" s="452"/>
    </row>
    <row r="78" spans="1:256">
      <c r="B78" s="452"/>
      <c r="C78" s="452"/>
      <c r="D78" s="452"/>
      <c r="E78" s="452"/>
      <c r="F78" s="452"/>
      <c r="G78" s="452"/>
      <c r="H78" s="452"/>
      <c r="I78" s="452"/>
      <c r="J78" s="452"/>
      <c r="K78" s="452"/>
      <c r="L78" s="452"/>
      <c r="M78" s="452"/>
      <c r="N78" s="452"/>
      <c r="O78" s="452"/>
      <c r="P78" s="452"/>
    </row>
    <row r="79" spans="1:256">
      <c r="B79" s="452"/>
      <c r="C79" s="452"/>
      <c r="D79" s="452"/>
      <c r="E79" s="452"/>
      <c r="F79" s="452"/>
      <c r="G79" s="452"/>
      <c r="H79" s="452"/>
      <c r="I79" s="452"/>
      <c r="J79" s="452"/>
      <c r="K79" s="452"/>
      <c r="L79" s="452"/>
      <c r="M79" s="452"/>
      <c r="N79" s="452"/>
      <c r="O79" s="452"/>
      <c r="P79" s="452"/>
    </row>
    <row r="80" spans="1:256">
      <c r="B80" s="452"/>
      <c r="C80" s="452"/>
      <c r="D80" s="452"/>
      <c r="E80" s="452"/>
      <c r="F80" s="452"/>
      <c r="G80" s="452"/>
      <c r="H80" s="452"/>
      <c r="I80" s="452"/>
      <c r="J80" s="452"/>
      <c r="K80" s="452"/>
      <c r="L80" s="452"/>
      <c r="M80" s="452"/>
      <c r="N80" s="452"/>
      <c r="O80" s="452"/>
      <c r="P80" s="452"/>
    </row>
    <row r="81" spans="1:256">
      <c r="B81" s="452"/>
      <c r="C81" s="452"/>
      <c r="D81" s="452"/>
      <c r="E81" s="452"/>
      <c r="F81" s="452"/>
      <c r="G81" s="452"/>
      <c r="H81" s="452"/>
      <c r="I81" s="452"/>
      <c r="J81" s="452"/>
      <c r="K81" s="452"/>
      <c r="L81" s="452"/>
      <c r="M81" s="452"/>
      <c r="N81" s="452"/>
      <c r="O81" s="452"/>
      <c r="P81" s="452"/>
    </row>
    <row r="82" spans="1:256">
      <c r="B82" s="452"/>
      <c r="C82" s="452"/>
      <c r="D82" s="452"/>
      <c r="E82" s="452"/>
      <c r="F82" s="452"/>
      <c r="G82" s="452"/>
      <c r="H82" s="452"/>
      <c r="I82" s="452"/>
      <c r="J82" s="452"/>
      <c r="K82" s="452"/>
      <c r="L82" s="452"/>
      <c r="M82" s="452"/>
      <c r="N82" s="452"/>
      <c r="O82" s="452"/>
      <c r="P82" s="452"/>
    </row>
    <row r="83" spans="1:256">
      <c r="B83" s="452"/>
      <c r="C83" s="452"/>
      <c r="D83" s="452"/>
      <c r="E83" s="452"/>
      <c r="F83" s="452"/>
      <c r="G83" s="452"/>
      <c r="H83" s="452"/>
      <c r="I83" s="452"/>
      <c r="J83" s="452"/>
      <c r="K83" s="452"/>
      <c r="L83" s="452"/>
      <c r="M83" s="452"/>
      <c r="N83" s="452"/>
      <c r="O83" s="452"/>
      <c r="P83" s="452"/>
    </row>
    <row r="84" spans="1:256">
      <c r="B84" s="452"/>
      <c r="C84" s="452"/>
      <c r="D84" s="452"/>
      <c r="E84" s="452"/>
      <c r="F84" s="452"/>
      <c r="G84" s="452"/>
      <c r="H84" s="452"/>
      <c r="I84" s="452"/>
      <c r="J84" s="452"/>
      <c r="K84" s="452"/>
      <c r="L84" s="452"/>
      <c r="M84" s="452"/>
      <c r="N84" s="452"/>
      <c r="O84" s="452"/>
      <c r="P84" s="452"/>
    </row>
    <row r="85" spans="1:256">
      <c r="B85" s="452"/>
      <c r="C85" s="452"/>
      <c r="D85" s="452"/>
      <c r="E85" s="452"/>
      <c r="F85" s="452"/>
      <c r="G85" s="452"/>
      <c r="H85" s="452"/>
      <c r="I85" s="452"/>
      <c r="J85" s="452"/>
      <c r="K85" s="452"/>
      <c r="L85" s="452"/>
      <c r="M85" s="452"/>
      <c r="N85" s="452"/>
      <c r="O85" s="452"/>
      <c r="P85" s="452"/>
    </row>
    <row r="86" spans="1:256">
      <c r="B86" s="452"/>
      <c r="C86" s="452"/>
      <c r="D86" s="452"/>
      <c r="E86" s="452"/>
      <c r="F86" s="452"/>
      <c r="G86" s="452"/>
      <c r="H86" s="452"/>
      <c r="I86" s="452"/>
      <c r="J86" s="452"/>
      <c r="K86" s="452"/>
      <c r="L86" s="452"/>
      <c r="M86" s="452"/>
      <c r="N86" s="452"/>
      <c r="O86" s="452"/>
      <c r="P86" s="452"/>
    </row>
    <row r="87" spans="1:256">
      <c r="B87" s="452"/>
      <c r="C87" s="452"/>
      <c r="D87" s="452"/>
      <c r="E87" s="452"/>
      <c r="F87" s="452"/>
      <c r="G87" s="452"/>
      <c r="H87" s="452"/>
      <c r="I87" s="452"/>
      <c r="J87" s="452"/>
      <c r="K87" s="452"/>
      <c r="L87" s="452"/>
      <c r="M87" s="452"/>
      <c r="N87" s="452"/>
      <c r="O87" s="452"/>
      <c r="P87" s="452"/>
    </row>
    <row r="88" spans="1:256">
      <c r="B88" s="452"/>
      <c r="C88" s="452"/>
      <c r="D88" s="452"/>
      <c r="E88" s="452"/>
      <c r="F88" s="452"/>
      <c r="G88" s="452"/>
      <c r="H88" s="452"/>
      <c r="I88" s="452"/>
      <c r="J88" s="452"/>
      <c r="K88" s="452"/>
      <c r="L88" s="452"/>
      <c r="M88" s="452"/>
      <c r="N88" s="452"/>
      <c r="O88" s="452"/>
      <c r="P88" s="452"/>
    </row>
    <row r="89" spans="1:256">
      <c r="B89" s="452"/>
      <c r="C89" s="452"/>
      <c r="D89" s="452"/>
      <c r="E89" s="452"/>
      <c r="F89" s="452"/>
      <c r="G89" s="452"/>
      <c r="H89" s="452"/>
      <c r="I89" s="452"/>
      <c r="J89" s="452"/>
      <c r="K89" s="452"/>
      <c r="L89" s="452"/>
      <c r="M89" s="452"/>
      <c r="N89" s="452"/>
      <c r="O89" s="452"/>
      <c r="P89" s="452"/>
    </row>
    <row r="90" spans="1:256">
      <c r="B90" s="452"/>
      <c r="C90" s="452"/>
      <c r="D90" s="452"/>
      <c r="E90" s="452"/>
      <c r="F90" s="452"/>
      <c r="G90" s="452"/>
      <c r="H90" s="452"/>
      <c r="I90" s="452"/>
      <c r="J90" s="452"/>
      <c r="K90" s="452"/>
      <c r="L90" s="452"/>
      <c r="M90" s="452"/>
      <c r="N90" s="452"/>
      <c r="O90" s="452"/>
      <c r="P90" s="452"/>
    </row>
    <row r="91" spans="1:256">
      <c r="B91" s="452"/>
      <c r="C91" s="452"/>
      <c r="D91" s="452"/>
      <c r="E91" s="452"/>
      <c r="F91" s="452"/>
      <c r="G91" s="452"/>
      <c r="H91" s="452"/>
      <c r="I91" s="452"/>
      <c r="J91" s="452"/>
      <c r="K91" s="452"/>
      <c r="L91" s="452"/>
      <c r="M91" s="452"/>
      <c r="N91" s="452"/>
      <c r="O91" s="452"/>
      <c r="P91" s="452"/>
    </row>
    <row r="92" spans="1:256">
      <c r="B92" s="452"/>
      <c r="C92" s="452"/>
      <c r="D92" s="452"/>
      <c r="E92" s="452"/>
      <c r="F92" s="452"/>
      <c r="G92" s="452"/>
      <c r="H92" s="452"/>
      <c r="I92" s="452"/>
      <c r="J92" s="452"/>
      <c r="K92" s="452"/>
      <c r="L92" s="452"/>
      <c r="M92" s="452"/>
      <c r="N92" s="452"/>
      <c r="O92" s="452"/>
      <c r="P92" s="452"/>
    </row>
    <row r="93" spans="1:256">
      <c r="B93" s="452"/>
      <c r="C93" s="452"/>
      <c r="D93" s="452"/>
      <c r="E93" s="452"/>
      <c r="F93" s="452"/>
      <c r="G93" s="452"/>
      <c r="H93" s="452"/>
      <c r="I93" s="452"/>
      <c r="J93" s="452"/>
      <c r="K93" s="452"/>
      <c r="L93" s="452"/>
      <c r="M93" s="452"/>
      <c r="N93" s="452"/>
      <c r="O93" s="452"/>
      <c r="P93" s="452"/>
    </row>
    <row r="94" spans="1:256">
      <c r="B94" s="452"/>
      <c r="C94" s="452"/>
      <c r="D94" s="452"/>
      <c r="E94" s="452"/>
      <c r="F94" s="452"/>
      <c r="G94" s="452"/>
      <c r="H94" s="452"/>
      <c r="I94" s="452"/>
      <c r="J94" s="452"/>
      <c r="K94" s="452"/>
      <c r="L94" s="452"/>
      <c r="M94" s="452"/>
      <c r="N94" s="452"/>
      <c r="O94" s="452"/>
      <c r="P94" s="452"/>
    </row>
    <row r="95" spans="1:256">
      <c r="B95" s="452"/>
      <c r="C95" s="452"/>
      <c r="D95" s="452"/>
      <c r="E95" s="452"/>
      <c r="F95" s="452"/>
      <c r="G95" s="452"/>
      <c r="H95" s="452"/>
      <c r="I95" s="452"/>
      <c r="J95" s="452"/>
      <c r="K95" s="452"/>
      <c r="L95" s="452"/>
      <c r="M95" s="452"/>
      <c r="N95" s="452"/>
      <c r="O95" s="452"/>
      <c r="P95" s="452"/>
    </row>
    <row r="96" spans="1:256">
      <c r="B96" s="452"/>
      <c r="C96" s="452"/>
      <c r="D96" s="452"/>
      <c r="E96" s="452"/>
      <c r="F96" s="452"/>
      <c r="G96" s="452"/>
      <c r="H96" s="452"/>
      <c r="I96" s="452"/>
      <c r="J96" s="452"/>
      <c r="K96" s="452"/>
      <c r="L96" s="452"/>
      <c r="M96" s="452"/>
      <c r="N96" s="452"/>
      <c r="O96" s="452"/>
      <c r="P96" s="452"/>
    </row>
    <row r="97" spans="1:256">
      <c r="B97" s="452"/>
      <c r="C97" s="452"/>
      <c r="D97" s="452"/>
      <c r="E97" s="452"/>
      <c r="F97" s="452"/>
      <c r="G97" s="452"/>
      <c r="H97" s="452"/>
      <c r="I97" s="452"/>
      <c r="J97" s="452"/>
      <c r="K97" s="452"/>
      <c r="L97" s="452"/>
      <c r="M97" s="452"/>
      <c r="N97" s="452"/>
      <c r="O97" s="452"/>
      <c r="P97" s="452"/>
    </row>
    <row r="98" spans="1:256">
      <c r="B98" s="452"/>
      <c r="C98" s="452"/>
      <c r="D98" s="452"/>
      <c r="E98" s="452"/>
      <c r="F98" s="452"/>
      <c r="G98" s="452"/>
      <c r="H98" s="452"/>
      <c r="I98" s="452"/>
      <c r="J98" s="452"/>
      <c r="K98" s="452"/>
      <c r="L98" s="452"/>
      <c r="M98" s="452"/>
      <c r="N98" s="452"/>
      <c r="O98" s="452"/>
      <c r="P98" s="452"/>
    </row>
    <row r="99" spans="1:256">
      <c r="B99" s="452"/>
      <c r="C99" s="452"/>
      <c r="D99" s="452"/>
      <c r="E99" s="452"/>
      <c r="F99" s="452"/>
      <c r="G99" s="452"/>
      <c r="H99" s="452"/>
      <c r="I99" s="452"/>
      <c r="J99" s="452"/>
      <c r="K99" s="452"/>
      <c r="L99" s="452"/>
      <c r="M99" s="452"/>
      <c r="N99" s="452"/>
      <c r="O99" s="452"/>
      <c r="P99" s="452"/>
    </row>
    <row r="100" spans="1:256">
      <c r="B100" s="452"/>
      <c r="C100" s="452"/>
      <c r="D100" s="452"/>
      <c r="E100" s="452"/>
      <c r="F100" s="452"/>
      <c r="G100" s="452"/>
      <c r="H100" s="452"/>
      <c r="I100" s="452"/>
      <c r="J100" s="452"/>
      <c r="K100" s="452"/>
      <c r="L100" s="452"/>
      <c r="M100" s="452"/>
      <c r="N100" s="452"/>
      <c r="O100" s="452"/>
      <c r="P100" s="452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B2:P2"/>
  </mergeCells>
  <printOptions/>
  <pageMargins left="0" right="0" top="0.5" bottom="0.5" header="0" footer="0.25"/>
  <pageSetup blackAndWhite="0" cellComments="none" copies="1" draft="0" errors="displayed" firstPageNumber="1" fitToWidth="1" orientation="landscape" pageOrder="overThenDown" paperSize="9" scale="59" useFirstPageNumber="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  <tabColor rgb="FFFFFF99"/>
  </sheetPr>
  <dimension ref="A1:IV23"/>
  <sheetViews>
    <sheetView workbookViewId="0" rightToLeft="1">
      <selection activeCell="A1" sqref="A1"/>
    </sheetView>
  </sheetViews>
  <sheetFormatPr defaultRowHeight="18"/>
  <cols>
    <col min="1" max="1" style="471" width="2.990036" customWidth="1"/>
    <col min="2" max="2" style="472" width="47.78578" customWidth="1"/>
    <col min="3" max="3" style="472" width="17.72888" customWidth="1"/>
    <col min="4" max="4" style="471" width="9.713702" customWidth="1"/>
    <col min="5" max="5" style="471" width="19.44697" customWidth="1"/>
    <col min="6" max="6" style="471" width="9.858507" customWidth="1"/>
    <col min="7" max="7" style="471" width="9.713702" customWidth="1"/>
    <col min="8" max="8" style="471" width="17.44318" customWidth="1"/>
    <col min="9" max="10" style="471" width="9.713702" customWidth="1"/>
    <col min="11" max="11" style="471" width="19.73267" customWidth="1"/>
    <col min="12" max="12" style="471" width="13.86609" customWidth="1"/>
    <col min="13" max="13" style="471" width="15.72508" customWidth="1"/>
    <col min="14" max="15" style="471" width="9.713702" customWidth="1"/>
    <col min="16" max="16" style="473" width="7.569017" customWidth="1"/>
    <col min="17" max="17" style="473" width="6.708012" customWidth="1"/>
    <col min="18" max="18" style="473" width="7.709908" customWidth="1"/>
    <col min="19" max="19" style="473" width="7.138514" customWidth="1"/>
    <col min="20" max="20" style="473" width="5.995726" customWidth="1"/>
    <col min="21" max="21" style="473" width="7.854714" customWidth="1"/>
    <col min="22" max="22" style="473" width="8.140411" customWidth="1"/>
    <col min="23" max="23" style="473" width="6.281423" customWidth="1"/>
    <col min="24" max="24" style="473" width="7.999519" customWidth="1"/>
    <col min="25" max="25" style="473" width="8.711805" customWidth="1"/>
    <col min="26" max="26" style="473" width="10.00331" customWidth="1"/>
    <col min="27" max="27" style="473" width="9.57281" customWidth="1"/>
    <col min="28" max="28" style="473" width="6.136617" customWidth="1"/>
    <col min="29" max="30" style="473" width="5.706115" customWidth="1"/>
    <col min="31" max="31" style="473" width="6.852817" customWidth="1"/>
    <col min="32" max="32" style="473" width="6.422315" customWidth="1"/>
    <col min="33" max="33" style="473" width="6.708012" customWidth="1"/>
    <col min="34" max="34" style="473" width="7.28332" customWidth="1"/>
    <col min="35" max="38" style="473" width="5.706115" customWidth="1"/>
    <col min="39" max="46" style="471" width="5.706115" customWidth="1"/>
    <col min="47" max="256" style="471"/>
  </cols>
  <sheetData>
    <row r="1" spans="1:256">
      <c r="A1" s="473"/>
      <c r="B1" s="474" t="s">
        <v>16</v>
      </c>
      <c r="C1" s="475" t="s">
        <v>1</v>
      </c>
      <c r="D1" s="476"/>
      <c r="E1" s="477"/>
      <c r="F1" s="476"/>
      <c r="G1" s="478"/>
      <c r="H1" s="477"/>
      <c r="I1" s="478"/>
      <c r="J1" s="478"/>
      <c r="K1" s="479"/>
      <c r="L1" s="478"/>
      <c r="M1" s="479"/>
      <c r="N1" s="478"/>
      <c r="O1" s="478"/>
    </row>
    <row r="2" spans="1:256">
      <c r="A2" s="480"/>
      <c r="B2" s="481" t="s">
        <v>151</v>
      </c>
      <c r="C2" s="482"/>
      <c r="D2" s="482"/>
      <c r="E2" s="482"/>
      <c r="F2" s="482"/>
      <c r="G2" s="482"/>
      <c r="H2" s="482"/>
      <c r="I2" s="482"/>
      <c r="J2" s="482"/>
      <c r="K2" s="482"/>
      <c r="L2" s="482"/>
      <c r="M2" s="482"/>
      <c r="N2" s="482"/>
      <c r="O2" s="483"/>
      <c r="P2" s="484"/>
      <c r="Q2" s="484"/>
      <c r="R2" s="484"/>
      <c r="S2" s="484"/>
      <c r="T2" s="484"/>
      <c r="U2" s="484"/>
      <c r="V2" s="484"/>
      <c r="W2" s="484"/>
      <c r="X2" s="484"/>
      <c r="Y2" s="484"/>
      <c r="Z2" s="484"/>
      <c r="AA2" s="484"/>
      <c r="AB2" s="484"/>
      <c r="AC2" s="484"/>
      <c r="AD2" s="484"/>
      <c r="AE2" s="484"/>
      <c r="AF2" s="484"/>
      <c r="AG2" s="484"/>
      <c r="AH2" s="484"/>
      <c r="AI2" s="484"/>
      <c r="AJ2" s="484"/>
      <c r="AK2" s="484"/>
      <c r="AL2" s="484"/>
      <c r="AM2" s="480"/>
      <c r="AN2" s="480"/>
      <c r="AO2" s="480"/>
      <c r="AP2" s="480"/>
      <c r="AQ2" s="480"/>
      <c r="AR2" s="480"/>
      <c r="AS2" s="480"/>
      <c r="AT2" s="480"/>
      <c r="AU2" s="480"/>
      <c r="AV2" s="480"/>
      <c r="AW2" s="480"/>
      <c r="AX2" s="480"/>
      <c r="AY2" s="480"/>
      <c r="AZ2" s="480"/>
      <c r="BA2" s="480"/>
      <c r="BB2" s="480"/>
      <c r="BC2" s="480"/>
      <c r="BD2" s="480"/>
      <c r="BE2" s="480"/>
      <c r="BF2" s="480"/>
      <c r="BG2" s="480"/>
      <c r="BH2" s="480"/>
      <c r="BI2" s="480"/>
      <c r="BJ2" s="480"/>
      <c r="BK2" s="480"/>
      <c r="BL2" s="480"/>
      <c r="BM2" s="480"/>
      <c r="BN2" s="480"/>
      <c r="BO2" s="480"/>
      <c r="BP2" s="480"/>
      <c r="BQ2" s="480"/>
      <c r="BR2" s="480"/>
      <c r="BS2" s="480"/>
      <c r="BT2" s="480"/>
      <c r="BU2" s="480"/>
      <c r="BV2" s="480"/>
      <c r="BW2" s="480"/>
      <c r="BX2" s="480"/>
      <c r="BY2" s="480"/>
      <c r="BZ2" s="480"/>
      <c r="CA2" s="480"/>
      <c r="CB2" s="480"/>
      <c r="CC2" s="480"/>
      <c r="CD2" s="480"/>
      <c r="CE2" s="480"/>
      <c r="CF2" s="480"/>
      <c r="CG2" s="480"/>
      <c r="CH2" s="480"/>
      <c r="CI2" s="480"/>
      <c r="CJ2" s="480"/>
      <c r="CK2" s="480"/>
      <c r="CL2" s="480"/>
      <c r="CM2" s="480"/>
      <c r="CN2" s="480"/>
      <c r="CO2" s="480"/>
      <c r="CP2" s="480"/>
      <c r="CQ2" s="480"/>
      <c r="CR2" s="480"/>
      <c r="CS2" s="480"/>
      <c r="CT2" s="480"/>
      <c r="CU2" s="480"/>
      <c r="CV2" s="480"/>
      <c r="CW2" s="480"/>
      <c r="CX2" s="480"/>
      <c r="CY2" s="480"/>
      <c r="CZ2" s="480"/>
      <c r="DA2" s="480"/>
      <c r="DB2" s="480"/>
      <c r="DC2" s="480"/>
      <c r="DD2" s="480"/>
      <c r="DE2" s="480"/>
      <c r="DF2" s="480"/>
      <c r="DG2" s="480"/>
      <c r="DH2" s="480"/>
      <c r="DI2" s="480"/>
      <c r="DJ2" s="480"/>
      <c r="DK2" s="480"/>
      <c r="DL2" s="480"/>
      <c r="DM2" s="480"/>
      <c r="DN2" s="480"/>
      <c r="DO2" s="480"/>
      <c r="DP2" s="480"/>
      <c r="DQ2" s="480"/>
      <c r="DR2" s="480"/>
      <c r="DS2" s="480"/>
      <c r="DT2" s="480"/>
      <c r="DU2" s="480"/>
      <c r="DV2" s="480"/>
      <c r="DW2" s="480"/>
      <c r="DX2" s="480"/>
      <c r="DY2" s="480"/>
      <c r="DZ2" s="480"/>
      <c r="EA2" s="480"/>
      <c r="EB2" s="480"/>
      <c r="EC2" s="480"/>
      <c r="ED2" s="480"/>
      <c r="EE2" s="480"/>
      <c r="EF2" s="480"/>
      <c r="EG2" s="480"/>
      <c r="EH2" s="480"/>
      <c r="EI2" s="480"/>
      <c r="EJ2" s="480"/>
      <c r="EK2" s="480"/>
      <c r="EL2" s="480"/>
      <c r="EM2" s="480"/>
      <c r="EN2" s="480"/>
      <c r="EO2" s="480"/>
      <c r="EP2" s="480"/>
      <c r="EQ2" s="480"/>
      <c r="ER2" s="480"/>
      <c r="ES2" s="480"/>
      <c r="ET2" s="480"/>
      <c r="EU2" s="480"/>
      <c r="EV2" s="480"/>
      <c r="EW2" s="480"/>
      <c r="EX2" s="480"/>
      <c r="EY2" s="480"/>
      <c r="EZ2" s="480"/>
      <c r="FA2" s="480"/>
      <c r="FB2" s="480"/>
      <c r="FC2" s="480"/>
      <c r="FD2" s="480"/>
      <c r="FE2" s="480"/>
      <c r="FF2" s="480"/>
      <c r="FG2" s="480"/>
      <c r="FH2" s="480"/>
      <c r="FI2" s="480"/>
      <c r="FJ2" s="480"/>
      <c r="FK2" s="480"/>
      <c r="FL2" s="480"/>
      <c r="FM2" s="480"/>
      <c r="FN2" s="480"/>
      <c r="FO2" s="480"/>
      <c r="FP2" s="480"/>
      <c r="FQ2" s="480"/>
      <c r="FR2" s="480"/>
      <c r="FS2" s="480"/>
      <c r="FT2" s="480"/>
      <c r="FU2" s="480"/>
      <c r="FV2" s="480"/>
      <c r="FW2" s="480"/>
      <c r="FX2" s="480"/>
      <c r="FY2" s="480"/>
      <c r="FZ2" s="480"/>
      <c r="GA2" s="480"/>
      <c r="GB2" s="480"/>
      <c r="GC2" s="480"/>
      <c r="GD2" s="480"/>
      <c r="GE2" s="480"/>
      <c r="GF2" s="480"/>
      <c r="GG2" s="480"/>
      <c r="GH2" s="480"/>
      <c r="GI2" s="480"/>
      <c r="GJ2" s="480"/>
      <c r="GK2" s="480"/>
      <c r="GL2" s="480"/>
      <c r="GM2" s="480"/>
      <c r="GN2" s="480"/>
      <c r="GO2" s="480"/>
      <c r="GP2" s="480"/>
      <c r="GQ2" s="480"/>
      <c r="GR2" s="480"/>
      <c r="GS2" s="480"/>
      <c r="GT2" s="480"/>
      <c r="GU2" s="480"/>
      <c r="GV2" s="480"/>
      <c r="GW2" s="480"/>
      <c r="GX2" s="480"/>
      <c r="GY2" s="480"/>
      <c r="GZ2" s="480"/>
      <c r="HA2" s="480"/>
      <c r="HB2" s="480"/>
      <c r="HC2" s="480"/>
      <c r="HD2" s="480"/>
      <c r="HE2" s="480"/>
      <c r="HF2" s="480"/>
      <c r="HG2" s="480"/>
      <c r="HH2" s="480"/>
      <c r="HI2" s="480"/>
      <c r="HJ2" s="480"/>
      <c r="HK2" s="480"/>
      <c r="HL2" s="480"/>
      <c r="HM2" s="480"/>
      <c r="HN2" s="480"/>
      <c r="HO2" s="480"/>
      <c r="HP2" s="480"/>
      <c r="HQ2" s="480"/>
      <c r="HR2" s="480"/>
      <c r="HS2" s="480"/>
      <c r="HT2" s="480"/>
      <c r="HU2" s="480"/>
      <c r="HV2" s="480"/>
      <c r="HW2" s="480"/>
      <c r="HX2" s="480"/>
      <c r="HY2" s="480"/>
      <c r="HZ2" s="480"/>
      <c r="IA2" s="480"/>
      <c r="IB2" s="480"/>
      <c r="IC2" s="480"/>
      <c r="ID2" s="480"/>
      <c r="IE2" s="480"/>
      <c r="IF2" s="480"/>
      <c r="IG2" s="480"/>
      <c r="IH2" s="480"/>
      <c r="II2" s="480"/>
      <c r="IJ2" s="480"/>
      <c r="IK2" s="480"/>
      <c r="IL2" s="480"/>
      <c r="IM2" s="480"/>
      <c r="IN2" s="480"/>
      <c r="IO2" s="480"/>
      <c r="IP2" s="480"/>
      <c r="IQ2" s="480"/>
      <c r="IR2" s="480"/>
      <c r="IS2" s="480"/>
      <c r="IT2" s="480"/>
      <c r="IU2" s="480"/>
      <c r="IV2" s="480"/>
    </row>
    <row r="3" spans="1:256">
      <c r="A3" s="484"/>
      <c r="B3" s="485" t="s">
        <v>45</v>
      </c>
      <c r="C3" s="486" t="s">
        <v>17</v>
      </c>
      <c r="D3" s="486" t="s">
        <v>18</v>
      </c>
      <c r="E3" s="486" t="s">
        <v>19</v>
      </c>
      <c r="F3" s="486" t="s">
        <v>46</v>
      </c>
      <c r="G3" s="486" t="s">
        <v>47</v>
      </c>
      <c r="H3" s="486" t="s">
        <v>20</v>
      </c>
      <c r="I3" s="486" t="s">
        <v>21</v>
      </c>
      <c r="J3" s="486" t="s">
        <v>22</v>
      </c>
      <c r="K3" s="486" t="s">
        <v>48</v>
      </c>
      <c r="L3" s="486" t="s">
        <v>49</v>
      </c>
      <c r="M3" s="486" t="s">
        <v>152</v>
      </c>
      <c r="N3" s="486" t="s">
        <v>50</v>
      </c>
      <c r="O3" s="487" t="s">
        <v>2</v>
      </c>
      <c r="P3" s="484"/>
      <c r="Q3" s="484"/>
      <c r="R3" s="484"/>
      <c r="S3" s="484"/>
      <c r="T3" s="484"/>
      <c r="U3" s="484"/>
      <c r="V3" s="484"/>
      <c r="W3" s="484"/>
      <c r="X3" s="484"/>
      <c r="Y3" s="484"/>
      <c r="Z3" s="484"/>
      <c r="AA3" s="484"/>
      <c r="AB3" s="484"/>
      <c r="AC3" s="484"/>
      <c r="AD3" s="484"/>
      <c r="AE3" s="484"/>
      <c r="AF3" s="484"/>
      <c r="AG3" s="484"/>
      <c r="AH3" s="484"/>
      <c r="AI3" s="484"/>
      <c r="AJ3" s="484"/>
      <c r="AK3" s="484"/>
      <c r="AL3" s="484"/>
      <c r="AM3" s="484"/>
      <c r="AN3" s="484"/>
      <c r="AO3" s="484"/>
      <c r="AP3" s="484"/>
      <c r="AQ3" s="484"/>
      <c r="AR3" s="484"/>
      <c r="AS3" s="484"/>
      <c r="AT3" s="484"/>
      <c r="AU3" s="484"/>
      <c r="AV3" s="484"/>
      <c r="AW3" s="484"/>
      <c r="AX3" s="484"/>
      <c r="AY3" s="484"/>
      <c r="AZ3" s="484"/>
      <c r="BA3" s="484"/>
      <c r="BB3" s="484"/>
      <c r="BC3" s="484"/>
      <c r="BD3" s="484"/>
      <c r="BE3" s="484"/>
      <c r="BF3" s="484"/>
      <c r="BG3" s="484"/>
      <c r="BH3" s="484"/>
      <c r="BI3" s="484"/>
      <c r="BJ3" s="484"/>
      <c r="BK3" s="484"/>
      <c r="BL3" s="484"/>
      <c r="BM3" s="484"/>
      <c r="BN3" s="484"/>
      <c r="BO3" s="484"/>
      <c r="BP3" s="484"/>
      <c r="BQ3" s="484"/>
      <c r="BR3" s="484"/>
      <c r="BS3" s="484"/>
      <c r="BT3" s="484"/>
      <c r="BU3" s="484"/>
      <c r="BV3" s="484"/>
      <c r="BW3" s="484"/>
      <c r="BX3" s="484"/>
      <c r="BY3" s="484"/>
      <c r="BZ3" s="484"/>
      <c r="CA3" s="484"/>
      <c r="CB3" s="484"/>
      <c r="CC3" s="484"/>
      <c r="CD3" s="484"/>
      <c r="CE3" s="484"/>
      <c r="CF3" s="484"/>
      <c r="CG3" s="484"/>
      <c r="CH3" s="484"/>
      <c r="CI3" s="484"/>
      <c r="CJ3" s="484"/>
      <c r="CK3" s="484"/>
      <c r="CL3" s="484"/>
      <c r="CM3" s="484"/>
      <c r="CN3" s="484"/>
      <c r="CO3" s="484"/>
      <c r="CP3" s="484"/>
      <c r="CQ3" s="484"/>
      <c r="CR3" s="484"/>
      <c r="CS3" s="484"/>
      <c r="CT3" s="484"/>
      <c r="CU3" s="484"/>
      <c r="CV3" s="484"/>
      <c r="CW3" s="484"/>
      <c r="CX3" s="484"/>
      <c r="CY3" s="484"/>
      <c r="CZ3" s="484"/>
      <c r="DA3" s="484"/>
      <c r="DB3" s="484"/>
      <c r="DC3" s="484"/>
      <c r="DD3" s="484"/>
      <c r="DE3" s="484"/>
      <c r="DF3" s="484"/>
      <c r="DG3" s="484"/>
      <c r="DH3" s="484"/>
      <c r="DI3" s="484"/>
      <c r="DJ3" s="484"/>
      <c r="DK3" s="484"/>
      <c r="DL3" s="484"/>
      <c r="DM3" s="484"/>
      <c r="DN3" s="484"/>
      <c r="DO3" s="484"/>
      <c r="DP3" s="484"/>
      <c r="DQ3" s="484"/>
      <c r="DR3" s="484"/>
      <c r="DS3" s="484"/>
      <c r="DT3" s="484"/>
      <c r="DU3" s="484"/>
      <c r="DV3" s="484"/>
      <c r="DW3" s="484"/>
      <c r="DX3" s="484"/>
      <c r="DY3" s="484"/>
      <c r="DZ3" s="484"/>
      <c r="EA3" s="484"/>
      <c r="EB3" s="484"/>
      <c r="EC3" s="484"/>
      <c r="ED3" s="484"/>
      <c r="EE3" s="484"/>
      <c r="EF3" s="484"/>
      <c r="EG3" s="484"/>
      <c r="EH3" s="484"/>
      <c r="EI3" s="484"/>
      <c r="EJ3" s="484"/>
      <c r="EK3" s="484"/>
      <c r="EL3" s="484"/>
      <c r="EM3" s="484"/>
      <c r="EN3" s="484"/>
      <c r="EO3" s="484"/>
      <c r="EP3" s="484"/>
      <c r="EQ3" s="484"/>
      <c r="ER3" s="484"/>
      <c r="ES3" s="484"/>
      <c r="ET3" s="484"/>
      <c r="EU3" s="484"/>
      <c r="EV3" s="484"/>
      <c r="EW3" s="484"/>
      <c r="EX3" s="484"/>
      <c r="EY3" s="484"/>
      <c r="EZ3" s="484"/>
      <c r="FA3" s="484"/>
      <c r="FB3" s="484"/>
      <c r="FC3" s="484"/>
      <c r="FD3" s="484"/>
      <c r="FE3" s="484"/>
      <c r="FF3" s="484"/>
      <c r="FG3" s="484"/>
      <c r="FH3" s="484"/>
      <c r="FI3" s="484"/>
      <c r="FJ3" s="484"/>
      <c r="FK3" s="484"/>
      <c r="FL3" s="484"/>
      <c r="FM3" s="484"/>
      <c r="FN3" s="484"/>
      <c r="FO3" s="484"/>
      <c r="FP3" s="484"/>
      <c r="FQ3" s="484"/>
      <c r="FR3" s="484"/>
      <c r="FS3" s="484"/>
      <c r="FT3" s="484"/>
      <c r="FU3" s="484"/>
      <c r="FV3" s="484"/>
      <c r="FW3" s="484"/>
      <c r="FX3" s="484"/>
      <c r="FY3" s="484"/>
      <c r="FZ3" s="484"/>
      <c r="GA3" s="484"/>
      <c r="GB3" s="484"/>
      <c r="GC3" s="484"/>
      <c r="GD3" s="484"/>
      <c r="GE3" s="484"/>
      <c r="GF3" s="484"/>
      <c r="GG3" s="484"/>
      <c r="GH3" s="484"/>
      <c r="GI3" s="484"/>
      <c r="GJ3" s="484"/>
      <c r="GK3" s="484"/>
      <c r="GL3" s="484"/>
      <c r="GM3" s="484"/>
      <c r="GN3" s="484"/>
      <c r="GO3" s="484"/>
      <c r="GP3" s="484"/>
      <c r="GQ3" s="484"/>
      <c r="GR3" s="484"/>
      <c r="GS3" s="484"/>
      <c r="GT3" s="484"/>
      <c r="GU3" s="484"/>
      <c r="GV3" s="484"/>
      <c r="GW3" s="484"/>
      <c r="GX3" s="484"/>
      <c r="GY3" s="484"/>
      <c r="GZ3" s="484"/>
      <c r="HA3" s="484"/>
      <c r="HB3" s="484"/>
      <c r="HC3" s="484"/>
      <c r="HD3" s="484"/>
      <c r="HE3" s="484"/>
      <c r="HF3" s="484"/>
      <c r="HG3" s="484"/>
      <c r="HH3" s="484"/>
      <c r="HI3" s="484"/>
      <c r="HJ3" s="484"/>
      <c r="HK3" s="484"/>
      <c r="HL3" s="484"/>
      <c r="HM3" s="484"/>
      <c r="HN3" s="484"/>
      <c r="HO3" s="484"/>
      <c r="HP3" s="484"/>
      <c r="HQ3" s="484"/>
      <c r="HR3" s="484"/>
      <c r="HS3" s="484"/>
      <c r="HT3" s="484"/>
      <c r="HU3" s="484"/>
      <c r="HV3" s="484"/>
      <c r="HW3" s="484"/>
      <c r="HX3" s="484"/>
      <c r="HY3" s="484"/>
      <c r="HZ3" s="484"/>
      <c r="IA3" s="484"/>
      <c r="IB3" s="484"/>
      <c r="IC3" s="484"/>
      <c r="ID3" s="484"/>
      <c r="IE3" s="484"/>
      <c r="IF3" s="484"/>
      <c r="IG3" s="484"/>
      <c r="IH3" s="484"/>
      <c r="II3" s="484"/>
      <c r="IJ3" s="484"/>
      <c r="IK3" s="484"/>
      <c r="IL3" s="484"/>
      <c r="IM3" s="484"/>
      <c r="IN3" s="484"/>
      <c r="IO3" s="484"/>
      <c r="IP3" s="484"/>
      <c r="IQ3" s="484"/>
      <c r="IR3" s="484"/>
      <c r="IS3" s="484"/>
      <c r="IT3" s="484"/>
      <c r="IU3" s="484"/>
      <c r="IV3" s="484"/>
    </row>
    <row r="4" spans="1:256">
      <c r="A4" s="488"/>
      <c r="B4" s="489"/>
      <c r="C4" s="490"/>
      <c r="D4" s="490"/>
      <c r="E4" s="490"/>
      <c r="F4" s="490" t="s">
        <v>51</v>
      </c>
      <c r="G4" s="490" t="s">
        <v>52</v>
      </c>
      <c r="H4" s="490"/>
      <c r="I4" s="490" t="s">
        <v>4</v>
      </c>
      <c r="J4" s="490" t="s">
        <v>4</v>
      </c>
      <c r="K4" s="490" t="s">
        <v>53</v>
      </c>
      <c r="L4" s="490" t="s">
        <v>54</v>
      </c>
      <c r="M4" s="490" t="s">
        <v>3</v>
      </c>
      <c r="N4" s="490" t="s">
        <v>4</v>
      </c>
      <c r="O4" s="491" t="s">
        <v>4</v>
      </c>
      <c r="P4" s="488"/>
      <c r="Q4" s="488"/>
      <c r="R4" s="488"/>
      <c r="S4" s="488"/>
      <c r="T4" s="488"/>
      <c r="U4" s="488"/>
      <c r="V4" s="488"/>
      <c r="W4" s="488"/>
      <c r="X4" s="488"/>
      <c r="Y4" s="488"/>
      <c r="Z4" s="488"/>
      <c r="AA4" s="488"/>
      <c r="AB4" s="488"/>
      <c r="AC4" s="488"/>
      <c r="AD4" s="488"/>
      <c r="AE4" s="488"/>
      <c r="AF4" s="488"/>
      <c r="AG4" s="488"/>
      <c r="AH4" s="488"/>
      <c r="AI4" s="488"/>
      <c r="AJ4" s="488"/>
      <c r="AK4" s="488"/>
      <c r="AL4" s="488"/>
      <c r="AM4" s="488"/>
      <c r="AN4" s="488"/>
      <c r="AO4" s="488"/>
      <c r="AP4" s="488"/>
      <c r="AQ4" s="488"/>
      <c r="AR4" s="488"/>
      <c r="AS4" s="488"/>
      <c r="AT4" s="488"/>
      <c r="AU4" s="488"/>
      <c r="AV4" s="488"/>
      <c r="AW4" s="488"/>
      <c r="AX4" s="488"/>
      <c r="AY4" s="488"/>
      <c r="AZ4" s="488"/>
      <c r="BA4" s="488"/>
      <c r="BB4" s="488"/>
      <c r="BC4" s="488"/>
      <c r="BD4" s="488"/>
      <c r="BE4" s="488"/>
      <c r="BF4" s="488"/>
      <c r="BG4" s="488"/>
      <c r="BH4" s="488"/>
      <c r="BI4" s="488"/>
      <c r="BJ4" s="488"/>
      <c r="BK4" s="488"/>
      <c r="BL4" s="488"/>
      <c r="BM4" s="488"/>
      <c r="BN4" s="488"/>
      <c r="BO4" s="488"/>
      <c r="BP4" s="488"/>
      <c r="BQ4" s="488"/>
      <c r="BR4" s="488"/>
      <c r="BS4" s="488"/>
      <c r="BT4" s="488"/>
      <c r="BU4" s="488"/>
      <c r="BV4" s="488"/>
      <c r="BW4" s="488"/>
      <c r="BX4" s="488"/>
      <c r="BY4" s="488"/>
      <c r="BZ4" s="488"/>
      <c r="CA4" s="488"/>
      <c r="CB4" s="488"/>
      <c r="CC4" s="488"/>
      <c r="CD4" s="488"/>
      <c r="CE4" s="488"/>
      <c r="CF4" s="488"/>
      <c r="CG4" s="488"/>
      <c r="CH4" s="488"/>
      <c r="CI4" s="488"/>
      <c r="CJ4" s="488"/>
      <c r="CK4" s="488"/>
      <c r="CL4" s="488"/>
      <c r="CM4" s="488"/>
      <c r="CN4" s="488"/>
      <c r="CO4" s="488"/>
      <c r="CP4" s="488"/>
      <c r="CQ4" s="488"/>
      <c r="CR4" s="488"/>
      <c r="CS4" s="488"/>
      <c r="CT4" s="488"/>
      <c r="CU4" s="488"/>
      <c r="CV4" s="488"/>
      <c r="CW4" s="488"/>
      <c r="CX4" s="488"/>
      <c r="CY4" s="488"/>
      <c r="CZ4" s="488"/>
      <c r="DA4" s="488"/>
      <c r="DB4" s="488"/>
      <c r="DC4" s="488"/>
      <c r="DD4" s="488"/>
      <c r="DE4" s="488"/>
      <c r="DF4" s="488"/>
      <c r="DG4" s="488"/>
      <c r="DH4" s="488"/>
      <c r="DI4" s="488"/>
      <c r="DJ4" s="488"/>
      <c r="DK4" s="488"/>
      <c r="DL4" s="488"/>
      <c r="DM4" s="488"/>
      <c r="DN4" s="488"/>
      <c r="DO4" s="488"/>
      <c r="DP4" s="488"/>
      <c r="DQ4" s="488"/>
      <c r="DR4" s="488"/>
      <c r="DS4" s="488"/>
      <c r="DT4" s="488"/>
      <c r="DU4" s="488"/>
      <c r="DV4" s="488"/>
      <c r="DW4" s="488"/>
      <c r="DX4" s="488"/>
      <c r="DY4" s="488"/>
      <c r="DZ4" s="488"/>
      <c r="EA4" s="488"/>
      <c r="EB4" s="488"/>
      <c r="EC4" s="488"/>
      <c r="ED4" s="488"/>
      <c r="EE4" s="488"/>
      <c r="EF4" s="488"/>
      <c r="EG4" s="488"/>
      <c r="EH4" s="488"/>
      <c r="EI4" s="488"/>
      <c r="EJ4" s="488"/>
      <c r="EK4" s="488"/>
      <c r="EL4" s="488"/>
      <c r="EM4" s="488"/>
      <c r="EN4" s="488"/>
      <c r="EO4" s="488"/>
      <c r="EP4" s="488"/>
      <c r="EQ4" s="488"/>
      <c r="ER4" s="488"/>
      <c r="ES4" s="488"/>
      <c r="ET4" s="488"/>
      <c r="EU4" s="488"/>
      <c r="EV4" s="488"/>
      <c r="EW4" s="488"/>
      <c r="EX4" s="488"/>
      <c r="EY4" s="488"/>
      <c r="EZ4" s="488"/>
      <c r="FA4" s="488"/>
      <c r="FB4" s="488"/>
      <c r="FC4" s="488"/>
      <c r="FD4" s="488"/>
      <c r="FE4" s="488"/>
      <c r="FF4" s="488"/>
      <c r="FG4" s="488"/>
      <c r="FH4" s="488"/>
      <c r="FI4" s="488"/>
      <c r="FJ4" s="488"/>
      <c r="FK4" s="488"/>
      <c r="FL4" s="488"/>
      <c r="FM4" s="488"/>
      <c r="FN4" s="488"/>
      <c r="FO4" s="488"/>
      <c r="FP4" s="488"/>
      <c r="FQ4" s="488"/>
      <c r="FR4" s="488"/>
      <c r="FS4" s="488"/>
      <c r="FT4" s="488"/>
      <c r="FU4" s="488"/>
      <c r="FV4" s="488"/>
      <c r="FW4" s="488"/>
      <c r="FX4" s="488"/>
      <c r="FY4" s="488"/>
      <c r="FZ4" s="488"/>
      <c r="GA4" s="488"/>
      <c r="GB4" s="488"/>
      <c r="GC4" s="488"/>
      <c r="GD4" s="488"/>
      <c r="GE4" s="488"/>
      <c r="GF4" s="488"/>
      <c r="GG4" s="488"/>
      <c r="GH4" s="488"/>
      <c r="GI4" s="488"/>
      <c r="GJ4" s="488"/>
      <c r="GK4" s="488"/>
      <c r="GL4" s="488"/>
      <c r="GM4" s="488"/>
      <c r="GN4" s="488"/>
      <c r="GO4" s="488"/>
      <c r="GP4" s="488"/>
      <c r="GQ4" s="488"/>
      <c r="GR4" s="488"/>
      <c r="GS4" s="488"/>
      <c r="GT4" s="488"/>
      <c r="GU4" s="488"/>
      <c r="GV4" s="488"/>
      <c r="GW4" s="488"/>
      <c r="GX4" s="488"/>
      <c r="GY4" s="488"/>
      <c r="GZ4" s="488"/>
      <c r="HA4" s="488"/>
      <c r="HB4" s="488"/>
      <c r="HC4" s="488"/>
      <c r="HD4" s="488"/>
      <c r="HE4" s="488"/>
      <c r="HF4" s="488"/>
      <c r="HG4" s="488"/>
      <c r="HH4" s="488"/>
      <c r="HI4" s="488"/>
      <c r="HJ4" s="488"/>
      <c r="HK4" s="488"/>
      <c r="HL4" s="488"/>
      <c r="HM4" s="488"/>
      <c r="HN4" s="488"/>
      <c r="HO4" s="488"/>
      <c r="HP4" s="488"/>
      <c r="HQ4" s="488"/>
      <c r="HR4" s="488"/>
      <c r="HS4" s="488"/>
      <c r="HT4" s="488"/>
      <c r="HU4" s="488"/>
      <c r="HV4" s="488"/>
      <c r="HW4" s="488"/>
      <c r="HX4" s="488"/>
      <c r="HY4" s="488"/>
      <c r="HZ4" s="488"/>
      <c r="IA4" s="488"/>
      <c r="IB4" s="488"/>
      <c r="IC4" s="488"/>
      <c r="ID4" s="488"/>
      <c r="IE4" s="488"/>
      <c r="IF4" s="488"/>
      <c r="IG4" s="488"/>
      <c r="IH4" s="488"/>
      <c r="II4" s="488"/>
      <c r="IJ4" s="488"/>
      <c r="IK4" s="488"/>
      <c r="IL4" s="488"/>
      <c r="IM4" s="488"/>
      <c r="IN4" s="488"/>
      <c r="IO4" s="488"/>
      <c r="IP4" s="488"/>
      <c r="IQ4" s="488"/>
      <c r="IR4" s="488"/>
      <c r="IS4" s="488"/>
      <c r="IT4" s="488"/>
      <c r="IU4" s="488"/>
      <c r="IV4" s="488"/>
    </row>
    <row r="5" spans="1:256">
      <c r="A5" s="492"/>
      <c r="B5" s="493"/>
      <c r="C5" s="494" t="s">
        <v>5</v>
      </c>
      <c r="D5" s="494" t="s">
        <v>6</v>
      </c>
      <c r="E5" s="494" t="s">
        <v>24</v>
      </c>
      <c r="F5" s="494" t="s">
        <v>25</v>
      </c>
      <c r="G5" s="494" t="s">
        <v>26</v>
      </c>
      <c r="H5" s="494" t="s">
        <v>27</v>
      </c>
      <c r="I5" s="494" t="s">
        <v>28</v>
      </c>
      <c r="J5" s="494" t="s">
        <v>29</v>
      </c>
      <c r="K5" s="494" t="s">
        <v>55</v>
      </c>
      <c r="L5" s="494" t="s">
        <v>56</v>
      </c>
      <c r="M5" s="494" t="s">
        <v>57</v>
      </c>
      <c r="N5" s="494" t="s">
        <v>58</v>
      </c>
      <c r="O5" s="495" t="s">
        <v>59</v>
      </c>
      <c r="P5" s="496"/>
      <c r="Q5" s="496"/>
      <c r="R5" s="496"/>
      <c r="S5" s="496"/>
      <c r="T5" s="496"/>
      <c r="U5" s="496"/>
      <c r="V5" s="496"/>
      <c r="W5" s="496"/>
      <c r="X5" s="496"/>
      <c r="Y5" s="496"/>
      <c r="Z5" s="496"/>
      <c r="AA5" s="496"/>
      <c r="AB5" s="496"/>
      <c r="AC5" s="496"/>
      <c r="AD5" s="496"/>
      <c r="AE5" s="496"/>
      <c r="AF5" s="496"/>
      <c r="AG5" s="496"/>
      <c r="AH5" s="496"/>
      <c r="AI5" s="496"/>
      <c r="AJ5" s="496"/>
      <c r="AK5" s="496"/>
      <c r="AL5" s="496"/>
      <c r="AM5" s="492"/>
      <c r="AN5" s="492"/>
      <c r="AO5" s="492"/>
      <c r="AP5" s="492"/>
      <c r="AQ5" s="492"/>
      <c r="AR5" s="492"/>
      <c r="AS5" s="492"/>
      <c r="AT5" s="492"/>
      <c r="AU5" s="492"/>
      <c r="AV5" s="492"/>
      <c r="AW5" s="492"/>
      <c r="AX5" s="492"/>
      <c r="AY5" s="492"/>
      <c r="AZ5" s="492"/>
      <c r="BA5" s="492"/>
      <c r="BB5" s="492"/>
      <c r="BC5" s="492"/>
      <c r="BD5" s="492"/>
      <c r="BE5" s="492"/>
      <c r="BF5" s="492"/>
      <c r="BG5" s="492"/>
      <c r="BH5" s="492"/>
      <c r="BI5" s="492"/>
      <c r="BJ5" s="492"/>
      <c r="BK5" s="492"/>
      <c r="BL5" s="492"/>
      <c r="BM5" s="492"/>
      <c r="BN5" s="492"/>
      <c r="BO5" s="492"/>
      <c r="BP5" s="492"/>
      <c r="BQ5" s="492"/>
      <c r="BR5" s="492"/>
      <c r="BS5" s="492"/>
      <c r="BT5" s="492"/>
      <c r="BU5" s="492"/>
      <c r="BV5" s="492"/>
      <c r="BW5" s="492"/>
      <c r="BX5" s="492"/>
      <c r="BY5" s="492"/>
      <c r="BZ5" s="492"/>
      <c r="CA5" s="492"/>
      <c r="CB5" s="492"/>
      <c r="CC5" s="492"/>
      <c r="CD5" s="492"/>
      <c r="CE5" s="492"/>
      <c r="CF5" s="492"/>
      <c r="CG5" s="492"/>
      <c r="CH5" s="492"/>
      <c r="CI5" s="492"/>
      <c r="CJ5" s="492"/>
      <c r="CK5" s="492"/>
      <c r="CL5" s="492"/>
      <c r="CM5" s="492"/>
      <c r="CN5" s="492"/>
      <c r="CO5" s="492"/>
      <c r="CP5" s="492"/>
      <c r="CQ5" s="492"/>
      <c r="CR5" s="492"/>
      <c r="CS5" s="492"/>
      <c r="CT5" s="492"/>
      <c r="CU5" s="492"/>
      <c r="CV5" s="492"/>
      <c r="CW5" s="492"/>
      <c r="CX5" s="492"/>
      <c r="CY5" s="492"/>
      <c r="CZ5" s="492"/>
      <c r="DA5" s="492"/>
      <c r="DB5" s="492"/>
      <c r="DC5" s="492"/>
      <c r="DD5" s="492"/>
      <c r="DE5" s="492"/>
      <c r="DF5" s="492"/>
      <c r="DG5" s="492"/>
      <c r="DH5" s="492"/>
      <c r="DI5" s="492"/>
      <c r="DJ5" s="492"/>
      <c r="DK5" s="492"/>
      <c r="DL5" s="492"/>
      <c r="DM5" s="492"/>
      <c r="DN5" s="492"/>
      <c r="DO5" s="492"/>
      <c r="DP5" s="492"/>
      <c r="DQ5" s="492"/>
      <c r="DR5" s="492"/>
      <c r="DS5" s="492"/>
      <c r="DT5" s="492"/>
      <c r="DU5" s="492"/>
      <c r="DV5" s="492"/>
      <c r="DW5" s="492"/>
      <c r="DX5" s="492"/>
      <c r="DY5" s="492"/>
      <c r="DZ5" s="492"/>
      <c r="EA5" s="492"/>
      <c r="EB5" s="492"/>
      <c r="EC5" s="492"/>
      <c r="ED5" s="492"/>
      <c r="EE5" s="492"/>
      <c r="EF5" s="492"/>
      <c r="EG5" s="492"/>
      <c r="EH5" s="492"/>
      <c r="EI5" s="492"/>
      <c r="EJ5" s="492"/>
      <c r="EK5" s="492"/>
      <c r="EL5" s="492"/>
      <c r="EM5" s="492"/>
      <c r="EN5" s="492"/>
      <c r="EO5" s="492"/>
      <c r="EP5" s="492"/>
      <c r="EQ5" s="492"/>
      <c r="ER5" s="492"/>
      <c r="ES5" s="492"/>
      <c r="ET5" s="492"/>
      <c r="EU5" s="492"/>
      <c r="EV5" s="492"/>
      <c r="EW5" s="492"/>
      <c r="EX5" s="492"/>
      <c r="EY5" s="492"/>
      <c r="EZ5" s="492"/>
      <c r="FA5" s="492"/>
      <c r="FB5" s="492"/>
      <c r="FC5" s="492"/>
      <c r="FD5" s="492"/>
      <c r="FE5" s="492"/>
      <c r="FF5" s="492"/>
      <c r="FG5" s="492"/>
      <c r="FH5" s="492"/>
      <c r="FI5" s="492"/>
      <c r="FJ5" s="492"/>
      <c r="FK5" s="492"/>
      <c r="FL5" s="492"/>
      <c r="FM5" s="492"/>
      <c r="FN5" s="492"/>
      <c r="FO5" s="492"/>
      <c r="FP5" s="492"/>
      <c r="FQ5" s="492"/>
      <c r="FR5" s="492"/>
      <c r="FS5" s="492"/>
      <c r="FT5" s="492"/>
      <c r="FU5" s="492"/>
      <c r="FV5" s="492"/>
      <c r="FW5" s="492"/>
      <c r="FX5" s="492"/>
      <c r="FY5" s="492"/>
      <c r="FZ5" s="492"/>
      <c r="GA5" s="492"/>
      <c r="GB5" s="492"/>
      <c r="GC5" s="492"/>
      <c r="GD5" s="492"/>
      <c r="GE5" s="492"/>
      <c r="GF5" s="492"/>
      <c r="GG5" s="492"/>
      <c r="GH5" s="492"/>
      <c r="GI5" s="492"/>
      <c r="GJ5" s="492"/>
      <c r="GK5" s="492"/>
      <c r="GL5" s="492"/>
      <c r="GM5" s="492"/>
      <c r="GN5" s="492"/>
      <c r="GO5" s="492"/>
      <c r="GP5" s="492"/>
      <c r="GQ5" s="492"/>
      <c r="GR5" s="492"/>
      <c r="GS5" s="492"/>
      <c r="GT5" s="492"/>
      <c r="GU5" s="492"/>
      <c r="GV5" s="492"/>
      <c r="GW5" s="492"/>
      <c r="GX5" s="492"/>
      <c r="GY5" s="492"/>
      <c r="GZ5" s="492"/>
      <c r="HA5" s="492"/>
      <c r="HB5" s="492"/>
      <c r="HC5" s="492"/>
      <c r="HD5" s="492"/>
      <c r="HE5" s="492"/>
      <c r="HF5" s="492"/>
      <c r="HG5" s="492"/>
      <c r="HH5" s="492"/>
      <c r="HI5" s="492"/>
      <c r="HJ5" s="492"/>
      <c r="HK5" s="492"/>
      <c r="HL5" s="492"/>
      <c r="HM5" s="492"/>
      <c r="HN5" s="492"/>
      <c r="HO5" s="492"/>
      <c r="HP5" s="492"/>
      <c r="HQ5" s="492"/>
      <c r="HR5" s="492"/>
      <c r="HS5" s="492"/>
      <c r="HT5" s="492"/>
      <c r="HU5" s="492"/>
      <c r="HV5" s="492"/>
      <c r="HW5" s="492"/>
      <c r="HX5" s="492"/>
      <c r="HY5" s="492"/>
      <c r="HZ5" s="492"/>
      <c r="IA5" s="492"/>
      <c r="IB5" s="492"/>
      <c r="IC5" s="492"/>
      <c r="ID5" s="492"/>
      <c r="IE5" s="492"/>
      <c r="IF5" s="492"/>
      <c r="IG5" s="492"/>
      <c r="IH5" s="492"/>
      <c r="II5" s="492"/>
      <c r="IJ5" s="492"/>
      <c r="IK5" s="492"/>
      <c r="IL5" s="492"/>
      <c r="IM5" s="492"/>
      <c r="IN5" s="492"/>
      <c r="IO5" s="492"/>
      <c r="IP5" s="492"/>
      <c r="IQ5" s="492"/>
      <c r="IR5" s="492"/>
      <c r="IS5" s="492"/>
      <c r="IT5" s="492"/>
      <c r="IU5" s="492"/>
      <c r="IV5" s="492"/>
    </row>
    <row r="6" spans="1:256">
      <c r="B6" s="497" t="s">
        <v>66</v>
      </c>
      <c r="C6" s="498"/>
      <c r="D6" s="499"/>
      <c r="E6" s="499"/>
      <c r="F6" s="499"/>
      <c r="G6" s="499"/>
      <c r="H6" s="499"/>
      <c r="I6" s="499"/>
      <c r="J6" s="499"/>
      <c r="K6" s="499"/>
      <c r="L6" s="499"/>
      <c r="M6" s="499"/>
      <c r="N6" s="499"/>
      <c r="O6" s="500"/>
    </row>
    <row r="7" spans="1:256">
      <c r="B7" s="501" t="str">
        <v>חץ</v>
      </c>
      <c r="C7" s="498"/>
      <c r="D7" s="499"/>
      <c r="E7" s="499"/>
      <c r="F7" s="499"/>
      <c r="G7" s="499"/>
      <c r="H7" s="499"/>
      <c r="I7" s="499"/>
      <c r="J7" s="499"/>
      <c r="K7" s="499"/>
      <c r="L7" s="499"/>
      <c r="M7" s="499"/>
      <c r="N7" s="499"/>
      <c r="O7" s="500"/>
    </row>
    <row r="8" spans="1:256">
      <c r="B8" s="501" t="str">
        <v>ערד</v>
      </c>
      <c r="C8" s="498"/>
      <c r="D8" s="499"/>
      <c r="E8" s="499"/>
      <c r="F8" s="499"/>
      <c r="G8" s="499"/>
      <c r="H8" s="499"/>
      <c r="I8" s="499"/>
      <c r="J8" s="499"/>
      <c r="K8" s="499"/>
      <c r="L8" s="499"/>
      <c r="M8" s="499"/>
      <c r="N8" s="499"/>
      <c r="O8" s="500"/>
    </row>
    <row r="9" spans="1:256">
      <c r="B9" s="501" t="str">
        <v>מירון</v>
      </c>
      <c r="C9" s="498"/>
      <c r="D9" s="499"/>
      <c r="E9" s="499"/>
      <c r="F9" s="499"/>
      <c r="G9" s="499"/>
      <c r="H9" s="499"/>
      <c r="I9" s="499"/>
      <c r="J9" s="499"/>
      <c r="K9" s="499"/>
      <c r="L9" s="499"/>
      <c r="M9" s="499"/>
      <c r="N9" s="499"/>
      <c r="O9" s="500"/>
    </row>
    <row r="10" spans="1:256">
      <c r="B10" s="501" t="str">
        <v>פקדונות חשכ"ל</v>
      </c>
      <c r="C10" s="498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500"/>
    </row>
    <row r="11" spans="1:256">
      <c r="B11" s="501" t="s">
        <v>136</v>
      </c>
      <c r="C11" s="498"/>
      <c r="D11" s="499"/>
      <c r="E11" s="499"/>
      <c r="F11" s="499"/>
      <c r="G11" s="499"/>
      <c r="H11" s="499"/>
      <c r="I11" s="499"/>
      <c r="J11" s="499"/>
      <c r="K11" s="499"/>
      <c r="L11" s="499"/>
      <c r="M11" s="499"/>
      <c r="N11" s="499"/>
      <c r="O11" s="500"/>
    </row>
    <row r="12" spans="1:256">
      <c r="B12" s="502" t="s">
        <v>79</v>
      </c>
      <c r="C12" s="498"/>
      <c r="D12" s="499"/>
      <c r="E12" s="499"/>
      <c r="F12" s="499"/>
      <c r="G12" s="499"/>
      <c r="H12" s="499"/>
      <c r="I12" s="499"/>
      <c r="J12" s="499"/>
      <c r="K12" s="499"/>
      <c r="L12" s="499"/>
      <c r="M12" s="499"/>
      <c r="N12" s="499"/>
      <c r="O12" s="500"/>
    </row>
    <row r="13" spans="1:256">
      <c r="B13" s="497" t="s">
        <v>80</v>
      </c>
      <c r="C13" s="498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500"/>
    </row>
    <row r="14" spans="1:256">
      <c r="B14" s="502" t="str">
        <v>אג"ח של ממשלת ישראל שהונפקו בחו"ל:</v>
      </c>
      <c r="C14" s="498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500"/>
    </row>
    <row r="15" spans="1:256">
      <c r="B15" s="501" t="str">
        <v>מנפיק א</v>
      </c>
      <c r="C15" s="498"/>
      <c r="D15" s="498"/>
      <c r="E15" s="499"/>
      <c r="F15" s="499"/>
      <c r="G15" s="499"/>
      <c r="H15" s="499"/>
      <c r="I15" s="499"/>
      <c r="J15" s="499"/>
      <c r="K15" s="499"/>
      <c r="L15" s="499"/>
      <c r="M15" s="499"/>
      <c r="N15" s="499"/>
      <c r="O15" s="500"/>
    </row>
    <row r="16" spans="1:256">
      <c r="B16" s="501" t="s">
        <v>69</v>
      </c>
      <c r="C16" s="498"/>
      <c r="D16" s="498"/>
      <c r="E16" s="499"/>
      <c r="F16" s="499"/>
      <c r="G16" s="499"/>
      <c r="H16" s="499"/>
      <c r="I16" s="499"/>
      <c r="J16" s="499"/>
      <c r="K16" s="499"/>
      <c r="L16" s="499"/>
      <c r="M16" s="499"/>
      <c r="N16" s="499"/>
      <c r="O16" s="500"/>
    </row>
    <row r="17" spans="1:256">
      <c r="B17" s="502" t="str">
        <v>סה"כ אג"ח של ממשלת ישראל שהונפקו בחו"ל</v>
      </c>
      <c r="C17" s="498"/>
      <c r="D17" s="498"/>
      <c r="E17" s="499"/>
      <c r="F17" s="499"/>
      <c r="G17" s="499"/>
      <c r="H17" s="499"/>
      <c r="I17" s="499"/>
      <c r="J17" s="499"/>
      <c r="K17" s="499"/>
      <c r="L17" s="499"/>
      <c r="M17" s="499"/>
      <c r="N17" s="499"/>
      <c r="O17" s="500"/>
    </row>
    <row r="18" spans="1:256">
      <c r="B18" s="502" t="str">
        <v>אג"ח לא סחיר שהנפיקו ממשלות זרות בחו"ל:</v>
      </c>
      <c r="C18" s="498"/>
      <c r="D18" s="499"/>
      <c r="E18" s="499"/>
      <c r="F18" s="499"/>
      <c r="G18" s="499"/>
      <c r="H18" s="499"/>
      <c r="I18" s="499"/>
      <c r="J18" s="499"/>
      <c r="K18" s="499"/>
      <c r="L18" s="499"/>
      <c r="M18" s="499"/>
      <c r="N18" s="499"/>
      <c r="O18" s="500"/>
    </row>
    <row r="19" spans="1:256">
      <c r="B19" s="501" t="s">
        <v>72</v>
      </c>
      <c r="C19" s="498"/>
      <c r="D19" s="498"/>
      <c r="E19" s="499"/>
      <c r="F19" s="499"/>
      <c r="G19" s="499"/>
      <c r="H19" s="499"/>
      <c r="I19" s="499"/>
      <c r="J19" s="499"/>
      <c r="K19" s="499"/>
      <c r="L19" s="499"/>
      <c r="M19" s="499"/>
      <c r="N19" s="499"/>
      <c r="O19" s="500"/>
    </row>
    <row r="20" spans="1:256">
      <c r="B20" s="501" t="s">
        <v>73</v>
      </c>
      <c r="C20" s="498"/>
      <c r="D20" s="498"/>
      <c r="E20" s="499"/>
      <c r="F20" s="499"/>
      <c r="G20" s="499"/>
      <c r="H20" s="499"/>
      <c r="I20" s="499"/>
      <c r="J20" s="499"/>
      <c r="K20" s="499"/>
      <c r="L20" s="499"/>
      <c r="M20" s="499"/>
      <c r="N20" s="499"/>
      <c r="O20" s="500"/>
    </row>
    <row r="21" spans="1:256">
      <c r="B21" s="502" t="str">
        <v>סה"כ אג"ח שהנפיקו ממשלות זרות בחו"ל</v>
      </c>
      <c r="C21" s="498"/>
      <c r="D21" s="498"/>
      <c r="E21" s="499"/>
      <c r="F21" s="499"/>
      <c r="G21" s="499"/>
      <c r="H21" s="499"/>
      <c r="I21" s="499"/>
      <c r="J21" s="499"/>
      <c r="K21" s="499"/>
      <c r="L21" s="499"/>
      <c r="M21" s="499"/>
      <c r="N21" s="499"/>
      <c r="O21" s="500"/>
    </row>
    <row r="22" spans="1:256">
      <c r="B22" s="503" t="s">
        <v>85</v>
      </c>
      <c r="C22" s="498"/>
      <c r="D22" s="499"/>
      <c r="E22" s="499"/>
      <c r="F22" s="499"/>
      <c r="G22" s="499"/>
      <c r="H22" s="499"/>
      <c r="I22" s="499"/>
      <c r="J22" s="499"/>
      <c r="K22" s="499"/>
      <c r="L22" s="499"/>
      <c r="M22" s="499"/>
      <c r="N22" s="499"/>
      <c r="O22" s="500"/>
    </row>
    <row r="23" spans="1:256">
      <c r="B23" s="504" t="str">
        <v>סה"כ תעודות התחייבות ממשלתיות</v>
      </c>
      <c r="C23" s="505"/>
      <c r="D23" s="506"/>
      <c r="E23" s="506"/>
      <c r="F23" s="506"/>
      <c r="G23" s="506"/>
      <c r="H23" s="506"/>
      <c r="I23" s="506"/>
      <c r="J23" s="506"/>
      <c r="K23" s="506"/>
      <c r="L23" s="506"/>
      <c r="M23" s="506"/>
      <c r="N23" s="506"/>
      <c r="O23" s="507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B2:O2"/>
  </mergeCells>
  <printOptions/>
  <pageMargins left="0" right="0" top="0.5" bottom="0.5" header="0" footer="0.25"/>
  <pageSetup blackAndWhite="0" cellComments="none" copies="1" draft="0" errors="displayed" firstPageNumber="1" fitToWidth="1" orientation="landscape" pageOrder="overThenDown" paperSize="9" scale="65" useFirstPageNumber="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  <tabColor rgb="FFFFFF99"/>
  </sheetPr>
  <dimension ref="A1:IV35"/>
  <sheetViews>
    <sheetView workbookViewId="0" rightToLeft="1">
      <selection activeCell="A1" sqref="A1"/>
    </sheetView>
  </sheetViews>
  <sheetFormatPr defaultRowHeight="18"/>
  <cols>
    <col min="1" max="1" style="508" width="6.281423" customWidth="1"/>
    <col min="2" max="2" style="509" width="47.78578" customWidth="1"/>
    <col min="3" max="3" style="509" width="17.72888" customWidth="1"/>
    <col min="4" max="4" style="509" width="19.87747" customWidth="1"/>
    <col min="5" max="5" style="508" width="9.713702" customWidth="1"/>
    <col min="6" max="6" style="508" width="18.30418" customWidth="1"/>
    <col min="7" max="7" style="508" width="9.858507" customWidth="1"/>
    <col min="8" max="8" style="508" width="9.713702" customWidth="1"/>
    <col min="9" max="9" style="508" width="17.15748" customWidth="1"/>
    <col min="10" max="11" style="508" width="9.713702" customWidth="1"/>
    <col min="12" max="12" style="508" width="19.73267" customWidth="1"/>
    <col min="13" max="13" style="508" width="13.2947" customWidth="1"/>
    <col min="14" max="14" style="508" width="15.72508" customWidth="1"/>
    <col min="15" max="16" style="508" width="9.713702" customWidth="1"/>
    <col min="17" max="17" style="508" width="7.569017" customWidth="1"/>
    <col min="18" max="18" style="508" width="6.708012" customWidth="1"/>
    <col min="19" max="19" style="508" width="7.709908" customWidth="1"/>
    <col min="20" max="20" style="508" width="7.138514" customWidth="1"/>
    <col min="21" max="21" style="508" width="5.995726" customWidth="1"/>
    <col min="22" max="22" style="508" width="7.854714" customWidth="1"/>
    <col min="23" max="23" style="508" width="8.140411" customWidth="1"/>
    <col min="24" max="24" style="508" width="6.281423" customWidth="1"/>
    <col min="25" max="25" style="508" width="7.999519" customWidth="1"/>
    <col min="26" max="26" style="508" width="8.711805" customWidth="1"/>
    <col min="27" max="27" style="508" width="10.00331" customWidth="1"/>
    <col min="28" max="28" style="508" width="9.57281" customWidth="1"/>
    <col min="29" max="29" style="508" width="6.136617" customWidth="1"/>
    <col min="30" max="31" style="508" width="5.706115" customWidth="1"/>
    <col min="32" max="32" style="508" width="6.852817" customWidth="1"/>
    <col min="33" max="33" style="508" width="6.422315" customWidth="1"/>
    <col min="34" max="34" style="508" width="6.708012" customWidth="1"/>
    <col min="35" max="35" style="508" width="7.28332" customWidth="1"/>
    <col min="36" max="47" style="508" width="5.706115" customWidth="1"/>
    <col min="48" max="256" style="508"/>
  </cols>
  <sheetData>
    <row r="1" spans="1:256">
      <c r="B1" s="510" t="s">
        <v>16</v>
      </c>
      <c r="C1" s="511" t="s">
        <v>1</v>
      </c>
      <c r="D1" s="512"/>
      <c r="E1" s="513"/>
      <c r="F1" s="512"/>
      <c r="G1" s="513"/>
      <c r="H1" s="514"/>
      <c r="I1" s="512"/>
      <c r="J1" s="514"/>
      <c r="K1" s="514"/>
      <c r="L1" s="515"/>
      <c r="M1" s="514"/>
      <c r="N1" s="515"/>
      <c r="O1" s="514"/>
      <c r="P1" s="514"/>
    </row>
    <row r="2" spans="1:256">
      <c r="A2" s="516"/>
      <c r="B2" s="517" t="s">
        <v>151</v>
      </c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  <c r="P2" s="519"/>
      <c r="Q2" s="516"/>
      <c r="R2" s="516"/>
      <c r="S2" s="516"/>
      <c r="T2" s="516"/>
      <c r="U2" s="516"/>
      <c r="V2" s="516"/>
      <c r="W2" s="516"/>
      <c r="X2" s="516"/>
      <c r="Y2" s="516"/>
      <c r="Z2" s="516"/>
      <c r="AA2" s="516"/>
      <c r="AB2" s="516"/>
      <c r="AC2" s="516"/>
      <c r="AD2" s="516"/>
      <c r="AE2" s="516"/>
      <c r="AF2" s="516"/>
      <c r="AG2" s="516"/>
      <c r="AH2" s="516"/>
      <c r="AI2" s="516"/>
      <c r="AJ2" s="516"/>
      <c r="AK2" s="516"/>
      <c r="AL2" s="516"/>
      <c r="AM2" s="516"/>
      <c r="AN2" s="516"/>
      <c r="AO2" s="516"/>
      <c r="AP2" s="516"/>
      <c r="AQ2" s="516"/>
      <c r="AR2" s="516"/>
      <c r="AS2" s="516"/>
      <c r="AT2" s="516"/>
      <c r="AU2" s="516"/>
      <c r="AV2" s="516"/>
      <c r="AW2" s="516"/>
      <c r="AX2" s="516"/>
      <c r="AY2" s="516"/>
      <c r="AZ2" s="516"/>
      <c r="BA2" s="516"/>
      <c r="BB2" s="516"/>
      <c r="BC2" s="516"/>
      <c r="BD2" s="516"/>
      <c r="BE2" s="516"/>
      <c r="BF2" s="516"/>
      <c r="BG2" s="516"/>
      <c r="BH2" s="516"/>
      <c r="BI2" s="516"/>
      <c r="BJ2" s="516"/>
      <c r="BK2" s="516"/>
      <c r="BL2" s="516"/>
      <c r="BM2" s="516"/>
      <c r="BN2" s="516"/>
      <c r="BO2" s="516"/>
      <c r="BP2" s="516"/>
      <c r="BQ2" s="516"/>
      <c r="BR2" s="516"/>
      <c r="BS2" s="516"/>
      <c r="BT2" s="516"/>
      <c r="BU2" s="516"/>
      <c r="BV2" s="516"/>
      <c r="BW2" s="516"/>
      <c r="BX2" s="516"/>
      <c r="BY2" s="516"/>
      <c r="BZ2" s="516"/>
      <c r="CA2" s="516"/>
      <c r="CB2" s="516"/>
      <c r="CC2" s="516"/>
      <c r="CD2" s="516"/>
      <c r="CE2" s="516"/>
      <c r="CF2" s="516"/>
      <c r="CG2" s="516"/>
      <c r="CH2" s="516"/>
      <c r="CI2" s="516"/>
      <c r="CJ2" s="516"/>
      <c r="CK2" s="516"/>
      <c r="CL2" s="516"/>
      <c r="CM2" s="516"/>
      <c r="CN2" s="516"/>
      <c r="CO2" s="516"/>
      <c r="CP2" s="516"/>
      <c r="CQ2" s="516"/>
      <c r="CR2" s="516"/>
      <c r="CS2" s="516"/>
      <c r="CT2" s="516"/>
      <c r="CU2" s="516"/>
      <c r="CV2" s="516"/>
      <c r="CW2" s="516"/>
      <c r="CX2" s="516"/>
      <c r="CY2" s="516"/>
      <c r="CZ2" s="516"/>
      <c r="DA2" s="516"/>
      <c r="DB2" s="516"/>
      <c r="DC2" s="516"/>
      <c r="DD2" s="516"/>
      <c r="DE2" s="516"/>
      <c r="DF2" s="516"/>
      <c r="DG2" s="516"/>
      <c r="DH2" s="516"/>
      <c r="DI2" s="516"/>
      <c r="DJ2" s="516"/>
      <c r="DK2" s="516"/>
      <c r="DL2" s="516"/>
      <c r="DM2" s="516"/>
      <c r="DN2" s="516"/>
      <c r="DO2" s="516"/>
      <c r="DP2" s="516"/>
      <c r="DQ2" s="516"/>
      <c r="DR2" s="516"/>
      <c r="DS2" s="516"/>
      <c r="DT2" s="516"/>
      <c r="DU2" s="516"/>
      <c r="DV2" s="516"/>
      <c r="DW2" s="516"/>
      <c r="DX2" s="516"/>
      <c r="DY2" s="516"/>
      <c r="DZ2" s="516"/>
      <c r="EA2" s="516"/>
      <c r="EB2" s="516"/>
      <c r="EC2" s="516"/>
      <c r="ED2" s="516"/>
      <c r="EE2" s="516"/>
      <c r="EF2" s="516"/>
      <c r="EG2" s="516"/>
      <c r="EH2" s="516"/>
      <c r="EI2" s="516"/>
      <c r="EJ2" s="516"/>
      <c r="EK2" s="516"/>
      <c r="EL2" s="516"/>
      <c r="EM2" s="516"/>
      <c r="EN2" s="516"/>
      <c r="EO2" s="516"/>
      <c r="EP2" s="516"/>
      <c r="EQ2" s="516"/>
      <c r="ER2" s="516"/>
      <c r="ES2" s="516"/>
      <c r="ET2" s="516"/>
      <c r="EU2" s="516"/>
      <c r="EV2" s="516"/>
      <c r="EW2" s="516"/>
      <c r="EX2" s="516"/>
      <c r="EY2" s="516"/>
      <c r="EZ2" s="516"/>
      <c r="FA2" s="516"/>
      <c r="FB2" s="516"/>
      <c r="FC2" s="516"/>
      <c r="FD2" s="516"/>
      <c r="FE2" s="516"/>
      <c r="FF2" s="516"/>
      <c r="FG2" s="516"/>
      <c r="FH2" s="516"/>
      <c r="FI2" s="516"/>
      <c r="FJ2" s="516"/>
      <c r="FK2" s="516"/>
      <c r="FL2" s="516"/>
      <c r="FM2" s="516"/>
      <c r="FN2" s="516"/>
      <c r="FO2" s="516"/>
      <c r="FP2" s="516"/>
      <c r="FQ2" s="516"/>
      <c r="FR2" s="516"/>
      <c r="FS2" s="516"/>
      <c r="FT2" s="516"/>
      <c r="FU2" s="516"/>
      <c r="FV2" s="516"/>
      <c r="FW2" s="516"/>
      <c r="FX2" s="516"/>
      <c r="FY2" s="516"/>
      <c r="FZ2" s="516"/>
      <c r="GA2" s="516"/>
      <c r="GB2" s="516"/>
      <c r="GC2" s="516"/>
      <c r="GD2" s="516"/>
      <c r="GE2" s="516"/>
      <c r="GF2" s="516"/>
      <c r="GG2" s="516"/>
      <c r="GH2" s="516"/>
      <c r="GI2" s="516"/>
      <c r="GJ2" s="516"/>
      <c r="GK2" s="516"/>
      <c r="GL2" s="516"/>
      <c r="GM2" s="516"/>
      <c r="GN2" s="516"/>
      <c r="GO2" s="516"/>
      <c r="GP2" s="516"/>
      <c r="GQ2" s="516"/>
      <c r="GR2" s="516"/>
      <c r="GS2" s="516"/>
      <c r="GT2" s="516"/>
      <c r="GU2" s="516"/>
      <c r="GV2" s="516"/>
      <c r="GW2" s="516"/>
      <c r="GX2" s="516"/>
      <c r="GY2" s="516"/>
      <c r="GZ2" s="516"/>
      <c r="HA2" s="516"/>
      <c r="HB2" s="516"/>
      <c r="HC2" s="516"/>
      <c r="HD2" s="516"/>
      <c r="HE2" s="516"/>
      <c r="HF2" s="516"/>
      <c r="HG2" s="516"/>
      <c r="HH2" s="516"/>
      <c r="HI2" s="516"/>
      <c r="HJ2" s="516"/>
      <c r="HK2" s="516"/>
      <c r="HL2" s="516"/>
      <c r="HM2" s="516"/>
      <c r="HN2" s="516"/>
      <c r="HO2" s="516"/>
      <c r="HP2" s="516"/>
      <c r="HQ2" s="516"/>
      <c r="HR2" s="516"/>
      <c r="HS2" s="516"/>
      <c r="HT2" s="516"/>
      <c r="HU2" s="516"/>
      <c r="HV2" s="516"/>
      <c r="HW2" s="516"/>
      <c r="HX2" s="516"/>
      <c r="HY2" s="516"/>
      <c r="HZ2" s="516"/>
      <c r="IA2" s="516"/>
      <c r="IB2" s="516"/>
      <c r="IC2" s="516"/>
      <c r="ID2" s="516"/>
      <c r="IE2" s="516"/>
      <c r="IF2" s="516"/>
      <c r="IG2" s="516"/>
      <c r="IH2" s="516"/>
      <c r="II2" s="516"/>
      <c r="IJ2" s="516"/>
      <c r="IK2" s="516"/>
      <c r="IL2" s="516"/>
      <c r="IM2" s="516"/>
      <c r="IN2" s="516"/>
      <c r="IO2" s="516"/>
      <c r="IP2" s="516"/>
      <c r="IQ2" s="516"/>
      <c r="IR2" s="516"/>
      <c r="IS2" s="516"/>
      <c r="IT2" s="516"/>
      <c r="IU2" s="516"/>
      <c r="IV2" s="516"/>
    </row>
    <row r="3" spans="1:256">
      <c r="A3" s="520"/>
      <c r="B3" s="521" t="s">
        <v>63</v>
      </c>
      <c r="C3" s="522" t="s">
        <v>17</v>
      </c>
      <c r="D3" s="522" t="s">
        <v>64</v>
      </c>
      <c r="E3" s="522" t="s">
        <v>18</v>
      </c>
      <c r="F3" s="522" t="s">
        <v>19</v>
      </c>
      <c r="G3" s="522" t="s">
        <v>46</v>
      </c>
      <c r="H3" s="522" t="s">
        <v>47</v>
      </c>
      <c r="I3" s="522" t="s">
        <v>20</v>
      </c>
      <c r="J3" s="522" t="s">
        <v>21</v>
      </c>
      <c r="K3" s="522" t="s">
        <v>22</v>
      </c>
      <c r="L3" s="522" t="s">
        <v>48</v>
      </c>
      <c r="M3" s="522" t="s">
        <v>49</v>
      </c>
      <c r="N3" s="522" t="s">
        <v>152</v>
      </c>
      <c r="O3" s="522" t="s">
        <v>50</v>
      </c>
      <c r="P3" s="523" t="s">
        <v>2</v>
      </c>
      <c r="Q3" s="520"/>
      <c r="R3" s="516"/>
      <c r="S3" s="520"/>
      <c r="T3" s="520"/>
      <c r="U3" s="520"/>
      <c r="V3" s="520"/>
      <c r="W3" s="520"/>
      <c r="X3" s="520"/>
      <c r="Y3" s="520"/>
      <c r="Z3" s="520"/>
      <c r="AA3" s="520"/>
      <c r="AB3" s="520"/>
      <c r="AC3" s="520"/>
      <c r="AD3" s="520"/>
      <c r="AE3" s="520"/>
      <c r="AF3" s="520"/>
      <c r="AG3" s="520"/>
      <c r="AH3" s="520"/>
      <c r="AI3" s="520"/>
      <c r="AJ3" s="520"/>
      <c r="AK3" s="520"/>
      <c r="AL3" s="520"/>
      <c r="AM3" s="520"/>
      <c r="AN3" s="520"/>
      <c r="AO3" s="520"/>
      <c r="AP3" s="520"/>
      <c r="AQ3" s="520"/>
      <c r="AR3" s="520"/>
      <c r="AS3" s="520"/>
      <c r="AT3" s="520"/>
      <c r="AU3" s="520"/>
      <c r="AV3" s="520"/>
      <c r="AW3" s="520"/>
      <c r="AX3" s="520"/>
      <c r="AY3" s="520"/>
      <c r="AZ3" s="520"/>
      <c r="BA3" s="520"/>
      <c r="BB3" s="520"/>
      <c r="BC3" s="520"/>
      <c r="BD3" s="520"/>
      <c r="BE3" s="520"/>
      <c r="BF3" s="520"/>
      <c r="BG3" s="520"/>
      <c r="BH3" s="520"/>
      <c r="BI3" s="520"/>
      <c r="BJ3" s="520"/>
      <c r="BK3" s="520"/>
      <c r="BL3" s="520"/>
      <c r="BM3" s="520"/>
      <c r="BN3" s="520"/>
      <c r="BO3" s="520"/>
      <c r="BP3" s="520"/>
      <c r="BQ3" s="520"/>
      <c r="BR3" s="520"/>
      <c r="BS3" s="520"/>
      <c r="BT3" s="520"/>
      <c r="BU3" s="520"/>
      <c r="BV3" s="520"/>
      <c r="BW3" s="520"/>
      <c r="BX3" s="520"/>
      <c r="BY3" s="520"/>
      <c r="BZ3" s="520"/>
      <c r="CA3" s="520"/>
      <c r="CB3" s="520"/>
      <c r="CC3" s="520"/>
      <c r="CD3" s="520"/>
      <c r="CE3" s="520"/>
      <c r="CF3" s="520"/>
      <c r="CG3" s="520"/>
      <c r="CH3" s="520"/>
      <c r="CI3" s="520"/>
      <c r="CJ3" s="520"/>
      <c r="CK3" s="520"/>
      <c r="CL3" s="520"/>
      <c r="CM3" s="520"/>
      <c r="CN3" s="520"/>
      <c r="CO3" s="520"/>
      <c r="CP3" s="520"/>
      <c r="CQ3" s="520"/>
      <c r="CR3" s="520"/>
      <c r="CS3" s="520"/>
      <c r="CT3" s="520"/>
      <c r="CU3" s="520"/>
      <c r="CV3" s="520"/>
      <c r="CW3" s="520"/>
      <c r="CX3" s="520"/>
      <c r="CY3" s="520"/>
      <c r="CZ3" s="520"/>
      <c r="DA3" s="520"/>
      <c r="DB3" s="520"/>
      <c r="DC3" s="520"/>
      <c r="DD3" s="520"/>
      <c r="DE3" s="520"/>
      <c r="DF3" s="520"/>
      <c r="DG3" s="520"/>
      <c r="DH3" s="520"/>
      <c r="DI3" s="520"/>
      <c r="DJ3" s="520"/>
      <c r="DK3" s="520"/>
      <c r="DL3" s="520"/>
      <c r="DM3" s="520"/>
      <c r="DN3" s="520"/>
      <c r="DO3" s="520"/>
      <c r="DP3" s="520"/>
      <c r="DQ3" s="520"/>
      <c r="DR3" s="520"/>
      <c r="DS3" s="520"/>
      <c r="DT3" s="520"/>
      <c r="DU3" s="520"/>
      <c r="DV3" s="520"/>
      <c r="DW3" s="520"/>
      <c r="DX3" s="520"/>
      <c r="DY3" s="520"/>
      <c r="DZ3" s="520"/>
      <c r="EA3" s="520"/>
      <c r="EB3" s="520"/>
      <c r="EC3" s="520"/>
      <c r="ED3" s="520"/>
      <c r="EE3" s="520"/>
      <c r="EF3" s="520"/>
      <c r="EG3" s="520"/>
      <c r="EH3" s="520"/>
      <c r="EI3" s="520"/>
      <c r="EJ3" s="520"/>
      <c r="EK3" s="520"/>
      <c r="EL3" s="520"/>
      <c r="EM3" s="520"/>
      <c r="EN3" s="520"/>
      <c r="EO3" s="520"/>
      <c r="EP3" s="520"/>
      <c r="EQ3" s="520"/>
      <c r="ER3" s="520"/>
      <c r="ES3" s="520"/>
      <c r="ET3" s="520"/>
      <c r="EU3" s="520"/>
      <c r="EV3" s="520"/>
      <c r="EW3" s="520"/>
      <c r="EX3" s="520"/>
      <c r="EY3" s="520"/>
      <c r="EZ3" s="520"/>
      <c r="FA3" s="520"/>
      <c r="FB3" s="520"/>
      <c r="FC3" s="520"/>
      <c r="FD3" s="520"/>
      <c r="FE3" s="520"/>
      <c r="FF3" s="520"/>
      <c r="FG3" s="520"/>
      <c r="FH3" s="520"/>
      <c r="FI3" s="520"/>
      <c r="FJ3" s="520"/>
      <c r="FK3" s="520"/>
      <c r="FL3" s="520"/>
      <c r="FM3" s="520"/>
      <c r="FN3" s="520"/>
      <c r="FO3" s="520"/>
      <c r="FP3" s="520"/>
      <c r="FQ3" s="520"/>
      <c r="FR3" s="520"/>
      <c r="FS3" s="520"/>
      <c r="FT3" s="520"/>
      <c r="FU3" s="520"/>
      <c r="FV3" s="520"/>
      <c r="FW3" s="520"/>
      <c r="FX3" s="520"/>
      <c r="FY3" s="520"/>
      <c r="FZ3" s="520"/>
      <c r="GA3" s="520"/>
      <c r="GB3" s="520"/>
      <c r="GC3" s="520"/>
      <c r="GD3" s="520"/>
      <c r="GE3" s="520"/>
      <c r="GF3" s="520"/>
      <c r="GG3" s="520"/>
      <c r="GH3" s="520"/>
      <c r="GI3" s="520"/>
      <c r="GJ3" s="520"/>
      <c r="GK3" s="520"/>
      <c r="GL3" s="520"/>
      <c r="GM3" s="520"/>
      <c r="GN3" s="520"/>
      <c r="GO3" s="520"/>
      <c r="GP3" s="520"/>
      <c r="GQ3" s="520"/>
      <c r="GR3" s="520"/>
      <c r="GS3" s="520"/>
      <c r="GT3" s="520"/>
      <c r="GU3" s="520"/>
      <c r="GV3" s="520"/>
      <c r="GW3" s="520"/>
      <c r="GX3" s="520"/>
      <c r="GY3" s="520"/>
      <c r="GZ3" s="520"/>
      <c r="HA3" s="520"/>
      <c r="HB3" s="520"/>
      <c r="HC3" s="520"/>
      <c r="HD3" s="520"/>
      <c r="HE3" s="520"/>
      <c r="HF3" s="520"/>
      <c r="HG3" s="520"/>
      <c r="HH3" s="520"/>
      <c r="HI3" s="520"/>
      <c r="HJ3" s="520"/>
      <c r="HK3" s="520"/>
      <c r="HL3" s="520"/>
      <c r="HM3" s="520"/>
      <c r="HN3" s="520"/>
      <c r="HO3" s="520"/>
      <c r="HP3" s="520"/>
      <c r="HQ3" s="520"/>
      <c r="HR3" s="520"/>
      <c r="HS3" s="520"/>
      <c r="HT3" s="520"/>
      <c r="HU3" s="520"/>
      <c r="HV3" s="520"/>
      <c r="HW3" s="520"/>
      <c r="HX3" s="520"/>
      <c r="HY3" s="520"/>
      <c r="HZ3" s="520"/>
      <c r="IA3" s="520"/>
      <c r="IB3" s="520"/>
      <c r="IC3" s="520"/>
      <c r="ID3" s="520"/>
      <c r="IE3" s="520"/>
      <c r="IF3" s="520"/>
      <c r="IG3" s="520"/>
      <c r="IH3" s="520"/>
      <c r="II3" s="520"/>
      <c r="IJ3" s="520"/>
      <c r="IK3" s="520"/>
      <c r="IL3" s="520"/>
      <c r="IM3" s="520"/>
      <c r="IN3" s="520"/>
      <c r="IO3" s="520"/>
      <c r="IP3" s="520"/>
      <c r="IQ3" s="520"/>
      <c r="IR3" s="520"/>
      <c r="IS3" s="520"/>
      <c r="IT3" s="520"/>
      <c r="IU3" s="520"/>
      <c r="IV3" s="520"/>
    </row>
    <row r="4" spans="1:256">
      <c r="A4" s="524"/>
      <c r="B4" s="525"/>
      <c r="C4" s="526"/>
      <c r="D4" s="526"/>
      <c r="E4" s="526"/>
      <c r="F4" s="526"/>
      <c r="G4" s="526" t="s">
        <v>51</v>
      </c>
      <c r="H4" s="526" t="s">
        <v>52</v>
      </c>
      <c r="I4" s="526"/>
      <c r="J4" s="526" t="s">
        <v>4</v>
      </c>
      <c r="K4" s="526" t="s">
        <v>4</v>
      </c>
      <c r="L4" s="526" t="s">
        <v>53</v>
      </c>
      <c r="M4" s="526" t="s">
        <v>54</v>
      </c>
      <c r="N4" s="526" t="s">
        <v>3</v>
      </c>
      <c r="O4" s="526" t="s">
        <v>4</v>
      </c>
      <c r="P4" s="527" t="s">
        <v>4</v>
      </c>
      <c r="Q4" s="524"/>
      <c r="R4" s="524"/>
      <c r="S4" s="524"/>
      <c r="T4" s="524"/>
      <c r="U4" s="524"/>
      <c r="V4" s="524"/>
      <c r="W4" s="524"/>
      <c r="X4" s="524"/>
      <c r="Y4" s="524"/>
      <c r="Z4" s="524"/>
      <c r="AA4" s="524"/>
      <c r="AB4" s="524"/>
      <c r="AC4" s="524"/>
      <c r="AD4" s="524"/>
      <c r="AE4" s="524"/>
      <c r="AF4" s="524"/>
      <c r="AG4" s="524"/>
      <c r="AH4" s="524"/>
      <c r="AI4" s="524"/>
      <c r="AJ4" s="524"/>
      <c r="AK4" s="524"/>
      <c r="AL4" s="524"/>
      <c r="AM4" s="524"/>
      <c r="AN4" s="524"/>
      <c r="AO4" s="524"/>
      <c r="AP4" s="524"/>
      <c r="AQ4" s="524"/>
      <c r="AR4" s="524"/>
      <c r="AS4" s="524"/>
      <c r="AT4" s="524"/>
      <c r="AU4" s="524"/>
      <c r="AV4" s="524"/>
      <c r="AW4" s="524"/>
      <c r="AX4" s="524"/>
      <c r="AY4" s="524"/>
      <c r="AZ4" s="524"/>
      <c r="BA4" s="524"/>
      <c r="BB4" s="524"/>
      <c r="BC4" s="524"/>
      <c r="BD4" s="524"/>
      <c r="BE4" s="524"/>
      <c r="BF4" s="524"/>
      <c r="BG4" s="524"/>
      <c r="BH4" s="524"/>
      <c r="BI4" s="524"/>
      <c r="BJ4" s="524"/>
      <c r="BK4" s="524"/>
      <c r="BL4" s="524"/>
      <c r="BM4" s="524"/>
      <c r="BN4" s="524"/>
      <c r="BO4" s="524"/>
      <c r="BP4" s="524"/>
      <c r="BQ4" s="524"/>
      <c r="BR4" s="524"/>
      <c r="BS4" s="524"/>
      <c r="BT4" s="524"/>
      <c r="BU4" s="524"/>
      <c r="BV4" s="524"/>
      <c r="BW4" s="524"/>
      <c r="BX4" s="524"/>
      <c r="BY4" s="524"/>
      <c r="BZ4" s="524"/>
      <c r="CA4" s="524"/>
      <c r="CB4" s="524"/>
      <c r="CC4" s="524"/>
      <c r="CD4" s="524"/>
      <c r="CE4" s="524"/>
      <c r="CF4" s="524"/>
      <c r="CG4" s="524"/>
      <c r="CH4" s="524"/>
      <c r="CI4" s="524"/>
      <c r="CJ4" s="524"/>
      <c r="CK4" s="524"/>
      <c r="CL4" s="524"/>
      <c r="CM4" s="524"/>
      <c r="CN4" s="524"/>
      <c r="CO4" s="524"/>
      <c r="CP4" s="524"/>
      <c r="CQ4" s="524"/>
      <c r="CR4" s="524"/>
      <c r="CS4" s="524"/>
      <c r="CT4" s="524"/>
      <c r="CU4" s="524"/>
      <c r="CV4" s="524"/>
      <c r="CW4" s="524"/>
      <c r="CX4" s="524"/>
      <c r="CY4" s="524"/>
      <c r="CZ4" s="524"/>
      <c r="DA4" s="524"/>
      <c r="DB4" s="524"/>
      <c r="DC4" s="524"/>
      <c r="DD4" s="524"/>
      <c r="DE4" s="524"/>
      <c r="DF4" s="524"/>
      <c r="DG4" s="524"/>
      <c r="DH4" s="524"/>
      <c r="DI4" s="524"/>
      <c r="DJ4" s="524"/>
      <c r="DK4" s="524"/>
      <c r="DL4" s="524"/>
      <c r="DM4" s="524"/>
      <c r="DN4" s="524"/>
      <c r="DO4" s="524"/>
      <c r="DP4" s="524"/>
      <c r="DQ4" s="524"/>
      <c r="DR4" s="524"/>
      <c r="DS4" s="524"/>
      <c r="DT4" s="524"/>
      <c r="DU4" s="524"/>
      <c r="DV4" s="524"/>
      <c r="DW4" s="524"/>
      <c r="DX4" s="524"/>
      <c r="DY4" s="524"/>
      <c r="DZ4" s="524"/>
      <c r="EA4" s="524"/>
      <c r="EB4" s="524"/>
      <c r="EC4" s="524"/>
      <c r="ED4" s="524"/>
      <c r="EE4" s="524"/>
      <c r="EF4" s="524"/>
      <c r="EG4" s="524"/>
      <c r="EH4" s="524"/>
      <c r="EI4" s="524"/>
      <c r="EJ4" s="524"/>
      <c r="EK4" s="524"/>
      <c r="EL4" s="524"/>
      <c r="EM4" s="524"/>
      <c r="EN4" s="524"/>
      <c r="EO4" s="524"/>
      <c r="EP4" s="524"/>
      <c r="EQ4" s="524"/>
      <c r="ER4" s="524"/>
      <c r="ES4" s="524"/>
      <c r="ET4" s="524"/>
      <c r="EU4" s="524"/>
      <c r="EV4" s="524"/>
      <c r="EW4" s="524"/>
      <c r="EX4" s="524"/>
      <c r="EY4" s="524"/>
      <c r="EZ4" s="524"/>
      <c r="FA4" s="524"/>
      <c r="FB4" s="524"/>
      <c r="FC4" s="524"/>
      <c r="FD4" s="524"/>
      <c r="FE4" s="524"/>
      <c r="FF4" s="524"/>
      <c r="FG4" s="524"/>
      <c r="FH4" s="524"/>
      <c r="FI4" s="524"/>
      <c r="FJ4" s="524"/>
      <c r="FK4" s="524"/>
      <c r="FL4" s="524"/>
      <c r="FM4" s="524"/>
      <c r="FN4" s="524"/>
      <c r="FO4" s="524"/>
      <c r="FP4" s="524"/>
      <c r="FQ4" s="524"/>
      <c r="FR4" s="524"/>
      <c r="FS4" s="524"/>
      <c r="FT4" s="524"/>
      <c r="FU4" s="524"/>
      <c r="FV4" s="524"/>
      <c r="FW4" s="524"/>
      <c r="FX4" s="524"/>
      <c r="FY4" s="524"/>
      <c r="FZ4" s="524"/>
      <c r="GA4" s="524"/>
      <c r="GB4" s="524"/>
      <c r="GC4" s="524"/>
      <c r="GD4" s="524"/>
      <c r="GE4" s="524"/>
      <c r="GF4" s="524"/>
      <c r="GG4" s="524"/>
      <c r="GH4" s="524"/>
      <c r="GI4" s="524"/>
      <c r="GJ4" s="524"/>
      <c r="GK4" s="524"/>
      <c r="GL4" s="524"/>
      <c r="GM4" s="524"/>
      <c r="GN4" s="524"/>
      <c r="GO4" s="524"/>
      <c r="GP4" s="524"/>
      <c r="GQ4" s="524"/>
      <c r="GR4" s="524"/>
      <c r="GS4" s="524"/>
      <c r="GT4" s="524"/>
      <c r="GU4" s="524"/>
      <c r="GV4" s="524"/>
      <c r="GW4" s="524"/>
      <c r="GX4" s="524"/>
      <c r="GY4" s="524"/>
      <c r="GZ4" s="524"/>
      <c r="HA4" s="524"/>
      <c r="HB4" s="524"/>
      <c r="HC4" s="524"/>
      <c r="HD4" s="524"/>
      <c r="HE4" s="524"/>
      <c r="HF4" s="524"/>
      <c r="HG4" s="524"/>
      <c r="HH4" s="524"/>
      <c r="HI4" s="524"/>
      <c r="HJ4" s="524"/>
      <c r="HK4" s="524"/>
      <c r="HL4" s="524"/>
      <c r="HM4" s="524"/>
      <c r="HN4" s="524"/>
      <c r="HO4" s="524"/>
      <c r="HP4" s="524"/>
      <c r="HQ4" s="524"/>
      <c r="HR4" s="524"/>
      <c r="HS4" s="524"/>
      <c r="HT4" s="524"/>
      <c r="HU4" s="524"/>
      <c r="HV4" s="524"/>
      <c r="HW4" s="524"/>
      <c r="HX4" s="524"/>
      <c r="HY4" s="524"/>
      <c r="HZ4" s="524"/>
      <c r="IA4" s="524"/>
      <c r="IB4" s="524"/>
      <c r="IC4" s="524"/>
      <c r="ID4" s="524"/>
      <c r="IE4" s="524"/>
      <c r="IF4" s="524"/>
      <c r="IG4" s="524"/>
      <c r="IH4" s="524"/>
      <c r="II4" s="524"/>
      <c r="IJ4" s="524"/>
      <c r="IK4" s="524"/>
      <c r="IL4" s="524"/>
      <c r="IM4" s="524"/>
      <c r="IN4" s="524"/>
      <c r="IO4" s="524"/>
      <c r="IP4" s="524"/>
      <c r="IQ4" s="524"/>
      <c r="IR4" s="524"/>
      <c r="IS4" s="524"/>
      <c r="IT4" s="524"/>
      <c r="IU4" s="524"/>
      <c r="IV4" s="524"/>
    </row>
    <row r="5" spans="1:256">
      <c r="A5" s="528"/>
      <c r="B5" s="529"/>
      <c r="C5" s="530" t="s">
        <v>5</v>
      </c>
      <c r="D5" s="530" t="s">
        <v>6</v>
      </c>
      <c r="E5" s="530" t="s">
        <v>24</v>
      </c>
      <c r="F5" s="530" t="s">
        <v>25</v>
      </c>
      <c r="G5" s="530" t="s">
        <v>26</v>
      </c>
      <c r="H5" s="530" t="s">
        <v>27</v>
      </c>
      <c r="I5" s="530" t="s">
        <v>28</v>
      </c>
      <c r="J5" s="530" t="s">
        <v>29</v>
      </c>
      <c r="K5" s="530" t="s">
        <v>55</v>
      </c>
      <c r="L5" s="530" t="s">
        <v>56</v>
      </c>
      <c r="M5" s="530" t="s">
        <v>57</v>
      </c>
      <c r="N5" s="530" t="s">
        <v>58</v>
      </c>
      <c r="O5" s="530" t="s">
        <v>59</v>
      </c>
      <c r="P5" s="531" t="s">
        <v>65</v>
      </c>
      <c r="Q5" s="528"/>
      <c r="R5" s="528"/>
      <c r="S5" s="528"/>
      <c r="T5" s="528"/>
      <c r="U5" s="528"/>
      <c r="V5" s="528"/>
      <c r="W5" s="528"/>
      <c r="X5" s="528"/>
      <c r="Y5" s="528"/>
      <c r="Z5" s="528"/>
      <c r="AA5" s="528"/>
      <c r="AB5" s="528"/>
      <c r="AC5" s="528"/>
      <c r="AD5" s="528"/>
      <c r="AE5" s="528"/>
      <c r="AF5" s="528"/>
      <c r="AG5" s="528"/>
      <c r="AH5" s="528"/>
      <c r="AI5" s="528"/>
      <c r="AJ5" s="528"/>
      <c r="AK5" s="528"/>
      <c r="AL5" s="528"/>
      <c r="AM5" s="528"/>
      <c r="AN5" s="528"/>
      <c r="AO5" s="528"/>
      <c r="AP5" s="528"/>
      <c r="AQ5" s="528"/>
      <c r="AR5" s="528"/>
      <c r="AS5" s="528"/>
      <c r="AT5" s="528"/>
      <c r="AU5" s="528"/>
      <c r="AV5" s="528"/>
      <c r="AW5" s="528"/>
      <c r="AX5" s="528"/>
      <c r="AY5" s="528"/>
      <c r="AZ5" s="528"/>
      <c r="BA5" s="528"/>
      <c r="BB5" s="528"/>
      <c r="BC5" s="528"/>
      <c r="BD5" s="528"/>
      <c r="BE5" s="528"/>
      <c r="BF5" s="528"/>
      <c r="BG5" s="528"/>
      <c r="BH5" s="528"/>
      <c r="BI5" s="528"/>
      <c r="BJ5" s="528"/>
      <c r="BK5" s="528"/>
      <c r="BL5" s="528"/>
      <c r="BM5" s="528"/>
      <c r="BN5" s="528"/>
      <c r="BO5" s="528"/>
      <c r="BP5" s="528"/>
      <c r="BQ5" s="528"/>
      <c r="BR5" s="528"/>
      <c r="BS5" s="528"/>
      <c r="BT5" s="528"/>
      <c r="BU5" s="528"/>
      <c r="BV5" s="528"/>
      <c r="BW5" s="528"/>
      <c r="BX5" s="528"/>
      <c r="BY5" s="528"/>
      <c r="BZ5" s="528"/>
      <c r="CA5" s="528"/>
      <c r="CB5" s="528"/>
      <c r="CC5" s="528"/>
      <c r="CD5" s="528"/>
      <c r="CE5" s="528"/>
      <c r="CF5" s="528"/>
      <c r="CG5" s="528"/>
      <c r="CH5" s="528"/>
      <c r="CI5" s="528"/>
      <c r="CJ5" s="528"/>
      <c r="CK5" s="528"/>
      <c r="CL5" s="528"/>
      <c r="CM5" s="528"/>
      <c r="CN5" s="528"/>
      <c r="CO5" s="528"/>
      <c r="CP5" s="528"/>
      <c r="CQ5" s="528"/>
      <c r="CR5" s="528"/>
      <c r="CS5" s="528"/>
      <c r="CT5" s="528"/>
      <c r="CU5" s="528"/>
      <c r="CV5" s="528"/>
      <c r="CW5" s="528"/>
      <c r="CX5" s="528"/>
      <c r="CY5" s="528"/>
      <c r="CZ5" s="528"/>
      <c r="DA5" s="528"/>
      <c r="DB5" s="528"/>
      <c r="DC5" s="528"/>
      <c r="DD5" s="528"/>
      <c r="DE5" s="528"/>
      <c r="DF5" s="528"/>
      <c r="DG5" s="528"/>
      <c r="DH5" s="528"/>
      <c r="DI5" s="528"/>
      <c r="DJ5" s="528"/>
      <c r="DK5" s="528"/>
      <c r="DL5" s="528"/>
      <c r="DM5" s="528"/>
      <c r="DN5" s="528"/>
      <c r="DO5" s="528"/>
      <c r="DP5" s="528"/>
      <c r="DQ5" s="528"/>
      <c r="DR5" s="528"/>
      <c r="DS5" s="528"/>
      <c r="DT5" s="528"/>
      <c r="DU5" s="528"/>
      <c r="DV5" s="528"/>
      <c r="DW5" s="528"/>
      <c r="DX5" s="528"/>
      <c r="DY5" s="528"/>
      <c r="DZ5" s="528"/>
      <c r="EA5" s="528"/>
      <c r="EB5" s="528"/>
      <c r="EC5" s="528"/>
      <c r="ED5" s="528"/>
      <c r="EE5" s="528"/>
      <c r="EF5" s="528"/>
      <c r="EG5" s="528"/>
      <c r="EH5" s="528"/>
      <c r="EI5" s="528"/>
      <c r="EJ5" s="528"/>
      <c r="EK5" s="528"/>
      <c r="EL5" s="528"/>
      <c r="EM5" s="528"/>
      <c r="EN5" s="528"/>
      <c r="EO5" s="528"/>
      <c r="EP5" s="528"/>
      <c r="EQ5" s="528"/>
      <c r="ER5" s="528"/>
      <c r="ES5" s="528"/>
      <c r="ET5" s="528"/>
      <c r="EU5" s="528"/>
      <c r="EV5" s="528"/>
      <c r="EW5" s="528"/>
      <c r="EX5" s="528"/>
      <c r="EY5" s="528"/>
      <c r="EZ5" s="528"/>
      <c r="FA5" s="528"/>
      <c r="FB5" s="528"/>
      <c r="FC5" s="528"/>
      <c r="FD5" s="528"/>
      <c r="FE5" s="528"/>
      <c r="FF5" s="528"/>
      <c r="FG5" s="528"/>
      <c r="FH5" s="528"/>
      <c r="FI5" s="528"/>
      <c r="FJ5" s="528"/>
      <c r="FK5" s="528"/>
      <c r="FL5" s="528"/>
      <c r="FM5" s="528"/>
      <c r="FN5" s="528"/>
      <c r="FO5" s="528"/>
      <c r="FP5" s="528"/>
      <c r="FQ5" s="528"/>
      <c r="FR5" s="528"/>
      <c r="FS5" s="528"/>
      <c r="FT5" s="528"/>
      <c r="FU5" s="528"/>
      <c r="FV5" s="528"/>
      <c r="FW5" s="528"/>
      <c r="FX5" s="528"/>
      <c r="FY5" s="528"/>
      <c r="FZ5" s="528"/>
      <c r="GA5" s="528"/>
      <c r="GB5" s="528"/>
      <c r="GC5" s="528"/>
      <c r="GD5" s="528"/>
      <c r="GE5" s="528"/>
      <c r="GF5" s="528"/>
      <c r="GG5" s="528"/>
      <c r="GH5" s="528"/>
      <c r="GI5" s="528"/>
      <c r="GJ5" s="528"/>
      <c r="GK5" s="528"/>
      <c r="GL5" s="528"/>
      <c r="GM5" s="528"/>
      <c r="GN5" s="528"/>
      <c r="GO5" s="528"/>
      <c r="GP5" s="528"/>
      <c r="GQ5" s="528"/>
      <c r="GR5" s="528"/>
      <c r="GS5" s="528"/>
      <c r="GT5" s="528"/>
      <c r="GU5" s="528"/>
      <c r="GV5" s="528"/>
      <c r="GW5" s="528"/>
      <c r="GX5" s="528"/>
      <c r="GY5" s="528"/>
      <c r="GZ5" s="528"/>
      <c r="HA5" s="528"/>
      <c r="HB5" s="528"/>
      <c r="HC5" s="528"/>
      <c r="HD5" s="528"/>
      <c r="HE5" s="528"/>
      <c r="HF5" s="528"/>
      <c r="HG5" s="528"/>
      <c r="HH5" s="528"/>
      <c r="HI5" s="528"/>
      <c r="HJ5" s="528"/>
      <c r="HK5" s="528"/>
      <c r="HL5" s="528"/>
      <c r="HM5" s="528"/>
      <c r="HN5" s="528"/>
      <c r="HO5" s="528"/>
      <c r="HP5" s="528"/>
      <c r="HQ5" s="528"/>
      <c r="HR5" s="528"/>
      <c r="HS5" s="528"/>
      <c r="HT5" s="528"/>
      <c r="HU5" s="528"/>
      <c r="HV5" s="528"/>
      <c r="HW5" s="528"/>
      <c r="HX5" s="528"/>
      <c r="HY5" s="528"/>
      <c r="HZ5" s="528"/>
      <c r="IA5" s="528"/>
      <c r="IB5" s="528"/>
      <c r="IC5" s="528"/>
      <c r="ID5" s="528"/>
      <c r="IE5" s="528"/>
      <c r="IF5" s="528"/>
      <c r="IG5" s="528"/>
      <c r="IH5" s="528"/>
      <c r="II5" s="528"/>
      <c r="IJ5" s="528"/>
      <c r="IK5" s="528"/>
      <c r="IL5" s="528"/>
      <c r="IM5" s="528"/>
      <c r="IN5" s="528"/>
      <c r="IO5" s="528"/>
      <c r="IP5" s="528"/>
      <c r="IQ5" s="528"/>
      <c r="IR5" s="528"/>
      <c r="IS5" s="528"/>
      <c r="IT5" s="528"/>
      <c r="IU5" s="528"/>
      <c r="IV5" s="528"/>
    </row>
    <row r="6" spans="1:256">
      <c r="B6" s="532" t="s">
        <v>66</v>
      </c>
      <c r="C6" s="533"/>
      <c r="D6" s="533"/>
      <c r="E6" s="534"/>
      <c r="F6" s="534"/>
      <c r="G6" s="534"/>
      <c r="H6" s="534"/>
      <c r="I6" s="534"/>
      <c r="J6" s="534"/>
      <c r="K6" s="534"/>
      <c r="L6" s="534"/>
      <c r="M6" s="534"/>
      <c r="N6" s="534"/>
      <c r="O6" s="534"/>
      <c r="P6" s="535"/>
    </row>
    <row r="7" spans="1:256">
      <c r="B7" s="536" t="s">
        <v>153</v>
      </c>
      <c r="C7" s="533"/>
      <c r="D7" s="533"/>
      <c r="E7" s="534"/>
      <c r="F7" s="534"/>
      <c r="G7" s="534"/>
      <c r="H7" s="534"/>
      <c r="I7" s="534"/>
      <c r="J7" s="534"/>
      <c r="K7" s="534"/>
      <c r="L7" s="534"/>
      <c r="M7" s="534"/>
      <c r="N7" s="534"/>
      <c r="O7" s="534"/>
      <c r="P7" s="535"/>
    </row>
    <row r="8" spans="1:256">
      <c r="B8" s="537" t="s">
        <v>68</v>
      </c>
      <c r="C8" s="533"/>
      <c r="D8" s="533"/>
      <c r="E8" s="534"/>
      <c r="F8" s="534"/>
      <c r="G8" s="534"/>
      <c r="H8" s="534"/>
      <c r="I8" s="534"/>
      <c r="J8" s="534"/>
      <c r="K8" s="534"/>
      <c r="L8" s="534"/>
      <c r="M8" s="534"/>
      <c r="N8" s="534"/>
      <c r="O8" s="534"/>
      <c r="P8" s="535"/>
    </row>
    <row r="9" spans="1:256">
      <c r="B9" s="537" t="s">
        <v>69</v>
      </c>
      <c r="C9" s="533"/>
      <c r="D9" s="533"/>
      <c r="E9" s="534"/>
      <c r="F9" s="534"/>
      <c r="G9" s="534"/>
      <c r="H9" s="534"/>
      <c r="I9" s="534"/>
      <c r="J9" s="534"/>
      <c r="K9" s="534"/>
      <c r="L9" s="534"/>
      <c r="M9" s="534"/>
      <c r="N9" s="534"/>
      <c r="O9" s="534"/>
      <c r="P9" s="535"/>
    </row>
    <row r="10" spans="1:256">
      <c r="B10" s="538" t="s">
        <v>154</v>
      </c>
      <c r="C10" s="533"/>
      <c r="D10" s="533"/>
      <c r="E10" s="534"/>
      <c r="F10" s="534"/>
      <c r="G10" s="534"/>
      <c r="H10" s="534"/>
      <c r="I10" s="534"/>
      <c r="J10" s="534"/>
      <c r="K10" s="534"/>
      <c r="L10" s="534"/>
      <c r="M10" s="534"/>
      <c r="N10" s="534"/>
      <c r="O10" s="534"/>
      <c r="P10" s="535"/>
    </row>
    <row r="11" spans="1:256">
      <c r="B11" s="536" t="s">
        <v>155</v>
      </c>
      <c r="C11" s="533"/>
      <c r="D11" s="533"/>
      <c r="E11" s="534"/>
      <c r="F11" s="534"/>
      <c r="G11" s="534"/>
      <c r="H11" s="534"/>
      <c r="I11" s="534"/>
      <c r="J11" s="534"/>
      <c r="K11" s="534"/>
      <c r="L11" s="534"/>
      <c r="M11" s="534"/>
      <c r="N11" s="534"/>
      <c r="O11" s="534"/>
      <c r="P11" s="535"/>
    </row>
    <row r="12" spans="1:256">
      <c r="B12" s="537" t="s">
        <v>72</v>
      </c>
      <c r="C12" s="533"/>
      <c r="D12" s="533"/>
      <c r="E12" s="534"/>
      <c r="F12" s="534"/>
      <c r="G12" s="534"/>
      <c r="H12" s="534"/>
      <c r="I12" s="534"/>
      <c r="J12" s="534"/>
      <c r="K12" s="534"/>
      <c r="L12" s="534"/>
      <c r="M12" s="534"/>
      <c r="N12" s="534"/>
      <c r="O12" s="534"/>
      <c r="P12" s="535"/>
    </row>
    <row r="13" spans="1:256">
      <c r="B13" s="537" t="s">
        <v>73</v>
      </c>
      <c r="C13" s="533"/>
      <c r="D13" s="533"/>
      <c r="E13" s="534"/>
      <c r="F13" s="534"/>
      <c r="G13" s="534"/>
      <c r="H13" s="534"/>
      <c r="I13" s="534"/>
      <c r="J13" s="534"/>
      <c r="K13" s="534"/>
      <c r="L13" s="534"/>
      <c r="M13" s="534"/>
      <c r="N13" s="534"/>
      <c r="O13" s="534"/>
      <c r="P13" s="535"/>
    </row>
    <row r="14" spans="1:256">
      <c r="B14" s="538" t="s">
        <v>156</v>
      </c>
      <c r="C14" s="533"/>
      <c r="D14" s="533"/>
      <c r="E14" s="534"/>
      <c r="F14" s="534"/>
      <c r="G14" s="534"/>
      <c r="H14" s="534"/>
      <c r="I14" s="534"/>
      <c r="J14" s="534"/>
      <c r="K14" s="534"/>
      <c r="L14" s="534"/>
      <c r="M14" s="534"/>
      <c r="N14" s="534"/>
      <c r="O14" s="534"/>
      <c r="P14" s="535"/>
    </row>
    <row r="15" spans="1:256">
      <c r="B15" s="536" t="s">
        <v>157</v>
      </c>
      <c r="C15" s="533"/>
      <c r="D15" s="533"/>
      <c r="E15" s="534"/>
      <c r="F15" s="534"/>
      <c r="G15" s="534"/>
      <c r="H15" s="534"/>
      <c r="I15" s="534"/>
      <c r="J15" s="534"/>
      <c r="K15" s="534"/>
      <c r="L15" s="534"/>
      <c r="M15" s="534"/>
      <c r="N15" s="534"/>
      <c r="O15" s="534"/>
      <c r="P15" s="535"/>
    </row>
    <row r="16" spans="1:256">
      <c r="B16" s="537" t="s">
        <v>76</v>
      </c>
      <c r="C16" s="533"/>
      <c r="D16" s="533"/>
      <c r="E16" s="534"/>
      <c r="F16" s="534"/>
      <c r="G16" s="534"/>
      <c r="H16" s="534"/>
      <c r="I16" s="534"/>
      <c r="J16" s="534"/>
      <c r="K16" s="534"/>
      <c r="L16" s="534"/>
      <c r="M16" s="534"/>
      <c r="N16" s="534"/>
      <c r="O16" s="534"/>
      <c r="P16" s="535"/>
    </row>
    <row r="17" spans="1:256">
      <c r="B17" s="537" t="s">
        <v>77</v>
      </c>
      <c r="C17" s="533"/>
      <c r="D17" s="533"/>
      <c r="E17" s="534"/>
      <c r="F17" s="534"/>
      <c r="G17" s="534"/>
      <c r="H17" s="534"/>
      <c r="I17" s="534"/>
      <c r="J17" s="534"/>
      <c r="K17" s="534"/>
      <c r="L17" s="534"/>
      <c r="M17" s="534"/>
      <c r="N17" s="534"/>
      <c r="O17" s="534"/>
      <c r="P17" s="535"/>
    </row>
    <row r="18" spans="1:256">
      <c r="B18" s="538" t="s">
        <v>78</v>
      </c>
      <c r="C18" s="533"/>
      <c r="D18" s="533"/>
      <c r="E18" s="534"/>
      <c r="F18" s="534"/>
      <c r="G18" s="534"/>
      <c r="H18" s="534"/>
      <c r="I18" s="534"/>
      <c r="J18" s="534"/>
      <c r="K18" s="534"/>
      <c r="L18" s="534"/>
      <c r="M18" s="534"/>
      <c r="N18" s="534"/>
      <c r="O18" s="534"/>
      <c r="P18" s="535"/>
    </row>
    <row r="19" spans="1:256">
      <c r="B19" s="536" t="s">
        <v>136</v>
      </c>
      <c r="C19" s="533"/>
      <c r="D19" s="533"/>
      <c r="E19" s="534"/>
      <c r="F19" s="534"/>
      <c r="G19" s="534"/>
      <c r="H19" s="534"/>
      <c r="I19" s="534"/>
      <c r="J19" s="534"/>
      <c r="K19" s="534"/>
      <c r="L19" s="534"/>
      <c r="M19" s="534"/>
      <c r="N19" s="534"/>
      <c r="O19" s="534"/>
      <c r="P19" s="535"/>
    </row>
    <row r="20" spans="1:256">
      <c r="B20" s="537" t="s">
        <v>137</v>
      </c>
      <c r="C20" s="533"/>
      <c r="D20" s="533"/>
      <c r="E20" s="534"/>
      <c r="F20" s="534"/>
      <c r="G20" s="534"/>
      <c r="H20" s="534"/>
      <c r="I20" s="534"/>
      <c r="J20" s="534"/>
      <c r="K20" s="534"/>
      <c r="L20" s="534"/>
      <c r="M20" s="534"/>
      <c r="N20" s="534"/>
      <c r="O20" s="534"/>
      <c r="P20" s="535"/>
    </row>
    <row r="21" spans="1:256">
      <c r="B21" s="537" t="s">
        <v>138</v>
      </c>
      <c r="C21" s="533"/>
      <c r="D21" s="533"/>
      <c r="E21" s="534"/>
      <c r="F21" s="534"/>
      <c r="G21" s="534"/>
      <c r="H21" s="534"/>
      <c r="I21" s="534"/>
      <c r="J21" s="534"/>
      <c r="K21" s="534"/>
      <c r="L21" s="534"/>
      <c r="M21" s="534"/>
      <c r="N21" s="534"/>
      <c r="O21" s="534"/>
      <c r="P21" s="535"/>
    </row>
    <row r="22" spans="1:256">
      <c r="B22" s="538" t="s">
        <v>158</v>
      </c>
      <c r="C22" s="533"/>
      <c r="D22" s="533"/>
      <c r="E22" s="534"/>
      <c r="F22" s="534"/>
      <c r="G22" s="534"/>
      <c r="H22" s="534"/>
      <c r="I22" s="534"/>
      <c r="J22" s="534"/>
      <c r="K22" s="534"/>
      <c r="L22" s="534"/>
      <c r="M22" s="534"/>
      <c r="N22" s="534"/>
      <c r="O22" s="534"/>
      <c r="P22" s="535"/>
    </row>
    <row r="23" spans="1:256">
      <c r="B23" s="536" t="s">
        <v>79</v>
      </c>
      <c r="C23" s="533"/>
      <c r="D23" s="533"/>
      <c r="E23" s="534"/>
      <c r="F23" s="534"/>
      <c r="G23" s="534"/>
      <c r="H23" s="534"/>
      <c r="I23" s="534"/>
      <c r="J23" s="534"/>
      <c r="K23" s="534"/>
      <c r="L23" s="534"/>
      <c r="M23" s="534"/>
      <c r="N23" s="534"/>
      <c r="O23" s="534"/>
      <c r="P23" s="535"/>
    </row>
    <row r="24" spans="1:256">
      <c r="B24" s="532" t="s">
        <v>80</v>
      </c>
      <c r="C24" s="533"/>
      <c r="D24" s="533"/>
      <c r="E24" s="534"/>
      <c r="F24" s="534"/>
      <c r="G24" s="534"/>
      <c r="H24" s="534"/>
      <c r="I24" s="534"/>
      <c r="J24" s="534"/>
      <c r="K24" s="534"/>
      <c r="L24" s="534"/>
      <c r="M24" s="534"/>
      <c r="N24" s="534"/>
      <c r="O24" s="534"/>
      <c r="P24" s="535"/>
    </row>
    <row r="25" spans="1:256">
      <c r="B25" s="539" t="str">
        <v>תעודות חוב מסחריות של חברות ישראליות</v>
      </c>
      <c r="C25" s="533"/>
      <c r="D25" s="533"/>
      <c r="E25" s="534"/>
      <c r="F25" s="534"/>
      <c r="G25" s="534"/>
      <c r="H25" s="534"/>
      <c r="I25" s="534"/>
      <c r="J25" s="534"/>
      <c r="K25" s="534"/>
      <c r="L25" s="534"/>
      <c r="M25" s="534"/>
      <c r="N25" s="534"/>
      <c r="O25" s="534"/>
      <c r="P25" s="535"/>
    </row>
    <row r="26" spans="1:256">
      <c r="B26" s="537" t="s">
        <v>68</v>
      </c>
      <c r="C26" s="533"/>
      <c r="D26" s="533"/>
      <c r="E26" s="534"/>
      <c r="F26" s="534"/>
      <c r="G26" s="534"/>
      <c r="H26" s="534"/>
      <c r="I26" s="534"/>
      <c r="J26" s="534"/>
      <c r="K26" s="534"/>
      <c r="L26" s="534"/>
      <c r="M26" s="534"/>
      <c r="N26" s="534"/>
      <c r="O26" s="534"/>
      <c r="P26" s="535"/>
    </row>
    <row r="27" spans="1:256">
      <c r="B27" s="537" t="s">
        <v>69</v>
      </c>
      <c r="C27" s="533"/>
      <c r="D27" s="533"/>
      <c r="E27" s="534"/>
      <c r="F27" s="534"/>
      <c r="G27" s="534"/>
      <c r="H27" s="534"/>
      <c r="I27" s="534"/>
      <c r="J27" s="534"/>
      <c r="K27" s="534"/>
      <c r="L27" s="534"/>
      <c r="M27" s="534"/>
      <c r="N27" s="534"/>
      <c r="O27" s="534"/>
      <c r="P27" s="535"/>
    </row>
    <row r="28" spans="1:256">
      <c r="B28" s="539" t="str">
        <v>סה"כ תעודות חוב מסחריות של חברות ישראליות</v>
      </c>
      <c r="C28" s="533"/>
      <c r="D28" s="533"/>
      <c r="E28" s="534"/>
      <c r="F28" s="534"/>
      <c r="G28" s="534"/>
      <c r="H28" s="534"/>
      <c r="I28" s="534"/>
      <c r="J28" s="534"/>
      <c r="K28" s="534"/>
      <c r="L28" s="534"/>
      <c r="M28" s="534"/>
      <c r="N28" s="534"/>
      <c r="O28" s="534"/>
      <c r="P28" s="535"/>
    </row>
    <row r="29" spans="1:256">
      <c r="B29" s="539" t="str">
        <v>תעודות חוב מסחריות של חברות זרות</v>
      </c>
      <c r="C29" s="533"/>
      <c r="D29" s="533"/>
      <c r="E29" s="534"/>
      <c r="F29" s="534"/>
      <c r="G29" s="534"/>
      <c r="H29" s="534"/>
      <c r="I29" s="534"/>
      <c r="J29" s="534"/>
      <c r="K29" s="534"/>
      <c r="L29" s="534"/>
      <c r="M29" s="534"/>
      <c r="N29" s="534"/>
      <c r="O29" s="534"/>
      <c r="P29" s="535"/>
    </row>
    <row r="30" spans="1:256">
      <c r="B30" s="537" t="s">
        <v>72</v>
      </c>
      <c r="C30" s="533"/>
      <c r="D30" s="533"/>
      <c r="E30" s="534"/>
      <c r="F30" s="534"/>
      <c r="G30" s="534"/>
      <c r="H30" s="534"/>
      <c r="I30" s="534"/>
      <c r="J30" s="534"/>
      <c r="K30" s="534"/>
      <c r="L30" s="534"/>
      <c r="M30" s="534"/>
      <c r="N30" s="534"/>
      <c r="O30" s="534"/>
      <c r="P30" s="535"/>
    </row>
    <row r="31" spans="1:256">
      <c r="B31" s="537" t="s">
        <v>73</v>
      </c>
      <c r="C31" s="533"/>
      <c r="D31" s="533"/>
      <c r="E31" s="534"/>
      <c r="F31" s="534"/>
      <c r="G31" s="534"/>
      <c r="H31" s="534"/>
      <c r="I31" s="534"/>
      <c r="J31" s="534"/>
      <c r="K31" s="534"/>
      <c r="L31" s="534"/>
      <c r="M31" s="534"/>
      <c r="N31" s="534"/>
      <c r="O31" s="534"/>
      <c r="P31" s="535"/>
    </row>
    <row r="32" spans="1:256">
      <c r="B32" s="539" t="str">
        <v>סה"כ תעודות חוב מסחריות של חברות זרות</v>
      </c>
      <c r="C32" s="533"/>
      <c r="D32" s="533"/>
      <c r="E32" s="534"/>
      <c r="F32" s="534"/>
      <c r="G32" s="534"/>
      <c r="H32" s="534"/>
      <c r="I32" s="534"/>
      <c r="J32" s="534"/>
      <c r="K32" s="534"/>
      <c r="L32" s="534"/>
      <c r="M32" s="534"/>
      <c r="N32" s="534"/>
      <c r="O32" s="534"/>
      <c r="P32" s="535"/>
    </row>
    <row r="33" spans="1:256">
      <c r="B33" s="536" t="s">
        <v>85</v>
      </c>
      <c r="C33" s="533"/>
      <c r="D33" s="533"/>
      <c r="E33" s="534"/>
      <c r="F33" s="534"/>
      <c r="G33" s="534"/>
      <c r="H33" s="534"/>
      <c r="I33" s="534"/>
      <c r="J33" s="534"/>
      <c r="K33" s="534"/>
      <c r="L33" s="534"/>
      <c r="M33" s="534"/>
      <c r="N33" s="534"/>
      <c r="O33" s="534"/>
      <c r="P33" s="535"/>
    </row>
    <row r="34" spans="1:256">
      <c r="B34" s="540" t="s">
        <v>86</v>
      </c>
      <c r="C34" s="541"/>
      <c r="D34" s="541"/>
      <c r="E34" s="542"/>
      <c r="F34" s="542"/>
      <c r="G34" s="542"/>
      <c r="H34" s="542"/>
      <c r="I34" s="542"/>
      <c r="J34" s="542"/>
      <c r="K34" s="542"/>
      <c r="L34" s="542"/>
      <c r="M34" s="542"/>
      <c r="N34" s="542"/>
      <c r="O34" s="542"/>
      <c r="P34" s="543"/>
    </row>
    <row r="35" spans="1:256">
      <c r="B35" s="544" t="s">
        <v>87</v>
      </c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B2:P2"/>
  </mergeCells>
  <printOptions/>
  <pageMargins left="0" right="0" top="0.5" bottom="0.5" header="0" footer="0.25"/>
  <pageSetup blackAndWhite="0" cellComments="none" copies="1" draft="0" errors="displayed" firstPageNumber="1" fitToWidth="1" orientation="landscape" pageOrder="overThenDown" paperSize="9" scale="59" useFirstPageNumber="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  <tabColor rgb="FF800000"/>
  </sheetPr>
  <dimension ref="A1:IV100"/>
  <sheetViews>
    <sheetView workbookViewId="0" rightToLeft="1">
      <selection activeCell="A1" sqref="A1"/>
    </sheetView>
  </sheetViews>
  <sheetFormatPr defaultRowHeight="18"/>
  <cols>
    <col min="1" max="1" style="545" width="6.281423" customWidth="1"/>
    <col min="2" max="2" style="546" width="47.78578" customWidth="1"/>
    <col min="3" max="3" style="546" width="17.72888" customWidth="1"/>
    <col min="4" max="4" style="545" width="20.59367" customWidth="1"/>
    <col min="5" max="5" style="545" width="9.713702" customWidth="1"/>
    <col min="6" max="6" style="545" width="18.15938" customWidth="1"/>
    <col min="7" max="7" style="545" width="9.858507" customWidth="1"/>
    <col min="8" max="8" style="545" width="9.713702" customWidth="1"/>
    <col min="9" max="9" style="545" width="17.58798" customWidth="1"/>
    <col min="10" max="11" style="545" width="9.713702" customWidth="1"/>
    <col min="12" max="12" style="545" width="19.73267" customWidth="1"/>
    <col min="13" max="13" style="545" width="15.0128" customWidth="1"/>
    <col min="14" max="14" style="545" width="15.72508" customWidth="1"/>
    <col min="15" max="16" style="545" width="9.713702" customWidth="1"/>
    <col min="17" max="17" style="545" width="7.569017" customWidth="1"/>
    <col min="18" max="18" style="545" width="6.708012" customWidth="1"/>
    <col min="19" max="19" style="545" width="7.709908" customWidth="1"/>
    <col min="20" max="20" style="545" width="7.138514" customWidth="1"/>
    <col min="21" max="21" style="545" width="5.995726" customWidth="1"/>
    <col min="22" max="22" style="545" width="7.854714" customWidth="1"/>
    <col min="23" max="23" style="545" width="8.140411" customWidth="1"/>
    <col min="24" max="24" style="545" width="6.281423" customWidth="1"/>
    <col min="25" max="25" style="545" width="7.999519" customWidth="1"/>
    <col min="26" max="26" style="545" width="8.711805" customWidth="1"/>
    <col min="27" max="27" style="545" width="10.00331" customWidth="1"/>
    <col min="28" max="28" style="545" width="9.57281" customWidth="1"/>
    <col min="29" max="29" style="545" width="6.136617" customWidth="1"/>
    <col min="30" max="31" style="545" width="5.706115" customWidth="1"/>
    <col min="32" max="32" style="545" width="6.852817" customWidth="1"/>
    <col min="33" max="33" style="545" width="6.422315" customWidth="1"/>
    <col min="34" max="34" style="545" width="6.708012" customWidth="1"/>
    <col min="35" max="35" style="545" width="7.28332" customWidth="1"/>
    <col min="36" max="47" style="545" width="5.706115" customWidth="1"/>
    <col min="48" max="256" style="545"/>
  </cols>
  <sheetData>
    <row r="1" spans="1:256">
      <c r="B1" s="547" t="s">
        <v>16</v>
      </c>
      <c r="C1" s="548" t="s">
        <v>1</v>
      </c>
    </row>
    <row r="2" spans="1:256">
      <c r="A2" s="549"/>
      <c r="B2" s="550" t="s">
        <v>151</v>
      </c>
      <c r="C2" s="551"/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551"/>
      <c r="P2" s="552"/>
      <c r="Q2" s="549"/>
      <c r="R2" s="549"/>
      <c r="S2" s="549"/>
      <c r="T2" s="549"/>
      <c r="U2" s="549"/>
      <c r="V2" s="549"/>
      <c r="W2" s="549"/>
      <c r="X2" s="549"/>
      <c r="Y2" s="549"/>
      <c r="Z2" s="549"/>
      <c r="AA2" s="549"/>
      <c r="AB2" s="549"/>
      <c r="AC2" s="549"/>
      <c r="AD2" s="549"/>
      <c r="AE2" s="549"/>
      <c r="AF2" s="549"/>
      <c r="AG2" s="549"/>
      <c r="AH2" s="549"/>
      <c r="AI2" s="549"/>
      <c r="AJ2" s="549"/>
      <c r="AK2" s="549"/>
      <c r="AL2" s="549"/>
      <c r="AM2" s="549"/>
      <c r="AN2" s="549"/>
      <c r="AO2" s="549"/>
      <c r="AP2" s="549"/>
      <c r="AQ2" s="549"/>
      <c r="AR2" s="549"/>
      <c r="AS2" s="549"/>
      <c r="AT2" s="549"/>
      <c r="AU2" s="549"/>
      <c r="AV2" s="549"/>
      <c r="AW2" s="549"/>
      <c r="AX2" s="549"/>
      <c r="AY2" s="549"/>
      <c r="AZ2" s="549"/>
      <c r="BA2" s="549"/>
      <c r="BB2" s="549"/>
      <c r="BC2" s="549"/>
      <c r="BD2" s="549"/>
      <c r="BE2" s="549"/>
      <c r="BF2" s="549"/>
      <c r="BG2" s="549"/>
      <c r="BH2" s="549"/>
      <c r="BI2" s="549"/>
      <c r="BJ2" s="549"/>
      <c r="BK2" s="549"/>
      <c r="BL2" s="549"/>
      <c r="BM2" s="549"/>
      <c r="BN2" s="549"/>
      <c r="BO2" s="549"/>
      <c r="BP2" s="549"/>
      <c r="BQ2" s="549"/>
      <c r="BR2" s="549"/>
      <c r="BS2" s="549"/>
      <c r="BT2" s="549"/>
      <c r="BU2" s="549"/>
      <c r="BV2" s="549"/>
      <c r="BW2" s="549"/>
      <c r="BX2" s="549"/>
      <c r="BY2" s="549"/>
      <c r="BZ2" s="549"/>
      <c r="CA2" s="549"/>
      <c r="CB2" s="549"/>
      <c r="CC2" s="549"/>
      <c r="CD2" s="549"/>
      <c r="CE2" s="549"/>
      <c r="CF2" s="549"/>
      <c r="CG2" s="549"/>
      <c r="CH2" s="549"/>
      <c r="CI2" s="549"/>
      <c r="CJ2" s="549"/>
      <c r="CK2" s="549"/>
      <c r="CL2" s="549"/>
      <c r="CM2" s="549"/>
      <c r="CN2" s="549"/>
      <c r="CO2" s="549"/>
      <c r="CP2" s="549"/>
      <c r="CQ2" s="549"/>
      <c r="CR2" s="549"/>
      <c r="CS2" s="549"/>
      <c r="CT2" s="549"/>
      <c r="CU2" s="549"/>
      <c r="CV2" s="549"/>
      <c r="CW2" s="549"/>
      <c r="CX2" s="549"/>
      <c r="CY2" s="549"/>
      <c r="CZ2" s="549"/>
      <c r="DA2" s="549"/>
      <c r="DB2" s="549"/>
      <c r="DC2" s="549"/>
      <c r="DD2" s="549"/>
      <c r="DE2" s="549"/>
      <c r="DF2" s="549"/>
      <c r="DG2" s="549"/>
      <c r="DH2" s="549"/>
      <c r="DI2" s="549"/>
      <c r="DJ2" s="549"/>
      <c r="DK2" s="549"/>
      <c r="DL2" s="549"/>
      <c r="DM2" s="549"/>
      <c r="DN2" s="549"/>
      <c r="DO2" s="549"/>
      <c r="DP2" s="549"/>
      <c r="DQ2" s="549"/>
      <c r="DR2" s="549"/>
      <c r="DS2" s="549"/>
      <c r="DT2" s="549"/>
      <c r="DU2" s="549"/>
      <c r="DV2" s="549"/>
      <c r="DW2" s="549"/>
      <c r="DX2" s="549"/>
      <c r="DY2" s="549"/>
      <c r="DZ2" s="549"/>
      <c r="EA2" s="549"/>
      <c r="EB2" s="549"/>
      <c r="EC2" s="549"/>
      <c r="ED2" s="549"/>
      <c r="EE2" s="549"/>
      <c r="EF2" s="549"/>
      <c r="EG2" s="549"/>
      <c r="EH2" s="549"/>
      <c r="EI2" s="549"/>
      <c r="EJ2" s="549"/>
      <c r="EK2" s="549"/>
      <c r="EL2" s="549"/>
      <c r="EM2" s="549"/>
      <c r="EN2" s="549"/>
      <c r="EO2" s="549"/>
      <c r="EP2" s="549"/>
      <c r="EQ2" s="549"/>
      <c r="ER2" s="549"/>
      <c r="ES2" s="549"/>
      <c r="ET2" s="549"/>
      <c r="EU2" s="549"/>
      <c r="EV2" s="549"/>
      <c r="EW2" s="549"/>
      <c r="EX2" s="549"/>
      <c r="EY2" s="549"/>
      <c r="EZ2" s="549"/>
      <c r="FA2" s="549"/>
      <c r="FB2" s="549"/>
      <c r="FC2" s="549"/>
      <c r="FD2" s="549"/>
      <c r="FE2" s="549"/>
      <c r="FF2" s="549"/>
      <c r="FG2" s="549"/>
      <c r="FH2" s="549"/>
      <c r="FI2" s="549"/>
      <c r="FJ2" s="549"/>
      <c r="FK2" s="549"/>
      <c r="FL2" s="549"/>
      <c r="FM2" s="549"/>
      <c r="FN2" s="549"/>
      <c r="FO2" s="549"/>
      <c r="FP2" s="549"/>
      <c r="FQ2" s="549"/>
      <c r="FR2" s="549"/>
      <c r="FS2" s="549"/>
      <c r="FT2" s="549"/>
      <c r="FU2" s="549"/>
      <c r="FV2" s="549"/>
      <c r="FW2" s="549"/>
      <c r="FX2" s="549"/>
      <c r="FY2" s="549"/>
      <c r="FZ2" s="549"/>
      <c r="GA2" s="549"/>
      <c r="GB2" s="549"/>
      <c r="GC2" s="549"/>
      <c r="GD2" s="549"/>
      <c r="GE2" s="549"/>
      <c r="GF2" s="549"/>
      <c r="GG2" s="549"/>
      <c r="GH2" s="549"/>
      <c r="GI2" s="549"/>
      <c r="GJ2" s="549"/>
      <c r="GK2" s="549"/>
      <c r="GL2" s="549"/>
      <c r="GM2" s="549"/>
      <c r="GN2" s="549"/>
      <c r="GO2" s="549"/>
      <c r="GP2" s="549"/>
      <c r="GQ2" s="549"/>
      <c r="GR2" s="549"/>
      <c r="GS2" s="549"/>
      <c r="GT2" s="549"/>
      <c r="GU2" s="549"/>
      <c r="GV2" s="549"/>
      <c r="GW2" s="549"/>
      <c r="GX2" s="549"/>
      <c r="GY2" s="549"/>
      <c r="GZ2" s="549"/>
      <c r="HA2" s="549"/>
      <c r="HB2" s="549"/>
      <c r="HC2" s="549"/>
      <c r="HD2" s="549"/>
      <c r="HE2" s="549"/>
      <c r="HF2" s="549"/>
      <c r="HG2" s="549"/>
      <c r="HH2" s="549"/>
      <c r="HI2" s="549"/>
      <c r="HJ2" s="549"/>
      <c r="HK2" s="549"/>
      <c r="HL2" s="549"/>
      <c r="HM2" s="549"/>
      <c r="HN2" s="549"/>
      <c r="HO2" s="549"/>
      <c r="HP2" s="549"/>
      <c r="HQ2" s="549"/>
      <c r="HR2" s="549"/>
      <c r="HS2" s="549"/>
      <c r="HT2" s="549"/>
      <c r="HU2" s="549"/>
      <c r="HV2" s="549"/>
      <c r="HW2" s="549"/>
      <c r="HX2" s="549"/>
      <c r="HY2" s="549"/>
      <c r="HZ2" s="549"/>
      <c r="IA2" s="549"/>
      <c r="IB2" s="549"/>
      <c r="IC2" s="549"/>
      <c r="ID2" s="549"/>
      <c r="IE2" s="549"/>
      <c r="IF2" s="549"/>
      <c r="IG2" s="549"/>
      <c r="IH2" s="549"/>
      <c r="II2" s="549"/>
      <c r="IJ2" s="549"/>
      <c r="IK2" s="549"/>
      <c r="IL2" s="549"/>
      <c r="IM2" s="549"/>
      <c r="IN2" s="549"/>
      <c r="IO2" s="549"/>
      <c r="IP2" s="549"/>
      <c r="IQ2" s="549"/>
      <c r="IR2" s="549"/>
      <c r="IS2" s="549"/>
      <c r="IT2" s="549"/>
      <c r="IU2" s="549"/>
      <c r="IV2" s="549"/>
    </row>
    <row r="3" spans="1:256">
      <c r="A3" s="553"/>
      <c r="B3" s="554" t="s">
        <v>88</v>
      </c>
      <c r="C3" s="555" t="s">
        <v>17</v>
      </c>
      <c r="D3" s="555" t="s">
        <v>64</v>
      </c>
      <c r="E3" s="555" t="s">
        <v>18</v>
      </c>
      <c r="F3" s="555" t="s">
        <v>19</v>
      </c>
      <c r="G3" s="555" t="s">
        <v>46</v>
      </c>
      <c r="H3" s="555" t="s">
        <v>47</v>
      </c>
      <c r="I3" s="555" t="s">
        <v>20</v>
      </c>
      <c r="J3" s="555" t="s">
        <v>21</v>
      </c>
      <c r="K3" s="555" t="s">
        <v>22</v>
      </c>
      <c r="L3" s="555" t="s">
        <v>48</v>
      </c>
      <c r="M3" s="555" t="s">
        <v>49</v>
      </c>
      <c r="N3" s="555" t="s">
        <v>152</v>
      </c>
      <c r="O3" s="555" t="s">
        <v>50</v>
      </c>
      <c r="P3" s="556" t="s">
        <v>2</v>
      </c>
      <c r="Q3" s="553"/>
      <c r="R3" s="549"/>
      <c r="S3" s="553"/>
      <c r="T3" s="553"/>
      <c r="U3" s="553"/>
      <c r="V3" s="553"/>
      <c r="W3" s="553"/>
      <c r="X3" s="553"/>
      <c r="Y3" s="553"/>
      <c r="Z3" s="553"/>
      <c r="AA3" s="553"/>
      <c r="AB3" s="553"/>
      <c r="AC3" s="553"/>
      <c r="AD3" s="553"/>
      <c r="AE3" s="553"/>
      <c r="AF3" s="553"/>
      <c r="AG3" s="553"/>
      <c r="AH3" s="553"/>
      <c r="AI3" s="553"/>
      <c r="AJ3" s="553"/>
      <c r="AK3" s="553"/>
      <c r="AL3" s="553"/>
      <c r="AM3" s="553"/>
      <c r="AN3" s="553"/>
      <c r="AO3" s="553"/>
      <c r="AP3" s="553"/>
      <c r="AQ3" s="553"/>
      <c r="AR3" s="553"/>
      <c r="AS3" s="553"/>
      <c r="AT3" s="553"/>
      <c r="AU3" s="553"/>
      <c r="AV3" s="553"/>
      <c r="AW3" s="553"/>
      <c r="AX3" s="553"/>
      <c r="AY3" s="553"/>
      <c r="AZ3" s="553"/>
      <c r="BA3" s="553"/>
      <c r="BB3" s="553"/>
      <c r="BC3" s="553"/>
      <c r="BD3" s="553"/>
      <c r="BE3" s="553"/>
      <c r="BF3" s="553"/>
      <c r="BG3" s="553"/>
      <c r="BH3" s="553"/>
      <c r="BI3" s="553"/>
      <c r="BJ3" s="553"/>
      <c r="BK3" s="553"/>
      <c r="BL3" s="553"/>
      <c r="BM3" s="553"/>
      <c r="BN3" s="553"/>
      <c r="BO3" s="553"/>
      <c r="BP3" s="553"/>
      <c r="BQ3" s="553"/>
      <c r="BR3" s="553"/>
      <c r="BS3" s="553"/>
      <c r="BT3" s="553"/>
      <c r="BU3" s="553"/>
      <c r="BV3" s="553"/>
      <c r="BW3" s="553"/>
      <c r="BX3" s="553"/>
      <c r="BY3" s="553"/>
      <c r="BZ3" s="553"/>
      <c r="CA3" s="553"/>
      <c r="CB3" s="553"/>
      <c r="CC3" s="553"/>
      <c r="CD3" s="553"/>
      <c r="CE3" s="553"/>
      <c r="CF3" s="553"/>
      <c r="CG3" s="553"/>
      <c r="CH3" s="553"/>
      <c r="CI3" s="553"/>
      <c r="CJ3" s="553"/>
      <c r="CK3" s="553"/>
      <c r="CL3" s="553"/>
      <c r="CM3" s="553"/>
      <c r="CN3" s="553"/>
      <c r="CO3" s="553"/>
      <c r="CP3" s="553"/>
      <c r="CQ3" s="553"/>
      <c r="CR3" s="553"/>
      <c r="CS3" s="553"/>
      <c r="CT3" s="553"/>
      <c r="CU3" s="553"/>
      <c r="CV3" s="553"/>
      <c r="CW3" s="553"/>
      <c r="CX3" s="553"/>
      <c r="CY3" s="553"/>
      <c r="CZ3" s="553"/>
      <c r="DA3" s="553"/>
      <c r="DB3" s="553"/>
      <c r="DC3" s="553"/>
      <c r="DD3" s="553"/>
      <c r="DE3" s="553"/>
      <c r="DF3" s="553"/>
      <c r="DG3" s="553"/>
      <c r="DH3" s="553"/>
      <c r="DI3" s="553"/>
      <c r="DJ3" s="553"/>
      <c r="DK3" s="553"/>
      <c r="DL3" s="553"/>
      <c r="DM3" s="553"/>
      <c r="DN3" s="553"/>
      <c r="DO3" s="553"/>
      <c r="DP3" s="553"/>
      <c r="DQ3" s="553"/>
      <c r="DR3" s="553"/>
      <c r="DS3" s="553"/>
      <c r="DT3" s="553"/>
      <c r="DU3" s="553"/>
      <c r="DV3" s="553"/>
      <c r="DW3" s="553"/>
      <c r="DX3" s="553"/>
      <c r="DY3" s="553"/>
      <c r="DZ3" s="553"/>
      <c r="EA3" s="553"/>
      <c r="EB3" s="553"/>
      <c r="EC3" s="553"/>
      <c r="ED3" s="553"/>
      <c r="EE3" s="553"/>
      <c r="EF3" s="553"/>
      <c r="EG3" s="553"/>
      <c r="EH3" s="553"/>
      <c r="EI3" s="553"/>
      <c r="EJ3" s="553"/>
      <c r="EK3" s="553"/>
      <c r="EL3" s="553"/>
      <c r="EM3" s="553"/>
      <c r="EN3" s="553"/>
      <c r="EO3" s="553"/>
      <c r="EP3" s="553"/>
      <c r="EQ3" s="553"/>
      <c r="ER3" s="553"/>
      <c r="ES3" s="553"/>
      <c r="ET3" s="553"/>
      <c r="EU3" s="553"/>
      <c r="EV3" s="553"/>
      <c r="EW3" s="553"/>
      <c r="EX3" s="553"/>
      <c r="EY3" s="553"/>
      <c r="EZ3" s="553"/>
      <c r="FA3" s="553"/>
      <c r="FB3" s="553"/>
      <c r="FC3" s="553"/>
      <c r="FD3" s="553"/>
      <c r="FE3" s="553"/>
      <c r="FF3" s="553"/>
      <c r="FG3" s="553"/>
      <c r="FH3" s="553"/>
      <c r="FI3" s="553"/>
      <c r="FJ3" s="553"/>
      <c r="FK3" s="553"/>
      <c r="FL3" s="553"/>
      <c r="FM3" s="553"/>
      <c r="FN3" s="553"/>
      <c r="FO3" s="553"/>
      <c r="FP3" s="553"/>
      <c r="FQ3" s="553"/>
      <c r="FR3" s="553"/>
      <c r="FS3" s="553"/>
      <c r="FT3" s="553"/>
      <c r="FU3" s="553"/>
      <c r="FV3" s="553"/>
      <c r="FW3" s="553"/>
      <c r="FX3" s="553"/>
      <c r="FY3" s="553"/>
      <c r="FZ3" s="553"/>
      <c r="GA3" s="553"/>
      <c r="GB3" s="553"/>
      <c r="GC3" s="553"/>
      <c r="GD3" s="553"/>
      <c r="GE3" s="553"/>
      <c r="GF3" s="553"/>
      <c r="GG3" s="553"/>
      <c r="GH3" s="553"/>
      <c r="GI3" s="553"/>
      <c r="GJ3" s="553"/>
      <c r="GK3" s="553"/>
      <c r="GL3" s="553"/>
      <c r="GM3" s="553"/>
      <c r="GN3" s="553"/>
      <c r="GO3" s="553"/>
      <c r="GP3" s="553"/>
      <c r="GQ3" s="553"/>
      <c r="GR3" s="553"/>
      <c r="GS3" s="553"/>
      <c r="GT3" s="553"/>
      <c r="GU3" s="553"/>
      <c r="GV3" s="553"/>
      <c r="GW3" s="553"/>
      <c r="GX3" s="553"/>
      <c r="GY3" s="553"/>
      <c r="GZ3" s="553"/>
      <c r="HA3" s="553"/>
      <c r="HB3" s="553"/>
      <c r="HC3" s="553"/>
      <c r="HD3" s="553"/>
      <c r="HE3" s="553"/>
      <c r="HF3" s="553"/>
      <c r="HG3" s="553"/>
      <c r="HH3" s="553"/>
      <c r="HI3" s="553"/>
      <c r="HJ3" s="553"/>
      <c r="HK3" s="553"/>
      <c r="HL3" s="553"/>
      <c r="HM3" s="553"/>
      <c r="HN3" s="553"/>
      <c r="HO3" s="553"/>
      <c r="HP3" s="553"/>
      <c r="HQ3" s="553"/>
      <c r="HR3" s="553"/>
      <c r="HS3" s="553"/>
      <c r="HT3" s="553"/>
      <c r="HU3" s="553"/>
      <c r="HV3" s="553"/>
      <c r="HW3" s="553"/>
      <c r="HX3" s="553"/>
      <c r="HY3" s="553"/>
      <c r="HZ3" s="553"/>
      <c r="IA3" s="553"/>
      <c r="IB3" s="553"/>
      <c r="IC3" s="553"/>
      <c r="ID3" s="553"/>
      <c r="IE3" s="553"/>
      <c r="IF3" s="553"/>
      <c r="IG3" s="553"/>
      <c r="IH3" s="553"/>
      <c r="II3" s="553"/>
      <c r="IJ3" s="553"/>
      <c r="IK3" s="553"/>
      <c r="IL3" s="553"/>
      <c r="IM3" s="553"/>
      <c r="IN3" s="553"/>
      <c r="IO3" s="553"/>
      <c r="IP3" s="553"/>
      <c r="IQ3" s="553"/>
      <c r="IR3" s="553"/>
      <c r="IS3" s="553"/>
      <c r="IT3" s="553"/>
      <c r="IU3" s="553"/>
      <c r="IV3" s="553"/>
    </row>
    <row r="4" spans="1:256">
      <c r="A4" s="557"/>
      <c r="B4" s="558"/>
      <c r="C4" s="559"/>
      <c r="D4" s="559"/>
      <c r="E4" s="559"/>
      <c r="F4" s="559"/>
      <c r="G4" s="559" t="s">
        <v>51</v>
      </c>
      <c r="H4" s="559" t="s">
        <v>52</v>
      </c>
      <c r="I4" s="559"/>
      <c r="J4" s="559" t="s">
        <v>4</v>
      </c>
      <c r="K4" s="559" t="s">
        <v>4</v>
      </c>
      <c r="L4" s="559" t="s">
        <v>53</v>
      </c>
      <c r="M4" s="559" t="s">
        <v>54</v>
      </c>
      <c r="N4" s="559" t="s">
        <v>3</v>
      </c>
      <c r="O4" s="559" t="s">
        <v>4</v>
      </c>
      <c r="P4" s="560" t="s">
        <v>4</v>
      </c>
      <c r="Q4" s="557"/>
      <c r="R4" s="557"/>
      <c r="S4" s="557"/>
      <c r="T4" s="557"/>
      <c r="U4" s="557"/>
      <c r="V4" s="557"/>
      <c r="W4" s="557"/>
      <c r="X4" s="557"/>
      <c r="Y4" s="557"/>
      <c r="Z4" s="557"/>
      <c r="AA4" s="557"/>
      <c r="AB4" s="557"/>
      <c r="AC4" s="557"/>
      <c r="AD4" s="557"/>
      <c r="AE4" s="557"/>
      <c r="AF4" s="557"/>
      <c r="AG4" s="557"/>
      <c r="AH4" s="557"/>
      <c r="AI4" s="557"/>
      <c r="AJ4" s="557"/>
      <c r="AK4" s="557"/>
      <c r="AL4" s="557"/>
      <c r="AM4" s="557"/>
      <c r="AN4" s="557"/>
      <c r="AO4" s="557"/>
      <c r="AP4" s="557"/>
      <c r="AQ4" s="557"/>
      <c r="AR4" s="557"/>
      <c r="AS4" s="557"/>
      <c r="AT4" s="557"/>
      <c r="AU4" s="557"/>
      <c r="AV4" s="557"/>
      <c r="AW4" s="557"/>
      <c r="AX4" s="557"/>
      <c r="AY4" s="557"/>
      <c r="AZ4" s="557"/>
      <c r="BA4" s="557"/>
      <c r="BB4" s="557"/>
      <c r="BC4" s="557"/>
      <c r="BD4" s="557"/>
      <c r="BE4" s="557"/>
      <c r="BF4" s="557"/>
      <c r="BG4" s="557"/>
      <c r="BH4" s="557"/>
      <c r="BI4" s="557"/>
      <c r="BJ4" s="557"/>
      <c r="BK4" s="557"/>
      <c r="BL4" s="557"/>
      <c r="BM4" s="557"/>
      <c r="BN4" s="557"/>
      <c r="BO4" s="557"/>
      <c r="BP4" s="557"/>
      <c r="BQ4" s="557"/>
      <c r="BR4" s="557"/>
      <c r="BS4" s="557"/>
      <c r="BT4" s="557"/>
      <c r="BU4" s="557"/>
      <c r="BV4" s="557"/>
      <c r="BW4" s="557"/>
      <c r="BX4" s="557"/>
      <c r="BY4" s="557"/>
      <c r="BZ4" s="557"/>
      <c r="CA4" s="557"/>
      <c r="CB4" s="557"/>
      <c r="CC4" s="557"/>
      <c r="CD4" s="557"/>
      <c r="CE4" s="557"/>
      <c r="CF4" s="557"/>
      <c r="CG4" s="557"/>
      <c r="CH4" s="557"/>
      <c r="CI4" s="557"/>
      <c r="CJ4" s="557"/>
      <c r="CK4" s="557"/>
      <c r="CL4" s="557"/>
      <c r="CM4" s="557"/>
      <c r="CN4" s="557"/>
      <c r="CO4" s="557"/>
      <c r="CP4" s="557"/>
      <c r="CQ4" s="557"/>
      <c r="CR4" s="557"/>
      <c r="CS4" s="557"/>
      <c r="CT4" s="557"/>
      <c r="CU4" s="557"/>
      <c r="CV4" s="557"/>
      <c r="CW4" s="557"/>
      <c r="CX4" s="557"/>
      <c r="CY4" s="557"/>
      <c r="CZ4" s="557"/>
      <c r="DA4" s="557"/>
      <c r="DB4" s="557"/>
      <c r="DC4" s="557"/>
      <c r="DD4" s="557"/>
      <c r="DE4" s="557"/>
      <c r="DF4" s="557"/>
      <c r="DG4" s="557"/>
      <c r="DH4" s="557"/>
      <c r="DI4" s="557"/>
      <c r="DJ4" s="557"/>
      <c r="DK4" s="557"/>
      <c r="DL4" s="557"/>
      <c r="DM4" s="557"/>
      <c r="DN4" s="557"/>
      <c r="DO4" s="557"/>
      <c r="DP4" s="557"/>
      <c r="DQ4" s="557"/>
      <c r="DR4" s="557"/>
      <c r="DS4" s="557"/>
      <c r="DT4" s="557"/>
      <c r="DU4" s="557"/>
      <c r="DV4" s="557"/>
      <c r="DW4" s="557"/>
      <c r="DX4" s="557"/>
      <c r="DY4" s="557"/>
      <c r="DZ4" s="557"/>
      <c r="EA4" s="557"/>
      <c r="EB4" s="557"/>
      <c r="EC4" s="557"/>
      <c r="ED4" s="557"/>
      <c r="EE4" s="557"/>
      <c r="EF4" s="557"/>
      <c r="EG4" s="557"/>
      <c r="EH4" s="557"/>
      <c r="EI4" s="557"/>
      <c r="EJ4" s="557"/>
      <c r="EK4" s="557"/>
      <c r="EL4" s="557"/>
      <c r="EM4" s="557"/>
      <c r="EN4" s="557"/>
      <c r="EO4" s="557"/>
      <c r="EP4" s="557"/>
      <c r="EQ4" s="557"/>
      <c r="ER4" s="557"/>
      <c r="ES4" s="557"/>
      <c r="ET4" s="557"/>
      <c r="EU4" s="557"/>
      <c r="EV4" s="557"/>
      <c r="EW4" s="557"/>
      <c r="EX4" s="557"/>
      <c r="EY4" s="557"/>
      <c r="EZ4" s="557"/>
      <c r="FA4" s="557"/>
      <c r="FB4" s="557"/>
      <c r="FC4" s="557"/>
      <c r="FD4" s="557"/>
      <c r="FE4" s="557"/>
      <c r="FF4" s="557"/>
      <c r="FG4" s="557"/>
      <c r="FH4" s="557"/>
      <c r="FI4" s="557"/>
      <c r="FJ4" s="557"/>
      <c r="FK4" s="557"/>
      <c r="FL4" s="557"/>
      <c r="FM4" s="557"/>
      <c r="FN4" s="557"/>
      <c r="FO4" s="557"/>
      <c r="FP4" s="557"/>
      <c r="FQ4" s="557"/>
      <c r="FR4" s="557"/>
      <c r="FS4" s="557"/>
      <c r="FT4" s="557"/>
      <c r="FU4" s="557"/>
      <c r="FV4" s="557"/>
      <c r="FW4" s="557"/>
      <c r="FX4" s="557"/>
      <c r="FY4" s="557"/>
      <c r="FZ4" s="557"/>
      <c r="GA4" s="557"/>
      <c r="GB4" s="557"/>
      <c r="GC4" s="557"/>
      <c r="GD4" s="557"/>
      <c r="GE4" s="557"/>
      <c r="GF4" s="557"/>
      <c r="GG4" s="557"/>
      <c r="GH4" s="557"/>
      <c r="GI4" s="557"/>
      <c r="GJ4" s="557"/>
      <c r="GK4" s="557"/>
      <c r="GL4" s="557"/>
      <c r="GM4" s="557"/>
      <c r="GN4" s="557"/>
      <c r="GO4" s="557"/>
      <c r="GP4" s="557"/>
      <c r="GQ4" s="557"/>
      <c r="GR4" s="557"/>
      <c r="GS4" s="557"/>
      <c r="GT4" s="557"/>
      <c r="GU4" s="557"/>
      <c r="GV4" s="557"/>
      <c r="GW4" s="557"/>
      <c r="GX4" s="557"/>
      <c r="GY4" s="557"/>
      <c r="GZ4" s="557"/>
      <c r="HA4" s="557"/>
      <c r="HB4" s="557"/>
      <c r="HC4" s="557"/>
      <c r="HD4" s="557"/>
      <c r="HE4" s="557"/>
      <c r="HF4" s="557"/>
      <c r="HG4" s="557"/>
      <c r="HH4" s="557"/>
      <c r="HI4" s="557"/>
      <c r="HJ4" s="557"/>
      <c r="HK4" s="557"/>
      <c r="HL4" s="557"/>
      <c r="HM4" s="557"/>
      <c r="HN4" s="557"/>
      <c r="HO4" s="557"/>
      <c r="HP4" s="557"/>
      <c r="HQ4" s="557"/>
      <c r="HR4" s="557"/>
      <c r="HS4" s="557"/>
      <c r="HT4" s="557"/>
      <c r="HU4" s="557"/>
      <c r="HV4" s="557"/>
      <c r="HW4" s="557"/>
      <c r="HX4" s="557"/>
      <c r="HY4" s="557"/>
      <c r="HZ4" s="557"/>
      <c r="IA4" s="557"/>
      <c r="IB4" s="557"/>
      <c r="IC4" s="557"/>
      <c r="ID4" s="557"/>
      <c r="IE4" s="557"/>
      <c r="IF4" s="557"/>
      <c r="IG4" s="557"/>
      <c r="IH4" s="557"/>
      <c r="II4" s="557"/>
      <c r="IJ4" s="557"/>
      <c r="IK4" s="557"/>
      <c r="IL4" s="557"/>
      <c r="IM4" s="557"/>
      <c r="IN4" s="557"/>
      <c r="IO4" s="557"/>
      <c r="IP4" s="557"/>
      <c r="IQ4" s="557"/>
      <c r="IR4" s="557"/>
      <c r="IS4" s="557"/>
      <c r="IT4" s="557"/>
      <c r="IU4" s="557"/>
      <c r="IV4" s="557"/>
    </row>
    <row r="5" spans="1:256">
      <c r="A5" s="561"/>
      <c r="B5" s="562"/>
      <c r="C5" s="563" t="s">
        <v>5</v>
      </c>
      <c r="D5" s="563" t="s">
        <v>6</v>
      </c>
      <c r="E5" s="563" t="s">
        <v>24</v>
      </c>
      <c r="F5" s="563" t="s">
        <v>25</v>
      </c>
      <c r="G5" s="563" t="s">
        <v>26</v>
      </c>
      <c r="H5" s="563" t="s">
        <v>27</v>
      </c>
      <c r="I5" s="563" t="s">
        <v>28</v>
      </c>
      <c r="J5" s="563" t="s">
        <v>29</v>
      </c>
      <c r="K5" s="563" t="s">
        <v>55</v>
      </c>
      <c r="L5" s="563" t="s">
        <v>56</v>
      </c>
      <c r="M5" s="563" t="s">
        <v>57</v>
      </c>
      <c r="N5" s="563" t="s">
        <v>58</v>
      </c>
      <c r="O5" s="563" t="s">
        <v>59</v>
      </c>
      <c r="P5" s="564" t="s">
        <v>65</v>
      </c>
      <c r="Q5" s="561"/>
      <c r="R5" s="561"/>
      <c r="S5" s="561"/>
      <c r="T5" s="561"/>
      <c r="U5" s="561"/>
      <c r="V5" s="561"/>
      <c r="W5" s="561"/>
      <c r="X5" s="561"/>
      <c r="Y5" s="561"/>
      <c r="Z5" s="561"/>
      <c r="AA5" s="561"/>
      <c r="AB5" s="561"/>
      <c r="AC5" s="561"/>
      <c r="AD5" s="561"/>
      <c r="AE5" s="561"/>
      <c r="AF5" s="561"/>
      <c r="AG5" s="561"/>
      <c r="AH5" s="561"/>
      <c r="AI5" s="561"/>
      <c r="AJ5" s="561"/>
      <c r="AK5" s="561"/>
      <c r="AL5" s="561"/>
      <c r="AM5" s="561"/>
      <c r="AN5" s="561"/>
      <c r="AO5" s="561"/>
      <c r="AP5" s="561"/>
      <c r="AQ5" s="561"/>
      <c r="AR5" s="561"/>
      <c r="AS5" s="561"/>
      <c r="AT5" s="561"/>
      <c r="AU5" s="561"/>
      <c r="AV5" s="561"/>
      <c r="AW5" s="561"/>
      <c r="AX5" s="561"/>
      <c r="AY5" s="561"/>
      <c r="AZ5" s="561"/>
      <c r="BA5" s="561"/>
      <c r="BB5" s="561"/>
      <c r="BC5" s="561"/>
      <c r="BD5" s="561"/>
      <c r="BE5" s="561"/>
      <c r="BF5" s="561"/>
      <c r="BG5" s="561"/>
      <c r="BH5" s="561"/>
      <c r="BI5" s="561"/>
      <c r="BJ5" s="561"/>
      <c r="BK5" s="561"/>
      <c r="BL5" s="561"/>
      <c r="BM5" s="561"/>
      <c r="BN5" s="561"/>
      <c r="BO5" s="561"/>
      <c r="BP5" s="561"/>
      <c r="BQ5" s="561"/>
      <c r="BR5" s="561"/>
      <c r="BS5" s="561"/>
      <c r="BT5" s="561"/>
      <c r="BU5" s="561"/>
      <c r="BV5" s="561"/>
      <c r="BW5" s="561"/>
      <c r="BX5" s="561"/>
      <c r="BY5" s="561"/>
      <c r="BZ5" s="561"/>
      <c r="CA5" s="561"/>
      <c r="CB5" s="561"/>
      <c r="CC5" s="561"/>
      <c r="CD5" s="561"/>
      <c r="CE5" s="561"/>
      <c r="CF5" s="561"/>
      <c r="CG5" s="561"/>
      <c r="CH5" s="561"/>
      <c r="CI5" s="561"/>
      <c r="CJ5" s="561"/>
      <c r="CK5" s="561"/>
      <c r="CL5" s="561"/>
      <c r="CM5" s="561"/>
      <c r="CN5" s="561"/>
      <c r="CO5" s="561"/>
      <c r="CP5" s="561"/>
      <c r="CQ5" s="561"/>
      <c r="CR5" s="561"/>
      <c r="CS5" s="561"/>
      <c r="CT5" s="561"/>
      <c r="CU5" s="561"/>
      <c r="CV5" s="561"/>
      <c r="CW5" s="561"/>
      <c r="CX5" s="561"/>
      <c r="CY5" s="561"/>
      <c r="CZ5" s="561"/>
      <c r="DA5" s="561"/>
      <c r="DB5" s="561"/>
      <c r="DC5" s="561"/>
      <c r="DD5" s="561"/>
      <c r="DE5" s="561"/>
      <c r="DF5" s="561"/>
      <c r="DG5" s="561"/>
      <c r="DH5" s="561"/>
      <c r="DI5" s="561"/>
      <c r="DJ5" s="561"/>
      <c r="DK5" s="561"/>
      <c r="DL5" s="561"/>
      <c r="DM5" s="561"/>
      <c r="DN5" s="561"/>
      <c r="DO5" s="561"/>
      <c r="DP5" s="561"/>
      <c r="DQ5" s="561"/>
      <c r="DR5" s="561"/>
      <c r="DS5" s="561"/>
      <c r="DT5" s="561"/>
      <c r="DU5" s="561"/>
      <c r="DV5" s="561"/>
      <c r="DW5" s="561"/>
      <c r="DX5" s="561"/>
      <c r="DY5" s="561"/>
      <c r="DZ5" s="561"/>
      <c r="EA5" s="561"/>
      <c r="EB5" s="561"/>
      <c r="EC5" s="561"/>
      <c r="ED5" s="561"/>
      <c r="EE5" s="561"/>
      <c r="EF5" s="561"/>
      <c r="EG5" s="561"/>
      <c r="EH5" s="561"/>
      <c r="EI5" s="561"/>
      <c r="EJ5" s="561"/>
      <c r="EK5" s="561"/>
      <c r="EL5" s="561"/>
      <c r="EM5" s="561"/>
      <c r="EN5" s="561"/>
      <c r="EO5" s="561"/>
      <c r="EP5" s="561"/>
      <c r="EQ5" s="561"/>
      <c r="ER5" s="561"/>
      <c r="ES5" s="561"/>
      <c r="ET5" s="561"/>
      <c r="EU5" s="561"/>
      <c r="EV5" s="561"/>
      <c r="EW5" s="561"/>
      <c r="EX5" s="561"/>
      <c r="EY5" s="561"/>
      <c r="EZ5" s="561"/>
      <c r="FA5" s="561"/>
      <c r="FB5" s="561"/>
      <c r="FC5" s="561"/>
      <c r="FD5" s="561"/>
      <c r="FE5" s="561"/>
      <c r="FF5" s="561"/>
      <c r="FG5" s="561"/>
      <c r="FH5" s="561"/>
      <c r="FI5" s="561"/>
      <c r="FJ5" s="561"/>
      <c r="FK5" s="561"/>
      <c r="FL5" s="561"/>
      <c r="FM5" s="561"/>
      <c r="FN5" s="561"/>
      <c r="FO5" s="561"/>
      <c r="FP5" s="561"/>
      <c r="FQ5" s="561"/>
      <c r="FR5" s="561"/>
      <c r="FS5" s="561"/>
      <c r="FT5" s="561"/>
      <c r="FU5" s="561"/>
      <c r="FV5" s="561"/>
      <c r="FW5" s="561"/>
      <c r="FX5" s="561"/>
      <c r="FY5" s="561"/>
      <c r="FZ5" s="561"/>
      <c r="GA5" s="561"/>
      <c r="GB5" s="561"/>
      <c r="GC5" s="561"/>
      <c r="GD5" s="561"/>
      <c r="GE5" s="561"/>
      <c r="GF5" s="561"/>
      <c r="GG5" s="561"/>
      <c r="GH5" s="561"/>
      <c r="GI5" s="561"/>
      <c r="GJ5" s="561"/>
      <c r="GK5" s="561"/>
      <c r="GL5" s="561"/>
      <c r="GM5" s="561"/>
      <c r="GN5" s="561"/>
      <c r="GO5" s="561"/>
      <c r="GP5" s="561"/>
      <c r="GQ5" s="561"/>
      <c r="GR5" s="561"/>
      <c r="GS5" s="561"/>
      <c r="GT5" s="561"/>
      <c r="GU5" s="561"/>
      <c r="GV5" s="561"/>
      <c r="GW5" s="561"/>
      <c r="GX5" s="561"/>
      <c r="GY5" s="561"/>
      <c r="GZ5" s="561"/>
      <c r="HA5" s="561"/>
      <c r="HB5" s="561"/>
      <c r="HC5" s="561"/>
      <c r="HD5" s="561"/>
      <c r="HE5" s="561"/>
      <c r="HF5" s="561"/>
      <c r="HG5" s="561"/>
      <c r="HH5" s="561"/>
      <c r="HI5" s="561"/>
      <c r="HJ5" s="561"/>
      <c r="HK5" s="561"/>
      <c r="HL5" s="561"/>
      <c r="HM5" s="561"/>
      <c r="HN5" s="561"/>
      <c r="HO5" s="561"/>
      <c r="HP5" s="561"/>
      <c r="HQ5" s="561"/>
      <c r="HR5" s="561"/>
      <c r="HS5" s="561"/>
      <c r="HT5" s="561"/>
      <c r="HU5" s="561"/>
      <c r="HV5" s="561"/>
      <c r="HW5" s="561"/>
      <c r="HX5" s="561"/>
      <c r="HY5" s="561"/>
      <c r="HZ5" s="561"/>
      <c r="IA5" s="561"/>
      <c r="IB5" s="561"/>
      <c r="IC5" s="561"/>
      <c r="ID5" s="561"/>
      <c r="IE5" s="561"/>
      <c r="IF5" s="561"/>
      <c r="IG5" s="561"/>
      <c r="IH5" s="561"/>
      <c r="II5" s="561"/>
      <c r="IJ5" s="561"/>
      <c r="IK5" s="561"/>
      <c r="IL5" s="561"/>
      <c r="IM5" s="561"/>
      <c r="IN5" s="561"/>
      <c r="IO5" s="561"/>
      <c r="IP5" s="561"/>
      <c r="IQ5" s="561"/>
      <c r="IR5" s="561"/>
      <c r="IS5" s="561"/>
      <c r="IT5" s="561"/>
      <c r="IU5" s="561"/>
      <c r="IV5" s="561"/>
    </row>
    <row r="6" spans="1:256">
      <c r="B6" s="565" t="s">
        <v>30</v>
      </c>
      <c r="C6" s="566"/>
      <c r="D6" s="566"/>
      <c r="E6" s="566"/>
      <c r="F6" s="566"/>
      <c r="G6" s="566"/>
      <c r="H6" s="566"/>
      <c r="I6" s="566"/>
      <c r="J6" s="566"/>
      <c r="K6" s="566"/>
      <c r="L6" s="566"/>
      <c r="M6" s="566"/>
      <c r="N6" s="566"/>
      <c r="O6" s="566"/>
      <c r="P6" s="566"/>
    </row>
    <row r="7" spans="1:256">
      <c r="B7" s="567" t="str">
        <v>צמוד מדד                                </v>
      </c>
      <c r="C7" s="566"/>
      <c r="D7" s="566"/>
      <c r="E7" s="566"/>
      <c r="F7" s="566"/>
      <c r="G7" s="566"/>
      <c r="H7" s="566"/>
      <c r="I7" s="566"/>
      <c r="J7" s="566"/>
      <c r="K7" s="566"/>
      <c r="L7" s="566"/>
      <c r="M7" s="566"/>
      <c r="N7" s="566"/>
      <c r="O7" s="566"/>
      <c r="P7" s="566"/>
    </row>
    <row r="8" spans="1:256">
      <c r="B8" s="568" t="str">
        <v>נתיבי גז
נתיבי גז סדרה א' ל"ס 5.6% </v>
      </c>
      <c r="C8" s="569">
        <v>1103084</v>
      </c>
      <c r="D8" s="570" t="s">
        <v>91</v>
      </c>
      <c r="E8" s="571" t="s">
        <v>92</v>
      </c>
      <c r="F8" s="570" t="s">
        <v>90</v>
      </c>
      <c r="G8" s="572">
        <v>40804</v>
      </c>
      <c r="H8" s="573">
        <v>7.24</v>
      </c>
      <c r="I8" s="570" t="s">
        <v>33</v>
      </c>
      <c r="J8" s="573">
        <v>5.6</v>
      </c>
      <c r="K8" s="573">
        <v>4.17</v>
      </c>
      <c r="L8" s="574">
        <v>4469.8</v>
      </c>
      <c r="M8" s="573">
        <v>145.23</v>
      </c>
      <c r="N8" s="574">
        <v>6.49</v>
      </c>
      <c r="O8" s="573">
        <v>0</v>
      </c>
      <c r="P8" s="573">
        <f>N8/'סכום נכסי הקרן'!$C$37*100</f>
        <v>0.0200292198233108</v>
      </c>
    </row>
    <row r="9" spans="1:256">
      <c r="B9" s="568" t="str">
        <v>חשמל
חשמל 2022 אג"ח ל"ס </v>
      </c>
      <c r="C9" s="569">
        <v>6000129</v>
      </c>
      <c r="D9" s="570" t="s">
        <v>99</v>
      </c>
      <c r="E9" s="571" t="s">
        <v>31</v>
      </c>
      <c r="F9" s="570" t="s">
        <v>90</v>
      </c>
      <c r="G9" s="572">
        <v>40715</v>
      </c>
      <c r="H9" s="573">
        <v>10.05</v>
      </c>
      <c r="I9" s="570" t="s">
        <v>33</v>
      </c>
      <c r="J9" s="573">
        <v>6</v>
      </c>
      <c r="K9" s="573">
        <v>4.65</v>
      </c>
      <c r="L9" s="574">
        <v>23800</v>
      </c>
      <c r="M9" s="573">
        <v>116.33</v>
      </c>
      <c r="N9" s="574">
        <v>27.69</v>
      </c>
      <c r="O9" s="573">
        <v>0</v>
      </c>
      <c r="P9" s="573">
        <f>N9/'סכום נכסי הקרן'!$C$37*100</f>
        <v>0.0854559471352043</v>
      </c>
    </row>
    <row r="10" spans="1:256">
      <c r="B10" s="575" t="str">
        <v>פועלים
שטר הון נדחה פועלים  ג' ל.ס </v>
      </c>
      <c r="C10" s="569">
        <v>6620280</v>
      </c>
      <c r="D10" s="570" t="s">
        <v>89</v>
      </c>
      <c r="E10" s="571" t="s">
        <v>98</v>
      </c>
      <c r="F10" s="570" t="s">
        <v>90</v>
      </c>
      <c r="G10" s="572">
        <v>39387</v>
      </c>
      <c r="H10" s="573">
        <v>9.84</v>
      </c>
      <c r="I10" s="570" t="s">
        <v>33</v>
      </c>
      <c r="J10" s="573">
        <v>5.75</v>
      </c>
      <c r="K10" s="573">
        <v>2.51</v>
      </c>
      <c r="L10" s="574">
        <v>63938</v>
      </c>
      <c r="M10" s="573">
        <v>149.69</v>
      </c>
      <c r="N10" s="574">
        <v>95.71</v>
      </c>
      <c r="O10" s="573">
        <v>0.01</v>
      </c>
      <c r="P10" s="573">
        <f>N10/'סכום נכסי הקרן'!$C$37*100</f>
        <v>0.295376984482138</v>
      </c>
    </row>
    <row r="11" spans="1:256">
      <c r="B11" s="576" t="str">
        <v>סה"כ צמוד מדד                           </v>
      </c>
      <c r="C11" s="577"/>
      <c r="D11" s="577"/>
      <c r="E11" s="577"/>
      <c r="F11" s="577"/>
      <c r="G11" s="577"/>
      <c r="H11" s="578">
        <v>9.75</v>
      </c>
      <c r="I11" s="577"/>
      <c r="J11" s="577"/>
      <c r="K11" s="578">
        <v>3.05</v>
      </c>
      <c r="L11" s="579">
        <v>92207.8</v>
      </c>
      <c r="M11" s="577"/>
      <c r="N11" s="579">
        <f>SUM(N8:N10)</f>
        <v>129.89</v>
      </c>
      <c r="O11" s="577"/>
      <c r="P11" s="579">
        <f>N11/'סכום נכסי הקרן'!$C$37*100</f>
        <v>0.400862151440653</v>
      </c>
    </row>
    <row r="12" spans="1:256">
      <c r="B12" s="580" t="str">
        <v>לא צמוד                                 </v>
      </c>
      <c r="C12" s="566"/>
      <c r="D12" s="566"/>
      <c r="E12" s="566"/>
      <c r="F12" s="566"/>
      <c r="G12" s="566"/>
      <c r="H12" s="566"/>
      <c r="I12" s="566"/>
      <c r="J12" s="566"/>
      <c r="K12" s="566"/>
      <c r="L12" s="566"/>
      <c r="M12" s="566"/>
      <c r="N12" s="566"/>
      <c r="O12" s="566"/>
      <c r="P12" s="566"/>
    </row>
    <row r="13" spans="1:256">
      <c r="B13" s="576" t="str">
        <v>סה"כ לא צמוד                            </v>
      </c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7"/>
      <c r="N13" s="577"/>
      <c r="O13" s="577"/>
      <c r="P13" s="577"/>
    </row>
    <row r="14" spans="1:256">
      <c r="B14" s="580" t="str">
        <v>צמודות למט"ח                            </v>
      </c>
      <c r="C14" s="566"/>
      <c r="D14" s="566"/>
      <c r="E14" s="566"/>
      <c r="F14" s="566"/>
      <c r="G14" s="566"/>
      <c r="H14" s="566"/>
      <c r="I14" s="566"/>
      <c r="J14" s="566"/>
      <c r="K14" s="566"/>
      <c r="L14" s="566"/>
      <c r="M14" s="566"/>
      <c r="N14" s="566"/>
      <c r="O14" s="566"/>
      <c r="P14" s="566"/>
    </row>
    <row r="15" spans="1:256">
      <c r="B15" s="576" t="str">
        <v>סה"כ צמודות למט"ח                       </v>
      </c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7"/>
      <c r="N15" s="577"/>
      <c r="O15" s="577"/>
      <c r="P15" s="577"/>
    </row>
    <row r="16" spans="1:256">
      <c r="B16" s="580" t="s">
        <v>129</v>
      </c>
      <c r="C16" s="566"/>
      <c r="D16" s="566"/>
      <c r="E16" s="566"/>
      <c r="F16" s="566"/>
      <c r="G16" s="566"/>
      <c r="H16" s="566"/>
      <c r="I16" s="566"/>
      <c r="J16" s="566"/>
      <c r="K16" s="566"/>
      <c r="L16" s="566"/>
      <c r="M16" s="566"/>
      <c r="N16" s="566"/>
      <c r="O16" s="566"/>
      <c r="P16" s="566"/>
    </row>
    <row r="17" spans="1:256">
      <c r="B17" s="581" t="s">
        <v>130</v>
      </c>
      <c r="C17" s="577"/>
      <c r="D17" s="577"/>
      <c r="E17" s="577"/>
      <c r="F17" s="577"/>
      <c r="G17" s="577"/>
      <c r="H17" s="577"/>
      <c r="I17" s="577"/>
      <c r="J17" s="577"/>
      <c r="K17" s="577"/>
      <c r="L17" s="577"/>
      <c r="M17" s="577"/>
      <c r="N17" s="577"/>
      <c r="O17" s="577"/>
      <c r="P17" s="577"/>
    </row>
    <row r="18" spans="1:256">
      <c r="B18" s="576" t="s">
        <v>40</v>
      </c>
      <c r="C18" s="577"/>
      <c r="D18" s="577"/>
      <c r="E18" s="577"/>
      <c r="F18" s="577"/>
      <c r="G18" s="577"/>
      <c r="H18" s="578">
        <v>9.75</v>
      </c>
      <c r="I18" s="577"/>
      <c r="J18" s="577"/>
      <c r="K18" s="578">
        <v>3.05</v>
      </c>
      <c r="L18" s="579">
        <v>92207.8</v>
      </c>
      <c r="M18" s="577"/>
      <c r="N18" s="579">
        <f>N11</f>
        <v>129.89</v>
      </c>
      <c r="O18" s="577"/>
      <c r="P18" s="579">
        <f>N18/'סכום נכסי הקרן'!$C$37*100</f>
        <v>0.400862151440653</v>
      </c>
    </row>
    <row r="19" spans="1:256">
      <c r="B19" s="582" t="s">
        <v>41</v>
      </c>
      <c r="C19" s="566"/>
      <c r="D19" s="566"/>
      <c r="E19" s="566"/>
      <c r="F19" s="566"/>
      <c r="G19" s="566"/>
      <c r="H19" s="566"/>
      <c r="I19" s="566"/>
      <c r="J19" s="566"/>
      <c r="K19" s="566"/>
      <c r="L19" s="566"/>
      <c r="M19" s="566"/>
      <c r="N19" s="566"/>
      <c r="O19" s="566"/>
      <c r="P19" s="566"/>
    </row>
    <row r="20" spans="1:256">
      <c r="B20" s="583" t="str">
        <v>אג"ח קונצרני של חברות ישראליות          </v>
      </c>
      <c r="C20" s="566"/>
      <c r="D20" s="566"/>
      <c r="E20" s="566"/>
      <c r="F20" s="566"/>
      <c r="G20" s="566"/>
      <c r="H20" s="566"/>
      <c r="I20" s="566"/>
      <c r="J20" s="566"/>
      <c r="K20" s="566"/>
      <c r="L20" s="566"/>
      <c r="M20" s="566"/>
      <c r="N20" s="566"/>
      <c r="O20" s="566"/>
      <c r="P20" s="566"/>
    </row>
    <row r="21" spans="1:256">
      <c r="B21" s="576" t="str">
        <v>סה"כ אג"ח קונצרני של חברות ישראליות     </v>
      </c>
      <c r="C21" s="577"/>
      <c r="D21" s="577"/>
      <c r="E21" s="577"/>
      <c r="F21" s="577"/>
      <c r="G21" s="577"/>
      <c r="H21" s="577"/>
      <c r="I21" s="577"/>
      <c r="J21" s="577"/>
      <c r="K21" s="577"/>
      <c r="L21" s="577"/>
      <c r="M21" s="577"/>
      <c r="N21" s="577"/>
      <c r="O21" s="577"/>
      <c r="P21" s="577"/>
    </row>
    <row r="22" spans="1:256">
      <c r="B22" s="580" t="str">
        <v>אג"ח קונצרני של חברות זרות              </v>
      </c>
      <c r="C22" s="566"/>
      <c r="D22" s="566"/>
      <c r="E22" s="566"/>
      <c r="F22" s="566"/>
      <c r="G22" s="566"/>
      <c r="H22" s="566"/>
      <c r="I22" s="566"/>
      <c r="J22" s="566"/>
      <c r="K22" s="566"/>
      <c r="L22" s="566"/>
      <c r="M22" s="566"/>
      <c r="N22" s="566"/>
      <c r="O22" s="566"/>
      <c r="P22" s="566"/>
    </row>
    <row r="23" spans="1:256">
      <c r="B23" s="581" t="str">
        <v>סה"כ אג"ח קונצרני של חברות זרות         </v>
      </c>
      <c r="C23" s="577"/>
      <c r="D23" s="577"/>
      <c r="E23" s="577"/>
      <c r="F23" s="577"/>
      <c r="G23" s="577"/>
      <c r="H23" s="577"/>
      <c r="I23" s="577"/>
      <c r="J23" s="577"/>
      <c r="K23" s="577"/>
      <c r="L23" s="577"/>
      <c r="M23" s="577"/>
      <c r="N23" s="577"/>
      <c r="O23" s="577"/>
      <c r="P23" s="577"/>
    </row>
    <row r="24" spans="1:256">
      <c r="B24" s="581" t="s">
        <v>42</v>
      </c>
      <c r="C24" s="577"/>
      <c r="D24" s="577"/>
      <c r="E24" s="577"/>
      <c r="F24" s="577"/>
      <c r="G24" s="577"/>
      <c r="H24" s="577"/>
      <c r="I24" s="577"/>
      <c r="J24" s="577"/>
      <c r="K24" s="577"/>
      <c r="L24" s="577"/>
      <c r="M24" s="577"/>
      <c r="N24" s="577"/>
      <c r="O24" s="577"/>
      <c r="P24" s="577"/>
    </row>
    <row r="25" spans="1:256">
      <c r="B25" s="581" t="str">
        <v>סה"כ אג"ח קונצרני (לא סחיר)             </v>
      </c>
      <c r="C25" s="577"/>
      <c r="D25" s="577"/>
      <c r="E25" s="577"/>
      <c r="F25" s="577"/>
      <c r="G25" s="577"/>
      <c r="H25" s="578">
        <v>9.75</v>
      </c>
      <c r="I25" s="577"/>
      <c r="J25" s="577"/>
      <c r="K25" s="578">
        <v>3.05</v>
      </c>
      <c r="L25" s="579">
        <v>92207.8</v>
      </c>
      <c r="M25" s="577"/>
      <c r="N25" s="579">
        <f>N18</f>
        <v>129.89</v>
      </c>
      <c r="O25" s="577"/>
      <c r="P25" s="579">
        <f>N25/'סכום נכסי הקרן'!$C$37*100</f>
        <v>0.400862151440653</v>
      </c>
    </row>
    <row r="26" spans="1:256">
      <c r="B26" s="584" t="s">
        <v>43</v>
      </c>
      <c r="C26" s="566"/>
      <c r="D26" s="566"/>
      <c r="E26" s="566"/>
      <c r="F26" s="566"/>
      <c r="G26" s="566"/>
      <c r="H26" s="566"/>
      <c r="I26" s="566"/>
      <c r="J26" s="566"/>
      <c r="K26" s="566"/>
      <c r="L26" s="566"/>
      <c r="M26" s="566"/>
      <c r="N26" s="566"/>
      <c r="O26" s="566"/>
      <c r="P26" s="566"/>
    </row>
    <row r="27" spans="1:256">
      <c r="B27" s="566"/>
      <c r="C27" s="566"/>
      <c r="D27" s="566"/>
      <c r="E27" s="566"/>
      <c r="F27" s="566"/>
      <c r="G27" s="566"/>
      <c r="H27" s="566"/>
      <c r="I27" s="566"/>
      <c r="J27" s="566"/>
      <c r="K27" s="566"/>
      <c r="L27" s="566"/>
      <c r="M27" s="566"/>
      <c r="N27" s="566"/>
      <c r="O27" s="566"/>
      <c r="P27" s="566"/>
    </row>
    <row r="28" spans="1:256">
      <c r="B28" s="566"/>
      <c r="C28" s="566"/>
      <c r="D28" s="566"/>
      <c r="E28" s="566"/>
      <c r="F28" s="566"/>
      <c r="G28" s="566"/>
      <c r="H28" s="566"/>
      <c r="I28" s="566"/>
      <c r="J28" s="566"/>
      <c r="K28" s="566"/>
      <c r="L28" s="566"/>
      <c r="M28" s="566"/>
      <c r="N28" s="566"/>
      <c r="O28" s="566"/>
      <c r="P28" s="566"/>
    </row>
    <row r="29" spans="1:256">
      <c r="B29" s="566"/>
      <c r="C29" s="566"/>
      <c r="D29" s="566"/>
      <c r="E29" s="566"/>
      <c r="F29" s="566"/>
      <c r="G29" s="566"/>
      <c r="H29" s="566"/>
      <c r="I29" s="566"/>
      <c r="J29" s="566"/>
      <c r="K29" s="566"/>
      <c r="L29" s="566"/>
      <c r="M29" s="566"/>
      <c r="N29" s="566"/>
      <c r="O29" s="566"/>
      <c r="P29" s="566"/>
    </row>
    <row r="30" spans="1:256">
      <c r="B30" s="566"/>
      <c r="C30" s="566"/>
      <c r="D30" s="566"/>
      <c r="E30" s="566"/>
      <c r="F30" s="566"/>
      <c r="G30" s="566"/>
      <c r="H30" s="566"/>
      <c r="I30" s="566"/>
      <c r="J30" s="566"/>
      <c r="K30" s="566"/>
      <c r="L30" s="566"/>
      <c r="M30" s="566"/>
      <c r="N30" s="566"/>
      <c r="O30" s="566"/>
      <c r="P30" s="566"/>
    </row>
    <row r="31" spans="1:256">
      <c r="B31" s="566"/>
      <c r="C31" s="566"/>
      <c r="D31" s="566"/>
      <c r="E31" s="566"/>
      <c r="F31" s="566"/>
      <c r="G31" s="566"/>
      <c r="H31" s="566"/>
      <c r="I31" s="566"/>
      <c r="J31" s="566"/>
      <c r="K31" s="566"/>
      <c r="L31" s="566"/>
      <c r="M31" s="566"/>
      <c r="N31" s="566"/>
      <c r="O31" s="566"/>
      <c r="P31" s="566"/>
    </row>
    <row r="32" spans="1:256">
      <c r="B32" s="566"/>
      <c r="C32" s="566"/>
      <c r="D32" s="566"/>
      <c r="E32" s="566"/>
      <c r="F32" s="566"/>
      <c r="G32" s="566"/>
      <c r="H32" s="566"/>
      <c r="I32" s="566"/>
      <c r="J32" s="566"/>
      <c r="K32" s="566"/>
      <c r="L32" s="566"/>
      <c r="M32" s="566"/>
      <c r="N32" s="566"/>
      <c r="O32" s="566"/>
      <c r="P32" s="566"/>
    </row>
    <row r="33" spans="1:256">
      <c r="B33" s="566"/>
      <c r="C33" s="566"/>
      <c r="D33" s="566"/>
      <c r="E33" s="566"/>
      <c r="F33" s="566"/>
      <c r="G33" s="566"/>
      <c r="H33" s="566"/>
      <c r="I33" s="566"/>
      <c r="J33" s="566"/>
      <c r="K33" s="566"/>
      <c r="L33" s="566"/>
      <c r="M33" s="566"/>
      <c r="N33" s="566"/>
      <c r="O33" s="566"/>
      <c r="P33" s="566"/>
    </row>
    <row r="34" spans="1:256">
      <c r="B34" s="566"/>
      <c r="C34" s="566"/>
      <c r="D34" s="566"/>
      <c r="E34" s="566"/>
      <c r="F34" s="566"/>
      <c r="G34" s="566"/>
      <c r="H34" s="566"/>
      <c r="I34" s="566"/>
      <c r="J34" s="566"/>
      <c r="K34" s="566"/>
      <c r="L34" s="566"/>
      <c r="M34" s="566"/>
      <c r="N34" s="566"/>
      <c r="O34" s="566"/>
      <c r="P34" s="566"/>
    </row>
    <row r="35" spans="1:256">
      <c r="B35" s="566"/>
      <c r="C35" s="566"/>
      <c r="D35" s="566"/>
      <c r="E35" s="566"/>
      <c r="F35" s="566"/>
      <c r="G35" s="566"/>
      <c r="H35" s="566"/>
      <c r="I35" s="566"/>
      <c r="J35" s="566"/>
      <c r="K35" s="566"/>
      <c r="L35" s="566"/>
      <c r="M35" s="566"/>
      <c r="N35" s="566"/>
      <c r="O35" s="566"/>
      <c r="P35" s="566"/>
    </row>
    <row r="36" spans="1:256">
      <c r="B36" s="566"/>
      <c r="C36" s="566"/>
      <c r="D36" s="566"/>
      <c r="E36" s="566"/>
      <c r="F36" s="566"/>
      <c r="G36" s="566"/>
      <c r="H36" s="566"/>
      <c r="I36" s="566"/>
      <c r="J36" s="566"/>
      <c r="K36" s="566"/>
      <c r="L36" s="566"/>
      <c r="M36" s="566"/>
      <c r="N36" s="566"/>
      <c r="O36" s="566"/>
      <c r="P36" s="566"/>
    </row>
    <row r="37" spans="1:256">
      <c r="B37" s="566"/>
      <c r="C37" s="566"/>
      <c r="D37" s="566"/>
      <c r="E37" s="566"/>
      <c r="F37" s="566"/>
      <c r="G37" s="566"/>
      <c r="H37" s="566"/>
      <c r="I37" s="566"/>
      <c r="J37" s="566"/>
      <c r="K37" s="566"/>
      <c r="L37" s="566"/>
      <c r="M37" s="566"/>
      <c r="N37" s="566"/>
      <c r="O37" s="566"/>
      <c r="P37" s="566"/>
    </row>
    <row r="38" spans="1:256">
      <c r="B38" s="566"/>
      <c r="C38" s="566"/>
      <c r="D38" s="566"/>
      <c r="E38" s="566"/>
      <c r="F38" s="566"/>
      <c r="G38" s="566"/>
      <c r="H38" s="566"/>
      <c r="I38" s="566"/>
      <c r="J38" s="566"/>
      <c r="K38" s="566"/>
      <c r="L38" s="566"/>
      <c r="M38" s="566"/>
      <c r="N38" s="566"/>
      <c r="O38" s="566"/>
      <c r="P38" s="566"/>
    </row>
    <row r="39" spans="1:256">
      <c r="B39" s="566"/>
      <c r="C39" s="566"/>
      <c r="D39" s="566"/>
      <c r="E39" s="566"/>
      <c r="F39" s="566"/>
      <c r="G39" s="566"/>
      <c r="H39" s="566"/>
      <c r="I39" s="566"/>
      <c r="J39" s="566"/>
      <c r="K39" s="566"/>
      <c r="L39" s="566"/>
      <c r="M39" s="566"/>
      <c r="N39" s="566"/>
      <c r="O39" s="566"/>
      <c r="P39" s="566"/>
    </row>
    <row r="40" spans="1:256">
      <c r="B40" s="566"/>
      <c r="C40" s="566"/>
      <c r="D40" s="566"/>
      <c r="E40" s="566"/>
      <c r="F40" s="566"/>
      <c r="G40" s="566"/>
      <c r="H40" s="566"/>
      <c r="I40" s="566"/>
      <c r="J40" s="566"/>
      <c r="K40" s="566"/>
      <c r="L40" s="566"/>
      <c r="M40" s="566"/>
      <c r="N40" s="566"/>
      <c r="O40" s="566"/>
      <c r="P40" s="566"/>
    </row>
    <row r="41" spans="1:256">
      <c r="B41" s="566"/>
      <c r="C41" s="566"/>
      <c r="D41" s="566"/>
      <c r="E41" s="566"/>
      <c r="F41" s="566"/>
      <c r="G41" s="566"/>
      <c r="H41" s="566"/>
      <c r="I41" s="566"/>
      <c r="J41" s="566"/>
      <c r="K41" s="566"/>
      <c r="L41" s="566"/>
      <c r="M41" s="566"/>
      <c r="N41" s="566"/>
      <c r="O41" s="566"/>
      <c r="P41" s="566"/>
    </row>
    <row r="42" spans="1:256">
      <c r="B42" s="566"/>
      <c r="C42" s="566"/>
      <c r="D42" s="566"/>
      <c r="E42" s="566"/>
      <c r="F42" s="566"/>
      <c r="G42" s="566"/>
      <c r="H42" s="566"/>
      <c r="I42" s="566"/>
      <c r="J42" s="566"/>
      <c r="K42" s="566"/>
      <c r="L42" s="566"/>
      <c r="M42" s="566"/>
      <c r="N42" s="566"/>
      <c r="O42" s="566"/>
      <c r="P42" s="566"/>
    </row>
    <row r="43" spans="1:256">
      <c r="B43" s="566"/>
      <c r="C43" s="566"/>
      <c r="D43" s="566"/>
      <c r="E43" s="566"/>
      <c r="F43" s="566"/>
      <c r="G43" s="566"/>
      <c r="H43" s="566"/>
      <c r="I43" s="566"/>
      <c r="J43" s="566"/>
      <c r="K43" s="566"/>
      <c r="L43" s="566"/>
      <c r="M43" s="566"/>
      <c r="N43" s="566"/>
      <c r="O43" s="566"/>
      <c r="P43" s="566"/>
    </row>
    <row r="44" spans="1:256">
      <c r="B44" s="566"/>
      <c r="C44" s="566"/>
      <c r="D44" s="566"/>
      <c r="E44" s="566"/>
      <c r="F44" s="566"/>
      <c r="G44" s="566"/>
      <c r="H44" s="566"/>
      <c r="I44" s="566"/>
      <c r="J44" s="566"/>
      <c r="K44" s="566"/>
      <c r="L44" s="566"/>
      <c r="M44" s="566"/>
      <c r="N44" s="566"/>
      <c r="O44" s="566"/>
      <c r="P44" s="566"/>
    </row>
    <row r="45" spans="1:256">
      <c r="B45" s="566"/>
      <c r="C45" s="566"/>
      <c r="D45" s="566"/>
      <c r="E45" s="566"/>
      <c r="F45" s="566"/>
      <c r="G45" s="566"/>
      <c r="H45" s="566"/>
      <c r="I45" s="566"/>
      <c r="J45" s="566"/>
      <c r="K45" s="566"/>
      <c r="L45" s="566"/>
      <c r="M45" s="566"/>
      <c r="N45" s="566"/>
      <c r="O45" s="566"/>
      <c r="P45" s="566"/>
    </row>
    <row r="46" spans="1:256">
      <c r="B46" s="566"/>
      <c r="C46" s="566"/>
      <c r="D46" s="566"/>
      <c r="E46" s="566"/>
      <c r="F46" s="566"/>
      <c r="G46" s="566"/>
      <c r="H46" s="566"/>
      <c r="I46" s="566"/>
      <c r="J46" s="566"/>
      <c r="K46" s="566"/>
      <c r="L46" s="566"/>
      <c r="M46" s="566"/>
      <c r="N46" s="566"/>
      <c r="O46" s="566"/>
      <c r="P46" s="566"/>
    </row>
    <row r="47" spans="1:256">
      <c r="B47" s="566"/>
      <c r="C47" s="566"/>
      <c r="D47" s="566"/>
      <c r="E47" s="566"/>
      <c r="F47" s="566"/>
      <c r="G47" s="566"/>
      <c r="H47" s="566"/>
      <c r="I47" s="566"/>
      <c r="J47" s="566"/>
      <c r="K47" s="566"/>
      <c r="L47" s="566"/>
      <c r="M47" s="566"/>
      <c r="N47" s="566"/>
      <c r="O47" s="566"/>
      <c r="P47" s="566"/>
    </row>
    <row r="48" spans="1:256">
      <c r="B48" s="566"/>
      <c r="C48" s="566"/>
      <c r="D48" s="566"/>
      <c r="E48" s="566"/>
      <c r="F48" s="566"/>
      <c r="G48" s="566"/>
      <c r="H48" s="566"/>
      <c r="I48" s="566"/>
      <c r="J48" s="566"/>
      <c r="K48" s="566"/>
      <c r="L48" s="566"/>
      <c r="M48" s="566"/>
      <c r="N48" s="566"/>
      <c r="O48" s="566"/>
      <c r="P48" s="566"/>
    </row>
    <row r="49" spans="1:256">
      <c r="B49" s="566"/>
      <c r="C49" s="566"/>
      <c r="D49" s="566"/>
      <c r="E49" s="566"/>
      <c r="F49" s="566"/>
      <c r="G49" s="566"/>
      <c r="H49" s="566"/>
      <c r="I49" s="566"/>
      <c r="J49" s="566"/>
      <c r="K49" s="566"/>
      <c r="L49" s="566"/>
      <c r="M49" s="566"/>
      <c r="N49" s="566"/>
      <c r="O49" s="566"/>
      <c r="P49" s="566"/>
    </row>
    <row r="50" spans="1:256">
      <c r="B50" s="566"/>
      <c r="C50" s="566"/>
      <c r="D50" s="566"/>
      <c r="E50" s="566"/>
      <c r="F50" s="566"/>
      <c r="G50" s="566"/>
      <c r="H50" s="566"/>
      <c r="I50" s="566"/>
      <c r="J50" s="566"/>
      <c r="K50" s="566"/>
      <c r="L50" s="566"/>
      <c r="M50" s="566"/>
      <c r="N50" s="566"/>
      <c r="O50" s="566"/>
      <c r="P50" s="566"/>
    </row>
    <row r="51" spans="1:256">
      <c r="B51" s="566"/>
      <c r="C51" s="566"/>
      <c r="D51" s="566"/>
      <c r="E51" s="566"/>
      <c r="F51" s="566"/>
      <c r="G51" s="566"/>
      <c r="H51" s="566"/>
      <c r="I51" s="566"/>
      <c r="J51" s="566"/>
      <c r="K51" s="566"/>
      <c r="L51" s="566"/>
      <c r="M51" s="566"/>
      <c r="N51" s="566"/>
      <c r="O51" s="566"/>
      <c r="P51" s="566"/>
    </row>
    <row r="52" spans="1:256">
      <c r="B52" s="566"/>
      <c r="C52" s="566"/>
      <c r="D52" s="566"/>
      <c r="E52" s="566"/>
      <c r="F52" s="566"/>
      <c r="G52" s="566"/>
      <c r="H52" s="566"/>
      <c r="I52" s="566"/>
      <c r="J52" s="566"/>
      <c r="K52" s="566"/>
      <c r="L52" s="566"/>
      <c r="M52" s="566"/>
      <c r="N52" s="566"/>
      <c r="O52" s="566"/>
      <c r="P52" s="566"/>
    </row>
    <row r="53" spans="1:256">
      <c r="B53" s="566"/>
      <c r="C53" s="566"/>
      <c r="D53" s="566"/>
      <c r="E53" s="566"/>
      <c r="F53" s="566"/>
      <c r="G53" s="566"/>
      <c r="H53" s="566"/>
      <c r="I53" s="566"/>
      <c r="J53" s="566"/>
      <c r="K53" s="566"/>
      <c r="L53" s="566"/>
      <c r="M53" s="566"/>
      <c r="N53" s="566"/>
      <c r="O53" s="566"/>
      <c r="P53" s="566"/>
    </row>
    <row r="54" spans="1:256">
      <c r="B54" s="566"/>
      <c r="C54" s="566"/>
      <c r="D54" s="566"/>
      <c r="E54" s="566"/>
      <c r="F54" s="566"/>
      <c r="G54" s="566"/>
      <c r="H54" s="566"/>
      <c r="I54" s="566"/>
      <c r="J54" s="566"/>
      <c r="K54" s="566"/>
      <c r="L54" s="566"/>
      <c r="M54" s="566"/>
      <c r="N54" s="566"/>
      <c r="O54" s="566"/>
      <c r="P54" s="566"/>
    </row>
    <row r="55" spans="1:256">
      <c r="B55" s="566"/>
      <c r="C55" s="566"/>
      <c r="D55" s="566"/>
      <c r="E55" s="566"/>
      <c r="F55" s="566"/>
      <c r="G55" s="566"/>
      <c r="H55" s="566"/>
      <c r="I55" s="566"/>
      <c r="J55" s="566"/>
      <c r="K55" s="566"/>
      <c r="L55" s="566"/>
      <c r="M55" s="566"/>
      <c r="N55" s="566"/>
      <c r="O55" s="566"/>
      <c r="P55" s="566"/>
    </row>
    <row r="56" spans="1:256">
      <c r="B56" s="566"/>
      <c r="C56" s="566"/>
      <c r="D56" s="566"/>
      <c r="E56" s="566"/>
      <c r="F56" s="566"/>
      <c r="G56" s="566"/>
      <c r="H56" s="566"/>
      <c r="I56" s="566"/>
      <c r="J56" s="566"/>
      <c r="K56" s="566"/>
      <c r="L56" s="566"/>
      <c r="M56" s="566"/>
      <c r="N56" s="566"/>
      <c r="O56" s="566"/>
      <c r="P56" s="566"/>
    </row>
    <row r="57" spans="1:256">
      <c r="B57" s="566"/>
      <c r="C57" s="566"/>
      <c r="D57" s="566"/>
      <c r="E57" s="566"/>
      <c r="F57" s="566"/>
      <c r="G57" s="566"/>
      <c r="H57" s="566"/>
      <c r="I57" s="566"/>
      <c r="J57" s="566"/>
      <c r="K57" s="566"/>
      <c r="L57" s="566"/>
      <c r="M57" s="566"/>
      <c r="N57" s="566"/>
      <c r="O57" s="566"/>
      <c r="P57" s="566"/>
    </row>
    <row r="58" spans="1:256">
      <c r="B58" s="566"/>
      <c r="C58" s="566"/>
      <c r="D58" s="566"/>
      <c r="E58" s="566"/>
      <c r="F58" s="566"/>
      <c r="G58" s="566"/>
      <c r="H58" s="566"/>
      <c r="I58" s="566"/>
      <c r="J58" s="566"/>
      <c r="K58" s="566"/>
      <c r="L58" s="566"/>
      <c r="M58" s="566"/>
      <c r="N58" s="566"/>
      <c r="O58" s="566"/>
      <c r="P58" s="566"/>
    </row>
    <row r="59" spans="1:256">
      <c r="B59" s="566"/>
      <c r="C59" s="566"/>
      <c r="D59" s="566"/>
      <c r="E59" s="566"/>
      <c r="F59" s="566"/>
      <c r="G59" s="566"/>
      <c r="H59" s="566"/>
      <c r="I59" s="566"/>
      <c r="J59" s="566"/>
      <c r="K59" s="566"/>
      <c r="L59" s="566"/>
      <c r="M59" s="566"/>
      <c r="N59" s="566"/>
      <c r="O59" s="566"/>
      <c r="P59" s="566"/>
    </row>
    <row r="60" spans="1:256">
      <c r="B60" s="566"/>
      <c r="C60" s="566"/>
      <c r="D60" s="566"/>
      <c r="E60" s="566"/>
      <c r="F60" s="566"/>
      <c r="G60" s="566"/>
      <c r="H60" s="566"/>
      <c r="I60" s="566"/>
      <c r="J60" s="566"/>
      <c r="K60" s="566"/>
      <c r="L60" s="566"/>
      <c r="M60" s="566"/>
      <c r="N60" s="566"/>
      <c r="O60" s="566"/>
      <c r="P60" s="566"/>
    </row>
    <row r="61" spans="1:256">
      <c r="B61" s="566"/>
      <c r="C61" s="566"/>
      <c r="D61" s="566"/>
      <c r="E61" s="566"/>
      <c r="F61" s="566"/>
      <c r="G61" s="566"/>
      <c r="H61" s="566"/>
      <c r="I61" s="566"/>
      <c r="J61" s="566"/>
      <c r="K61" s="566"/>
      <c r="L61" s="566"/>
      <c r="M61" s="566"/>
      <c r="N61" s="566"/>
      <c r="O61" s="566"/>
      <c r="P61" s="566"/>
    </row>
    <row r="62" spans="1:256">
      <c r="B62" s="566"/>
      <c r="C62" s="566"/>
      <c r="D62" s="566"/>
      <c r="E62" s="566"/>
      <c r="F62" s="566"/>
      <c r="G62" s="566"/>
      <c r="H62" s="566"/>
      <c r="I62" s="566"/>
      <c r="J62" s="566"/>
      <c r="K62" s="566"/>
      <c r="L62" s="566"/>
      <c r="M62" s="566"/>
      <c r="N62" s="566"/>
      <c r="O62" s="566"/>
      <c r="P62" s="566"/>
    </row>
    <row r="63" spans="1:256">
      <c r="B63" s="566"/>
      <c r="C63" s="566"/>
      <c r="D63" s="566"/>
      <c r="E63" s="566"/>
      <c r="F63" s="566"/>
      <c r="G63" s="566"/>
      <c r="H63" s="566"/>
      <c r="I63" s="566"/>
      <c r="J63" s="566"/>
      <c r="K63" s="566"/>
      <c r="L63" s="566"/>
      <c r="M63" s="566"/>
      <c r="N63" s="566"/>
      <c r="O63" s="566"/>
      <c r="P63" s="566"/>
    </row>
    <row r="64" spans="1:256">
      <c r="B64" s="566"/>
      <c r="C64" s="566"/>
      <c r="D64" s="566"/>
      <c r="E64" s="566"/>
      <c r="F64" s="566"/>
      <c r="G64" s="566"/>
      <c r="H64" s="566"/>
      <c r="I64" s="566"/>
      <c r="J64" s="566"/>
      <c r="K64" s="566"/>
      <c r="L64" s="566"/>
      <c r="M64" s="566"/>
      <c r="N64" s="566"/>
      <c r="O64" s="566"/>
      <c r="P64" s="566"/>
    </row>
    <row r="65" spans="1:256">
      <c r="B65" s="566"/>
      <c r="C65" s="566"/>
      <c r="D65" s="566"/>
      <c r="E65" s="566"/>
      <c r="F65" s="566"/>
      <c r="G65" s="566"/>
      <c r="H65" s="566"/>
      <c r="I65" s="566"/>
      <c r="J65" s="566"/>
      <c r="K65" s="566"/>
      <c r="L65" s="566"/>
      <c r="M65" s="566"/>
      <c r="N65" s="566"/>
      <c r="O65" s="566"/>
      <c r="P65" s="566"/>
    </row>
    <row r="66" spans="1:256">
      <c r="B66" s="566"/>
      <c r="C66" s="566"/>
      <c r="D66" s="566"/>
      <c r="E66" s="566"/>
      <c r="F66" s="566"/>
      <c r="G66" s="566"/>
      <c r="H66" s="566"/>
      <c r="I66" s="566"/>
      <c r="J66" s="566"/>
      <c r="K66" s="566"/>
      <c r="L66" s="566"/>
      <c r="M66" s="566"/>
      <c r="N66" s="566"/>
      <c r="O66" s="566"/>
      <c r="P66" s="566"/>
    </row>
    <row r="67" spans="1:256">
      <c r="B67" s="566"/>
      <c r="C67" s="566"/>
      <c r="D67" s="566"/>
      <c r="E67" s="566"/>
      <c r="F67" s="566"/>
      <c r="G67" s="566"/>
      <c r="H67" s="566"/>
      <c r="I67" s="566"/>
      <c r="J67" s="566"/>
      <c r="K67" s="566"/>
      <c r="L67" s="566"/>
      <c r="M67" s="566"/>
      <c r="N67" s="566"/>
      <c r="O67" s="566"/>
      <c r="P67" s="566"/>
    </row>
    <row r="68" spans="1:256">
      <c r="B68" s="566"/>
      <c r="C68" s="566"/>
      <c r="D68" s="566"/>
      <c r="E68" s="566"/>
      <c r="F68" s="566"/>
      <c r="G68" s="566"/>
      <c r="H68" s="566"/>
      <c r="I68" s="566"/>
      <c r="J68" s="566"/>
      <c r="K68" s="566"/>
      <c r="L68" s="566"/>
      <c r="M68" s="566"/>
      <c r="N68" s="566"/>
      <c r="O68" s="566"/>
      <c r="P68" s="566"/>
    </row>
    <row r="69" spans="1:256">
      <c r="B69" s="566"/>
      <c r="C69" s="566"/>
      <c r="D69" s="566"/>
      <c r="E69" s="566"/>
      <c r="F69" s="566"/>
      <c r="G69" s="566"/>
      <c r="H69" s="566"/>
      <c r="I69" s="566"/>
      <c r="J69" s="566"/>
      <c r="K69" s="566"/>
      <c r="L69" s="566"/>
      <c r="M69" s="566"/>
      <c r="N69" s="566"/>
      <c r="O69" s="566"/>
      <c r="P69" s="566"/>
    </row>
    <row r="70" spans="1:256">
      <c r="B70" s="566"/>
      <c r="C70" s="566"/>
      <c r="D70" s="566"/>
      <c r="E70" s="566"/>
      <c r="F70" s="566"/>
      <c r="G70" s="566"/>
      <c r="H70" s="566"/>
      <c r="I70" s="566"/>
      <c r="J70" s="566"/>
      <c r="K70" s="566"/>
      <c r="L70" s="566"/>
      <c r="M70" s="566"/>
      <c r="N70" s="566"/>
      <c r="O70" s="566"/>
      <c r="P70" s="566"/>
    </row>
    <row r="71" spans="1:256">
      <c r="B71" s="566"/>
      <c r="C71" s="566"/>
      <c r="D71" s="566"/>
      <c r="E71" s="566"/>
      <c r="F71" s="566"/>
      <c r="G71" s="566"/>
      <c r="H71" s="566"/>
      <c r="I71" s="566"/>
      <c r="J71" s="566"/>
      <c r="K71" s="566"/>
      <c r="L71" s="566"/>
      <c r="M71" s="566"/>
      <c r="N71" s="566"/>
      <c r="O71" s="566"/>
      <c r="P71" s="566"/>
    </row>
    <row r="72" spans="1:256">
      <c r="B72" s="566"/>
      <c r="C72" s="566"/>
      <c r="D72" s="566"/>
      <c r="E72" s="566"/>
      <c r="F72" s="566"/>
      <c r="G72" s="566"/>
      <c r="H72" s="566"/>
      <c r="I72" s="566"/>
      <c r="J72" s="566"/>
      <c r="K72" s="566"/>
      <c r="L72" s="566"/>
      <c r="M72" s="566"/>
      <c r="N72" s="566"/>
      <c r="O72" s="566"/>
      <c r="P72" s="566"/>
    </row>
    <row r="73" spans="1:256">
      <c r="B73" s="566"/>
      <c r="C73" s="566"/>
      <c r="D73" s="566"/>
      <c r="E73" s="566"/>
      <c r="F73" s="566"/>
      <c r="G73" s="566"/>
      <c r="H73" s="566"/>
      <c r="I73" s="566"/>
      <c r="J73" s="566"/>
      <c r="K73" s="566"/>
      <c r="L73" s="566"/>
      <c r="M73" s="566"/>
      <c r="N73" s="566"/>
      <c r="O73" s="566"/>
      <c r="P73" s="566"/>
    </row>
    <row r="74" spans="1:256">
      <c r="B74" s="566"/>
      <c r="C74" s="566"/>
      <c r="D74" s="566"/>
      <c r="E74" s="566"/>
      <c r="F74" s="566"/>
      <c r="G74" s="566"/>
      <c r="H74" s="566"/>
      <c r="I74" s="566"/>
      <c r="J74" s="566"/>
      <c r="K74" s="566"/>
      <c r="L74" s="566"/>
      <c r="M74" s="566"/>
      <c r="N74" s="566"/>
      <c r="O74" s="566"/>
      <c r="P74" s="566"/>
    </row>
    <row r="75" spans="1:256">
      <c r="B75" s="566"/>
      <c r="C75" s="566"/>
      <c r="D75" s="566"/>
      <c r="E75" s="566"/>
      <c r="F75" s="566"/>
      <c r="G75" s="566"/>
      <c r="H75" s="566"/>
      <c r="I75" s="566"/>
      <c r="J75" s="566"/>
      <c r="K75" s="566"/>
      <c r="L75" s="566"/>
      <c r="M75" s="566"/>
      <c r="N75" s="566"/>
      <c r="O75" s="566"/>
      <c r="P75" s="566"/>
    </row>
    <row r="76" spans="1:256">
      <c r="B76" s="566"/>
      <c r="C76" s="566"/>
      <c r="D76" s="566"/>
      <c r="E76" s="566"/>
      <c r="F76" s="566"/>
      <c r="G76" s="566"/>
      <c r="H76" s="566"/>
      <c r="I76" s="566"/>
      <c r="J76" s="566"/>
      <c r="K76" s="566"/>
      <c r="L76" s="566"/>
      <c r="M76" s="566"/>
      <c r="N76" s="566"/>
      <c r="O76" s="566"/>
      <c r="P76" s="566"/>
    </row>
    <row r="77" spans="1:256">
      <c r="B77" s="566"/>
      <c r="C77" s="566"/>
      <c r="D77" s="566"/>
      <c r="E77" s="566"/>
      <c r="F77" s="566"/>
      <c r="G77" s="566"/>
      <c r="H77" s="566"/>
      <c r="I77" s="566"/>
      <c r="J77" s="566"/>
      <c r="K77" s="566"/>
      <c r="L77" s="566"/>
      <c r="M77" s="566"/>
      <c r="N77" s="566"/>
      <c r="O77" s="566"/>
      <c r="P77" s="566"/>
    </row>
    <row r="78" spans="1:256">
      <c r="B78" s="566"/>
      <c r="C78" s="566"/>
      <c r="D78" s="566"/>
      <c r="E78" s="566"/>
      <c r="F78" s="566"/>
      <c r="G78" s="566"/>
      <c r="H78" s="566"/>
      <c r="I78" s="566"/>
      <c r="J78" s="566"/>
      <c r="K78" s="566"/>
      <c r="L78" s="566"/>
      <c r="M78" s="566"/>
      <c r="N78" s="566"/>
      <c r="O78" s="566"/>
      <c r="P78" s="566"/>
    </row>
    <row r="79" spans="1:256">
      <c r="B79" s="566"/>
      <c r="C79" s="566"/>
      <c r="D79" s="566"/>
      <c r="E79" s="566"/>
      <c r="F79" s="566"/>
      <c r="G79" s="566"/>
      <c r="H79" s="566"/>
      <c r="I79" s="566"/>
      <c r="J79" s="566"/>
      <c r="K79" s="566"/>
      <c r="L79" s="566"/>
      <c r="M79" s="566"/>
      <c r="N79" s="566"/>
      <c r="O79" s="566"/>
      <c r="P79" s="566"/>
    </row>
    <row r="80" spans="1:256">
      <c r="B80" s="566"/>
      <c r="C80" s="566"/>
      <c r="D80" s="566"/>
      <c r="E80" s="566"/>
      <c r="F80" s="566"/>
      <c r="G80" s="566"/>
      <c r="H80" s="566"/>
      <c r="I80" s="566"/>
      <c r="J80" s="566"/>
      <c r="K80" s="566"/>
      <c r="L80" s="566"/>
      <c r="M80" s="566"/>
      <c r="N80" s="566"/>
      <c r="O80" s="566"/>
      <c r="P80" s="566"/>
    </row>
    <row r="81" spans="1:256">
      <c r="B81" s="566"/>
      <c r="C81" s="566"/>
      <c r="D81" s="566"/>
      <c r="E81" s="566"/>
      <c r="F81" s="566"/>
      <c r="G81" s="566"/>
      <c r="H81" s="566"/>
      <c r="I81" s="566"/>
      <c r="J81" s="566"/>
      <c r="K81" s="566"/>
      <c r="L81" s="566"/>
      <c r="M81" s="566"/>
      <c r="N81" s="566"/>
      <c r="O81" s="566"/>
      <c r="P81" s="566"/>
    </row>
    <row r="82" spans="1:256">
      <c r="B82" s="566"/>
      <c r="C82" s="566"/>
      <c r="D82" s="566"/>
      <c r="E82" s="566"/>
      <c r="F82" s="566"/>
      <c r="G82" s="566"/>
      <c r="H82" s="566"/>
      <c r="I82" s="566"/>
      <c r="J82" s="566"/>
      <c r="K82" s="566"/>
      <c r="L82" s="566"/>
      <c r="M82" s="566"/>
      <c r="N82" s="566"/>
      <c r="O82" s="566"/>
      <c r="P82" s="566"/>
    </row>
    <row r="83" spans="1:256">
      <c r="B83" s="566"/>
      <c r="C83" s="566"/>
      <c r="D83" s="566"/>
      <c r="E83" s="566"/>
      <c r="F83" s="566"/>
      <c r="G83" s="566"/>
      <c r="H83" s="566"/>
      <c r="I83" s="566"/>
      <c r="J83" s="566"/>
      <c r="K83" s="566"/>
      <c r="L83" s="566"/>
      <c r="M83" s="566"/>
      <c r="N83" s="566"/>
      <c r="O83" s="566"/>
      <c r="P83" s="566"/>
    </row>
    <row r="84" spans="1:256">
      <c r="B84" s="566"/>
      <c r="C84" s="566"/>
      <c r="D84" s="566"/>
      <c r="E84" s="566"/>
      <c r="F84" s="566"/>
      <c r="G84" s="566"/>
      <c r="H84" s="566"/>
      <c r="I84" s="566"/>
      <c r="J84" s="566"/>
      <c r="K84" s="566"/>
      <c r="L84" s="566"/>
      <c r="M84" s="566"/>
      <c r="N84" s="566"/>
      <c r="O84" s="566"/>
      <c r="P84" s="566"/>
    </row>
    <row r="85" spans="1:256">
      <c r="B85" s="566"/>
      <c r="C85" s="566"/>
      <c r="D85" s="566"/>
      <c r="E85" s="566"/>
      <c r="F85" s="566"/>
      <c r="G85" s="566"/>
      <c r="H85" s="566"/>
      <c r="I85" s="566"/>
      <c r="J85" s="566"/>
      <c r="K85" s="566"/>
      <c r="L85" s="566"/>
      <c r="M85" s="566"/>
      <c r="N85" s="566"/>
      <c r="O85" s="566"/>
      <c r="P85" s="566"/>
    </row>
    <row r="86" spans="1:256">
      <c r="B86" s="566"/>
      <c r="C86" s="566"/>
      <c r="D86" s="566"/>
      <c r="E86" s="566"/>
      <c r="F86" s="566"/>
      <c r="G86" s="566"/>
      <c r="H86" s="566"/>
      <c r="I86" s="566"/>
      <c r="J86" s="566"/>
      <c r="K86" s="566"/>
      <c r="L86" s="566"/>
      <c r="M86" s="566"/>
      <c r="N86" s="566"/>
      <c r="O86" s="566"/>
      <c r="P86" s="566"/>
    </row>
    <row r="87" spans="1:256">
      <c r="B87" s="566"/>
      <c r="C87" s="566"/>
      <c r="D87" s="566"/>
      <c r="E87" s="566"/>
      <c r="F87" s="566"/>
      <c r="G87" s="566"/>
      <c r="H87" s="566"/>
      <c r="I87" s="566"/>
      <c r="J87" s="566"/>
      <c r="K87" s="566"/>
      <c r="L87" s="566"/>
      <c r="M87" s="566"/>
      <c r="N87" s="566"/>
      <c r="O87" s="566"/>
      <c r="P87" s="566"/>
    </row>
    <row r="88" spans="1:256">
      <c r="B88" s="566"/>
      <c r="C88" s="566"/>
      <c r="D88" s="566"/>
      <c r="E88" s="566"/>
      <c r="F88" s="566"/>
      <c r="G88" s="566"/>
      <c r="H88" s="566"/>
      <c r="I88" s="566"/>
      <c r="J88" s="566"/>
      <c r="K88" s="566"/>
      <c r="L88" s="566"/>
      <c r="M88" s="566"/>
      <c r="N88" s="566"/>
      <c r="O88" s="566"/>
      <c r="P88" s="566"/>
    </row>
    <row r="89" spans="1:256">
      <c r="B89" s="566"/>
      <c r="C89" s="566"/>
      <c r="D89" s="566"/>
      <c r="E89" s="566"/>
      <c r="F89" s="566"/>
      <c r="G89" s="566"/>
      <c r="H89" s="566"/>
      <c r="I89" s="566"/>
      <c r="J89" s="566"/>
      <c r="K89" s="566"/>
      <c r="L89" s="566"/>
      <c r="M89" s="566"/>
      <c r="N89" s="566"/>
      <c r="O89" s="566"/>
      <c r="P89" s="566"/>
    </row>
    <row r="90" spans="1:256">
      <c r="B90" s="566"/>
      <c r="C90" s="566"/>
      <c r="D90" s="566"/>
      <c r="E90" s="566"/>
      <c r="F90" s="566"/>
      <c r="G90" s="566"/>
      <c r="H90" s="566"/>
      <c r="I90" s="566"/>
      <c r="J90" s="566"/>
      <c r="K90" s="566"/>
      <c r="L90" s="566"/>
      <c r="M90" s="566"/>
      <c r="N90" s="566"/>
      <c r="O90" s="566"/>
      <c r="P90" s="566"/>
    </row>
    <row r="91" spans="1:256">
      <c r="B91" s="566"/>
      <c r="C91" s="566"/>
      <c r="D91" s="566"/>
      <c r="E91" s="566"/>
      <c r="F91" s="566"/>
      <c r="G91" s="566"/>
      <c r="H91" s="566"/>
      <c r="I91" s="566"/>
      <c r="J91" s="566"/>
      <c r="K91" s="566"/>
      <c r="L91" s="566"/>
      <c r="M91" s="566"/>
      <c r="N91" s="566"/>
      <c r="O91" s="566"/>
      <c r="P91" s="566"/>
    </row>
    <row r="92" spans="1:256">
      <c r="B92" s="566"/>
      <c r="C92" s="566"/>
      <c r="D92" s="566"/>
      <c r="E92" s="566"/>
      <c r="F92" s="566"/>
      <c r="G92" s="566"/>
      <c r="H92" s="566"/>
      <c r="I92" s="566"/>
      <c r="J92" s="566"/>
      <c r="K92" s="566"/>
      <c r="L92" s="566"/>
      <c r="M92" s="566"/>
      <c r="N92" s="566"/>
      <c r="O92" s="566"/>
      <c r="P92" s="566"/>
    </row>
    <row r="93" spans="1:256">
      <c r="B93" s="566"/>
      <c r="C93" s="566"/>
      <c r="D93" s="566"/>
      <c r="E93" s="566"/>
      <c r="F93" s="566"/>
      <c r="G93" s="566"/>
      <c r="H93" s="566"/>
      <c r="I93" s="566"/>
      <c r="J93" s="566"/>
      <c r="K93" s="566"/>
      <c r="L93" s="566"/>
      <c r="M93" s="566"/>
      <c r="N93" s="566"/>
      <c r="O93" s="566"/>
      <c r="P93" s="566"/>
    </row>
    <row r="94" spans="1:256">
      <c r="B94" s="566"/>
      <c r="C94" s="566"/>
      <c r="D94" s="566"/>
      <c r="E94" s="566"/>
      <c r="F94" s="566"/>
      <c r="G94" s="566"/>
      <c r="H94" s="566"/>
      <c r="I94" s="566"/>
      <c r="J94" s="566"/>
      <c r="K94" s="566"/>
      <c r="L94" s="566"/>
      <c r="M94" s="566"/>
      <c r="N94" s="566"/>
      <c r="O94" s="566"/>
      <c r="P94" s="566"/>
    </row>
    <row r="95" spans="1:256">
      <c r="B95" s="566"/>
      <c r="C95" s="566"/>
      <c r="D95" s="566"/>
      <c r="E95" s="566"/>
      <c r="F95" s="566"/>
      <c r="G95" s="566"/>
      <c r="H95" s="566"/>
      <c r="I95" s="566"/>
      <c r="J95" s="566"/>
      <c r="K95" s="566"/>
      <c r="L95" s="566"/>
      <c r="M95" s="566"/>
      <c r="N95" s="566"/>
      <c r="O95" s="566"/>
      <c r="P95" s="566"/>
    </row>
    <row r="96" spans="1:256">
      <c r="B96" s="566"/>
      <c r="C96" s="566"/>
      <c r="D96" s="566"/>
      <c r="E96" s="566"/>
      <c r="F96" s="566"/>
      <c r="G96" s="566"/>
      <c r="H96" s="566"/>
      <c r="I96" s="566"/>
      <c r="J96" s="566"/>
      <c r="K96" s="566"/>
      <c r="L96" s="566"/>
      <c r="M96" s="566"/>
      <c r="N96" s="566"/>
      <c r="O96" s="566"/>
      <c r="P96" s="566"/>
    </row>
    <row r="97" spans="1:256">
      <c r="B97" s="566"/>
      <c r="C97" s="566"/>
      <c r="D97" s="566"/>
      <c r="E97" s="566"/>
      <c r="F97" s="566"/>
      <c r="G97" s="566"/>
      <c r="H97" s="566"/>
      <c r="I97" s="566"/>
      <c r="J97" s="566"/>
      <c r="K97" s="566"/>
      <c r="L97" s="566"/>
      <c r="M97" s="566"/>
      <c r="N97" s="566"/>
      <c r="O97" s="566"/>
      <c r="P97" s="566"/>
    </row>
    <row r="98" spans="1:256">
      <c r="B98" s="566"/>
      <c r="C98" s="566"/>
      <c r="D98" s="566"/>
      <c r="E98" s="566"/>
      <c r="F98" s="566"/>
      <c r="G98" s="566"/>
      <c r="H98" s="566"/>
      <c r="I98" s="566"/>
      <c r="J98" s="566"/>
      <c r="K98" s="566"/>
      <c r="L98" s="566"/>
      <c r="M98" s="566"/>
      <c r="N98" s="566"/>
      <c r="O98" s="566"/>
      <c r="P98" s="566"/>
    </row>
    <row r="99" spans="1:256">
      <c r="B99" s="566"/>
      <c r="C99" s="566"/>
      <c r="D99" s="566"/>
      <c r="E99" s="566"/>
      <c r="F99" s="566"/>
      <c r="G99" s="566"/>
      <c r="H99" s="566"/>
      <c r="I99" s="566"/>
      <c r="J99" s="566"/>
      <c r="K99" s="566"/>
      <c r="L99" s="566"/>
      <c r="M99" s="566"/>
      <c r="N99" s="566"/>
      <c r="O99" s="566"/>
      <c r="P99" s="566"/>
    </row>
    <row r="100" spans="1:256">
      <c r="B100" s="566"/>
      <c r="C100" s="566"/>
      <c r="D100" s="566"/>
      <c r="E100" s="566"/>
      <c r="F100" s="566"/>
      <c r="G100" s="566"/>
      <c r="H100" s="566"/>
      <c r="I100" s="566"/>
      <c r="J100" s="566"/>
      <c r="K100" s="566"/>
      <c r="L100" s="566"/>
      <c r="M100" s="566"/>
      <c r="N100" s="566"/>
      <c r="O100" s="566"/>
      <c r="P100" s="566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B2:P2"/>
  </mergeCells>
  <printOptions/>
  <pageMargins left="0" right="0" top="0.5" bottom="0.5" header="0" footer="0.25"/>
  <pageSetup blackAndWhite="0" cellComments="none" copies="1" draft="0" errors="displayed" firstPageNumber="1" fitToWidth="1" orientation="landscape" pageOrder="overThenDown" paperSize="9" scale="59" useFirstPageNumber="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  <tabColor rgb="FFFFFF99"/>
  </sheetPr>
  <dimension ref="A1:IV23"/>
  <sheetViews>
    <sheetView workbookViewId="0" rightToLeft="1">
      <selection activeCell="A1" sqref="A1"/>
    </sheetView>
  </sheetViews>
  <sheetFormatPr defaultRowHeight="18"/>
  <cols>
    <col min="1" max="1" style="585" width="6.281423" customWidth="1"/>
    <col min="2" max="2" style="586" width="47.78578" customWidth="1"/>
    <col min="3" max="3" style="586" width="17.72888" customWidth="1"/>
    <col min="4" max="4" style="585" width="21.59557" customWidth="1"/>
    <col min="5" max="5" style="585" width="17.87368" customWidth="1"/>
    <col min="6" max="6" style="585" width="19.73267" customWidth="1"/>
    <col min="7" max="7" style="585" width="14.43749" customWidth="1"/>
    <col min="8" max="8" style="585" width="15.72508" customWidth="1"/>
    <col min="9" max="10" style="585" width="9.713702" customWidth="1"/>
    <col min="11" max="11" style="585" width="6.708012" customWidth="1"/>
    <col min="12" max="12" style="585" width="7.709908" customWidth="1"/>
    <col min="13" max="13" style="585" width="7.138514" customWidth="1"/>
    <col min="14" max="14" style="585" width="5.995726" customWidth="1"/>
    <col min="15" max="15" style="585" width="7.854714" customWidth="1"/>
    <col min="16" max="16" style="585" width="8.140411" customWidth="1"/>
    <col min="17" max="17" style="585" width="6.281423" customWidth="1"/>
    <col min="18" max="18" style="585" width="7.999519" customWidth="1"/>
    <col min="19" max="19" style="585" width="8.711805" customWidth="1"/>
    <col min="20" max="20" style="585" width="10.00331" customWidth="1"/>
    <col min="21" max="21" style="585" width="9.57281" customWidth="1"/>
    <col min="22" max="22" style="585" width="6.136617" customWidth="1"/>
    <col min="23" max="24" style="585" width="5.706115" customWidth="1"/>
    <col min="25" max="25" style="585" width="6.852817" customWidth="1"/>
    <col min="26" max="26" style="585" width="6.422315" customWidth="1"/>
    <col min="27" max="27" style="585" width="6.708012" customWidth="1"/>
    <col min="28" max="28" style="585" width="7.28332" customWidth="1"/>
    <col min="29" max="40" style="585" width="5.706115" customWidth="1"/>
    <col min="41" max="256" style="585"/>
  </cols>
  <sheetData>
    <row r="1" spans="1:256">
      <c r="B1" s="587" t="s">
        <v>16</v>
      </c>
      <c r="C1" s="588" t="s">
        <v>1</v>
      </c>
      <c r="D1" s="589"/>
      <c r="E1" s="589"/>
      <c r="F1" s="590"/>
      <c r="G1" s="591"/>
      <c r="H1" s="590"/>
      <c r="I1" s="591"/>
      <c r="J1" s="591"/>
    </row>
    <row r="2" spans="1:256">
      <c r="A2" s="592"/>
      <c r="B2" s="593" t="s">
        <v>151</v>
      </c>
      <c r="C2" s="594"/>
      <c r="D2" s="594"/>
      <c r="E2" s="594"/>
      <c r="F2" s="594"/>
      <c r="G2" s="594"/>
      <c r="H2" s="594"/>
      <c r="I2" s="594"/>
      <c r="J2" s="595"/>
      <c r="K2" s="592"/>
      <c r="L2" s="592"/>
      <c r="M2" s="592"/>
      <c r="N2" s="592"/>
      <c r="O2" s="592"/>
      <c r="P2" s="592"/>
      <c r="Q2" s="592"/>
      <c r="R2" s="592"/>
      <c r="S2" s="592"/>
      <c r="T2" s="592"/>
      <c r="U2" s="592"/>
      <c r="V2" s="592"/>
      <c r="W2" s="592"/>
      <c r="X2" s="592"/>
      <c r="Y2" s="592"/>
      <c r="Z2" s="592"/>
      <c r="AA2" s="592"/>
      <c r="AB2" s="592"/>
      <c r="AC2" s="592"/>
      <c r="AD2" s="592"/>
      <c r="AE2" s="592"/>
      <c r="AF2" s="592"/>
      <c r="AG2" s="592"/>
      <c r="AH2" s="592"/>
      <c r="AI2" s="592"/>
      <c r="AJ2" s="592"/>
      <c r="AK2" s="592"/>
      <c r="AL2" s="592"/>
      <c r="AM2" s="592"/>
      <c r="AN2" s="592"/>
      <c r="AO2" s="592"/>
      <c r="AP2" s="592"/>
      <c r="AQ2" s="592"/>
      <c r="AR2" s="592"/>
      <c r="AS2" s="592"/>
      <c r="AT2" s="592"/>
      <c r="AU2" s="592"/>
      <c r="AV2" s="592"/>
      <c r="AW2" s="592"/>
      <c r="AX2" s="592"/>
      <c r="AY2" s="592"/>
      <c r="AZ2" s="592"/>
      <c r="BA2" s="592"/>
      <c r="BB2" s="592"/>
      <c r="BC2" s="592"/>
      <c r="BD2" s="592"/>
      <c r="BE2" s="592"/>
      <c r="BF2" s="592"/>
      <c r="BG2" s="592"/>
      <c r="BH2" s="592"/>
      <c r="BI2" s="592"/>
      <c r="BJ2" s="592"/>
      <c r="BK2" s="592"/>
      <c r="BL2" s="592"/>
      <c r="BM2" s="592"/>
      <c r="BN2" s="592"/>
      <c r="BO2" s="592"/>
      <c r="BP2" s="592"/>
      <c r="BQ2" s="592"/>
      <c r="BR2" s="592"/>
      <c r="BS2" s="592"/>
      <c r="BT2" s="592"/>
      <c r="BU2" s="592"/>
      <c r="BV2" s="592"/>
      <c r="BW2" s="592"/>
      <c r="BX2" s="592"/>
      <c r="BY2" s="592"/>
      <c r="BZ2" s="592"/>
      <c r="CA2" s="592"/>
      <c r="CB2" s="592"/>
      <c r="CC2" s="592"/>
      <c r="CD2" s="592"/>
      <c r="CE2" s="592"/>
      <c r="CF2" s="592"/>
      <c r="CG2" s="592"/>
      <c r="CH2" s="592"/>
      <c r="CI2" s="592"/>
      <c r="CJ2" s="592"/>
      <c r="CK2" s="592"/>
      <c r="CL2" s="592"/>
      <c r="CM2" s="592"/>
      <c r="CN2" s="592"/>
      <c r="CO2" s="592"/>
      <c r="CP2" s="592"/>
      <c r="CQ2" s="592"/>
      <c r="CR2" s="592"/>
      <c r="CS2" s="592"/>
      <c r="CT2" s="592"/>
      <c r="CU2" s="592"/>
      <c r="CV2" s="592"/>
      <c r="CW2" s="592"/>
      <c r="CX2" s="592"/>
      <c r="CY2" s="592"/>
      <c r="CZ2" s="592"/>
      <c r="DA2" s="592"/>
      <c r="DB2" s="592"/>
      <c r="DC2" s="592"/>
      <c r="DD2" s="592"/>
      <c r="DE2" s="592"/>
      <c r="DF2" s="592"/>
      <c r="DG2" s="592"/>
      <c r="DH2" s="592"/>
      <c r="DI2" s="592"/>
      <c r="DJ2" s="592"/>
      <c r="DK2" s="592"/>
      <c r="DL2" s="592"/>
      <c r="DM2" s="592"/>
      <c r="DN2" s="592"/>
      <c r="DO2" s="592"/>
      <c r="DP2" s="592"/>
      <c r="DQ2" s="592"/>
      <c r="DR2" s="592"/>
      <c r="DS2" s="592"/>
      <c r="DT2" s="592"/>
      <c r="DU2" s="592"/>
      <c r="DV2" s="592"/>
      <c r="DW2" s="592"/>
      <c r="DX2" s="592"/>
      <c r="DY2" s="592"/>
      <c r="DZ2" s="592"/>
      <c r="EA2" s="592"/>
      <c r="EB2" s="592"/>
      <c r="EC2" s="592"/>
      <c r="ED2" s="592"/>
      <c r="EE2" s="592"/>
      <c r="EF2" s="592"/>
      <c r="EG2" s="592"/>
      <c r="EH2" s="592"/>
      <c r="EI2" s="592"/>
      <c r="EJ2" s="592"/>
      <c r="EK2" s="592"/>
      <c r="EL2" s="592"/>
      <c r="EM2" s="592"/>
      <c r="EN2" s="592"/>
      <c r="EO2" s="592"/>
      <c r="EP2" s="592"/>
      <c r="EQ2" s="592"/>
      <c r="ER2" s="592"/>
      <c r="ES2" s="592"/>
      <c r="ET2" s="592"/>
      <c r="EU2" s="592"/>
      <c r="EV2" s="592"/>
      <c r="EW2" s="592"/>
      <c r="EX2" s="592"/>
      <c r="EY2" s="592"/>
      <c r="EZ2" s="592"/>
      <c r="FA2" s="592"/>
      <c r="FB2" s="592"/>
      <c r="FC2" s="592"/>
      <c r="FD2" s="592"/>
      <c r="FE2" s="592"/>
      <c r="FF2" s="592"/>
      <c r="FG2" s="592"/>
      <c r="FH2" s="592"/>
      <c r="FI2" s="592"/>
      <c r="FJ2" s="592"/>
      <c r="FK2" s="592"/>
      <c r="FL2" s="592"/>
      <c r="FM2" s="592"/>
      <c r="FN2" s="592"/>
      <c r="FO2" s="592"/>
      <c r="FP2" s="592"/>
      <c r="FQ2" s="592"/>
      <c r="FR2" s="592"/>
      <c r="FS2" s="592"/>
      <c r="FT2" s="592"/>
      <c r="FU2" s="592"/>
      <c r="FV2" s="592"/>
      <c r="FW2" s="592"/>
      <c r="FX2" s="592"/>
      <c r="FY2" s="592"/>
      <c r="FZ2" s="592"/>
      <c r="GA2" s="592"/>
      <c r="GB2" s="592"/>
      <c r="GC2" s="592"/>
      <c r="GD2" s="592"/>
      <c r="GE2" s="592"/>
      <c r="GF2" s="592"/>
      <c r="GG2" s="592"/>
      <c r="GH2" s="592"/>
      <c r="GI2" s="592"/>
      <c r="GJ2" s="592"/>
      <c r="GK2" s="592"/>
      <c r="GL2" s="592"/>
      <c r="GM2" s="592"/>
      <c r="GN2" s="592"/>
      <c r="GO2" s="592"/>
      <c r="GP2" s="592"/>
      <c r="GQ2" s="592"/>
      <c r="GR2" s="592"/>
      <c r="GS2" s="592"/>
      <c r="GT2" s="592"/>
      <c r="GU2" s="592"/>
      <c r="GV2" s="592"/>
      <c r="GW2" s="592"/>
      <c r="GX2" s="592"/>
      <c r="GY2" s="592"/>
      <c r="GZ2" s="592"/>
      <c r="HA2" s="592"/>
      <c r="HB2" s="592"/>
      <c r="HC2" s="592"/>
      <c r="HD2" s="592"/>
      <c r="HE2" s="592"/>
      <c r="HF2" s="592"/>
      <c r="HG2" s="592"/>
      <c r="HH2" s="592"/>
      <c r="HI2" s="592"/>
      <c r="HJ2" s="592"/>
      <c r="HK2" s="592"/>
      <c r="HL2" s="592"/>
      <c r="HM2" s="592"/>
      <c r="HN2" s="592"/>
      <c r="HO2" s="592"/>
      <c r="HP2" s="592"/>
      <c r="HQ2" s="592"/>
      <c r="HR2" s="592"/>
      <c r="HS2" s="592"/>
      <c r="HT2" s="592"/>
      <c r="HU2" s="592"/>
      <c r="HV2" s="592"/>
      <c r="HW2" s="592"/>
      <c r="HX2" s="592"/>
      <c r="HY2" s="592"/>
      <c r="HZ2" s="592"/>
      <c r="IA2" s="592"/>
      <c r="IB2" s="592"/>
      <c r="IC2" s="592"/>
      <c r="ID2" s="592"/>
      <c r="IE2" s="592"/>
      <c r="IF2" s="592"/>
      <c r="IG2" s="592"/>
      <c r="IH2" s="592"/>
      <c r="II2" s="592"/>
      <c r="IJ2" s="592"/>
      <c r="IK2" s="592"/>
      <c r="IL2" s="592"/>
      <c r="IM2" s="592"/>
      <c r="IN2" s="592"/>
      <c r="IO2" s="592"/>
      <c r="IP2" s="592"/>
      <c r="IQ2" s="592"/>
      <c r="IR2" s="592"/>
      <c r="IS2" s="592"/>
      <c r="IT2" s="592"/>
      <c r="IU2" s="592"/>
      <c r="IV2" s="592"/>
    </row>
    <row r="3" spans="1:256">
      <c r="A3" s="596"/>
      <c r="B3" s="597" t="s">
        <v>117</v>
      </c>
      <c r="C3" s="598" t="s">
        <v>17</v>
      </c>
      <c r="D3" s="598" t="s">
        <v>64</v>
      </c>
      <c r="E3" s="598" t="s">
        <v>20</v>
      </c>
      <c r="F3" s="598" t="s">
        <v>48</v>
      </c>
      <c r="G3" s="598" t="s">
        <v>49</v>
      </c>
      <c r="H3" s="598" t="s">
        <v>23</v>
      </c>
      <c r="I3" s="598" t="s">
        <v>50</v>
      </c>
      <c r="J3" s="599" t="s">
        <v>2</v>
      </c>
      <c r="K3" s="592"/>
      <c r="L3" s="592"/>
      <c r="M3" s="592"/>
      <c r="N3" s="592"/>
      <c r="O3" s="592"/>
      <c r="P3" s="592"/>
      <c r="Q3" s="592"/>
      <c r="R3" s="592"/>
      <c r="S3" s="592"/>
      <c r="T3" s="592"/>
      <c r="U3" s="592"/>
      <c r="V3" s="592"/>
      <c r="W3" s="592"/>
      <c r="X3" s="592"/>
      <c r="Y3" s="592"/>
      <c r="Z3" s="592"/>
      <c r="AA3" s="592"/>
      <c r="AB3" s="592"/>
      <c r="AC3" s="592"/>
      <c r="AD3" s="592"/>
      <c r="AE3" s="592"/>
      <c r="AF3" s="592"/>
      <c r="AG3" s="592"/>
      <c r="AH3" s="592"/>
      <c r="AI3" s="592"/>
      <c r="AJ3" s="592"/>
      <c r="AK3" s="592"/>
      <c r="AL3" s="592"/>
      <c r="AM3" s="592"/>
      <c r="AN3" s="592"/>
      <c r="AO3" s="592"/>
      <c r="AP3" s="592"/>
      <c r="AQ3" s="592"/>
      <c r="AR3" s="592"/>
      <c r="AS3" s="592"/>
      <c r="AT3" s="592"/>
      <c r="AU3" s="592"/>
      <c r="AV3" s="592"/>
      <c r="AW3" s="592"/>
      <c r="AX3" s="592"/>
      <c r="AY3" s="592"/>
      <c r="AZ3" s="592"/>
      <c r="BA3" s="592"/>
      <c r="BB3" s="592"/>
      <c r="BC3" s="592"/>
      <c r="BD3" s="592"/>
      <c r="BE3" s="592"/>
      <c r="BF3" s="592"/>
      <c r="BG3" s="592"/>
      <c r="BH3" s="592"/>
      <c r="BI3" s="592"/>
      <c r="BJ3" s="592"/>
      <c r="BK3" s="592"/>
      <c r="BL3" s="592"/>
      <c r="BM3" s="592"/>
      <c r="BN3" s="592"/>
      <c r="BO3" s="592"/>
      <c r="BP3" s="592"/>
      <c r="BQ3" s="592"/>
      <c r="BR3" s="592"/>
      <c r="BS3" s="592"/>
      <c r="BT3" s="592"/>
      <c r="BU3" s="592"/>
      <c r="BV3" s="592"/>
      <c r="BW3" s="596"/>
      <c r="BX3" s="596"/>
      <c r="BY3" s="596"/>
      <c r="BZ3" s="596"/>
      <c r="CA3" s="596"/>
      <c r="CB3" s="596"/>
      <c r="CC3" s="596"/>
      <c r="CD3" s="596"/>
      <c r="CE3" s="596"/>
      <c r="CF3" s="596"/>
      <c r="CG3" s="596"/>
      <c r="CH3" s="596"/>
      <c r="CI3" s="596"/>
      <c r="CJ3" s="596"/>
      <c r="CK3" s="596"/>
      <c r="CL3" s="596"/>
      <c r="CM3" s="596"/>
      <c r="CN3" s="596"/>
      <c r="CO3" s="596"/>
      <c r="CP3" s="596"/>
      <c r="CQ3" s="596"/>
      <c r="CR3" s="596"/>
      <c r="CS3" s="596"/>
      <c r="CT3" s="596"/>
      <c r="CU3" s="596"/>
      <c r="CV3" s="596"/>
      <c r="CW3" s="596"/>
      <c r="CX3" s="596"/>
      <c r="CY3" s="596"/>
      <c r="CZ3" s="596"/>
      <c r="DA3" s="596"/>
      <c r="DB3" s="596"/>
      <c r="DC3" s="596"/>
      <c r="DD3" s="596"/>
      <c r="DE3" s="596"/>
      <c r="DF3" s="596"/>
      <c r="DG3" s="596"/>
      <c r="DH3" s="596"/>
      <c r="DI3" s="596"/>
      <c r="DJ3" s="596"/>
      <c r="DK3" s="596"/>
      <c r="DL3" s="596"/>
      <c r="DM3" s="596"/>
      <c r="DN3" s="596"/>
      <c r="DO3" s="596"/>
      <c r="DP3" s="596"/>
      <c r="DQ3" s="596"/>
      <c r="DR3" s="596"/>
      <c r="DS3" s="596"/>
      <c r="DT3" s="596"/>
      <c r="DU3" s="596"/>
      <c r="DV3" s="596"/>
      <c r="DW3" s="596"/>
      <c r="DX3" s="596"/>
      <c r="DY3" s="596"/>
      <c r="DZ3" s="596"/>
      <c r="EA3" s="596"/>
      <c r="EB3" s="596"/>
      <c r="EC3" s="596"/>
      <c r="ED3" s="596"/>
      <c r="EE3" s="596"/>
      <c r="EF3" s="596"/>
      <c r="EG3" s="596"/>
      <c r="EH3" s="596"/>
      <c r="EI3" s="596"/>
      <c r="EJ3" s="596"/>
      <c r="EK3" s="596"/>
      <c r="EL3" s="596"/>
      <c r="EM3" s="596"/>
      <c r="EN3" s="596"/>
      <c r="EO3" s="596"/>
      <c r="EP3" s="596"/>
      <c r="EQ3" s="596"/>
      <c r="ER3" s="596"/>
      <c r="ES3" s="596"/>
      <c r="ET3" s="596"/>
      <c r="EU3" s="596"/>
      <c r="EV3" s="596"/>
      <c r="EW3" s="596"/>
      <c r="EX3" s="596"/>
      <c r="EY3" s="596"/>
      <c r="EZ3" s="596"/>
      <c r="FA3" s="596"/>
      <c r="FB3" s="596"/>
      <c r="FC3" s="596"/>
      <c r="FD3" s="596"/>
      <c r="FE3" s="596"/>
      <c r="FF3" s="596"/>
      <c r="FG3" s="596"/>
      <c r="FH3" s="596"/>
      <c r="FI3" s="596"/>
      <c r="FJ3" s="596"/>
      <c r="FK3" s="596"/>
      <c r="FL3" s="596"/>
      <c r="FM3" s="596"/>
      <c r="FN3" s="596"/>
      <c r="FO3" s="596"/>
      <c r="FP3" s="596"/>
      <c r="FQ3" s="596"/>
      <c r="FR3" s="596"/>
      <c r="FS3" s="596"/>
      <c r="FT3" s="596"/>
      <c r="FU3" s="596"/>
      <c r="FV3" s="596"/>
      <c r="FW3" s="596"/>
      <c r="FX3" s="596"/>
      <c r="FY3" s="596"/>
      <c r="FZ3" s="596"/>
      <c r="GA3" s="596"/>
      <c r="GB3" s="596"/>
      <c r="GC3" s="596"/>
      <c r="GD3" s="596"/>
      <c r="GE3" s="596"/>
      <c r="GF3" s="596"/>
      <c r="GG3" s="596"/>
      <c r="GH3" s="596"/>
      <c r="GI3" s="596"/>
      <c r="GJ3" s="596"/>
      <c r="GK3" s="596"/>
      <c r="GL3" s="596"/>
      <c r="GM3" s="596"/>
      <c r="GN3" s="596"/>
      <c r="GO3" s="596"/>
      <c r="GP3" s="596"/>
      <c r="GQ3" s="596"/>
      <c r="GR3" s="596"/>
      <c r="GS3" s="596"/>
      <c r="GT3" s="596"/>
      <c r="GU3" s="596"/>
      <c r="GV3" s="596"/>
      <c r="GW3" s="596"/>
      <c r="GX3" s="596"/>
      <c r="GY3" s="596"/>
      <c r="GZ3" s="596"/>
      <c r="HA3" s="596"/>
      <c r="HB3" s="596"/>
      <c r="HC3" s="596"/>
      <c r="HD3" s="596"/>
      <c r="HE3" s="596"/>
      <c r="HF3" s="596"/>
      <c r="HG3" s="596"/>
      <c r="HH3" s="596"/>
      <c r="HI3" s="596"/>
      <c r="HJ3" s="596"/>
      <c r="HK3" s="596"/>
      <c r="HL3" s="596"/>
      <c r="HM3" s="596"/>
      <c r="HN3" s="596"/>
      <c r="HO3" s="596"/>
      <c r="HP3" s="596"/>
      <c r="HQ3" s="596"/>
      <c r="HR3" s="596"/>
      <c r="HS3" s="596"/>
      <c r="HT3" s="596"/>
      <c r="HU3" s="596"/>
      <c r="HV3" s="596"/>
      <c r="HW3" s="596"/>
      <c r="HX3" s="596"/>
      <c r="HY3" s="596"/>
      <c r="HZ3" s="596"/>
      <c r="IA3" s="596"/>
      <c r="IB3" s="596"/>
      <c r="IC3" s="596"/>
      <c r="ID3" s="596"/>
      <c r="IE3" s="596"/>
      <c r="IF3" s="596"/>
      <c r="IG3" s="596"/>
      <c r="IH3" s="596"/>
      <c r="II3" s="596"/>
      <c r="IJ3" s="596"/>
      <c r="IK3" s="596"/>
      <c r="IL3" s="596"/>
      <c r="IM3" s="596"/>
      <c r="IN3" s="596"/>
      <c r="IO3" s="596"/>
      <c r="IP3" s="596"/>
      <c r="IQ3" s="596"/>
      <c r="IR3" s="596"/>
      <c r="IS3" s="596"/>
      <c r="IT3" s="596"/>
      <c r="IU3" s="596"/>
      <c r="IV3" s="596"/>
    </row>
    <row r="4" spans="1:256">
      <c r="A4" s="600"/>
      <c r="B4" s="601"/>
      <c r="C4" s="602"/>
      <c r="D4" s="602"/>
      <c r="E4" s="602"/>
      <c r="F4" s="602" t="s">
        <v>53</v>
      </c>
      <c r="G4" s="602" t="s">
        <v>54</v>
      </c>
      <c r="H4" s="602" t="s">
        <v>3</v>
      </c>
      <c r="I4" s="602" t="s">
        <v>4</v>
      </c>
      <c r="J4" s="603" t="s">
        <v>4</v>
      </c>
      <c r="K4" s="604"/>
      <c r="L4" s="604"/>
      <c r="M4" s="604"/>
      <c r="N4" s="604"/>
      <c r="O4" s="604"/>
      <c r="P4" s="604"/>
      <c r="Q4" s="604"/>
      <c r="R4" s="604"/>
      <c r="S4" s="604"/>
      <c r="T4" s="604"/>
      <c r="U4" s="604"/>
      <c r="V4" s="604"/>
      <c r="W4" s="604"/>
      <c r="X4" s="604"/>
      <c r="Y4" s="604"/>
      <c r="Z4" s="604"/>
      <c r="AA4" s="604"/>
      <c r="AB4" s="604"/>
      <c r="AC4" s="604"/>
      <c r="AD4" s="604"/>
      <c r="AE4" s="604"/>
      <c r="AF4" s="604"/>
      <c r="AG4" s="604"/>
      <c r="AH4" s="604"/>
      <c r="AI4" s="604"/>
      <c r="AJ4" s="604"/>
      <c r="AK4" s="604"/>
      <c r="AL4" s="604"/>
      <c r="AM4" s="604"/>
      <c r="AN4" s="604"/>
      <c r="AO4" s="604"/>
      <c r="AP4" s="604"/>
      <c r="AQ4" s="604"/>
      <c r="AR4" s="604"/>
      <c r="AS4" s="604"/>
      <c r="AT4" s="604"/>
      <c r="AU4" s="604"/>
      <c r="AV4" s="604"/>
      <c r="AW4" s="604"/>
      <c r="AX4" s="604"/>
      <c r="AY4" s="604"/>
      <c r="AZ4" s="604"/>
      <c r="BA4" s="604"/>
      <c r="BB4" s="604"/>
      <c r="BC4" s="604"/>
      <c r="BD4" s="604"/>
      <c r="BE4" s="604"/>
      <c r="BF4" s="604"/>
      <c r="BG4" s="604"/>
      <c r="BH4" s="604"/>
      <c r="BI4" s="604"/>
      <c r="BJ4" s="604"/>
      <c r="BK4" s="604"/>
      <c r="BL4" s="604"/>
      <c r="BM4" s="604"/>
      <c r="BN4" s="604"/>
      <c r="BO4" s="604"/>
      <c r="BP4" s="604"/>
      <c r="BQ4" s="604"/>
      <c r="BR4" s="604"/>
      <c r="BS4" s="604"/>
      <c r="BT4" s="604"/>
      <c r="BU4" s="604"/>
      <c r="BV4" s="604"/>
      <c r="BW4" s="600"/>
      <c r="BX4" s="600"/>
      <c r="BY4" s="600"/>
      <c r="BZ4" s="600"/>
      <c r="CA4" s="600"/>
      <c r="CB4" s="600"/>
      <c r="CC4" s="600"/>
      <c r="CD4" s="600"/>
      <c r="CE4" s="600"/>
      <c r="CF4" s="600"/>
      <c r="CG4" s="600"/>
      <c r="CH4" s="600"/>
      <c r="CI4" s="600"/>
      <c r="CJ4" s="600"/>
      <c r="CK4" s="600"/>
      <c r="CL4" s="600"/>
      <c r="CM4" s="600"/>
      <c r="CN4" s="600"/>
      <c r="CO4" s="600"/>
      <c r="CP4" s="600"/>
      <c r="CQ4" s="600"/>
      <c r="CR4" s="600"/>
      <c r="CS4" s="600"/>
      <c r="CT4" s="600"/>
      <c r="CU4" s="600"/>
      <c r="CV4" s="600"/>
      <c r="CW4" s="600"/>
      <c r="CX4" s="600"/>
      <c r="CY4" s="600"/>
      <c r="CZ4" s="600"/>
      <c r="DA4" s="600"/>
      <c r="DB4" s="600"/>
      <c r="DC4" s="600"/>
      <c r="DD4" s="600"/>
      <c r="DE4" s="600"/>
      <c r="DF4" s="600"/>
      <c r="DG4" s="600"/>
      <c r="DH4" s="600"/>
      <c r="DI4" s="600"/>
      <c r="DJ4" s="600"/>
      <c r="DK4" s="600"/>
      <c r="DL4" s="600"/>
      <c r="DM4" s="600"/>
      <c r="DN4" s="600"/>
      <c r="DO4" s="600"/>
      <c r="DP4" s="600"/>
      <c r="DQ4" s="600"/>
      <c r="DR4" s="600"/>
      <c r="DS4" s="600"/>
      <c r="DT4" s="600"/>
      <c r="DU4" s="600"/>
      <c r="DV4" s="600"/>
      <c r="DW4" s="600"/>
      <c r="DX4" s="600"/>
      <c r="DY4" s="600"/>
      <c r="DZ4" s="600"/>
      <c r="EA4" s="600"/>
      <c r="EB4" s="600"/>
      <c r="EC4" s="600"/>
      <c r="ED4" s="600"/>
      <c r="EE4" s="600"/>
      <c r="EF4" s="600"/>
      <c r="EG4" s="600"/>
      <c r="EH4" s="600"/>
      <c r="EI4" s="600"/>
      <c r="EJ4" s="600"/>
      <c r="EK4" s="600"/>
      <c r="EL4" s="600"/>
      <c r="EM4" s="600"/>
      <c r="EN4" s="600"/>
      <c r="EO4" s="600"/>
      <c r="EP4" s="600"/>
      <c r="EQ4" s="600"/>
      <c r="ER4" s="600"/>
      <c r="ES4" s="600"/>
      <c r="ET4" s="600"/>
      <c r="EU4" s="600"/>
      <c r="EV4" s="600"/>
      <c r="EW4" s="600"/>
      <c r="EX4" s="600"/>
      <c r="EY4" s="600"/>
      <c r="EZ4" s="600"/>
      <c r="FA4" s="600"/>
      <c r="FB4" s="600"/>
      <c r="FC4" s="600"/>
      <c r="FD4" s="600"/>
      <c r="FE4" s="600"/>
      <c r="FF4" s="600"/>
      <c r="FG4" s="600"/>
      <c r="FH4" s="600"/>
      <c r="FI4" s="600"/>
      <c r="FJ4" s="600"/>
      <c r="FK4" s="600"/>
      <c r="FL4" s="600"/>
      <c r="FM4" s="600"/>
      <c r="FN4" s="600"/>
      <c r="FO4" s="600"/>
      <c r="FP4" s="600"/>
      <c r="FQ4" s="600"/>
      <c r="FR4" s="600"/>
      <c r="FS4" s="600"/>
      <c r="FT4" s="600"/>
      <c r="FU4" s="600"/>
      <c r="FV4" s="600"/>
      <c r="FW4" s="600"/>
      <c r="FX4" s="600"/>
      <c r="FY4" s="600"/>
      <c r="FZ4" s="600"/>
      <c r="GA4" s="600"/>
      <c r="GB4" s="600"/>
      <c r="GC4" s="600"/>
      <c r="GD4" s="600"/>
      <c r="GE4" s="600"/>
      <c r="GF4" s="600"/>
      <c r="GG4" s="600"/>
      <c r="GH4" s="600"/>
      <c r="GI4" s="600"/>
      <c r="GJ4" s="600"/>
      <c r="GK4" s="600"/>
      <c r="GL4" s="600"/>
      <c r="GM4" s="600"/>
      <c r="GN4" s="600"/>
      <c r="GO4" s="600"/>
      <c r="GP4" s="600"/>
      <c r="GQ4" s="600"/>
      <c r="GR4" s="600"/>
      <c r="GS4" s="600"/>
      <c r="GT4" s="600"/>
      <c r="GU4" s="600"/>
      <c r="GV4" s="600"/>
      <c r="GW4" s="600"/>
      <c r="GX4" s="600"/>
      <c r="GY4" s="600"/>
      <c r="GZ4" s="600"/>
      <c r="HA4" s="600"/>
      <c r="HB4" s="600"/>
      <c r="HC4" s="600"/>
      <c r="HD4" s="600"/>
      <c r="HE4" s="600"/>
      <c r="HF4" s="600"/>
      <c r="HG4" s="600"/>
      <c r="HH4" s="600"/>
      <c r="HI4" s="600"/>
      <c r="HJ4" s="600"/>
      <c r="HK4" s="600"/>
      <c r="HL4" s="600"/>
      <c r="HM4" s="600"/>
      <c r="HN4" s="600"/>
      <c r="HO4" s="600"/>
      <c r="HP4" s="600"/>
      <c r="HQ4" s="600"/>
      <c r="HR4" s="600"/>
      <c r="HS4" s="600"/>
      <c r="HT4" s="600"/>
      <c r="HU4" s="600"/>
      <c r="HV4" s="600"/>
      <c r="HW4" s="600"/>
      <c r="HX4" s="600"/>
      <c r="HY4" s="600"/>
      <c r="HZ4" s="600"/>
      <c r="IA4" s="600"/>
      <c r="IB4" s="600"/>
      <c r="IC4" s="600"/>
      <c r="ID4" s="600"/>
      <c r="IE4" s="600"/>
      <c r="IF4" s="600"/>
      <c r="IG4" s="600"/>
      <c r="IH4" s="600"/>
      <c r="II4" s="600"/>
      <c r="IJ4" s="600"/>
      <c r="IK4" s="600"/>
      <c r="IL4" s="600"/>
      <c r="IM4" s="600"/>
      <c r="IN4" s="600"/>
      <c r="IO4" s="600"/>
      <c r="IP4" s="600"/>
      <c r="IQ4" s="600"/>
      <c r="IR4" s="600"/>
      <c r="IS4" s="600"/>
      <c r="IT4" s="600"/>
      <c r="IU4" s="600"/>
      <c r="IV4" s="600"/>
    </row>
    <row r="5" spans="1:256">
      <c r="A5" s="605"/>
      <c r="B5" s="606"/>
      <c r="C5" s="607" t="s">
        <v>5</v>
      </c>
      <c r="D5" s="607" t="s">
        <v>6</v>
      </c>
      <c r="E5" s="607" t="s">
        <v>24</v>
      </c>
      <c r="F5" s="607" t="s">
        <v>25</v>
      </c>
      <c r="G5" s="607" t="s">
        <v>26</v>
      </c>
      <c r="H5" s="607" t="s">
        <v>27</v>
      </c>
      <c r="I5" s="607" t="s">
        <v>28</v>
      </c>
      <c r="J5" s="608" t="s">
        <v>29</v>
      </c>
      <c r="K5" s="609"/>
      <c r="L5" s="609"/>
      <c r="M5" s="609"/>
      <c r="N5" s="609"/>
      <c r="O5" s="609"/>
      <c r="P5" s="609"/>
      <c r="Q5" s="609"/>
      <c r="R5" s="609"/>
      <c r="S5" s="609"/>
      <c r="T5" s="609"/>
      <c r="U5" s="609"/>
      <c r="V5" s="609"/>
      <c r="W5" s="609"/>
      <c r="X5" s="609"/>
      <c r="Y5" s="609"/>
      <c r="Z5" s="609"/>
      <c r="AA5" s="609"/>
      <c r="AB5" s="609"/>
      <c r="AC5" s="609"/>
      <c r="AD5" s="609"/>
      <c r="AE5" s="609"/>
      <c r="AF5" s="609"/>
      <c r="AG5" s="609"/>
      <c r="AH5" s="609"/>
      <c r="AI5" s="609"/>
      <c r="AJ5" s="609"/>
      <c r="AK5" s="609"/>
      <c r="AL5" s="609"/>
      <c r="AM5" s="609"/>
      <c r="AN5" s="609"/>
      <c r="AO5" s="609"/>
      <c r="AP5" s="609"/>
      <c r="AQ5" s="609"/>
      <c r="AR5" s="609"/>
      <c r="AS5" s="609"/>
      <c r="AT5" s="609"/>
      <c r="AU5" s="609"/>
      <c r="AV5" s="609"/>
      <c r="AW5" s="609"/>
      <c r="AX5" s="609"/>
      <c r="AY5" s="609"/>
      <c r="AZ5" s="609"/>
      <c r="BA5" s="609"/>
      <c r="BB5" s="609"/>
      <c r="BC5" s="609"/>
      <c r="BD5" s="609"/>
      <c r="BE5" s="609"/>
      <c r="BF5" s="609"/>
      <c r="BG5" s="609"/>
      <c r="BH5" s="609"/>
      <c r="BI5" s="609"/>
      <c r="BJ5" s="609"/>
      <c r="BK5" s="609"/>
      <c r="BL5" s="609"/>
      <c r="BM5" s="609"/>
      <c r="BN5" s="609"/>
      <c r="BO5" s="609"/>
      <c r="BP5" s="609"/>
      <c r="BQ5" s="609"/>
      <c r="BR5" s="609"/>
      <c r="BS5" s="609"/>
      <c r="BT5" s="609"/>
      <c r="BU5" s="609"/>
      <c r="BV5" s="609"/>
      <c r="BW5" s="605"/>
      <c r="BX5" s="605"/>
      <c r="BY5" s="605"/>
      <c r="BZ5" s="605"/>
      <c r="CA5" s="605"/>
      <c r="CB5" s="605"/>
      <c r="CC5" s="605"/>
      <c r="CD5" s="605"/>
      <c r="CE5" s="605"/>
      <c r="CF5" s="605"/>
      <c r="CG5" s="605"/>
      <c r="CH5" s="605"/>
      <c r="CI5" s="605"/>
      <c r="CJ5" s="605"/>
      <c r="CK5" s="605"/>
      <c r="CL5" s="605"/>
      <c r="CM5" s="605"/>
      <c r="CN5" s="605"/>
      <c r="CO5" s="605"/>
      <c r="CP5" s="605"/>
      <c r="CQ5" s="605"/>
      <c r="CR5" s="605"/>
      <c r="CS5" s="605"/>
      <c r="CT5" s="605"/>
      <c r="CU5" s="605"/>
      <c r="CV5" s="605"/>
      <c r="CW5" s="605"/>
      <c r="CX5" s="605"/>
      <c r="CY5" s="605"/>
      <c r="CZ5" s="605"/>
      <c r="DA5" s="605"/>
      <c r="DB5" s="605"/>
      <c r="DC5" s="605"/>
      <c r="DD5" s="605"/>
      <c r="DE5" s="605"/>
      <c r="DF5" s="605"/>
      <c r="DG5" s="605"/>
      <c r="DH5" s="605"/>
      <c r="DI5" s="605"/>
      <c r="DJ5" s="605"/>
      <c r="DK5" s="605"/>
      <c r="DL5" s="605"/>
      <c r="DM5" s="605"/>
      <c r="DN5" s="605"/>
      <c r="DO5" s="605"/>
      <c r="DP5" s="605"/>
      <c r="DQ5" s="605"/>
      <c r="DR5" s="605"/>
      <c r="DS5" s="605"/>
      <c r="DT5" s="605"/>
      <c r="DU5" s="605"/>
      <c r="DV5" s="605"/>
      <c r="DW5" s="605"/>
      <c r="DX5" s="605"/>
      <c r="DY5" s="605"/>
      <c r="DZ5" s="605"/>
      <c r="EA5" s="605"/>
      <c r="EB5" s="605"/>
      <c r="EC5" s="605"/>
      <c r="ED5" s="605"/>
      <c r="EE5" s="605"/>
      <c r="EF5" s="605"/>
      <c r="EG5" s="605"/>
      <c r="EH5" s="605"/>
      <c r="EI5" s="605"/>
      <c r="EJ5" s="605"/>
      <c r="EK5" s="605"/>
      <c r="EL5" s="605"/>
      <c r="EM5" s="605"/>
      <c r="EN5" s="605"/>
      <c r="EO5" s="605"/>
      <c r="EP5" s="605"/>
      <c r="EQ5" s="605"/>
      <c r="ER5" s="605"/>
      <c r="ES5" s="605"/>
      <c r="ET5" s="605"/>
      <c r="EU5" s="605"/>
      <c r="EV5" s="605"/>
      <c r="EW5" s="605"/>
      <c r="EX5" s="605"/>
      <c r="EY5" s="605"/>
      <c r="EZ5" s="605"/>
      <c r="FA5" s="605"/>
      <c r="FB5" s="605"/>
      <c r="FC5" s="605"/>
      <c r="FD5" s="605"/>
      <c r="FE5" s="605"/>
      <c r="FF5" s="605"/>
      <c r="FG5" s="605"/>
      <c r="FH5" s="605"/>
      <c r="FI5" s="605"/>
      <c r="FJ5" s="605"/>
      <c r="FK5" s="605"/>
      <c r="FL5" s="605"/>
      <c r="FM5" s="605"/>
      <c r="FN5" s="605"/>
      <c r="FO5" s="605"/>
      <c r="FP5" s="605"/>
      <c r="FQ5" s="605"/>
      <c r="FR5" s="605"/>
      <c r="FS5" s="605"/>
      <c r="FT5" s="605"/>
      <c r="FU5" s="605"/>
      <c r="FV5" s="605"/>
      <c r="FW5" s="605"/>
      <c r="FX5" s="605"/>
      <c r="FY5" s="605"/>
      <c r="FZ5" s="605"/>
      <c r="GA5" s="605"/>
      <c r="GB5" s="605"/>
      <c r="GC5" s="605"/>
      <c r="GD5" s="605"/>
      <c r="GE5" s="605"/>
      <c r="GF5" s="605"/>
      <c r="GG5" s="605"/>
      <c r="GH5" s="605"/>
      <c r="GI5" s="605"/>
      <c r="GJ5" s="605"/>
      <c r="GK5" s="605"/>
      <c r="GL5" s="605"/>
      <c r="GM5" s="605"/>
      <c r="GN5" s="605"/>
      <c r="GO5" s="605"/>
      <c r="GP5" s="605"/>
      <c r="GQ5" s="605"/>
      <c r="GR5" s="605"/>
      <c r="GS5" s="605"/>
      <c r="GT5" s="605"/>
      <c r="GU5" s="605"/>
      <c r="GV5" s="605"/>
      <c r="GW5" s="605"/>
      <c r="GX5" s="605"/>
      <c r="GY5" s="605"/>
      <c r="GZ5" s="605"/>
      <c r="HA5" s="605"/>
      <c r="HB5" s="605"/>
      <c r="HC5" s="605"/>
      <c r="HD5" s="605"/>
      <c r="HE5" s="605"/>
      <c r="HF5" s="605"/>
      <c r="HG5" s="605"/>
      <c r="HH5" s="605"/>
      <c r="HI5" s="605"/>
      <c r="HJ5" s="605"/>
      <c r="HK5" s="605"/>
      <c r="HL5" s="605"/>
      <c r="HM5" s="605"/>
      <c r="HN5" s="605"/>
      <c r="HO5" s="605"/>
      <c r="HP5" s="605"/>
      <c r="HQ5" s="605"/>
      <c r="HR5" s="605"/>
      <c r="HS5" s="605"/>
      <c r="HT5" s="605"/>
      <c r="HU5" s="605"/>
      <c r="HV5" s="605"/>
      <c r="HW5" s="605"/>
      <c r="HX5" s="605"/>
      <c r="HY5" s="605"/>
      <c r="HZ5" s="605"/>
      <c r="IA5" s="605"/>
      <c r="IB5" s="605"/>
      <c r="IC5" s="605"/>
      <c r="ID5" s="605"/>
      <c r="IE5" s="605"/>
      <c r="IF5" s="605"/>
      <c r="IG5" s="605"/>
      <c r="IH5" s="605"/>
      <c r="II5" s="605"/>
      <c r="IJ5" s="605"/>
      <c r="IK5" s="605"/>
      <c r="IL5" s="605"/>
      <c r="IM5" s="605"/>
      <c r="IN5" s="605"/>
      <c r="IO5" s="605"/>
      <c r="IP5" s="605"/>
      <c r="IQ5" s="605"/>
      <c r="IR5" s="605"/>
      <c r="IS5" s="605"/>
      <c r="IT5" s="605"/>
      <c r="IU5" s="605"/>
      <c r="IV5" s="605"/>
    </row>
    <row r="6" spans="1:256">
      <c r="B6" s="610" t="s">
        <v>66</v>
      </c>
      <c r="C6" s="611"/>
      <c r="D6" s="612"/>
      <c r="E6" s="612"/>
      <c r="F6" s="612"/>
      <c r="G6" s="612"/>
      <c r="H6" s="612"/>
      <c r="I6" s="612"/>
      <c r="J6" s="613"/>
    </row>
    <row r="7" spans="1:256">
      <c r="B7" s="614" t="s">
        <v>68</v>
      </c>
      <c r="C7" s="611"/>
      <c r="D7" s="612"/>
      <c r="E7" s="612"/>
      <c r="F7" s="612"/>
      <c r="G7" s="612"/>
      <c r="H7" s="612"/>
      <c r="I7" s="612"/>
      <c r="J7" s="613"/>
    </row>
    <row r="8" spans="1:256">
      <c r="B8" s="614" t="s">
        <v>69</v>
      </c>
      <c r="C8" s="611"/>
      <c r="D8" s="612"/>
      <c r="E8" s="612"/>
      <c r="F8" s="612"/>
      <c r="G8" s="612"/>
      <c r="H8" s="612"/>
      <c r="I8" s="612"/>
      <c r="J8" s="613"/>
    </row>
    <row r="9" spans="1:256">
      <c r="B9" s="615" t="s">
        <v>79</v>
      </c>
      <c r="C9" s="611"/>
      <c r="D9" s="612"/>
      <c r="E9" s="612"/>
      <c r="F9" s="612"/>
      <c r="G9" s="612"/>
      <c r="H9" s="612"/>
      <c r="I9" s="612"/>
      <c r="J9" s="613"/>
    </row>
    <row r="10" spans="1:256">
      <c r="B10" s="610" t="s">
        <v>80</v>
      </c>
      <c r="C10" s="611"/>
      <c r="D10" s="612"/>
      <c r="E10" s="612"/>
      <c r="F10" s="612"/>
      <c r="G10" s="612"/>
      <c r="H10" s="612"/>
      <c r="I10" s="612"/>
      <c r="J10" s="613"/>
    </row>
    <row r="11" spans="1:256">
      <c r="B11" s="615" t="s">
        <v>81</v>
      </c>
      <c r="C11" s="611"/>
      <c r="D11" s="612"/>
      <c r="E11" s="612"/>
      <c r="F11" s="612"/>
      <c r="G11" s="612"/>
      <c r="H11" s="612"/>
      <c r="I11" s="612"/>
      <c r="J11" s="613"/>
    </row>
    <row r="12" spans="1:256">
      <c r="B12" s="614" t="s">
        <v>68</v>
      </c>
      <c r="C12" s="611"/>
      <c r="D12" s="612"/>
      <c r="E12" s="612"/>
      <c r="F12" s="612"/>
      <c r="G12" s="612"/>
      <c r="H12" s="612"/>
      <c r="I12" s="612"/>
      <c r="J12" s="613"/>
    </row>
    <row r="13" spans="1:256">
      <c r="B13" s="614" t="s">
        <v>69</v>
      </c>
      <c r="C13" s="611"/>
      <c r="D13" s="612"/>
      <c r="E13" s="612"/>
      <c r="F13" s="612"/>
      <c r="G13" s="612"/>
      <c r="H13" s="612"/>
      <c r="I13" s="612"/>
      <c r="J13" s="613"/>
    </row>
    <row r="14" spans="1:256">
      <c r="B14" s="615" t="s">
        <v>82</v>
      </c>
      <c r="C14" s="611"/>
      <c r="D14" s="612"/>
      <c r="E14" s="612"/>
      <c r="F14" s="612"/>
      <c r="G14" s="612"/>
      <c r="H14" s="612"/>
      <c r="I14" s="612"/>
      <c r="J14" s="613"/>
    </row>
    <row r="15" spans="1:256">
      <c r="B15" s="615" t="s">
        <v>83</v>
      </c>
      <c r="C15" s="611"/>
      <c r="D15" s="612"/>
      <c r="E15" s="612"/>
      <c r="F15" s="612"/>
      <c r="G15" s="612"/>
      <c r="H15" s="612"/>
      <c r="I15" s="612"/>
      <c r="J15" s="613"/>
    </row>
    <row r="16" spans="1:256">
      <c r="B16" s="614" t="s">
        <v>72</v>
      </c>
      <c r="C16" s="611"/>
      <c r="D16" s="612"/>
      <c r="E16" s="612"/>
      <c r="F16" s="612"/>
      <c r="G16" s="612"/>
      <c r="H16" s="612"/>
      <c r="I16" s="612"/>
      <c r="J16" s="613"/>
    </row>
    <row r="17" spans="1:256">
      <c r="B17" s="614" t="s">
        <v>73</v>
      </c>
      <c r="C17" s="611"/>
      <c r="D17" s="612"/>
      <c r="E17" s="612"/>
      <c r="F17" s="612"/>
      <c r="G17" s="612"/>
      <c r="H17" s="612"/>
      <c r="I17" s="612"/>
      <c r="J17" s="613"/>
    </row>
    <row r="18" spans="1:256">
      <c r="B18" s="615" t="s">
        <v>84</v>
      </c>
      <c r="C18" s="611"/>
      <c r="D18" s="612"/>
      <c r="E18" s="612"/>
      <c r="F18" s="612"/>
      <c r="G18" s="612"/>
      <c r="H18" s="612"/>
      <c r="I18" s="612"/>
      <c r="J18" s="613"/>
    </row>
    <row r="19" spans="1:256">
      <c r="B19" s="614" t="s">
        <v>81</v>
      </c>
      <c r="C19" s="611"/>
      <c r="D19" s="612"/>
      <c r="E19" s="612"/>
      <c r="F19" s="612"/>
      <c r="G19" s="612"/>
      <c r="H19" s="612"/>
      <c r="I19" s="612"/>
      <c r="J19" s="613"/>
    </row>
    <row r="20" spans="1:256">
      <c r="B20" s="614" t="s">
        <v>83</v>
      </c>
      <c r="C20" s="611"/>
      <c r="D20" s="612"/>
      <c r="E20" s="612"/>
      <c r="F20" s="612"/>
      <c r="G20" s="612"/>
      <c r="H20" s="612"/>
      <c r="I20" s="612"/>
      <c r="J20" s="613"/>
    </row>
    <row r="21" spans="1:256">
      <c r="B21" s="616" t="s">
        <v>85</v>
      </c>
      <c r="C21" s="611"/>
      <c r="D21" s="612"/>
      <c r="E21" s="612"/>
      <c r="F21" s="612"/>
      <c r="G21" s="612"/>
      <c r="H21" s="612"/>
      <c r="I21" s="612"/>
      <c r="J21" s="613"/>
    </row>
    <row r="22" spans="1:256">
      <c r="B22" s="617" t="str">
        <v>סה"כ מניות</v>
      </c>
      <c r="C22" s="618"/>
      <c r="D22" s="619"/>
      <c r="E22" s="619"/>
      <c r="F22" s="619"/>
      <c r="G22" s="619"/>
      <c r="H22" s="619"/>
      <c r="I22" s="619"/>
      <c r="J22" s="620"/>
    </row>
    <row r="23" spans="1:256">
      <c r="B23" s="621" t="s">
        <v>87</v>
      </c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B2:J2"/>
  </mergeCells>
  <printOptions/>
  <pageMargins left="0" right="0" top="0.5" bottom="0.5" header="0" footer="0.25"/>
  <pageSetup blackAndWhite="0" cellComments="none" copies="1" draft="0" errors="displayed" firstPageNumber="1" fitToWidth="1" orientation="landscape" pageOrder="overThenDown" paperSize="9" scale="80" useFirstPageNumber="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  <tabColor rgb="FFFFFF99"/>
  </sheetPr>
  <dimension ref="A1:IV35"/>
  <sheetViews>
    <sheetView workbookViewId="0" rightToLeft="1">
      <selection activeCell="A1" sqref="A1"/>
    </sheetView>
  </sheetViews>
  <sheetFormatPr defaultRowHeight="18"/>
  <cols>
    <col min="1" max="1" style="622" width="6.281423" customWidth="1"/>
    <col min="2" max="2" style="623" width="47.78578" customWidth="1"/>
    <col min="3" max="3" style="623" width="17.72888" customWidth="1"/>
    <col min="4" max="4" style="622" width="21.88127" customWidth="1"/>
    <col min="5" max="5" style="622" width="17.87368" customWidth="1"/>
    <col min="6" max="6" style="622" width="9.858507" customWidth="1"/>
    <col min="7" max="7" style="622" width="19.73267" customWidth="1"/>
    <col min="8" max="8" style="622" width="15.0128" customWidth="1"/>
    <col min="9" max="9" style="622" width="15.72508" customWidth="1"/>
    <col min="10" max="11" style="622" width="9.713702" customWidth="1"/>
    <col min="12" max="12" style="624" width="7.569017" customWidth="1"/>
    <col min="13" max="13" style="624" width="6.708012" customWidth="1"/>
    <col min="14" max="14" style="624" width="7.709908" customWidth="1"/>
    <col min="15" max="15" style="624" width="7.138514" customWidth="1"/>
    <col min="16" max="16" style="624" width="5.995726" customWidth="1"/>
    <col min="17" max="17" style="624" width="7.854714" customWidth="1"/>
    <col min="18" max="18" style="624" width="8.140411" customWidth="1"/>
    <col min="19" max="19" style="624" width="6.281423" customWidth="1"/>
    <col min="20" max="20" style="624" width="7.999519" customWidth="1"/>
    <col min="21" max="21" style="624" width="8.711805" customWidth="1"/>
    <col min="22" max="22" style="624" width="10.00331" customWidth="1"/>
    <col min="23" max="23" style="622" width="9.57281" customWidth="1"/>
    <col min="24" max="24" style="622" width="6.136617" customWidth="1"/>
    <col min="25" max="26" style="622" width="5.706115" customWidth="1"/>
    <col min="27" max="27" style="622" width="6.852817" customWidth="1"/>
    <col min="28" max="28" style="622" width="6.422315" customWidth="1"/>
    <col min="29" max="29" style="622" width="6.708012" customWidth="1"/>
    <col min="30" max="30" style="622" width="7.28332" customWidth="1"/>
    <col min="31" max="42" style="622" width="5.706115" customWidth="1"/>
    <col min="43" max="256" style="622"/>
  </cols>
  <sheetData>
    <row r="1" spans="1:256">
      <c r="B1" s="625" t="s">
        <v>16</v>
      </c>
      <c r="C1" s="626" t="s">
        <v>1</v>
      </c>
      <c r="D1" s="627"/>
      <c r="E1" s="627"/>
      <c r="F1" s="628"/>
      <c r="G1" s="629"/>
      <c r="H1" s="630"/>
      <c r="I1" s="629"/>
      <c r="J1" s="630"/>
      <c r="K1" s="630"/>
    </row>
    <row r="2" spans="1:256">
      <c r="A2" s="631"/>
      <c r="B2" s="632" t="s">
        <v>151</v>
      </c>
      <c r="C2" s="633"/>
      <c r="D2" s="633"/>
      <c r="E2" s="633"/>
      <c r="F2" s="633"/>
      <c r="G2" s="633"/>
      <c r="H2" s="633"/>
      <c r="I2" s="633"/>
      <c r="J2" s="633"/>
      <c r="K2" s="634"/>
      <c r="L2" s="635"/>
      <c r="M2" s="635"/>
      <c r="N2" s="635"/>
      <c r="O2" s="635"/>
      <c r="P2" s="635"/>
      <c r="Q2" s="635"/>
      <c r="R2" s="635"/>
      <c r="S2" s="635"/>
      <c r="T2" s="635"/>
      <c r="U2" s="635"/>
      <c r="V2" s="635"/>
      <c r="W2" s="631"/>
      <c r="X2" s="631"/>
      <c r="Y2" s="631"/>
      <c r="Z2" s="631"/>
      <c r="AA2" s="631"/>
      <c r="AB2" s="631"/>
      <c r="AC2" s="631"/>
      <c r="AD2" s="631"/>
      <c r="AE2" s="631"/>
      <c r="AF2" s="631"/>
      <c r="AG2" s="631"/>
      <c r="AH2" s="631"/>
      <c r="AI2" s="631"/>
      <c r="AJ2" s="631"/>
      <c r="AK2" s="631"/>
      <c r="AL2" s="631"/>
      <c r="AM2" s="631"/>
      <c r="AN2" s="631"/>
      <c r="AO2" s="631"/>
      <c r="AP2" s="631"/>
      <c r="AQ2" s="631"/>
      <c r="AR2" s="631"/>
      <c r="AS2" s="631"/>
      <c r="AT2" s="631"/>
      <c r="AU2" s="631"/>
      <c r="AV2" s="631"/>
      <c r="AW2" s="631"/>
      <c r="AX2" s="631"/>
      <c r="AY2" s="631"/>
      <c r="AZ2" s="631"/>
      <c r="BA2" s="631"/>
      <c r="BB2" s="631"/>
      <c r="BC2" s="631"/>
      <c r="BD2" s="631"/>
      <c r="BE2" s="631"/>
      <c r="BF2" s="631"/>
      <c r="BG2" s="631"/>
      <c r="BH2" s="631"/>
      <c r="BI2" s="631"/>
      <c r="BJ2" s="631"/>
      <c r="BK2" s="631"/>
      <c r="BL2" s="631"/>
      <c r="BM2" s="631"/>
      <c r="BN2" s="631"/>
      <c r="BO2" s="631"/>
      <c r="BP2" s="631"/>
      <c r="BQ2" s="631"/>
      <c r="BR2" s="631"/>
      <c r="BS2" s="631"/>
      <c r="BT2" s="631"/>
      <c r="BU2" s="631"/>
      <c r="BV2" s="631"/>
      <c r="BW2" s="631"/>
      <c r="BX2" s="631"/>
      <c r="BY2" s="631"/>
      <c r="BZ2" s="631"/>
      <c r="CA2" s="631"/>
      <c r="CB2" s="631"/>
      <c r="CC2" s="631"/>
      <c r="CD2" s="631"/>
      <c r="CE2" s="631"/>
      <c r="CF2" s="631"/>
      <c r="CG2" s="631"/>
      <c r="CH2" s="631"/>
      <c r="CI2" s="631"/>
      <c r="CJ2" s="631"/>
      <c r="CK2" s="631"/>
      <c r="CL2" s="631"/>
      <c r="CM2" s="631"/>
      <c r="CN2" s="631"/>
      <c r="CO2" s="631"/>
      <c r="CP2" s="631"/>
      <c r="CQ2" s="631"/>
      <c r="CR2" s="631"/>
      <c r="CS2" s="631"/>
      <c r="CT2" s="631"/>
      <c r="CU2" s="631"/>
      <c r="CV2" s="631"/>
      <c r="CW2" s="631"/>
      <c r="CX2" s="631"/>
      <c r="CY2" s="631"/>
      <c r="CZ2" s="631"/>
      <c r="DA2" s="631"/>
      <c r="DB2" s="631"/>
      <c r="DC2" s="631"/>
      <c r="DD2" s="631"/>
      <c r="DE2" s="631"/>
      <c r="DF2" s="631"/>
      <c r="DG2" s="631"/>
      <c r="DH2" s="631"/>
      <c r="DI2" s="631"/>
      <c r="DJ2" s="631"/>
      <c r="DK2" s="631"/>
      <c r="DL2" s="631"/>
      <c r="DM2" s="631"/>
      <c r="DN2" s="631"/>
      <c r="DO2" s="631"/>
      <c r="DP2" s="631"/>
      <c r="DQ2" s="631"/>
      <c r="DR2" s="631"/>
      <c r="DS2" s="631"/>
      <c r="DT2" s="631"/>
      <c r="DU2" s="631"/>
      <c r="DV2" s="631"/>
      <c r="DW2" s="631"/>
      <c r="DX2" s="631"/>
      <c r="DY2" s="631"/>
      <c r="DZ2" s="631"/>
      <c r="EA2" s="631"/>
      <c r="EB2" s="631"/>
      <c r="EC2" s="631"/>
      <c r="ED2" s="631"/>
      <c r="EE2" s="631"/>
      <c r="EF2" s="631"/>
      <c r="EG2" s="631"/>
      <c r="EH2" s="631"/>
      <c r="EI2" s="631"/>
      <c r="EJ2" s="631"/>
      <c r="EK2" s="631"/>
      <c r="EL2" s="631"/>
      <c r="EM2" s="631"/>
      <c r="EN2" s="631"/>
      <c r="EO2" s="631"/>
      <c r="EP2" s="631"/>
      <c r="EQ2" s="631"/>
      <c r="ER2" s="631"/>
      <c r="ES2" s="631"/>
      <c r="ET2" s="631"/>
      <c r="EU2" s="631"/>
      <c r="EV2" s="631"/>
      <c r="EW2" s="631"/>
      <c r="EX2" s="631"/>
      <c r="EY2" s="631"/>
      <c r="EZ2" s="631"/>
      <c r="FA2" s="631"/>
      <c r="FB2" s="631"/>
      <c r="FC2" s="631"/>
      <c r="FD2" s="631"/>
      <c r="FE2" s="631"/>
      <c r="FF2" s="631"/>
      <c r="FG2" s="631"/>
      <c r="FH2" s="631"/>
      <c r="FI2" s="631"/>
      <c r="FJ2" s="631"/>
      <c r="FK2" s="631"/>
      <c r="FL2" s="631"/>
      <c r="FM2" s="631"/>
      <c r="FN2" s="631"/>
      <c r="FO2" s="631"/>
      <c r="FP2" s="631"/>
      <c r="FQ2" s="631"/>
      <c r="FR2" s="631"/>
      <c r="FS2" s="631"/>
      <c r="FT2" s="631"/>
      <c r="FU2" s="631"/>
      <c r="FV2" s="631"/>
      <c r="FW2" s="631"/>
      <c r="FX2" s="631"/>
      <c r="FY2" s="631"/>
      <c r="FZ2" s="631"/>
      <c r="GA2" s="631"/>
      <c r="GB2" s="631"/>
      <c r="GC2" s="631"/>
      <c r="GD2" s="631"/>
      <c r="GE2" s="631"/>
      <c r="GF2" s="631"/>
      <c r="GG2" s="631"/>
      <c r="GH2" s="631"/>
      <c r="GI2" s="631"/>
      <c r="GJ2" s="631"/>
      <c r="GK2" s="631"/>
      <c r="GL2" s="631"/>
      <c r="GM2" s="631"/>
      <c r="GN2" s="631"/>
      <c r="GO2" s="631"/>
      <c r="GP2" s="631"/>
      <c r="GQ2" s="631"/>
      <c r="GR2" s="631"/>
      <c r="GS2" s="631"/>
      <c r="GT2" s="631"/>
      <c r="GU2" s="631"/>
      <c r="GV2" s="631"/>
      <c r="GW2" s="631"/>
      <c r="GX2" s="631"/>
      <c r="GY2" s="631"/>
      <c r="GZ2" s="631"/>
      <c r="HA2" s="631"/>
      <c r="HB2" s="631"/>
      <c r="HC2" s="631"/>
      <c r="HD2" s="631"/>
      <c r="HE2" s="631"/>
      <c r="HF2" s="631"/>
      <c r="HG2" s="631"/>
      <c r="HH2" s="631"/>
      <c r="HI2" s="631"/>
      <c r="HJ2" s="631"/>
      <c r="HK2" s="631"/>
      <c r="HL2" s="631"/>
      <c r="HM2" s="631"/>
      <c r="HN2" s="631"/>
      <c r="HO2" s="631"/>
      <c r="HP2" s="631"/>
      <c r="HQ2" s="631"/>
      <c r="HR2" s="631"/>
      <c r="HS2" s="631"/>
      <c r="HT2" s="631"/>
      <c r="HU2" s="631"/>
      <c r="HV2" s="631"/>
      <c r="HW2" s="631"/>
      <c r="HX2" s="631"/>
      <c r="HY2" s="631"/>
      <c r="HZ2" s="631"/>
      <c r="IA2" s="631"/>
      <c r="IB2" s="631"/>
      <c r="IC2" s="631"/>
      <c r="ID2" s="631"/>
      <c r="IE2" s="631"/>
      <c r="IF2" s="631"/>
      <c r="IG2" s="631"/>
      <c r="IH2" s="631"/>
      <c r="II2" s="631"/>
      <c r="IJ2" s="631"/>
      <c r="IK2" s="631"/>
      <c r="IL2" s="631"/>
      <c r="IM2" s="631"/>
      <c r="IN2" s="631"/>
      <c r="IO2" s="631"/>
      <c r="IP2" s="631"/>
      <c r="IQ2" s="631"/>
      <c r="IR2" s="631"/>
      <c r="IS2" s="631"/>
      <c r="IT2" s="631"/>
      <c r="IU2" s="631"/>
      <c r="IV2" s="631"/>
    </row>
    <row r="3" spans="1:256">
      <c r="A3" s="635"/>
      <c r="B3" s="636" t="str">
        <v>5. קרנות השקעה</v>
      </c>
      <c r="C3" s="637" t="s">
        <v>17</v>
      </c>
      <c r="D3" s="637" t="s">
        <v>64</v>
      </c>
      <c r="E3" s="637" t="s">
        <v>20</v>
      </c>
      <c r="F3" s="637" t="s">
        <v>46</v>
      </c>
      <c r="G3" s="637" t="s">
        <v>48</v>
      </c>
      <c r="H3" s="637" t="s">
        <v>49</v>
      </c>
      <c r="I3" s="637" t="s">
        <v>152</v>
      </c>
      <c r="J3" s="637" t="s">
        <v>50</v>
      </c>
      <c r="K3" s="638" t="s">
        <v>2</v>
      </c>
      <c r="L3" s="635"/>
      <c r="M3" s="635"/>
      <c r="N3" s="635"/>
      <c r="O3" s="635"/>
      <c r="P3" s="635"/>
      <c r="Q3" s="635"/>
      <c r="R3" s="635"/>
      <c r="S3" s="635"/>
      <c r="T3" s="635"/>
      <c r="U3" s="635"/>
      <c r="V3" s="635"/>
      <c r="W3" s="635"/>
      <c r="X3" s="635"/>
      <c r="Y3" s="635"/>
      <c r="Z3" s="635"/>
      <c r="AA3" s="635"/>
      <c r="AB3" s="635"/>
      <c r="AC3" s="635"/>
      <c r="AD3" s="635"/>
      <c r="AE3" s="635"/>
      <c r="AF3" s="635"/>
      <c r="AG3" s="635"/>
      <c r="AH3" s="635"/>
      <c r="AI3" s="635"/>
      <c r="AJ3" s="635"/>
      <c r="AK3" s="635"/>
      <c r="AL3" s="635"/>
      <c r="AM3" s="635"/>
      <c r="AN3" s="635"/>
      <c r="AO3" s="635"/>
      <c r="AP3" s="635"/>
      <c r="AQ3" s="635"/>
      <c r="AR3" s="635"/>
      <c r="AS3" s="635"/>
      <c r="AT3" s="635"/>
      <c r="AU3" s="635"/>
      <c r="AV3" s="635"/>
      <c r="AW3" s="635"/>
      <c r="AX3" s="635"/>
      <c r="AY3" s="635"/>
      <c r="AZ3" s="635"/>
      <c r="BA3" s="635"/>
      <c r="BB3" s="635"/>
      <c r="BC3" s="635"/>
      <c r="BD3" s="635"/>
      <c r="BE3" s="635"/>
      <c r="BF3" s="635"/>
      <c r="BG3" s="635"/>
      <c r="BH3" s="635"/>
      <c r="BI3" s="635"/>
      <c r="BJ3" s="635"/>
      <c r="BK3" s="635"/>
      <c r="BL3" s="635"/>
      <c r="BM3" s="635"/>
      <c r="BN3" s="635"/>
      <c r="BO3" s="635"/>
      <c r="BP3" s="635"/>
      <c r="BQ3" s="635"/>
      <c r="BR3" s="635"/>
      <c r="BS3" s="635"/>
      <c r="BT3" s="635"/>
      <c r="BU3" s="635"/>
      <c r="BV3" s="635"/>
      <c r="BW3" s="635"/>
      <c r="BX3" s="635"/>
      <c r="BY3" s="635"/>
      <c r="BZ3" s="635"/>
      <c r="CA3" s="635"/>
      <c r="CB3" s="635"/>
      <c r="CC3" s="635"/>
      <c r="CD3" s="635"/>
      <c r="CE3" s="635"/>
      <c r="CF3" s="635"/>
      <c r="CG3" s="635"/>
      <c r="CH3" s="635"/>
      <c r="CI3" s="635"/>
      <c r="CJ3" s="635"/>
      <c r="CK3" s="635"/>
      <c r="CL3" s="635"/>
      <c r="CM3" s="635"/>
      <c r="CN3" s="635"/>
      <c r="CO3" s="635"/>
      <c r="CP3" s="635"/>
      <c r="CQ3" s="635"/>
      <c r="CR3" s="635"/>
      <c r="CS3" s="635"/>
      <c r="CT3" s="635"/>
      <c r="CU3" s="635"/>
      <c r="CV3" s="635"/>
      <c r="CW3" s="635"/>
      <c r="CX3" s="635"/>
      <c r="CY3" s="635"/>
      <c r="CZ3" s="635"/>
      <c r="DA3" s="635"/>
      <c r="DB3" s="635"/>
      <c r="DC3" s="635"/>
      <c r="DD3" s="635"/>
      <c r="DE3" s="635"/>
      <c r="DF3" s="635"/>
      <c r="DG3" s="635"/>
      <c r="DH3" s="635"/>
      <c r="DI3" s="635"/>
      <c r="DJ3" s="635"/>
      <c r="DK3" s="635"/>
      <c r="DL3" s="635"/>
      <c r="DM3" s="635"/>
      <c r="DN3" s="635"/>
      <c r="DO3" s="635"/>
      <c r="DP3" s="635"/>
      <c r="DQ3" s="635"/>
      <c r="DR3" s="635"/>
      <c r="DS3" s="635"/>
      <c r="DT3" s="635"/>
      <c r="DU3" s="635"/>
      <c r="DV3" s="635"/>
      <c r="DW3" s="635"/>
      <c r="DX3" s="635"/>
      <c r="DY3" s="635"/>
      <c r="DZ3" s="635"/>
      <c r="EA3" s="635"/>
      <c r="EB3" s="635"/>
      <c r="EC3" s="635"/>
      <c r="ED3" s="635"/>
      <c r="EE3" s="635"/>
      <c r="EF3" s="635"/>
      <c r="EG3" s="635"/>
      <c r="EH3" s="635"/>
      <c r="EI3" s="635"/>
      <c r="EJ3" s="635"/>
      <c r="EK3" s="635"/>
      <c r="EL3" s="635"/>
      <c r="EM3" s="635"/>
      <c r="EN3" s="635"/>
      <c r="EO3" s="635"/>
      <c r="EP3" s="635"/>
      <c r="EQ3" s="635"/>
      <c r="ER3" s="635"/>
      <c r="ES3" s="635"/>
      <c r="ET3" s="635"/>
      <c r="EU3" s="635"/>
      <c r="EV3" s="635"/>
      <c r="EW3" s="635"/>
      <c r="EX3" s="635"/>
      <c r="EY3" s="635"/>
      <c r="EZ3" s="635"/>
      <c r="FA3" s="635"/>
      <c r="FB3" s="635"/>
      <c r="FC3" s="635"/>
      <c r="FD3" s="635"/>
      <c r="FE3" s="635"/>
      <c r="FF3" s="635"/>
      <c r="FG3" s="635"/>
      <c r="FH3" s="635"/>
      <c r="FI3" s="635"/>
      <c r="FJ3" s="635"/>
      <c r="FK3" s="635"/>
      <c r="FL3" s="635"/>
      <c r="FM3" s="635"/>
      <c r="FN3" s="635"/>
      <c r="FO3" s="635"/>
      <c r="FP3" s="635"/>
      <c r="FQ3" s="635"/>
      <c r="FR3" s="635"/>
      <c r="FS3" s="635"/>
      <c r="FT3" s="635"/>
      <c r="FU3" s="635"/>
      <c r="FV3" s="635"/>
      <c r="FW3" s="635"/>
      <c r="FX3" s="635"/>
      <c r="FY3" s="635"/>
      <c r="FZ3" s="635"/>
      <c r="GA3" s="635"/>
      <c r="GB3" s="635"/>
      <c r="GC3" s="635"/>
      <c r="GD3" s="635"/>
      <c r="GE3" s="635"/>
      <c r="GF3" s="635"/>
      <c r="GG3" s="635"/>
      <c r="GH3" s="635"/>
      <c r="GI3" s="635"/>
      <c r="GJ3" s="635"/>
      <c r="GK3" s="635"/>
      <c r="GL3" s="635"/>
      <c r="GM3" s="635"/>
      <c r="GN3" s="635"/>
      <c r="GO3" s="635"/>
      <c r="GP3" s="635"/>
      <c r="GQ3" s="635"/>
      <c r="GR3" s="635"/>
      <c r="GS3" s="635"/>
      <c r="GT3" s="635"/>
      <c r="GU3" s="635"/>
      <c r="GV3" s="635"/>
      <c r="GW3" s="635"/>
      <c r="GX3" s="635"/>
      <c r="GY3" s="635"/>
      <c r="GZ3" s="635"/>
      <c r="HA3" s="635"/>
      <c r="HB3" s="635"/>
      <c r="HC3" s="635"/>
      <c r="HD3" s="635"/>
      <c r="HE3" s="635"/>
      <c r="HF3" s="635"/>
      <c r="HG3" s="635"/>
      <c r="HH3" s="635"/>
      <c r="HI3" s="635"/>
      <c r="HJ3" s="635"/>
      <c r="HK3" s="635"/>
      <c r="HL3" s="635"/>
      <c r="HM3" s="635"/>
      <c r="HN3" s="635"/>
      <c r="HO3" s="635"/>
      <c r="HP3" s="635"/>
      <c r="HQ3" s="635"/>
      <c r="HR3" s="635"/>
      <c r="HS3" s="635"/>
      <c r="HT3" s="635"/>
      <c r="HU3" s="635"/>
      <c r="HV3" s="635"/>
      <c r="HW3" s="635"/>
      <c r="HX3" s="635"/>
      <c r="HY3" s="635"/>
      <c r="HZ3" s="635"/>
      <c r="IA3" s="635"/>
      <c r="IB3" s="635"/>
      <c r="IC3" s="635"/>
      <c r="ID3" s="635"/>
      <c r="IE3" s="635"/>
      <c r="IF3" s="635"/>
      <c r="IG3" s="635"/>
      <c r="IH3" s="635"/>
      <c r="II3" s="635"/>
      <c r="IJ3" s="635"/>
      <c r="IK3" s="635"/>
      <c r="IL3" s="635"/>
      <c r="IM3" s="635"/>
      <c r="IN3" s="635"/>
      <c r="IO3" s="635"/>
      <c r="IP3" s="635"/>
      <c r="IQ3" s="635"/>
      <c r="IR3" s="635"/>
      <c r="IS3" s="635"/>
      <c r="IT3" s="635"/>
      <c r="IU3" s="635"/>
      <c r="IV3" s="635"/>
    </row>
    <row r="4" spans="1:256">
      <c r="A4" s="639"/>
      <c r="B4" s="640"/>
      <c r="C4" s="641"/>
      <c r="D4" s="641"/>
      <c r="E4" s="641"/>
      <c r="F4" s="642" t="s">
        <v>51</v>
      </c>
      <c r="G4" s="642" t="s">
        <v>53</v>
      </c>
      <c r="H4" s="642" t="s">
        <v>54</v>
      </c>
      <c r="I4" s="642" t="s">
        <v>3</v>
      </c>
      <c r="J4" s="642" t="s">
        <v>4</v>
      </c>
      <c r="K4" s="643" t="s">
        <v>4</v>
      </c>
      <c r="L4" s="639"/>
      <c r="M4" s="639"/>
      <c r="N4" s="639"/>
      <c r="O4" s="639"/>
      <c r="P4" s="639"/>
      <c r="Q4" s="639"/>
      <c r="R4" s="639"/>
      <c r="S4" s="639"/>
      <c r="T4" s="639"/>
      <c r="U4" s="639"/>
      <c r="V4" s="639"/>
      <c r="W4" s="639"/>
      <c r="X4" s="639"/>
      <c r="Y4" s="639"/>
      <c r="Z4" s="639"/>
      <c r="AA4" s="639"/>
      <c r="AB4" s="639"/>
      <c r="AC4" s="639"/>
      <c r="AD4" s="639"/>
      <c r="AE4" s="639"/>
      <c r="AF4" s="639"/>
      <c r="AG4" s="639"/>
      <c r="AH4" s="639"/>
      <c r="AI4" s="639"/>
      <c r="AJ4" s="639"/>
      <c r="AK4" s="639"/>
      <c r="AL4" s="639"/>
      <c r="AM4" s="639"/>
      <c r="AN4" s="639"/>
      <c r="AO4" s="639"/>
      <c r="AP4" s="639"/>
      <c r="AQ4" s="639"/>
      <c r="AR4" s="639"/>
      <c r="AS4" s="639"/>
      <c r="AT4" s="639"/>
      <c r="AU4" s="639"/>
      <c r="AV4" s="639"/>
      <c r="AW4" s="639"/>
      <c r="AX4" s="639"/>
      <c r="AY4" s="639"/>
      <c r="AZ4" s="639"/>
      <c r="BA4" s="639"/>
      <c r="BB4" s="639"/>
      <c r="BC4" s="639"/>
      <c r="BD4" s="639"/>
      <c r="BE4" s="639"/>
      <c r="BF4" s="639"/>
      <c r="BG4" s="639"/>
      <c r="BH4" s="639"/>
      <c r="BI4" s="639"/>
      <c r="BJ4" s="639"/>
      <c r="BK4" s="639"/>
      <c r="BL4" s="639"/>
      <c r="BM4" s="639"/>
      <c r="BN4" s="639"/>
      <c r="BO4" s="639"/>
      <c r="BP4" s="639"/>
      <c r="BQ4" s="639"/>
      <c r="BR4" s="639"/>
      <c r="BS4" s="639"/>
      <c r="BT4" s="639"/>
      <c r="BU4" s="639"/>
      <c r="BV4" s="639"/>
      <c r="BW4" s="639"/>
      <c r="BX4" s="639"/>
      <c r="BY4" s="639"/>
      <c r="BZ4" s="639"/>
      <c r="CA4" s="639"/>
      <c r="CB4" s="639"/>
      <c r="CC4" s="639"/>
      <c r="CD4" s="639"/>
      <c r="CE4" s="639"/>
      <c r="CF4" s="639"/>
      <c r="CG4" s="639"/>
      <c r="CH4" s="639"/>
      <c r="CI4" s="639"/>
      <c r="CJ4" s="639"/>
      <c r="CK4" s="639"/>
      <c r="CL4" s="639"/>
      <c r="CM4" s="639"/>
      <c r="CN4" s="639"/>
      <c r="CO4" s="639"/>
      <c r="CP4" s="639"/>
      <c r="CQ4" s="639"/>
      <c r="CR4" s="639"/>
      <c r="CS4" s="639"/>
      <c r="CT4" s="639"/>
      <c r="CU4" s="639"/>
      <c r="CV4" s="639"/>
      <c r="CW4" s="639"/>
      <c r="CX4" s="639"/>
      <c r="CY4" s="639"/>
      <c r="CZ4" s="639"/>
      <c r="DA4" s="639"/>
      <c r="DB4" s="639"/>
      <c r="DC4" s="639"/>
      <c r="DD4" s="639"/>
      <c r="DE4" s="639"/>
      <c r="DF4" s="639"/>
      <c r="DG4" s="639"/>
      <c r="DH4" s="639"/>
      <c r="DI4" s="639"/>
      <c r="DJ4" s="639"/>
      <c r="DK4" s="639"/>
      <c r="DL4" s="639"/>
      <c r="DM4" s="639"/>
      <c r="DN4" s="639"/>
      <c r="DO4" s="639"/>
      <c r="DP4" s="639"/>
      <c r="DQ4" s="639"/>
      <c r="DR4" s="639"/>
      <c r="DS4" s="639"/>
      <c r="DT4" s="639"/>
      <c r="DU4" s="639"/>
      <c r="DV4" s="639"/>
      <c r="DW4" s="639"/>
      <c r="DX4" s="639"/>
      <c r="DY4" s="639"/>
      <c r="DZ4" s="639"/>
      <c r="EA4" s="639"/>
      <c r="EB4" s="639"/>
      <c r="EC4" s="639"/>
      <c r="ED4" s="639"/>
      <c r="EE4" s="639"/>
      <c r="EF4" s="639"/>
      <c r="EG4" s="639"/>
      <c r="EH4" s="639"/>
      <c r="EI4" s="639"/>
      <c r="EJ4" s="639"/>
      <c r="EK4" s="639"/>
      <c r="EL4" s="639"/>
      <c r="EM4" s="639"/>
      <c r="EN4" s="639"/>
      <c r="EO4" s="639"/>
      <c r="EP4" s="639"/>
      <c r="EQ4" s="639"/>
      <c r="ER4" s="639"/>
      <c r="ES4" s="639"/>
      <c r="ET4" s="639"/>
      <c r="EU4" s="639"/>
      <c r="EV4" s="639"/>
      <c r="EW4" s="639"/>
      <c r="EX4" s="639"/>
      <c r="EY4" s="639"/>
      <c r="EZ4" s="639"/>
      <c r="FA4" s="639"/>
      <c r="FB4" s="639"/>
      <c r="FC4" s="639"/>
      <c r="FD4" s="639"/>
      <c r="FE4" s="639"/>
      <c r="FF4" s="639"/>
      <c r="FG4" s="639"/>
      <c r="FH4" s="639"/>
      <c r="FI4" s="639"/>
      <c r="FJ4" s="639"/>
      <c r="FK4" s="639"/>
      <c r="FL4" s="639"/>
      <c r="FM4" s="639"/>
      <c r="FN4" s="639"/>
      <c r="FO4" s="639"/>
      <c r="FP4" s="639"/>
      <c r="FQ4" s="639"/>
      <c r="FR4" s="639"/>
      <c r="FS4" s="639"/>
      <c r="FT4" s="639"/>
      <c r="FU4" s="639"/>
      <c r="FV4" s="639"/>
      <c r="FW4" s="639"/>
      <c r="FX4" s="639"/>
      <c r="FY4" s="639"/>
      <c r="FZ4" s="639"/>
      <c r="GA4" s="639"/>
      <c r="GB4" s="639"/>
      <c r="GC4" s="639"/>
      <c r="GD4" s="639"/>
      <c r="GE4" s="639"/>
      <c r="GF4" s="639"/>
      <c r="GG4" s="639"/>
      <c r="GH4" s="639"/>
      <c r="GI4" s="639"/>
      <c r="GJ4" s="639"/>
      <c r="GK4" s="639"/>
      <c r="GL4" s="639"/>
      <c r="GM4" s="639"/>
      <c r="GN4" s="639"/>
      <c r="GO4" s="639"/>
      <c r="GP4" s="639"/>
      <c r="GQ4" s="639"/>
      <c r="GR4" s="639"/>
      <c r="GS4" s="639"/>
      <c r="GT4" s="639"/>
      <c r="GU4" s="639"/>
      <c r="GV4" s="639"/>
      <c r="GW4" s="639"/>
      <c r="GX4" s="639"/>
      <c r="GY4" s="639"/>
      <c r="GZ4" s="639"/>
      <c r="HA4" s="639"/>
      <c r="HB4" s="639"/>
      <c r="HC4" s="639"/>
      <c r="HD4" s="639"/>
      <c r="HE4" s="639"/>
      <c r="HF4" s="639"/>
      <c r="HG4" s="639"/>
      <c r="HH4" s="639"/>
      <c r="HI4" s="639"/>
      <c r="HJ4" s="639"/>
      <c r="HK4" s="639"/>
      <c r="HL4" s="639"/>
      <c r="HM4" s="639"/>
      <c r="HN4" s="639"/>
      <c r="HO4" s="639"/>
      <c r="HP4" s="639"/>
      <c r="HQ4" s="639"/>
      <c r="HR4" s="639"/>
      <c r="HS4" s="639"/>
      <c r="HT4" s="639"/>
      <c r="HU4" s="639"/>
      <c r="HV4" s="639"/>
      <c r="HW4" s="639"/>
      <c r="HX4" s="639"/>
      <c r="HY4" s="639"/>
      <c r="HZ4" s="639"/>
      <c r="IA4" s="639"/>
      <c r="IB4" s="639"/>
      <c r="IC4" s="639"/>
      <c r="ID4" s="639"/>
      <c r="IE4" s="639"/>
      <c r="IF4" s="639"/>
      <c r="IG4" s="639"/>
      <c r="IH4" s="639"/>
      <c r="II4" s="639"/>
      <c r="IJ4" s="639"/>
      <c r="IK4" s="639"/>
      <c r="IL4" s="639"/>
      <c r="IM4" s="639"/>
      <c r="IN4" s="639"/>
      <c r="IO4" s="639"/>
      <c r="IP4" s="639"/>
      <c r="IQ4" s="639"/>
      <c r="IR4" s="639"/>
      <c r="IS4" s="639"/>
      <c r="IT4" s="639"/>
      <c r="IU4" s="639"/>
      <c r="IV4" s="639"/>
    </row>
    <row r="5" spans="1:256">
      <c r="A5" s="644"/>
      <c r="B5" s="645"/>
      <c r="C5" s="646" t="s">
        <v>5</v>
      </c>
      <c r="D5" s="646" t="s">
        <v>6</v>
      </c>
      <c r="E5" s="646" t="s">
        <v>24</v>
      </c>
      <c r="F5" s="646" t="s">
        <v>25</v>
      </c>
      <c r="G5" s="646" t="s">
        <v>26</v>
      </c>
      <c r="H5" s="646" t="s">
        <v>27</v>
      </c>
      <c r="I5" s="646" t="s">
        <v>28</v>
      </c>
      <c r="J5" s="646" t="s">
        <v>29</v>
      </c>
      <c r="K5" s="647" t="s">
        <v>55</v>
      </c>
      <c r="L5" s="648"/>
      <c r="M5" s="648"/>
      <c r="N5" s="648"/>
      <c r="O5" s="648"/>
      <c r="P5" s="648"/>
      <c r="Q5" s="648"/>
      <c r="R5" s="648"/>
      <c r="S5" s="648"/>
      <c r="T5" s="648"/>
      <c r="U5" s="648"/>
      <c r="V5" s="648"/>
      <c r="W5" s="644"/>
      <c r="X5" s="644"/>
      <c r="Y5" s="644"/>
      <c r="Z5" s="644"/>
      <c r="AA5" s="644"/>
      <c r="AB5" s="644"/>
      <c r="AC5" s="644"/>
      <c r="AD5" s="644"/>
      <c r="AE5" s="644"/>
      <c r="AF5" s="644"/>
      <c r="AG5" s="644"/>
      <c r="AH5" s="644"/>
      <c r="AI5" s="644"/>
      <c r="AJ5" s="644"/>
      <c r="AK5" s="644"/>
      <c r="AL5" s="644"/>
      <c r="AM5" s="644"/>
      <c r="AN5" s="644"/>
      <c r="AO5" s="644"/>
      <c r="AP5" s="644"/>
      <c r="AQ5" s="644"/>
      <c r="AR5" s="644"/>
      <c r="AS5" s="644"/>
      <c r="AT5" s="644"/>
      <c r="AU5" s="644"/>
      <c r="AV5" s="644"/>
      <c r="AW5" s="644"/>
      <c r="AX5" s="644"/>
      <c r="AY5" s="644"/>
      <c r="AZ5" s="644"/>
      <c r="BA5" s="644"/>
      <c r="BB5" s="644"/>
      <c r="BC5" s="644"/>
      <c r="BD5" s="644"/>
      <c r="BE5" s="644"/>
      <c r="BF5" s="644"/>
      <c r="BG5" s="644"/>
      <c r="BH5" s="644"/>
      <c r="BI5" s="644"/>
      <c r="BJ5" s="644"/>
      <c r="BK5" s="644"/>
      <c r="BL5" s="644"/>
      <c r="BM5" s="644"/>
      <c r="BN5" s="644"/>
      <c r="BO5" s="644"/>
      <c r="BP5" s="644"/>
      <c r="BQ5" s="644"/>
      <c r="BR5" s="644"/>
      <c r="BS5" s="644"/>
      <c r="BT5" s="644"/>
      <c r="BU5" s="644"/>
      <c r="BV5" s="644"/>
      <c r="BW5" s="644"/>
      <c r="BX5" s="644"/>
      <c r="BY5" s="644"/>
      <c r="BZ5" s="644"/>
      <c r="CA5" s="644"/>
      <c r="CB5" s="644"/>
      <c r="CC5" s="644"/>
      <c r="CD5" s="644"/>
      <c r="CE5" s="644"/>
      <c r="CF5" s="644"/>
      <c r="CG5" s="644"/>
      <c r="CH5" s="644"/>
      <c r="CI5" s="644"/>
      <c r="CJ5" s="644"/>
      <c r="CK5" s="644"/>
      <c r="CL5" s="644"/>
      <c r="CM5" s="644"/>
      <c r="CN5" s="644"/>
      <c r="CO5" s="644"/>
      <c r="CP5" s="644"/>
      <c r="CQ5" s="644"/>
      <c r="CR5" s="644"/>
      <c r="CS5" s="644"/>
      <c r="CT5" s="644"/>
      <c r="CU5" s="644"/>
      <c r="CV5" s="644"/>
      <c r="CW5" s="644"/>
      <c r="CX5" s="644"/>
      <c r="CY5" s="644"/>
      <c r="CZ5" s="644"/>
      <c r="DA5" s="644"/>
      <c r="DB5" s="644"/>
      <c r="DC5" s="644"/>
      <c r="DD5" s="644"/>
      <c r="DE5" s="644"/>
      <c r="DF5" s="644"/>
      <c r="DG5" s="644"/>
      <c r="DH5" s="644"/>
      <c r="DI5" s="644"/>
      <c r="DJ5" s="644"/>
      <c r="DK5" s="644"/>
      <c r="DL5" s="644"/>
      <c r="DM5" s="644"/>
      <c r="DN5" s="644"/>
      <c r="DO5" s="644"/>
      <c r="DP5" s="644"/>
      <c r="DQ5" s="644"/>
      <c r="DR5" s="644"/>
      <c r="DS5" s="644"/>
      <c r="DT5" s="644"/>
      <c r="DU5" s="644"/>
      <c r="DV5" s="644"/>
      <c r="DW5" s="644"/>
      <c r="DX5" s="644"/>
      <c r="DY5" s="644"/>
      <c r="DZ5" s="644"/>
      <c r="EA5" s="644"/>
      <c r="EB5" s="644"/>
      <c r="EC5" s="644"/>
      <c r="ED5" s="644"/>
      <c r="EE5" s="644"/>
      <c r="EF5" s="644"/>
      <c r="EG5" s="644"/>
      <c r="EH5" s="644"/>
      <c r="EI5" s="644"/>
      <c r="EJ5" s="644"/>
      <c r="EK5" s="644"/>
      <c r="EL5" s="644"/>
      <c r="EM5" s="644"/>
      <c r="EN5" s="644"/>
      <c r="EO5" s="644"/>
      <c r="EP5" s="644"/>
      <c r="EQ5" s="644"/>
      <c r="ER5" s="644"/>
      <c r="ES5" s="644"/>
      <c r="ET5" s="644"/>
      <c r="EU5" s="644"/>
      <c r="EV5" s="644"/>
      <c r="EW5" s="644"/>
      <c r="EX5" s="644"/>
      <c r="EY5" s="644"/>
      <c r="EZ5" s="644"/>
      <c r="FA5" s="644"/>
      <c r="FB5" s="644"/>
      <c r="FC5" s="644"/>
      <c r="FD5" s="644"/>
      <c r="FE5" s="644"/>
      <c r="FF5" s="644"/>
      <c r="FG5" s="644"/>
      <c r="FH5" s="644"/>
      <c r="FI5" s="644"/>
      <c r="FJ5" s="644"/>
      <c r="FK5" s="644"/>
      <c r="FL5" s="644"/>
      <c r="FM5" s="644"/>
      <c r="FN5" s="644"/>
      <c r="FO5" s="644"/>
      <c r="FP5" s="644"/>
      <c r="FQ5" s="644"/>
      <c r="FR5" s="644"/>
      <c r="FS5" s="644"/>
      <c r="FT5" s="644"/>
      <c r="FU5" s="644"/>
      <c r="FV5" s="644"/>
      <c r="FW5" s="644"/>
      <c r="FX5" s="644"/>
      <c r="FY5" s="644"/>
      <c r="FZ5" s="644"/>
      <c r="GA5" s="644"/>
      <c r="GB5" s="644"/>
      <c r="GC5" s="644"/>
      <c r="GD5" s="644"/>
      <c r="GE5" s="644"/>
      <c r="GF5" s="644"/>
      <c r="GG5" s="644"/>
      <c r="GH5" s="644"/>
      <c r="GI5" s="644"/>
      <c r="GJ5" s="644"/>
      <c r="GK5" s="644"/>
      <c r="GL5" s="644"/>
      <c r="GM5" s="644"/>
      <c r="GN5" s="644"/>
      <c r="GO5" s="644"/>
      <c r="GP5" s="644"/>
      <c r="GQ5" s="644"/>
      <c r="GR5" s="644"/>
      <c r="GS5" s="644"/>
      <c r="GT5" s="644"/>
      <c r="GU5" s="644"/>
      <c r="GV5" s="644"/>
      <c r="GW5" s="644"/>
      <c r="GX5" s="644"/>
      <c r="GY5" s="644"/>
      <c r="GZ5" s="644"/>
      <c r="HA5" s="644"/>
      <c r="HB5" s="644"/>
      <c r="HC5" s="644"/>
      <c r="HD5" s="644"/>
      <c r="HE5" s="644"/>
      <c r="HF5" s="644"/>
      <c r="HG5" s="644"/>
      <c r="HH5" s="644"/>
      <c r="HI5" s="644"/>
      <c r="HJ5" s="644"/>
      <c r="HK5" s="644"/>
      <c r="HL5" s="644"/>
      <c r="HM5" s="644"/>
      <c r="HN5" s="644"/>
      <c r="HO5" s="644"/>
      <c r="HP5" s="644"/>
      <c r="HQ5" s="644"/>
      <c r="HR5" s="644"/>
      <c r="HS5" s="644"/>
      <c r="HT5" s="644"/>
      <c r="HU5" s="644"/>
      <c r="HV5" s="644"/>
      <c r="HW5" s="644"/>
      <c r="HX5" s="644"/>
      <c r="HY5" s="644"/>
      <c r="HZ5" s="644"/>
      <c r="IA5" s="644"/>
      <c r="IB5" s="644"/>
      <c r="IC5" s="644"/>
      <c r="ID5" s="644"/>
      <c r="IE5" s="644"/>
      <c r="IF5" s="644"/>
      <c r="IG5" s="644"/>
      <c r="IH5" s="644"/>
      <c r="II5" s="644"/>
      <c r="IJ5" s="644"/>
      <c r="IK5" s="644"/>
      <c r="IL5" s="644"/>
      <c r="IM5" s="644"/>
      <c r="IN5" s="644"/>
      <c r="IO5" s="644"/>
      <c r="IP5" s="644"/>
      <c r="IQ5" s="644"/>
      <c r="IR5" s="644"/>
      <c r="IS5" s="644"/>
      <c r="IT5" s="644"/>
      <c r="IU5" s="644"/>
      <c r="IV5" s="644"/>
    </row>
    <row r="6" spans="1:256">
      <c r="B6" s="649" t="s">
        <v>66</v>
      </c>
      <c r="C6" s="650"/>
      <c r="D6" s="651"/>
      <c r="E6" s="651"/>
      <c r="F6" s="651"/>
      <c r="G6" s="651"/>
      <c r="H6" s="651"/>
      <c r="I6" s="651"/>
      <c r="J6" s="651"/>
      <c r="K6" s="652"/>
    </row>
    <row r="7" spans="1:256">
      <c r="B7" s="653" t="s">
        <v>159</v>
      </c>
      <c r="C7" s="650"/>
      <c r="D7" s="651"/>
      <c r="E7" s="651"/>
      <c r="F7" s="651"/>
      <c r="G7" s="651"/>
      <c r="H7" s="651"/>
      <c r="I7" s="651"/>
      <c r="J7" s="651"/>
      <c r="K7" s="652"/>
    </row>
    <row r="8" spans="1:256">
      <c r="B8" s="654" t="s">
        <v>68</v>
      </c>
      <c r="C8" s="650"/>
      <c r="D8" s="651"/>
      <c r="E8" s="651"/>
      <c r="F8" s="651"/>
      <c r="G8" s="651"/>
      <c r="H8" s="651"/>
      <c r="I8" s="651"/>
      <c r="J8" s="651"/>
      <c r="K8" s="652"/>
    </row>
    <row r="9" spans="1:256">
      <c r="B9" s="654" t="s">
        <v>69</v>
      </c>
      <c r="C9" s="650"/>
      <c r="D9" s="651"/>
      <c r="E9" s="651"/>
      <c r="F9" s="651"/>
      <c r="G9" s="651"/>
      <c r="H9" s="651"/>
      <c r="I9" s="651"/>
      <c r="J9" s="651"/>
      <c r="K9" s="652"/>
    </row>
    <row r="10" spans="1:256">
      <c r="B10" s="653" t="s">
        <v>160</v>
      </c>
      <c r="C10" s="650"/>
      <c r="D10" s="651"/>
      <c r="E10" s="651"/>
      <c r="F10" s="651"/>
      <c r="G10" s="651"/>
      <c r="H10" s="651"/>
      <c r="I10" s="651"/>
      <c r="J10" s="651"/>
      <c r="K10" s="652"/>
    </row>
    <row r="11" spans="1:256">
      <c r="B11" s="654" t="s">
        <v>72</v>
      </c>
      <c r="C11" s="650"/>
      <c r="D11" s="651"/>
      <c r="E11" s="651"/>
      <c r="F11" s="651"/>
      <c r="G11" s="651"/>
      <c r="H11" s="651"/>
      <c r="I11" s="651"/>
      <c r="J11" s="651"/>
      <c r="K11" s="652"/>
    </row>
    <row r="12" spans="1:256">
      <c r="B12" s="654" t="s">
        <v>73</v>
      </c>
      <c r="C12" s="650"/>
      <c r="D12" s="651"/>
      <c r="E12" s="651"/>
      <c r="F12" s="651"/>
      <c r="G12" s="651"/>
      <c r="H12" s="651"/>
      <c r="I12" s="651"/>
      <c r="J12" s="651"/>
      <c r="K12" s="652"/>
    </row>
    <row r="13" spans="1:256">
      <c r="B13" s="653" t="s">
        <v>161</v>
      </c>
      <c r="C13" s="650"/>
      <c r="D13" s="651"/>
      <c r="E13" s="651"/>
      <c r="F13" s="651"/>
      <c r="G13" s="651"/>
      <c r="H13" s="651"/>
      <c r="I13" s="651"/>
      <c r="J13" s="651"/>
      <c r="K13" s="652"/>
    </row>
    <row r="14" spans="1:256">
      <c r="B14" s="654" t="s">
        <v>76</v>
      </c>
      <c r="C14" s="650"/>
      <c r="D14" s="651"/>
      <c r="E14" s="651"/>
      <c r="F14" s="651"/>
      <c r="G14" s="651"/>
      <c r="H14" s="651"/>
      <c r="I14" s="651"/>
      <c r="J14" s="651"/>
      <c r="K14" s="652"/>
    </row>
    <row r="15" spans="1:256">
      <c r="B15" s="654" t="s">
        <v>77</v>
      </c>
      <c r="C15" s="650"/>
      <c r="D15" s="651"/>
      <c r="E15" s="651"/>
      <c r="F15" s="651"/>
      <c r="G15" s="651"/>
      <c r="H15" s="651"/>
      <c r="I15" s="651"/>
      <c r="J15" s="651"/>
      <c r="K15" s="652"/>
    </row>
    <row r="16" spans="1:256">
      <c r="B16" s="653" t="s">
        <v>162</v>
      </c>
      <c r="C16" s="650"/>
      <c r="D16" s="651"/>
      <c r="E16" s="651"/>
      <c r="F16" s="651"/>
      <c r="G16" s="651"/>
      <c r="H16" s="651"/>
      <c r="I16" s="651"/>
      <c r="J16" s="651"/>
      <c r="K16" s="652"/>
    </row>
    <row r="17" spans="1:256">
      <c r="B17" s="654" t="s">
        <v>137</v>
      </c>
      <c r="C17" s="650"/>
      <c r="D17" s="651"/>
      <c r="E17" s="651"/>
      <c r="F17" s="651"/>
      <c r="G17" s="651"/>
      <c r="H17" s="651"/>
      <c r="I17" s="651"/>
      <c r="J17" s="651"/>
      <c r="K17" s="652"/>
    </row>
    <row r="18" spans="1:256">
      <c r="B18" s="654" t="s">
        <v>138</v>
      </c>
      <c r="C18" s="650"/>
      <c r="D18" s="651"/>
      <c r="E18" s="651"/>
      <c r="F18" s="651"/>
      <c r="G18" s="651"/>
      <c r="H18" s="651"/>
      <c r="I18" s="651"/>
      <c r="J18" s="651"/>
      <c r="K18" s="652"/>
    </row>
    <row r="19" spans="1:256">
      <c r="B19" s="655" t="str">
        <v>סה"כ קרנות השקעה בישראל</v>
      </c>
      <c r="C19" s="650"/>
      <c r="D19" s="651"/>
      <c r="E19" s="651"/>
      <c r="F19" s="651"/>
      <c r="G19" s="651"/>
      <c r="H19" s="651"/>
      <c r="I19" s="651"/>
      <c r="J19" s="651"/>
      <c r="K19" s="652"/>
    </row>
    <row r="20" spans="1:256">
      <c r="B20" s="649" t="s">
        <v>80</v>
      </c>
      <c r="C20" s="650"/>
      <c r="D20" s="651"/>
      <c r="E20" s="651"/>
      <c r="F20" s="651"/>
      <c r="G20" s="651"/>
      <c r="H20" s="651"/>
      <c r="I20" s="651"/>
      <c r="J20" s="651"/>
      <c r="K20" s="652"/>
    </row>
    <row r="21" spans="1:256">
      <c r="B21" s="653" t="s">
        <v>159</v>
      </c>
      <c r="C21" s="650"/>
      <c r="D21" s="651"/>
      <c r="E21" s="651"/>
      <c r="F21" s="651"/>
      <c r="G21" s="651"/>
      <c r="H21" s="651"/>
      <c r="I21" s="651"/>
      <c r="J21" s="651"/>
      <c r="K21" s="652"/>
    </row>
    <row r="22" spans="1:256">
      <c r="B22" s="654" t="s">
        <v>68</v>
      </c>
      <c r="C22" s="650"/>
      <c r="D22" s="651"/>
      <c r="E22" s="651"/>
      <c r="F22" s="651"/>
      <c r="G22" s="651"/>
      <c r="H22" s="651"/>
      <c r="I22" s="651"/>
      <c r="J22" s="651"/>
      <c r="K22" s="652"/>
    </row>
    <row r="23" spans="1:256">
      <c r="B23" s="654" t="s">
        <v>69</v>
      </c>
      <c r="C23" s="650"/>
      <c r="D23" s="651"/>
      <c r="E23" s="651"/>
      <c r="F23" s="651"/>
      <c r="G23" s="651"/>
      <c r="H23" s="651"/>
      <c r="I23" s="651"/>
      <c r="J23" s="651"/>
      <c r="K23" s="652"/>
    </row>
    <row r="24" spans="1:256">
      <c r="B24" s="653" t="s">
        <v>160</v>
      </c>
      <c r="C24" s="650"/>
      <c r="D24" s="651"/>
      <c r="E24" s="651"/>
      <c r="F24" s="651"/>
      <c r="G24" s="651"/>
      <c r="H24" s="651"/>
      <c r="I24" s="651"/>
      <c r="J24" s="651"/>
      <c r="K24" s="652"/>
    </row>
    <row r="25" spans="1:256">
      <c r="B25" s="654" t="s">
        <v>72</v>
      </c>
      <c r="C25" s="650"/>
      <c r="D25" s="651"/>
      <c r="E25" s="651"/>
      <c r="F25" s="651"/>
      <c r="G25" s="651"/>
      <c r="H25" s="651"/>
      <c r="I25" s="651"/>
      <c r="J25" s="651"/>
      <c r="K25" s="652"/>
    </row>
    <row r="26" spans="1:256">
      <c r="B26" s="654" t="s">
        <v>73</v>
      </c>
      <c r="C26" s="650"/>
      <c r="D26" s="651"/>
      <c r="E26" s="651"/>
      <c r="F26" s="651"/>
      <c r="G26" s="651"/>
      <c r="H26" s="651"/>
      <c r="I26" s="651"/>
      <c r="J26" s="651"/>
      <c r="K26" s="652"/>
    </row>
    <row r="27" spans="1:256">
      <c r="B27" s="653" t="s">
        <v>161</v>
      </c>
      <c r="C27" s="650"/>
      <c r="D27" s="651"/>
      <c r="E27" s="651"/>
      <c r="F27" s="651"/>
      <c r="G27" s="651"/>
      <c r="H27" s="651"/>
      <c r="I27" s="651"/>
      <c r="J27" s="651"/>
      <c r="K27" s="652"/>
    </row>
    <row r="28" spans="1:256">
      <c r="B28" s="654" t="s">
        <v>76</v>
      </c>
      <c r="C28" s="650"/>
      <c r="D28" s="651"/>
      <c r="E28" s="651"/>
      <c r="F28" s="651"/>
      <c r="G28" s="651"/>
      <c r="H28" s="651"/>
      <c r="I28" s="651"/>
      <c r="J28" s="651"/>
      <c r="K28" s="652"/>
    </row>
    <row r="29" spans="1:256">
      <c r="B29" s="654" t="s">
        <v>77</v>
      </c>
      <c r="C29" s="650"/>
      <c r="D29" s="651"/>
      <c r="E29" s="651"/>
      <c r="F29" s="651"/>
      <c r="G29" s="651"/>
      <c r="H29" s="651"/>
      <c r="I29" s="651"/>
      <c r="J29" s="651"/>
      <c r="K29" s="652"/>
    </row>
    <row r="30" spans="1:256">
      <c r="B30" s="653" t="s">
        <v>162</v>
      </c>
      <c r="C30" s="650"/>
      <c r="D30" s="651"/>
      <c r="E30" s="651"/>
      <c r="F30" s="651"/>
      <c r="G30" s="651"/>
      <c r="H30" s="651"/>
      <c r="I30" s="651"/>
      <c r="J30" s="651"/>
      <c r="K30" s="652"/>
    </row>
    <row r="31" spans="1:256">
      <c r="B31" s="654" t="s">
        <v>137</v>
      </c>
      <c r="C31" s="650"/>
      <c r="D31" s="651"/>
      <c r="E31" s="651"/>
      <c r="F31" s="651"/>
      <c r="G31" s="651"/>
      <c r="H31" s="651"/>
      <c r="I31" s="651"/>
      <c r="J31" s="651"/>
      <c r="K31" s="652"/>
    </row>
    <row r="32" spans="1:256">
      <c r="B32" s="654" t="s">
        <v>138</v>
      </c>
      <c r="C32" s="650"/>
      <c r="D32" s="651"/>
      <c r="E32" s="651"/>
      <c r="F32" s="651"/>
      <c r="G32" s="651"/>
      <c r="H32" s="651"/>
      <c r="I32" s="651"/>
      <c r="J32" s="651"/>
      <c r="K32" s="652"/>
    </row>
    <row r="33" spans="1:256">
      <c r="B33" s="655" t="str">
        <v>סה"כ קרנות השקעה בחו"ל</v>
      </c>
      <c r="C33" s="650"/>
      <c r="D33" s="651"/>
      <c r="E33" s="651"/>
      <c r="F33" s="651"/>
      <c r="G33" s="651"/>
      <c r="H33" s="651"/>
      <c r="I33" s="651"/>
      <c r="J33" s="651"/>
      <c r="K33" s="652"/>
    </row>
    <row r="34" spans="1:256">
      <c r="B34" s="656" t="str">
        <v>סה"כ קרנות השקעה </v>
      </c>
      <c r="C34" s="657"/>
      <c r="D34" s="658"/>
      <c r="E34" s="658"/>
      <c r="F34" s="658"/>
      <c r="G34" s="658"/>
      <c r="H34" s="658"/>
      <c r="I34" s="658"/>
      <c r="J34" s="658"/>
      <c r="K34" s="659"/>
    </row>
    <row r="35" spans="1:256">
      <c r="B35" s="660" t="s">
        <v>87</v>
      </c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B2:K2"/>
  </mergeCells>
  <printOptions/>
  <pageMargins left="0" right="0" top="0.5" bottom="0.5" header="0" footer="0.25"/>
  <pageSetup blackAndWhite="0" cellComments="none" copies="1" draft="0" errors="displayed" firstPageNumber="1" fitToWidth="1" orientation="landscape" pageOrder="overThenDown" paperSize="9" scale="76" useFirstPageNumber="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  <tabColor rgb="FFFFFF99"/>
  </sheetPr>
  <dimension ref="A1:IV15"/>
  <sheetViews>
    <sheetView workbookViewId="0" rightToLeft="1">
      <selection activeCell="A1" sqref="A1"/>
    </sheetView>
  </sheetViews>
  <sheetFormatPr defaultRowHeight="18"/>
  <cols>
    <col min="1" max="1" style="661" width="6.281423" customWidth="1"/>
    <col min="2" max="2" style="662" width="47.78578" customWidth="1"/>
    <col min="3" max="3" style="662" width="17.72888" customWidth="1"/>
    <col min="4" max="4" style="661" width="22.16697" customWidth="1"/>
    <col min="5" max="5" style="661" width="17.30229" customWidth="1"/>
    <col min="6" max="6" style="661" width="9.858507" customWidth="1"/>
    <col min="7" max="7" style="661" width="19.73267" customWidth="1"/>
    <col min="8" max="8" style="661" width="15.0128" customWidth="1"/>
    <col min="9" max="9" style="661" width="15.72508" customWidth="1"/>
    <col min="10" max="11" style="661" width="9.713702" customWidth="1"/>
    <col min="12" max="12" style="661" width="7.569017" customWidth="1"/>
    <col min="13" max="13" style="661" width="6.708012" customWidth="1"/>
    <col min="14" max="14" style="661" width="7.709908" customWidth="1"/>
    <col min="15" max="15" style="661" width="7.138514" customWidth="1"/>
    <col min="16" max="16" style="661" width="5.995726" customWidth="1"/>
    <col min="17" max="17" style="661" width="7.854714" customWidth="1"/>
    <col min="18" max="18" style="661" width="8.140411" customWidth="1"/>
    <col min="19" max="19" style="661" width="6.281423" customWidth="1"/>
    <col min="20" max="20" style="661" width="7.999519" customWidth="1"/>
    <col min="21" max="21" style="661" width="8.711805" customWidth="1"/>
    <col min="22" max="22" style="661" width="10.00331" customWidth="1"/>
    <col min="23" max="23" style="661" width="9.57281" customWidth="1"/>
    <col min="24" max="24" style="661" width="6.136617" customWidth="1"/>
    <col min="25" max="26" style="661" width="5.706115" customWidth="1"/>
    <col min="27" max="27" style="661" width="6.852817" customWidth="1"/>
    <col min="28" max="28" style="661" width="6.422315" customWidth="1"/>
    <col min="29" max="29" style="661" width="6.708012" customWidth="1"/>
    <col min="30" max="30" style="661" width="7.28332" customWidth="1"/>
    <col min="31" max="42" style="661" width="5.706115" customWidth="1"/>
    <col min="43" max="256" style="661"/>
  </cols>
  <sheetData>
    <row r="1" spans="1:256">
      <c r="B1" s="663" t="s">
        <v>16</v>
      </c>
      <c r="C1" s="664" t="s">
        <v>1</v>
      </c>
      <c r="D1" s="665"/>
      <c r="E1" s="665"/>
      <c r="F1" s="666"/>
      <c r="G1" s="667"/>
      <c r="H1" s="668"/>
      <c r="I1" s="667"/>
      <c r="J1" s="668"/>
      <c r="K1" s="668"/>
    </row>
    <row r="2" spans="1:256">
      <c r="A2" s="669"/>
      <c r="B2" s="670" t="s">
        <v>151</v>
      </c>
      <c r="C2" s="671"/>
      <c r="D2" s="671"/>
      <c r="E2" s="671"/>
      <c r="F2" s="671"/>
      <c r="G2" s="671"/>
      <c r="H2" s="671"/>
      <c r="I2" s="671"/>
      <c r="J2" s="671"/>
      <c r="K2" s="672"/>
      <c r="L2" s="669"/>
      <c r="M2" s="669"/>
      <c r="N2" s="669"/>
      <c r="O2" s="669"/>
      <c r="P2" s="669"/>
      <c r="Q2" s="669"/>
      <c r="R2" s="669"/>
      <c r="S2" s="669"/>
      <c r="T2" s="669"/>
      <c r="U2" s="669"/>
      <c r="V2" s="669"/>
      <c r="W2" s="669"/>
      <c r="X2" s="669"/>
      <c r="Y2" s="669"/>
      <c r="Z2" s="669"/>
      <c r="AA2" s="669"/>
      <c r="AB2" s="669"/>
      <c r="AC2" s="669"/>
      <c r="AD2" s="669"/>
      <c r="AE2" s="669"/>
      <c r="AF2" s="669"/>
      <c r="AG2" s="669"/>
      <c r="AH2" s="669"/>
      <c r="AI2" s="669"/>
      <c r="AJ2" s="669"/>
      <c r="AK2" s="669"/>
      <c r="AL2" s="669"/>
      <c r="AM2" s="669"/>
      <c r="AN2" s="669"/>
      <c r="AO2" s="669"/>
      <c r="AP2" s="669"/>
      <c r="AQ2" s="669"/>
      <c r="AR2" s="669"/>
      <c r="AS2" s="669"/>
      <c r="AT2" s="669"/>
      <c r="AU2" s="669"/>
      <c r="AV2" s="669"/>
      <c r="AW2" s="669"/>
      <c r="AX2" s="669"/>
      <c r="AY2" s="669"/>
      <c r="AZ2" s="669"/>
      <c r="BA2" s="669"/>
      <c r="BB2" s="669"/>
      <c r="BC2" s="669"/>
      <c r="BD2" s="669"/>
      <c r="BE2" s="669"/>
      <c r="BF2" s="669"/>
      <c r="BG2" s="669"/>
      <c r="BH2" s="669"/>
      <c r="BI2" s="669"/>
      <c r="BJ2" s="669"/>
      <c r="BK2" s="669"/>
      <c r="BL2" s="669"/>
      <c r="BM2" s="669"/>
      <c r="BN2" s="669"/>
      <c r="BO2" s="669"/>
      <c r="BP2" s="669"/>
      <c r="BQ2" s="669"/>
      <c r="BR2" s="669"/>
      <c r="BS2" s="669"/>
      <c r="BT2" s="669"/>
      <c r="BU2" s="669"/>
      <c r="BV2" s="669"/>
      <c r="BW2" s="669"/>
      <c r="BX2" s="669"/>
      <c r="BY2" s="669"/>
      <c r="BZ2" s="669"/>
      <c r="CA2" s="669"/>
      <c r="CB2" s="669"/>
      <c r="CC2" s="669"/>
      <c r="CD2" s="669"/>
      <c r="CE2" s="669"/>
      <c r="CF2" s="669"/>
      <c r="CG2" s="669"/>
      <c r="CH2" s="669"/>
      <c r="CI2" s="669"/>
      <c r="CJ2" s="669"/>
      <c r="CK2" s="669"/>
      <c r="CL2" s="669"/>
      <c r="CM2" s="669"/>
      <c r="CN2" s="669"/>
      <c r="CO2" s="669"/>
      <c r="CP2" s="669"/>
      <c r="CQ2" s="669"/>
      <c r="CR2" s="669"/>
      <c r="CS2" s="669"/>
      <c r="CT2" s="669"/>
      <c r="CU2" s="669"/>
      <c r="CV2" s="669"/>
      <c r="CW2" s="669"/>
      <c r="CX2" s="669"/>
      <c r="CY2" s="669"/>
      <c r="CZ2" s="669"/>
      <c r="DA2" s="669"/>
      <c r="DB2" s="669"/>
      <c r="DC2" s="669"/>
      <c r="DD2" s="669"/>
      <c r="DE2" s="669"/>
      <c r="DF2" s="669"/>
      <c r="DG2" s="669"/>
      <c r="DH2" s="669"/>
      <c r="DI2" s="669"/>
      <c r="DJ2" s="669"/>
      <c r="DK2" s="669"/>
      <c r="DL2" s="669"/>
      <c r="DM2" s="669"/>
      <c r="DN2" s="669"/>
      <c r="DO2" s="669"/>
      <c r="DP2" s="669"/>
      <c r="DQ2" s="669"/>
      <c r="DR2" s="669"/>
      <c r="DS2" s="669"/>
      <c r="DT2" s="669"/>
      <c r="DU2" s="669"/>
      <c r="DV2" s="669"/>
      <c r="DW2" s="669"/>
      <c r="DX2" s="669"/>
      <c r="DY2" s="669"/>
      <c r="DZ2" s="669"/>
      <c r="EA2" s="669"/>
      <c r="EB2" s="669"/>
      <c r="EC2" s="669"/>
      <c r="ED2" s="669"/>
      <c r="EE2" s="669"/>
      <c r="EF2" s="669"/>
      <c r="EG2" s="669"/>
      <c r="EH2" s="669"/>
      <c r="EI2" s="669"/>
      <c r="EJ2" s="669"/>
      <c r="EK2" s="669"/>
      <c r="EL2" s="669"/>
      <c r="EM2" s="669"/>
      <c r="EN2" s="669"/>
      <c r="EO2" s="669"/>
      <c r="EP2" s="669"/>
      <c r="EQ2" s="669"/>
      <c r="ER2" s="669"/>
      <c r="ES2" s="669"/>
      <c r="ET2" s="669"/>
      <c r="EU2" s="669"/>
      <c r="EV2" s="669"/>
      <c r="EW2" s="669"/>
      <c r="EX2" s="669"/>
      <c r="EY2" s="669"/>
      <c r="EZ2" s="669"/>
      <c r="FA2" s="669"/>
      <c r="FB2" s="669"/>
      <c r="FC2" s="669"/>
      <c r="FD2" s="669"/>
      <c r="FE2" s="669"/>
      <c r="FF2" s="669"/>
      <c r="FG2" s="669"/>
      <c r="FH2" s="669"/>
      <c r="FI2" s="669"/>
      <c r="FJ2" s="669"/>
      <c r="FK2" s="669"/>
      <c r="FL2" s="669"/>
      <c r="FM2" s="669"/>
      <c r="FN2" s="669"/>
      <c r="FO2" s="669"/>
      <c r="FP2" s="669"/>
      <c r="FQ2" s="669"/>
      <c r="FR2" s="669"/>
      <c r="FS2" s="669"/>
      <c r="FT2" s="669"/>
      <c r="FU2" s="669"/>
      <c r="FV2" s="669"/>
      <c r="FW2" s="669"/>
      <c r="FX2" s="669"/>
      <c r="FY2" s="669"/>
      <c r="FZ2" s="669"/>
      <c r="GA2" s="669"/>
      <c r="GB2" s="669"/>
      <c r="GC2" s="669"/>
      <c r="GD2" s="669"/>
      <c r="GE2" s="669"/>
      <c r="GF2" s="669"/>
      <c r="GG2" s="669"/>
      <c r="GH2" s="669"/>
      <c r="GI2" s="669"/>
      <c r="GJ2" s="669"/>
      <c r="GK2" s="669"/>
      <c r="GL2" s="669"/>
      <c r="GM2" s="669"/>
      <c r="GN2" s="669"/>
      <c r="GO2" s="669"/>
      <c r="GP2" s="669"/>
      <c r="GQ2" s="669"/>
      <c r="GR2" s="669"/>
      <c r="GS2" s="669"/>
      <c r="GT2" s="669"/>
      <c r="GU2" s="669"/>
      <c r="GV2" s="669"/>
      <c r="GW2" s="669"/>
      <c r="GX2" s="669"/>
      <c r="GY2" s="669"/>
      <c r="GZ2" s="669"/>
      <c r="HA2" s="669"/>
      <c r="HB2" s="669"/>
      <c r="HC2" s="669"/>
      <c r="HD2" s="669"/>
      <c r="HE2" s="669"/>
      <c r="HF2" s="669"/>
      <c r="HG2" s="669"/>
      <c r="HH2" s="669"/>
      <c r="HI2" s="669"/>
      <c r="HJ2" s="669"/>
      <c r="HK2" s="669"/>
      <c r="HL2" s="669"/>
      <c r="HM2" s="669"/>
      <c r="HN2" s="669"/>
      <c r="HO2" s="669"/>
      <c r="HP2" s="669"/>
      <c r="HQ2" s="669"/>
      <c r="HR2" s="669"/>
      <c r="HS2" s="669"/>
      <c r="HT2" s="669"/>
      <c r="HU2" s="669"/>
      <c r="HV2" s="669"/>
      <c r="HW2" s="669"/>
      <c r="HX2" s="669"/>
      <c r="HY2" s="669"/>
      <c r="HZ2" s="669"/>
      <c r="IA2" s="669"/>
      <c r="IB2" s="669"/>
      <c r="IC2" s="669"/>
      <c r="ID2" s="669"/>
      <c r="IE2" s="669"/>
      <c r="IF2" s="669"/>
      <c r="IG2" s="669"/>
      <c r="IH2" s="669"/>
      <c r="II2" s="669"/>
      <c r="IJ2" s="669"/>
      <c r="IK2" s="669"/>
      <c r="IL2" s="669"/>
      <c r="IM2" s="669"/>
      <c r="IN2" s="669"/>
      <c r="IO2" s="669"/>
      <c r="IP2" s="669"/>
      <c r="IQ2" s="669"/>
      <c r="IR2" s="669"/>
      <c r="IS2" s="669"/>
      <c r="IT2" s="669"/>
      <c r="IU2" s="669"/>
      <c r="IV2" s="669"/>
    </row>
    <row r="3" spans="1:256">
      <c r="A3" s="673"/>
      <c r="B3" s="674" t="str">
        <v>6. כתבי אופציה</v>
      </c>
      <c r="C3" s="675" t="s">
        <v>17</v>
      </c>
      <c r="D3" s="675" t="s">
        <v>64</v>
      </c>
      <c r="E3" s="675" t="s">
        <v>20</v>
      </c>
      <c r="F3" s="675" t="s">
        <v>46</v>
      </c>
      <c r="G3" s="675" t="s">
        <v>48</v>
      </c>
      <c r="H3" s="675" t="s">
        <v>49</v>
      </c>
      <c r="I3" s="675" t="s">
        <v>152</v>
      </c>
      <c r="J3" s="675" t="s">
        <v>50</v>
      </c>
      <c r="K3" s="676" t="s">
        <v>2</v>
      </c>
      <c r="L3" s="669"/>
      <c r="M3" s="669"/>
      <c r="N3" s="669"/>
      <c r="O3" s="669"/>
      <c r="P3" s="669"/>
      <c r="Q3" s="673"/>
      <c r="R3" s="673"/>
      <c r="S3" s="673"/>
      <c r="T3" s="673"/>
      <c r="U3" s="673"/>
      <c r="V3" s="673"/>
      <c r="W3" s="673"/>
      <c r="X3" s="673"/>
      <c r="Y3" s="673"/>
      <c r="Z3" s="673"/>
      <c r="AA3" s="673"/>
      <c r="AB3" s="673"/>
      <c r="AC3" s="673"/>
      <c r="AD3" s="673"/>
      <c r="AE3" s="673"/>
      <c r="AF3" s="673"/>
      <c r="AG3" s="673"/>
      <c r="AH3" s="673"/>
      <c r="AI3" s="673"/>
      <c r="AJ3" s="673"/>
      <c r="AK3" s="673"/>
      <c r="AL3" s="673"/>
      <c r="AM3" s="673"/>
      <c r="AN3" s="673"/>
      <c r="AO3" s="673"/>
      <c r="AP3" s="673"/>
      <c r="AQ3" s="673"/>
      <c r="AR3" s="673"/>
      <c r="AS3" s="673"/>
      <c r="AT3" s="673"/>
      <c r="AU3" s="673"/>
      <c r="AV3" s="673"/>
      <c r="AW3" s="673"/>
      <c r="AX3" s="673"/>
      <c r="AY3" s="673"/>
      <c r="AZ3" s="673"/>
      <c r="BA3" s="673"/>
      <c r="BB3" s="673"/>
      <c r="BC3" s="673"/>
      <c r="BD3" s="673"/>
      <c r="BE3" s="673"/>
      <c r="BF3" s="673"/>
      <c r="BG3" s="673"/>
      <c r="BH3" s="673"/>
      <c r="BI3" s="673"/>
      <c r="BJ3" s="673"/>
      <c r="BK3" s="673"/>
      <c r="BL3" s="673"/>
      <c r="BM3" s="673"/>
      <c r="BN3" s="673"/>
      <c r="BO3" s="673"/>
      <c r="BP3" s="673"/>
      <c r="BQ3" s="673"/>
      <c r="BR3" s="673"/>
      <c r="BS3" s="673"/>
      <c r="BT3" s="673"/>
      <c r="BU3" s="673"/>
      <c r="BV3" s="673"/>
      <c r="BW3" s="673"/>
      <c r="BX3" s="673"/>
      <c r="BY3" s="673"/>
      <c r="BZ3" s="673"/>
      <c r="CA3" s="673"/>
      <c r="CB3" s="673"/>
      <c r="CC3" s="673"/>
      <c r="CD3" s="673"/>
      <c r="CE3" s="673"/>
      <c r="CF3" s="673"/>
      <c r="CG3" s="673"/>
      <c r="CH3" s="673"/>
      <c r="CI3" s="673"/>
      <c r="CJ3" s="673"/>
      <c r="CK3" s="673"/>
      <c r="CL3" s="673"/>
      <c r="CM3" s="673"/>
      <c r="CN3" s="673"/>
      <c r="CO3" s="673"/>
      <c r="CP3" s="673"/>
      <c r="CQ3" s="673"/>
      <c r="CR3" s="673"/>
      <c r="CS3" s="673"/>
      <c r="CT3" s="673"/>
      <c r="CU3" s="673"/>
      <c r="CV3" s="673"/>
      <c r="CW3" s="673"/>
      <c r="CX3" s="673"/>
      <c r="CY3" s="673"/>
      <c r="CZ3" s="673"/>
      <c r="DA3" s="673"/>
      <c r="DB3" s="673"/>
      <c r="DC3" s="673"/>
      <c r="DD3" s="673"/>
      <c r="DE3" s="673"/>
      <c r="DF3" s="673"/>
      <c r="DG3" s="673"/>
      <c r="DH3" s="673"/>
      <c r="DI3" s="673"/>
      <c r="DJ3" s="673"/>
      <c r="DK3" s="673"/>
      <c r="DL3" s="673"/>
      <c r="DM3" s="673"/>
      <c r="DN3" s="673"/>
      <c r="DO3" s="673"/>
      <c r="DP3" s="673"/>
      <c r="DQ3" s="673"/>
      <c r="DR3" s="673"/>
      <c r="DS3" s="673"/>
      <c r="DT3" s="673"/>
      <c r="DU3" s="673"/>
      <c r="DV3" s="673"/>
      <c r="DW3" s="673"/>
      <c r="DX3" s="673"/>
      <c r="DY3" s="673"/>
      <c r="DZ3" s="673"/>
      <c r="EA3" s="673"/>
      <c r="EB3" s="673"/>
      <c r="EC3" s="673"/>
      <c r="ED3" s="673"/>
      <c r="EE3" s="673"/>
      <c r="EF3" s="673"/>
      <c r="EG3" s="673"/>
      <c r="EH3" s="673"/>
      <c r="EI3" s="673"/>
      <c r="EJ3" s="673"/>
      <c r="EK3" s="673"/>
      <c r="EL3" s="673"/>
      <c r="EM3" s="673"/>
      <c r="EN3" s="673"/>
      <c r="EO3" s="673"/>
      <c r="EP3" s="673"/>
      <c r="EQ3" s="673"/>
      <c r="ER3" s="673"/>
      <c r="ES3" s="673"/>
      <c r="ET3" s="673"/>
      <c r="EU3" s="673"/>
      <c r="EV3" s="673"/>
      <c r="EW3" s="673"/>
      <c r="EX3" s="673"/>
      <c r="EY3" s="673"/>
      <c r="EZ3" s="673"/>
      <c r="FA3" s="673"/>
      <c r="FB3" s="673"/>
      <c r="FC3" s="673"/>
      <c r="FD3" s="673"/>
      <c r="FE3" s="673"/>
      <c r="FF3" s="673"/>
      <c r="FG3" s="673"/>
      <c r="FH3" s="673"/>
      <c r="FI3" s="673"/>
      <c r="FJ3" s="673"/>
      <c r="FK3" s="673"/>
      <c r="FL3" s="673"/>
      <c r="FM3" s="673"/>
      <c r="FN3" s="673"/>
      <c r="FO3" s="673"/>
      <c r="FP3" s="673"/>
      <c r="FQ3" s="673"/>
      <c r="FR3" s="673"/>
      <c r="FS3" s="673"/>
      <c r="FT3" s="673"/>
      <c r="FU3" s="673"/>
      <c r="FV3" s="673"/>
      <c r="FW3" s="673"/>
      <c r="FX3" s="673"/>
      <c r="FY3" s="673"/>
      <c r="FZ3" s="673"/>
      <c r="GA3" s="673"/>
      <c r="GB3" s="673"/>
      <c r="GC3" s="673"/>
      <c r="GD3" s="673"/>
      <c r="GE3" s="673"/>
      <c r="GF3" s="673"/>
      <c r="GG3" s="673"/>
      <c r="GH3" s="673"/>
      <c r="GI3" s="673"/>
      <c r="GJ3" s="673"/>
      <c r="GK3" s="673"/>
      <c r="GL3" s="673"/>
      <c r="GM3" s="673"/>
      <c r="GN3" s="673"/>
      <c r="GO3" s="673"/>
      <c r="GP3" s="673"/>
      <c r="GQ3" s="673"/>
      <c r="GR3" s="673"/>
      <c r="GS3" s="673"/>
      <c r="GT3" s="673"/>
      <c r="GU3" s="673"/>
      <c r="GV3" s="673"/>
      <c r="GW3" s="673"/>
      <c r="GX3" s="673"/>
      <c r="GY3" s="673"/>
      <c r="GZ3" s="673"/>
      <c r="HA3" s="673"/>
      <c r="HB3" s="673"/>
      <c r="HC3" s="673"/>
      <c r="HD3" s="673"/>
      <c r="HE3" s="673"/>
      <c r="HF3" s="673"/>
      <c r="HG3" s="673"/>
      <c r="HH3" s="673"/>
      <c r="HI3" s="673"/>
      <c r="HJ3" s="673"/>
      <c r="HK3" s="673"/>
      <c r="HL3" s="673"/>
      <c r="HM3" s="673"/>
      <c r="HN3" s="673"/>
      <c r="HO3" s="673"/>
      <c r="HP3" s="673"/>
      <c r="HQ3" s="673"/>
      <c r="HR3" s="673"/>
      <c r="HS3" s="673"/>
      <c r="HT3" s="673"/>
      <c r="HU3" s="673"/>
      <c r="HV3" s="673"/>
      <c r="HW3" s="673"/>
      <c r="HX3" s="673"/>
      <c r="HY3" s="673"/>
      <c r="HZ3" s="673"/>
      <c r="IA3" s="673"/>
      <c r="IB3" s="673"/>
      <c r="IC3" s="673"/>
      <c r="ID3" s="673"/>
      <c r="IE3" s="673"/>
      <c r="IF3" s="673"/>
      <c r="IG3" s="673"/>
      <c r="IH3" s="673"/>
      <c r="II3" s="673"/>
      <c r="IJ3" s="673"/>
      <c r="IK3" s="673"/>
      <c r="IL3" s="673"/>
      <c r="IM3" s="673"/>
      <c r="IN3" s="673"/>
      <c r="IO3" s="673"/>
      <c r="IP3" s="673"/>
      <c r="IQ3" s="673"/>
      <c r="IR3" s="673"/>
      <c r="IS3" s="673"/>
      <c r="IT3" s="673"/>
      <c r="IU3" s="673"/>
      <c r="IV3" s="673"/>
    </row>
    <row r="4" spans="1:256">
      <c r="A4" s="677"/>
      <c r="B4" s="678"/>
      <c r="C4" s="679"/>
      <c r="D4" s="679"/>
      <c r="E4" s="679"/>
      <c r="F4" s="679" t="s">
        <v>51</v>
      </c>
      <c r="G4" s="679" t="s">
        <v>53</v>
      </c>
      <c r="H4" s="679" t="s">
        <v>54</v>
      </c>
      <c r="I4" s="679" t="s">
        <v>3</v>
      </c>
      <c r="J4" s="679" t="s">
        <v>4</v>
      </c>
      <c r="K4" s="680" t="s">
        <v>4</v>
      </c>
      <c r="L4" s="681"/>
      <c r="M4" s="681"/>
      <c r="N4" s="681"/>
      <c r="O4" s="681"/>
      <c r="P4" s="681"/>
      <c r="Q4" s="677"/>
      <c r="R4" s="677"/>
      <c r="S4" s="677"/>
      <c r="T4" s="677"/>
      <c r="U4" s="677"/>
      <c r="V4" s="677"/>
      <c r="W4" s="677"/>
      <c r="X4" s="677"/>
      <c r="Y4" s="677"/>
      <c r="Z4" s="677"/>
      <c r="AA4" s="677"/>
      <c r="AB4" s="677"/>
      <c r="AC4" s="677"/>
      <c r="AD4" s="677"/>
      <c r="AE4" s="677"/>
      <c r="AF4" s="677"/>
      <c r="AG4" s="677"/>
      <c r="AH4" s="677"/>
      <c r="AI4" s="677"/>
      <c r="AJ4" s="677"/>
      <c r="AK4" s="677"/>
      <c r="AL4" s="677"/>
      <c r="AM4" s="677"/>
      <c r="AN4" s="677"/>
      <c r="AO4" s="677"/>
      <c r="AP4" s="677"/>
      <c r="AQ4" s="677"/>
      <c r="AR4" s="677"/>
      <c r="AS4" s="677"/>
      <c r="AT4" s="677"/>
      <c r="AU4" s="677"/>
      <c r="AV4" s="677"/>
      <c r="AW4" s="677"/>
      <c r="AX4" s="677"/>
      <c r="AY4" s="677"/>
      <c r="AZ4" s="677"/>
      <c r="BA4" s="677"/>
      <c r="BB4" s="677"/>
      <c r="BC4" s="677"/>
      <c r="BD4" s="677"/>
      <c r="BE4" s="677"/>
      <c r="BF4" s="677"/>
      <c r="BG4" s="677"/>
      <c r="BH4" s="677"/>
      <c r="BI4" s="677"/>
      <c r="BJ4" s="677"/>
      <c r="BK4" s="677"/>
      <c r="BL4" s="677"/>
      <c r="BM4" s="677"/>
      <c r="BN4" s="677"/>
      <c r="BO4" s="677"/>
      <c r="BP4" s="677"/>
      <c r="BQ4" s="677"/>
      <c r="BR4" s="677"/>
      <c r="BS4" s="677"/>
      <c r="BT4" s="677"/>
      <c r="BU4" s="677"/>
      <c r="BV4" s="677"/>
      <c r="BW4" s="677"/>
      <c r="BX4" s="677"/>
      <c r="BY4" s="677"/>
      <c r="BZ4" s="677"/>
      <c r="CA4" s="677"/>
      <c r="CB4" s="677"/>
      <c r="CC4" s="677"/>
      <c r="CD4" s="677"/>
      <c r="CE4" s="677"/>
      <c r="CF4" s="677"/>
      <c r="CG4" s="677"/>
      <c r="CH4" s="677"/>
      <c r="CI4" s="677"/>
      <c r="CJ4" s="677"/>
      <c r="CK4" s="677"/>
      <c r="CL4" s="677"/>
      <c r="CM4" s="677"/>
      <c r="CN4" s="677"/>
      <c r="CO4" s="677"/>
      <c r="CP4" s="677"/>
      <c r="CQ4" s="677"/>
      <c r="CR4" s="677"/>
      <c r="CS4" s="677"/>
      <c r="CT4" s="677"/>
      <c r="CU4" s="677"/>
      <c r="CV4" s="677"/>
      <c r="CW4" s="677"/>
      <c r="CX4" s="677"/>
      <c r="CY4" s="677"/>
      <c r="CZ4" s="677"/>
      <c r="DA4" s="677"/>
      <c r="DB4" s="677"/>
      <c r="DC4" s="677"/>
      <c r="DD4" s="677"/>
      <c r="DE4" s="677"/>
      <c r="DF4" s="677"/>
      <c r="DG4" s="677"/>
      <c r="DH4" s="677"/>
      <c r="DI4" s="677"/>
      <c r="DJ4" s="677"/>
      <c r="DK4" s="677"/>
      <c r="DL4" s="677"/>
      <c r="DM4" s="677"/>
      <c r="DN4" s="677"/>
      <c r="DO4" s="677"/>
      <c r="DP4" s="677"/>
      <c r="DQ4" s="677"/>
      <c r="DR4" s="677"/>
      <c r="DS4" s="677"/>
      <c r="DT4" s="677"/>
      <c r="DU4" s="677"/>
      <c r="DV4" s="677"/>
      <c r="DW4" s="677"/>
      <c r="DX4" s="677"/>
      <c r="DY4" s="677"/>
      <c r="DZ4" s="677"/>
      <c r="EA4" s="677"/>
      <c r="EB4" s="677"/>
      <c r="EC4" s="677"/>
      <c r="ED4" s="677"/>
      <c r="EE4" s="677"/>
      <c r="EF4" s="677"/>
      <c r="EG4" s="677"/>
      <c r="EH4" s="677"/>
      <c r="EI4" s="677"/>
      <c r="EJ4" s="677"/>
      <c r="EK4" s="677"/>
      <c r="EL4" s="677"/>
      <c r="EM4" s="677"/>
      <c r="EN4" s="677"/>
      <c r="EO4" s="677"/>
      <c r="EP4" s="677"/>
      <c r="EQ4" s="677"/>
      <c r="ER4" s="677"/>
      <c r="ES4" s="677"/>
      <c r="ET4" s="677"/>
      <c r="EU4" s="677"/>
      <c r="EV4" s="677"/>
      <c r="EW4" s="677"/>
      <c r="EX4" s="677"/>
      <c r="EY4" s="677"/>
      <c r="EZ4" s="677"/>
      <c r="FA4" s="677"/>
      <c r="FB4" s="677"/>
      <c r="FC4" s="677"/>
      <c r="FD4" s="677"/>
      <c r="FE4" s="677"/>
      <c r="FF4" s="677"/>
      <c r="FG4" s="677"/>
      <c r="FH4" s="677"/>
      <c r="FI4" s="677"/>
      <c r="FJ4" s="677"/>
      <c r="FK4" s="677"/>
      <c r="FL4" s="677"/>
      <c r="FM4" s="677"/>
      <c r="FN4" s="677"/>
      <c r="FO4" s="677"/>
      <c r="FP4" s="677"/>
      <c r="FQ4" s="677"/>
      <c r="FR4" s="677"/>
      <c r="FS4" s="677"/>
      <c r="FT4" s="677"/>
      <c r="FU4" s="677"/>
      <c r="FV4" s="677"/>
      <c r="FW4" s="677"/>
      <c r="FX4" s="677"/>
      <c r="FY4" s="677"/>
      <c r="FZ4" s="677"/>
      <c r="GA4" s="677"/>
      <c r="GB4" s="677"/>
      <c r="GC4" s="677"/>
      <c r="GD4" s="677"/>
      <c r="GE4" s="677"/>
      <c r="GF4" s="677"/>
      <c r="GG4" s="677"/>
      <c r="GH4" s="677"/>
      <c r="GI4" s="677"/>
      <c r="GJ4" s="677"/>
      <c r="GK4" s="677"/>
      <c r="GL4" s="677"/>
      <c r="GM4" s="677"/>
      <c r="GN4" s="677"/>
      <c r="GO4" s="677"/>
      <c r="GP4" s="677"/>
      <c r="GQ4" s="677"/>
      <c r="GR4" s="677"/>
      <c r="GS4" s="677"/>
      <c r="GT4" s="677"/>
      <c r="GU4" s="677"/>
      <c r="GV4" s="677"/>
      <c r="GW4" s="677"/>
      <c r="GX4" s="677"/>
      <c r="GY4" s="677"/>
      <c r="GZ4" s="677"/>
      <c r="HA4" s="677"/>
      <c r="HB4" s="677"/>
      <c r="HC4" s="677"/>
      <c r="HD4" s="677"/>
      <c r="HE4" s="677"/>
      <c r="HF4" s="677"/>
      <c r="HG4" s="677"/>
      <c r="HH4" s="677"/>
      <c r="HI4" s="677"/>
      <c r="HJ4" s="677"/>
      <c r="HK4" s="677"/>
      <c r="HL4" s="677"/>
      <c r="HM4" s="677"/>
      <c r="HN4" s="677"/>
      <c r="HO4" s="677"/>
      <c r="HP4" s="677"/>
      <c r="HQ4" s="677"/>
      <c r="HR4" s="677"/>
      <c r="HS4" s="677"/>
      <c r="HT4" s="677"/>
      <c r="HU4" s="677"/>
      <c r="HV4" s="677"/>
      <c r="HW4" s="677"/>
      <c r="HX4" s="677"/>
      <c r="HY4" s="677"/>
      <c r="HZ4" s="677"/>
      <c r="IA4" s="677"/>
      <c r="IB4" s="677"/>
      <c r="IC4" s="677"/>
      <c r="ID4" s="677"/>
      <c r="IE4" s="677"/>
      <c r="IF4" s="677"/>
      <c r="IG4" s="677"/>
      <c r="IH4" s="677"/>
      <c r="II4" s="677"/>
      <c r="IJ4" s="677"/>
      <c r="IK4" s="677"/>
      <c r="IL4" s="677"/>
      <c r="IM4" s="677"/>
      <c r="IN4" s="677"/>
      <c r="IO4" s="677"/>
      <c r="IP4" s="677"/>
      <c r="IQ4" s="677"/>
      <c r="IR4" s="677"/>
      <c r="IS4" s="677"/>
      <c r="IT4" s="677"/>
      <c r="IU4" s="677"/>
      <c r="IV4" s="677"/>
    </row>
    <row r="5" spans="1:256">
      <c r="A5" s="682"/>
      <c r="B5" s="683"/>
      <c r="C5" s="684" t="s">
        <v>5</v>
      </c>
      <c r="D5" s="684" t="s">
        <v>6</v>
      </c>
      <c r="E5" s="684" t="s">
        <v>24</v>
      </c>
      <c r="F5" s="684" t="s">
        <v>25</v>
      </c>
      <c r="G5" s="684" t="s">
        <v>26</v>
      </c>
      <c r="H5" s="684" t="s">
        <v>27</v>
      </c>
      <c r="I5" s="684" t="s">
        <v>28</v>
      </c>
      <c r="J5" s="684" t="s">
        <v>29</v>
      </c>
      <c r="K5" s="685" t="s">
        <v>55</v>
      </c>
      <c r="L5" s="686"/>
      <c r="M5" s="686"/>
      <c r="N5" s="686"/>
      <c r="O5" s="686"/>
      <c r="P5" s="686"/>
      <c r="Q5" s="682"/>
      <c r="R5" s="682"/>
      <c r="S5" s="682"/>
      <c r="T5" s="682"/>
      <c r="U5" s="682"/>
      <c r="V5" s="682"/>
      <c r="W5" s="682"/>
      <c r="X5" s="682"/>
      <c r="Y5" s="682"/>
      <c r="Z5" s="682"/>
      <c r="AA5" s="682"/>
      <c r="AB5" s="682"/>
      <c r="AC5" s="682"/>
      <c r="AD5" s="682"/>
      <c r="AE5" s="682"/>
      <c r="AF5" s="682"/>
      <c r="AG5" s="682"/>
      <c r="AH5" s="682"/>
      <c r="AI5" s="682"/>
      <c r="AJ5" s="682"/>
      <c r="AK5" s="682"/>
      <c r="AL5" s="682"/>
      <c r="AM5" s="682"/>
      <c r="AN5" s="682"/>
      <c r="AO5" s="682"/>
      <c r="AP5" s="682"/>
      <c r="AQ5" s="682"/>
      <c r="AR5" s="682"/>
      <c r="AS5" s="682"/>
      <c r="AT5" s="682"/>
      <c r="AU5" s="682"/>
      <c r="AV5" s="682"/>
      <c r="AW5" s="682"/>
      <c r="AX5" s="682"/>
      <c r="AY5" s="682"/>
      <c r="AZ5" s="682"/>
      <c r="BA5" s="682"/>
      <c r="BB5" s="682"/>
      <c r="BC5" s="682"/>
      <c r="BD5" s="682"/>
      <c r="BE5" s="682"/>
      <c r="BF5" s="682"/>
      <c r="BG5" s="682"/>
      <c r="BH5" s="682"/>
      <c r="BI5" s="682"/>
      <c r="BJ5" s="682"/>
      <c r="BK5" s="682"/>
      <c r="BL5" s="682"/>
      <c r="BM5" s="682"/>
      <c r="BN5" s="682"/>
      <c r="BO5" s="682"/>
      <c r="BP5" s="682"/>
      <c r="BQ5" s="682"/>
      <c r="BR5" s="682"/>
      <c r="BS5" s="682"/>
      <c r="BT5" s="682"/>
      <c r="BU5" s="682"/>
      <c r="BV5" s="682"/>
      <c r="BW5" s="682"/>
      <c r="BX5" s="682"/>
      <c r="BY5" s="682"/>
      <c r="BZ5" s="682"/>
      <c r="CA5" s="682"/>
      <c r="CB5" s="682"/>
      <c r="CC5" s="682"/>
      <c r="CD5" s="682"/>
      <c r="CE5" s="682"/>
      <c r="CF5" s="682"/>
      <c r="CG5" s="682"/>
      <c r="CH5" s="682"/>
      <c r="CI5" s="682"/>
      <c r="CJ5" s="682"/>
      <c r="CK5" s="682"/>
      <c r="CL5" s="682"/>
      <c r="CM5" s="682"/>
      <c r="CN5" s="682"/>
      <c r="CO5" s="682"/>
      <c r="CP5" s="682"/>
      <c r="CQ5" s="682"/>
      <c r="CR5" s="682"/>
      <c r="CS5" s="682"/>
      <c r="CT5" s="682"/>
      <c r="CU5" s="682"/>
      <c r="CV5" s="682"/>
      <c r="CW5" s="682"/>
      <c r="CX5" s="682"/>
      <c r="CY5" s="682"/>
      <c r="CZ5" s="682"/>
      <c r="DA5" s="682"/>
      <c r="DB5" s="682"/>
      <c r="DC5" s="682"/>
      <c r="DD5" s="682"/>
      <c r="DE5" s="682"/>
      <c r="DF5" s="682"/>
      <c r="DG5" s="682"/>
      <c r="DH5" s="682"/>
      <c r="DI5" s="682"/>
      <c r="DJ5" s="682"/>
      <c r="DK5" s="682"/>
      <c r="DL5" s="682"/>
      <c r="DM5" s="682"/>
      <c r="DN5" s="682"/>
      <c r="DO5" s="682"/>
      <c r="DP5" s="682"/>
      <c r="DQ5" s="682"/>
      <c r="DR5" s="682"/>
      <c r="DS5" s="682"/>
      <c r="DT5" s="682"/>
      <c r="DU5" s="682"/>
      <c r="DV5" s="682"/>
      <c r="DW5" s="682"/>
      <c r="DX5" s="682"/>
      <c r="DY5" s="682"/>
      <c r="DZ5" s="682"/>
      <c r="EA5" s="682"/>
      <c r="EB5" s="682"/>
      <c r="EC5" s="682"/>
      <c r="ED5" s="682"/>
      <c r="EE5" s="682"/>
      <c r="EF5" s="682"/>
      <c r="EG5" s="682"/>
      <c r="EH5" s="682"/>
      <c r="EI5" s="682"/>
      <c r="EJ5" s="682"/>
      <c r="EK5" s="682"/>
      <c r="EL5" s="682"/>
      <c r="EM5" s="682"/>
      <c r="EN5" s="682"/>
      <c r="EO5" s="682"/>
      <c r="EP5" s="682"/>
      <c r="EQ5" s="682"/>
      <c r="ER5" s="682"/>
      <c r="ES5" s="682"/>
      <c r="ET5" s="682"/>
      <c r="EU5" s="682"/>
      <c r="EV5" s="682"/>
      <c r="EW5" s="682"/>
      <c r="EX5" s="682"/>
      <c r="EY5" s="682"/>
      <c r="EZ5" s="682"/>
      <c r="FA5" s="682"/>
      <c r="FB5" s="682"/>
      <c r="FC5" s="682"/>
      <c r="FD5" s="682"/>
      <c r="FE5" s="682"/>
      <c r="FF5" s="682"/>
      <c r="FG5" s="682"/>
      <c r="FH5" s="682"/>
      <c r="FI5" s="682"/>
      <c r="FJ5" s="682"/>
      <c r="FK5" s="682"/>
      <c r="FL5" s="682"/>
      <c r="FM5" s="682"/>
      <c r="FN5" s="682"/>
      <c r="FO5" s="682"/>
      <c r="FP5" s="682"/>
      <c r="FQ5" s="682"/>
      <c r="FR5" s="682"/>
      <c r="FS5" s="682"/>
      <c r="FT5" s="682"/>
      <c r="FU5" s="682"/>
      <c r="FV5" s="682"/>
      <c r="FW5" s="682"/>
      <c r="FX5" s="682"/>
      <c r="FY5" s="682"/>
      <c r="FZ5" s="682"/>
      <c r="GA5" s="682"/>
      <c r="GB5" s="682"/>
      <c r="GC5" s="682"/>
      <c r="GD5" s="682"/>
      <c r="GE5" s="682"/>
      <c r="GF5" s="682"/>
      <c r="GG5" s="682"/>
      <c r="GH5" s="682"/>
      <c r="GI5" s="682"/>
      <c r="GJ5" s="682"/>
      <c r="GK5" s="682"/>
      <c r="GL5" s="682"/>
      <c r="GM5" s="682"/>
      <c r="GN5" s="682"/>
      <c r="GO5" s="682"/>
      <c r="GP5" s="682"/>
      <c r="GQ5" s="682"/>
      <c r="GR5" s="682"/>
      <c r="GS5" s="682"/>
      <c r="GT5" s="682"/>
      <c r="GU5" s="682"/>
      <c r="GV5" s="682"/>
      <c r="GW5" s="682"/>
      <c r="GX5" s="682"/>
      <c r="GY5" s="682"/>
      <c r="GZ5" s="682"/>
      <c r="HA5" s="682"/>
      <c r="HB5" s="682"/>
      <c r="HC5" s="682"/>
      <c r="HD5" s="682"/>
      <c r="HE5" s="682"/>
      <c r="HF5" s="682"/>
      <c r="HG5" s="682"/>
      <c r="HH5" s="682"/>
      <c r="HI5" s="682"/>
      <c r="HJ5" s="682"/>
      <c r="HK5" s="682"/>
      <c r="HL5" s="682"/>
      <c r="HM5" s="682"/>
      <c r="HN5" s="682"/>
      <c r="HO5" s="682"/>
      <c r="HP5" s="682"/>
      <c r="HQ5" s="682"/>
      <c r="HR5" s="682"/>
      <c r="HS5" s="682"/>
      <c r="HT5" s="682"/>
      <c r="HU5" s="682"/>
      <c r="HV5" s="682"/>
      <c r="HW5" s="682"/>
      <c r="HX5" s="682"/>
      <c r="HY5" s="682"/>
      <c r="HZ5" s="682"/>
      <c r="IA5" s="682"/>
      <c r="IB5" s="682"/>
      <c r="IC5" s="682"/>
      <c r="ID5" s="682"/>
      <c r="IE5" s="682"/>
      <c r="IF5" s="682"/>
      <c r="IG5" s="682"/>
      <c r="IH5" s="682"/>
      <c r="II5" s="682"/>
      <c r="IJ5" s="682"/>
      <c r="IK5" s="682"/>
      <c r="IL5" s="682"/>
      <c r="IM5" s="682"/>
      <c r="IN5" s="682"/>
      <c r="IO5" s="682"/>
      <c r="IP5" s="682"/>
      <c r="IQ5" s="682"/>
      <c r="IR5" s="682"/>
      <c r="IS5" s="682"/>
      <c r="IT5" s="682"/>
      <c r="IU5" s="682"/>
      <c r="IV5" s="682"/>
    </row>
    <row r="6" spans="1:256">
      <c r="B6" s="687" t="str">
        <v>כתבי אופציה בישראל</v>
      </c>
      <c r="C6" s="688"/>
      <c r="D6" s="689"/>
      <c r="E6" s="689"/>
      <c r="F6" s="689"/>
      <c r="G6" s="689"/>
      <c r="H6" s="689"/>
      <c r="I6" s="689"/>
      <c r="J6" s="689"/>
      <c r="K6" s="690"/>
    </row>
    <row r="7" spans="1:256">
      <c r="B7" s="691" t="s">
        <v>68</v>
      </c>
      <c r="C7" s="688"/>
      <c r="D7" s="689"/>
      <c r="E7" s="689"/>
      <c r="F7" s="689"/>
      <c r="G7" s="689"/>
      <c r="H7" s="689"/>
      <c r="I7" s="689"/>
      <c r="J7" s="689"/>
      <c r="K7" s="690"/>
    </row>
    <row r="8" spans="1:256">
      <c r="B8" s="691" t="s">
        <v>69</v>
      </c>
      <c r="C8" s="688"/>
      <c r="D8" s="689"/>
      <c r="E8" s="689"/>
      <c r="F8" s="689"/>
      <c r="G8" s="689"/>
      <c r="H8" s="689"/>
      <c r="I8" s="689"/>
      <c r="J8" s="689"/>
      <c r="K8" s="690"/>
    </row>
    <row r="9" spans="1:256">
      <c r="B9" s="687" t="s">
        <v>79</v>
      </c>
      <c r="C9" s="688"/>
      <c r="D9" s="689"/>
      <c r="E9" s="689"/>
      <c r="F9" s="689"/>
      <c r="G9" s="689"/>
      <c r="H9" s="689"/>
      <c r="I9" s="689"/>
      <c r="J9" s="689"/>
      <c r="K9" s="690"/>
    </row>
    <row r="10" spans="1:256">
      <c r="B10" s="687" t="str">
        <v>כתבי אופציה בחו"ל</v>
      </c>
      <c r="C10" s="688"/>
      <c r="D10" s="689"/>
      <c r="E10" s="689"/>
      <c r="F10" s="689"/>
      <c r="G10" s="689"/>
      <c r="H10" s="689"/>
      <c r="I10" s="689"/>
      <c r="J10" s="689"/>
      <c r="K10" s="690"/>
    </row>
    <row r="11" spans="1:256">
      <c r="B11" s="691" t="s">
        <v>68</v>
      </c>
      <c r="C11" s="688"/>
      <c r="D11" s="689"/>
      <c r="E11" s="689"/>
      <c r="F11" s="689"/>
      <c r="G11" s="689"/>
      <c r="H11" s="689"/>
      <c r="I11" s="689"/>
      <c r="J11" s="689"/>
      <c r="K11" s="690"/>
    </row>
    <row r="12" spans="1:256">
      <c r="B12" s="691" t="s">
        <v>69</v>
      </c>
      <c r="C12" s="688"/>
      <c r="D12" s="689"/>
      <c r="E12" s="689"/>
      <c r="F12" s="689"/>
      <c r="G12" s="689"/>
      <c r="H12" s="689"/>
      <c r="I12" s="689"/>
      <c r="J12" s="689"/>
      <c r="K12" s="690"/>
    </row>
    <row r="13" spans="1:256">
      <c r="B13" s="687" t="s">
        <v>85</v>
      </c>
      <c r="C13" s="688"/>
      <c r="D13" s="689"/>
      <c r="E13" s="689"/>
      <c r="F13" s="689"/>
      <c r="G13" s="689"/>
      <c r="H13" s="689"/>
      <c r="I13" s="689"/>
      <c r="J13" s="689"/>
      <c r="K13" s="690"/>
    </row>
    <row r="14" spans="1:256">
      <c r="B14" s="692" t="str">
        <v>סה"כ כתבי אופציה</v>
      </c>
      <c r="C14" s="693"/>
      <c r="D14" s="694"/>
      <c r="E14" s="694"/>
      <c r="F14" s="694"/>
      <c r="G14" s="694"/>
      <c r="H14" s="694"/>
      <c r="I14" s="694"/>
      <c r="J14" s="694"/>
      <c r="K14" s="695"/>
    </row>
    <row r="15" spans="1:256">
      <c r="B15" s="696" t="s">
        <v>87</v>
      </c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B2:K2"/>
  </mergeCells>
  <printOptions/>
  <pageMargins left="0" right="0" top="0.5" bottom="0.5" header="0" footer="0.25"/>
  <pageSetup blackAndWhite="0" cellComments="none" copies="1" draft="0" errors="displayed" firstPageNumber="1" fitToWidth="1" orientation="landscape" pageOrder="overThenDown" paperSize="9" scale="76" useFirstPageNumber="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  <tabColor rgb="FFFFFF99"/>
  </sheetPr>
  <dimension ref="A1:IV41"/>
  <sheetViews>
    <sheetView workbookViewId="0" rightToLeft="1">
      <selection activeCell="A1" sqref="A1"/>
    </sheetView>
  </sheetViews>
  <sheetFormatPr defaultRowHeight="18"/>
  <cols>
    <col min="1" max="1" style="697" width="6.281423" customWidth="1"/>
    <col min="2" max="2" style="698" width="47.78578" customWidth="1"/>
    <col min="3" max="3" style="698" width="17.72888" customWidth="1"/>
    <col min="4" max="4" style="697" width="22.02607" customWidth="1"/>
    <col min="5" max="5" style="697" width="17.44318" customWidth="1"/>
    <col min="6" max="6" style="697" width="9.858507" customWidth="1"/>
    <col min="7" max="7" style="697" width="19.73267" customWidth="1"/>
    <col min="8" max="8" style="697" width="14.86799" customWidth="1"/>
    <col min="9" max="9" style="697" width="15.72508" customWidth="1"/>
    <col min="10" max="11" style="697" width="9.713702" customWidth="1"/>
    <col min="12" max="12" style="697" width="7.569017" customWidth="1"/>
    <col min="13" max="13" style="697" width="6.708012" customWidth="1"/>
    <col min="14" max="14" style="697" width="7.709908" customWidth="1"/>
    <col min="15" max="15" style="697" width="7.138514" customWidth="1"/>
    <col min="16" max="16" style="697" width="5.995726" customWidth="1"/>
    <col min="17" max="17" style="697" width="7.854714" customWidth="1"/>
    <col min="18" max="18" style="697" width="8.140411" customWidth="1"/>
    <col min="19" max="19" style="697" width="6.281423" customWidth="1"/>
    <col min="20" max="20" style="697" width="7.999519" customWidth="1"/>
    <col min="21" max="21" style="697" width="8.711805" customWidth="1"/>
    <col min="22" max="22" style="697" width="10.00331" customWidth="1"/>
    <col min="23" max="23" style="697" width="9.57281" customWidth="1"/>
    <col min="24" max="24" style="697" width="6.136617" customWidth="1"/>
    <col min="25" max="26" style="697" width="5.706115" customWidth="1"/>
    <col min="27" max="27" style="697" width="6.852817" customWidth="1"/>
    <col min="28" max="28" style="697" width="6.422315" customWidth="1"/>
    <col min="29" max="29" style="697" width="6.708012" customWidth="1"/>
    <col min="30" max="30" style="697" width="7.28332" customWidth="1"/>
    <col min="31" max="42" style="697" width="5.706115" customWidth="1"/>
    <col min="43" max="256" style="697"/>
  </cols>
  <sheetData>
    <row r="1" spans="1:256">
      <c r="B1" s="699" t="s">
        <v>16</v>
      </c>
      <c r="C1" s="700" t="s">
        <v>1</v>
      </c>
      <c r="D1" s="701"/>
      <c r="E1" s="701"/>
      <c r="F1" s="702"/>
      <c r="G1" s="703"/>
      <c r="H1" s="704"/>
      <c r="I1" s="703"/>
      <c r="J1" s="704"/>
      <c r="K1" s="704"/>
    </row>
    <row r="2" spans="1:256">
      <c r="A2" s="705"/>
      <c r="B2" s="706" t="s">
        <v>151</v>
      </c>
      <c r="C2" s="707"/>
      <c r="D2" s="707"/>
      <c r="E2" s="707"/>
      <c r="F2" s="707"/>
      <c r="G2" s="707"/>
      <c r="H2" s="707"/>
      <c r="I2" s="707"/>
      <c r="J2" s="707"/>
      <c r="K2" s="708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705"/>
      <c r="AH2" s="705"/>
      <c r="AI2" s="705"/>
      <c r="AJ2" s="705"/>
      <c r="AK2" s="705"/>
      <c r="AL2" s="705"/>
      <c r="AM2" s="705"/>
      <c r="AN2" s="705"/>
      <c r="AO2" s="705"/>
      <c r="AP2" s="705"/>
      <c r="AQ2" s="705"/>
      <c r="AR2" s="705"/>
      <c r="AS2" s="705"/>
      <c r="AT2" s="705"/>
      <c r="AU2" s="705"/>
      <c r="AV2" s="705"/>
      <c r="AW2" s="705"/>
      <c r="AX2" s="705"/>
      <c r="AY2" s="705"/>
      <c r="AZ2" s="705"/>
      <c r="BA2" s="705"/>
      <c r="BB2" s="705"/>
      <c r="BC2" s="705"/>
      <c r="BD2" s="705"/>
      <c r="BE2" s="705"/>
      <c r="BF2" s="705"/>
      <c r="BG2" s="705"/>
      <c r="BH2" s="705"/>
      <c r="BI2" s="705"/>
      <c r="BJ2" s="705"/>
      <c r="BK2" s="705"/>
      <c r="BL2" s="705"/>
      <c r="BM2" s="705"/>
      <c r="BN2" s="705"/>
      <c r="BO2" s="705"/>
      <c r="BP2" s="705"/>
      <c r="BQ2" s="705"/>
      <c r="BR2" s="705"/>
      <c r="BS2" s="705"/>
      <c r="BT2" s="705"/>
      <c r="BU2" s="705"/>
      <c r="BV2" s="705"/>
      <c r="BW2" s="705"/>
      <c r="BX2" s="705"/>
      <c r="BY2" s="705"/>
      <c r="BZ2" s="705"/>
      <c r="CA2" s="705"/>
      <c r="CB2" s="705"/>
      <c r="CC2" s="705"/>
      <c r="CD2" s="705"/>
      <c r="CE2" s="705"/>
      <c r="CF2" s="705"/>
      <c r="CG2" s="705"/>
      <c r="CH2" s="705"/>
      <c r="CI2" s="705"/>
      <c r="CJ2" s="705"/>
      <c r="CK2" s="705"/>
      <c r="CL2" s="705"/>
      <c r="CM2" s="705"/>
      <c r="CN2" s="705"/>
      <c r="CO2" s="705"/>
      <c r="CP2" s="705"/>
      <c r="CQ2" s="705"/>
      <c r="CR2" s="705"/>
      <c r="CS2" s="705"/>
      <c r="CT2" s="705"/>
      <c r="CU2" s="705"/>
      <c r="CV2" s="705"/>
      <c r="CW2" s="705"/>
      <c r="CX2" s="705"/>
      <c r="CY2" s="705"/>
      <c r="CZ2" s="705"/>
      <c r="DA2" s="705"/>
      <c r="DB2" s="705"/>
      <c r="DC2" s="705"/>
      <c r="DD2" s="705"/>
      <c r="DE2" s="705"/>
      <c r="DF2" s="705"/>
      <c r="DG2" s="705"/>
      <c r="DH2" s="705"/>
      <c r="DI2" s="705"/>
      <c r="DJ2" s="705"/>
      <c r="DK2" s="705"/>
      <c r="DL2" s="705"/>
      <c r="DM2" s="705"/>
      <c r="DN2" s="705"/>
      <c r="DO2" s="705"/>
      <c r="DP2" s="705"/>
      <c r="DQ2" s="705"/>
      <c r="DR2" s="705"/>
      <c r="DS2" s="705"/>
      <c r="DT2" s="705"/>
      <c r="DU2" s="705"/>
      <c r="DV2" s="705"/>
      <c r="DW2" s="705"/>
      <c r="DX2" s="705"/>
      <c r="DY2" s="705"/>
      <c r="DZ2" s="705"/>
      <c r="EA2" s="705"/>
      <c r="EB2" s="705"/>
      <c r="EC2" s="705"/>
      <c r="ED2" s="705"/>
      <c r="EE2" s="705"/>
      <c r="EF2" s="705"/>
      <c r="EG2" s="705"/>
      <c r="EH2" s="705"/>
      <c r="EI2" s="705"/>
      <c r="EJ2" s="705"/>
      <c r="EK2" s="705"/>
      <c r="EL2" s="705"/>
      <c r="EM2" s="705"/>
      <c r="EN2" s="705"/>
      <c r="EO2" s="705"/>
      <c r="EP2" s="705"/>
      <c r="EQ2" s="705"/>
      <c r="ER2" s="705"/>
      <c r="ES2" s="705"/>
      <c r="ET2" s="705"/>
      <c r="EU2" s="705"/>
      <c r="EV2" s="705"/>
      <c r="EW2" s="705"/>
      <c r="EX2" s="705"/>
      <c r="EY2" s="705"/>
      <c r="EZ2" s="705"/>
      <c r="FA2" s="705"/>
      <c r="FB2" s="705"/>
      <c r="FC2" s="705"/>
      <c r="FD2" s="705"/>
      <c r="FE2" s="705"/>
      <c r="FF2" s="705"/>
      <c r="FG2" s="705"/>
      <c r="FH2" s="705"/>
      <c r="FI2" s="705"/>
      <c r="FJ2" s="705"/>
      <c r="FK2" s="705"/>
      <c r="FL2" s="705"/>
      <c r="FM2" s="705"/>
      <c r="FN2" s="705"/>
      <c r="FO2" s="705"/>
      <c r="FP2" s="705"/>
      <c r="FQ2" s="705"/>
      <c r="FR2" s="705"/>
      <c r="FS2" s="705"/>
      <c r="FT2" s="705"/>
      <c r="FU2" s="705"/>
      <c r="FV2" s="705"/>
      <c r="FW2" s="705"/>
      <c r="FX2" s="705"/>
      <c r="FY2" s="705"/>
      <c r="FZ2" s="705"/>
      <c r="GA2" s="705"/>
      <c r="GB2" s="705"/>
      <c r="GC2" s="705"/>
      <c r="GD2" s="705"/>
      <c r="GE2" s="705"/>
      <c r="GF2" s="705"/>
      <c r="GG2" s="705"/>
      <c r="GH2" s="705"/>
      <c r="GI2" s="705"/>
      <c r="GJ2" s="705"/>
      <c r="GK2" s="705"/>
      <c r="GL2" s="705"/>
      <c r="GM2" s="705"/>
      <c r="GN2" s="705"/>
      <c r="GO2" s="705"/>
      <c r="GP2" s="705"/>
      <c r="GQ2" s="705"/>
      <c r="GR2" s="705"/>
      <c r="GS2" s="705"/>
      <c r="GT2" s="705"/>
      <c r="GU2" s="705"/>
      <c r="GV2" s="705"/>
      <c r="GW2" s="705"/>
      <c r="GX2" s="705"/>
      <c r="GY2" s="705"/>
      <c r="GZ2" s="705"/>
      <c r="HA2" s="705"/>
      <c r="HB2" s="705"/>
      <c r="HC2" s="705"/>
      <c r="HD2" s="705"/>
      <c r="HE2" s="705"/>
      <c r="HF2" s="705"/>
      <c r="HG2" s="705"/>
      <c r="HH2" s="705"/>
      <c r="HI2" s="705"/>
      <c r="HJ2" s="705"/>
      <c r="HK2" s="705"/>
      <c r="HL2" s="705"/>
      <c r="HM2" s="705"/>
      <c r="HN2" s="705"/>
      <c r="HO2" s="705"/>
      <c r="HP2" s="705"/>
      <c r="HQ2" s="705"/>
      <c r="HR2" s="705"/>
      <c r="HS2" s="705"/>
      <c r="HT2" s="705"/>
      <c r="HU2" s="705"/>
      <c r="HV2" s="705"/>
      <c r="HW2" s="705"/>
      <c r="HX2" s="705"/>
      <c r="HY2" s="705"/>
      <c r="HZ2" s="705"/>
      <c r="IA2" s="705"/>
      <c r="IB2" s="705"/>
      <c r="IC2" s="705"/>
      <c r="ID2" s="705"/>
      <c r="IE2" s="705"/>
      <c r="IF2" s="705"/>
      <c r="IG2" s="705"/>
      <c r="IH2" s="705"/>
      <c r="II2" s="705"/>
      <c r="IJ2" s="705"/>
      <c r="IK2" s="705"/>
      <c r="IL2" s="705"/>
      <c r="IM2" s="705"/>
      <c r="IN2" s="705"/>
      <c r="IO2" s="705"/>
      <c r="IP2" s="705"/>
      <c r="IQ2" s="705"/>
      <c r="IR2" s="705"/>
      <c r="IS2" s="705"/>
      <c r="IT2" s="705"/>
      <c r="IU2" s="705"/>
      <c r="IV2" s="705"/>
    </row>
    <row r="3" spans="1:256">
      <c r="A3" s="709"/>
      <c r="B3" s="710" t="str">
        <v>7. אופציות</v>
      </c>
      <c r="C3" s="711" t="s">
        <v>17</v>
      </c>
      <c r="D3" s="711" t="s">
        <v>64</v>
      </c>
      <c r="E3" s="711" t="s">
        <v>20</v>
      </c>
      <c r="F3" s="711" t="s">
        <v>46</v>
      </c>
      <c r="G3" s="711" t="s">
        <v>48</v>
      </c>
      <c r="H3" s="711" t="s">
        <v>49</v>
      </c>
      <c r="I3" s="711" t="s">
        <v>152</v>
      </c>
      <c r="J3" s="711" t="s">
        <v>50</v>
      </c>
      <c r="K3" s="712" t="s">
        <v>2</v>
      </c>
      <c r="L3" s="709"/>
      <c r="M3" s="705"/>
      <c r="N3" s="709"/>
      <c r="O3" s="709"/>
      <c r="P3" s="709"/>
      <c r="Q3" s="709"/>
      <c r="R3" s="709"/>
      <c r="S3" s="709"/>
      <c r="T3" s="709"/>
      <c r="U3" s="709"/>
      <c r="V3" s="709"/>
      <c r="W3" s="709"/>
      <c r="X3" s="709"/>
      <c r="Y3" s="709"/>
      <c r="Z3" s="709"/>
      <c r="AA3" s="709"/>
      <c r="AB3" s="709"/>
      <c r="AC3" s="709"/>
      <c r="AD3" s="709"/>
      <c r="AE3" s="709"/>
      <c r="AF3" s="709"/>
      <c r="AG3" s="709"/>
      <c r="AH3" s="709"/>
      <c r="AI3" s="709"/>
      <c r="AJ3" s="709"/>
      <c r="AK3" s="709"/>
      <c r="AL3" s="709"/>
      <c r="AM3" s="709"/>
      <c r="AN3" s="709"/>
      <c r="AO3" s="709"/>
      <c r="AP3" s="709"/>
      <c r="AQ3" s="709"/>
      <c r="AR3" s="709"/>
      <c r="AS3" s="709"/>
      <c r="AT3" s="709"/>
      <c r="AU3" s="709"/>
      <c r="AV3" s="709"/>
      <c r="AW3" s="709"/>
      <c r="AX3" s="709"/>
      <c r="AY3" s="709"/>
      <c r="AZ3" s="709"/>
      <c r="BA3" s="709"/>
      <c r="BB3" s="709"/>
      <c r="BC3" s="709"/>
      <c r="BD3" s="709"/>
      <c r="BE3" s="709"/>
      <c r="BF3" s="709"/>
      <c r="BG3" s="709"/>
      <c r="BH3" s="709"/>
      <c r="BI3" s="709"/>
      <c r="BJ3" s="709"/>
      <c r="BK3" s="709"/>
      <c r="BL3" s="709"/>
      <c r="BM3" s="709"/>
      <c r="BN3" s="709"/>
      <c r="BO3" s="709"/>
      <c r="BP3" s="709"/>
      <c r="BQ3" s="709"/>
      <c r="BR3" s="709"/>
      <c r="BS3" s="709"/>
      <c r="BT3" s="709"/>
      <c r="BU3" s="709"/>
      <c r="BV3" s="709"/>
      <c r="BW3" s="709"/>
      <c r="BX3" s="709"/>
      <c r="BY3" s="709"/>
      <c r="BZ3" s="709"/>
      <c r="CA3" s="709"/>
      <c r="CB3" s="709"/>
      <c r="CC3" s="709"/>
      <c r="CD3" s="709"/>
      <c r="CE3" s="709"/>
      <c r="CF3" s="709"/>
      <c r="CG3" s="709"/>
      <c r="CH3" s="709"/>
      <c r="CI3" s="709"/>
      <c r="CJ3" s="709"/>
      <c r="CK3" s="709"/>
      <c r="CL3" s="709"/>
      <c r="CM3" s="709"/>
      <c r="CN3" s="709"/>
      <c r="CO3" s="709"/>
      <c r="CP3" s="709"/>
      <c r="CQ3" s="709"/>
      <c r="CR3" s="709"/>
      <c r="CS3" s="709"/>
      <c r="CT3" s="709"/>
      <c r="CU3" s="709"/>
      <c r="CV3" s="709"/>
      <c r="CW3" s="709"/>
      <c r="CX3" s="709"/>
      <c r="CY3" s="709"/>
      <c r="CZ3" s="709"/>
      <c r="DA3" s="709"/>
      <c r="DB3" s="709"/>
      <c r="DC3" s="709"/>
      <c r="DD3" s="709"/>
      <c r="DE3" s="709"/>
      <c r="DF3" s="709"/>
      <c r="DG3" s="709"/>
      <c r="DH3" s="709"/>
      <c r="DI3" s="709"/>
      <c r="DJ3" s="709"/>
      <c r="DK3" s="709"/>
      <c r="DL3" s="709"/>
      <c r="DM3" s="709"/>
      <c r="DN3" s="709"/>
      <c r="DO3" s="709"/>
      <c r="DP3" s="709"/>
      <c r="DQ3" s="709"/>
      <c r="DR3" s="709"/>
      <c r="DS3" s="709"/>
      <c r="DT3" s="709"/>
      <c r="DU3" s="709"/>
      <c r="DV3" s="709"/>
      <c r="DW3" s="709"/>
      <c r="DX3" s="709"/>
      <c r="DY3" s="709"/>
      <c r="DZ3" s="709"/>
      <c r="EA3" s="709"/>
      <c r="EB3" s="709"/>
      <c r="EC3" s="709"/>
      <c r="ED3" s="709"/>
      <c r="EE3" s="709"/>
      <c r="EF3" s="709"/>
      <c r="EG3" s="709"/>
      <c r="EH3" s="709"/>
      <c r="EI3" s="709"/>
      <c r="EJ3" s="709"/>
      <c r="EK3" s="709"/>
      <c r="EL3" s="709"/>
      <c r="EM3" s="709"/>
      <c r="EN3" s="709"/>
      <c r="EO3" s="709"/>
      <c r="EP3" s="709"/>
      <c r="EQ3" s="709"/>
      <c r="ER3" s="709"/>
      <c r="ES3" s="709"/>
      <c r="ET3" s="709"/>
      <c r="EU3" s="709"/>
      <c r="EV3" s="709"/>
      <c r="EW3" s="709"/>
      <c r="EX3" s="709"/>
      <c r="EY3" s="709"/>
      <c r="EZ3" s="709"/>
      <c r="FA3" s="709"/>
      <c r="FB3" s="709"/>
      <c r="FC3" s="709"/>
      <c r="FD3" s="709"/>
      <c r="FE3" s="709"/>
      <c r="FF3" s="709"/>
      <c r="FG3" s="709"/>
      <c r="FH3" s="709"/>
      <c r="FI3" s="709"/>
      <c r="FJ3" s="709"/>
      <c r="FK3" s="709"/>
      <c r="FL3" s="709"/>
      <c r="FM3" s="709"/>
      <c r="FN3" s="709"/>
      <c r="FO3" s="709"/>
      <c r="FP3" s="709"/>
      <c r="FQ3" s="709"/>
      <c r="FR3" s="709"/>
      <c r="FS3" s="709"/>
      <c r="FT3" s="709"/>
      <c r="FU3" s="709"/>
      <c r="FV3" s="709"/>
      <c r="FW3" s="709"/>
      <c r="FX3" s="709"/>
      <c r="FY3" s="709"/>
      <c r="FZ3" s="709"/>
      <c r="GA3" s="709"/>
      <c r="GB3" s="709"/>
      <c r="GC3" s="709"/>
      <c r="GD3" s="709"/>
      <c r="GE3" s="709"/>
      <c r="GF3" s="709"/>
      <c r="GG3" s="709"/>
      <c r="GH3" s="709"/>
      <c r="GI3" s="709"/>
      <c r="GJ3" s="709"/>
      <c r="GK3" s="709"/>
      <c r="GL3" s="709"/>
      <c r="GM3" s="709"/>
      <c r="GN3" s="709"/>
      <c r="GO3" s="709"/>
      <c r="GP3" s="709"/>
      <c r="GQ3" s="709"/>
      <c r="GR3" s="709"/>
      <c r="GS3" s="709"/>
      <c r="GT3" s="709"/>
      <c r="GU3" s="709"/>
      <c r="GV3" s="709"/>
      <c r="GW3" s="709"/>
      <c r="GX3" s="709"/>
      <c r="GY3" s="709"/>
      <c r="GZ3" s="709"/>
      <c r="HA3" s="709"/>
      <c r="HB3" s="709"/>
      <c r="HC3" s="709"/>
      <c r="HD3" s="709"/>
      <c r="HE3" s="709"/>
      <c r="HF3" s="709"/>
      <c r="HG3" s="709"/>
      <c r="HH3" s="709"/>
      <c r="HI3" s="709"/>
      <c r="HJ3" s="709"/>
      <c r="HK3" s="709"/>
      <c r="HL3" s="709"/>
      <c r="HM3" s="709"/>
      <c r="HN3" s="709"/>
      <c r="HO3" s="709"/>
      <c r="HP3" s="709"/>
      <c r="HQ3" s="709"/>
      <c r="HR3" s="709"/>
      <c r="HS3" s="709"/>
      <c r="HT3" s="709"/>
      <c r="HU3" s="709"/>
      <c r="HV3" s="709"/>
      <c r="HW3" s="709"/>
      <c r="HX3" s="709"/>
      <c r="HY3" s="709"/>
      <c r="HZ3" s="709"/>
      <c r="IA3" s="709"/>
      <c r="IB3" s="709"/>
      <c r="IC3" s="709"/>
      <c r="ID3" s="709"/>
      <c r="IE3" s="709"/>
      <c r="IF3" s="709"/>
      <c r="IG3" s="709"/>
      <c r="IH3" s="709"/>
      <c r="II3" s="709"/>
      <c r="IJ3" s="709"/>
      <c r="IK3" s="709"/>
      <c r="IL3" s="709"/>
      <c r="IM3" s="709"/>
      <c r="IN3" s="709"/>
      <c r="IO3" s="709"/>
      <c r="IP3" s="709"/>
      <c r="IQ3" s="709"/>
      <c r="IR3" s="709"/>
      <c r="IS3" s="709"/>
      <c r="IT3" s="709"/>
      <c r="IU3" s="709"/>
      <c r="IV3" s="709"/>
    </row>
    <row r="4" spans="1:256">
      <c r="A4" s="713"/>
      <c r="B4" s="714"/>
      <c r="C4" s="715"/>
      <c r="D4" s="715"/>
      <c r="E4" s="715"/>
      <c r="F4" s="715" t="s">
        <v>51</v>
      </c>
      <c r="G4" s="715" t="s">
        <v>53</v>
      </c>
      <c r="H4" s="715" t="s">
        <v>54</v>
      </c>
      <c r="I4" s="715" t="s">
        <v>3</v>
      </c>
      <c r="J4" s="715" t="s">
        <v>4</v>
      </c>
      <c r="K4" s="716" t="s">
        <v>4</v>
      </c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  <c r="AB4" s="713"/>
      <c r="AC4" s="713"/>
      <c r="AD4" s="713"/>
      <c r="AE4" s="713"/>
      <c r="AF4" s="713"/>
      <c r="AG4" s="713"/>
      <c r="AH4" s="713"/>
      <c r="AI4" s="713"/>
      <c r="AJ4" s="713"/>
      <c r="AK4" s="713"/>
      <c r="AL4" s="713"/>
      <c r="AM4" s="713"/>
      <c r="AN4" s="713"/>
      <c r="AO4" s="713"/>
      <c r="AP4" s="713"/>
      <c r="AQ4" s="713"/>
      <c r="AR4" s="713"/>
      <c r="AS4" s="713"/>
      <c r="AT4" s="713"/>
      <c r="AU4" s="713"/>
      <c r="AV4" s="713"/>
      <c r="AW4" s="713"/>
      <c r="AX4" s="713"/>
      <c r="AY4" s="713"/>
      <c r="AZ4" s="713"/>
      <c r="BA4" s="713"/>
      <c r="BB4" s="713"/>
      <c r="BC4" s="713"/>
      <c r="BD4" s="713"/>
      <c r="BE4" s="713"/>
      <c r="BF4" s="713"/>
      <c r="BG4" s="713"/>
      <c r="BH4" s="713"/>
      <c r="BI4" s="713"/>
      <c r="BJ4" s="713"/>
      <c r="BK4" s="713"/>
      <c r="BL4" s="713"/>
      <c r="BM4" s="713"/>
      <c r="BN4" s="713"/>
      <c r="BO4" s="713"/>
      <c r="BP4" s="713"/>
      <c r="BQ4" s="713"/>
      <c r="BR4" s="713"/>
      <c r="BS4" s="713"/>
      <c r="BT4" s="713"/>
      <c r="BU4" s="713"/>
      <c r="BV4" s="713"/>
      <c r="BW4" s="713"/>
      <c r="BX4" s="713"/>
      <c r="BY4" s="713"/>
      <c r="BZ4" s="713"/>
      <c r="CA4" s="713"/>
      <c r="CB4" s="713"/>
      <c r="CC4" s="713"/>
      <c r="CD4" s="713"/>
      <c r="CE4" s="713"/>
      <c r="CF4" s="713"/>
      <c r="CG4" s="713"/>
      <c r="CH4" s="713"/>
      <c r="CI4" s="713"/>
      <c r="CJ4" s="713"/>
      <c r="CK4" s="713"/>
      <c r="CL4" s="713"/>
      <c r="CM4" s="713"/>
      <c r="CN4" s="713"/>
      <c r="CO4" s="713"/>
      <c r="CP4" s="713"/>
      <c r="CQ4" s="713"/>
      <c r="CR4" s="713"/>
      <c r="CS4" s="713"/>
      <c r="CT4" s="713"/>
      <c r="CU4" s="713"/>
      <c r="CV4" s="713"/>
      <c r="CW4" s="713"/>
      <c r="CX4" s="713"/>
      <c r="CY4" s="713"/>
      <c r="CZ4" s="713"/>
      <c r="DA4" s="713"/>
      <c r="DB4" s="713"/>
      <c r="DC4" s="713"/>
      <c r="DD4" s="713"/>
      <c r="DE4" s="713"/>
      <c r="DF4" s="713"/>
      <c r="DG4" s="713"/>
      <c r="DH4" s="713"/>
      <c r="DI4" s="713"/>
      <c r="DJ4" s="713"/>
      <c r="DK4" s="713"/>
      <c r="DL4" s="713"/>
      <c r="DM4" s="713"/>
      <c r="DN4" s="713"/>
      <c r="DO4" s="713"/>
      <c r="DP4" s="713"/>
      <c r="DQ4" s="713"/>
      <c r="DR4" s="713"/>
      <c r="DS4" s="713"/>
      <c r="DT4" s="713"/>
      <c r="DU4" s="713"/>
      <c r="DV4" s="713"/>
      <c r="DW4" s="713"/>
      <c r="DX4" s="713"/>
      <c r="DY4" s="713"/>
      <c r="DZ4" s="713"/>
      <c r="EA4" s="713"/>
      <c r="EB4" s="713"/>
      <c r="EC4" s="713"/>
      <c r="ED4" s="713"/>
      <c r="EE4" s="713"/>
      <c r="EF4" s="713"/>
      <c r="EG4" s="713"/>
      <c r="EH4" s="713"/>
      <c r="EI4" s="713"/>
      <c r="EJ4" s="713"/>
      <c r="EK4" s="713"/>
      <c r="EL4" s="713"/>
      <c r="EM4" s="713"/>
      <c r="EN4" s="713"/>
      <c r="EO4" s="713"/>
      <c r="EP4" s="713"/>
      <c r="EQ4" s="713"/>
      <c r="ER4" s="713"/>
      <c r="ES4" s="713"/>
      <c r="ET4" s="713"/>
      <c r="EU4" s="713"/>
      <c r="EV4" s="713"/>
      <c r="EW4" s="713"/>
      <c r="EX4" s="713"/>
      <c r="EY4" s="713"/>
      <c r="EZ4" s="713"/>
      <c r="FA4" s="713"/>
      <c r="FB4" s="713"/>
      <c r="FC4" s="713"/>
      <c r="FD4" s="713"/>
      <c r="FE4" s="713"/>
      <c r="FF4" s="713"/>
      <c r="FG4" s="713"/>
      <c r="FH4" s="713"/>
      <c r="FI4" s="713"/>
      <c r="FJ4" s="713"/>
      <c r="FK4" s="713"/>
      <c r="FL4" s="713"/>
      <c r="FM4" s="713"/>
      <c r="FN4" s="713"/>
      <c r="FO4" s="713"/>
      <c r="FP4" s="713"/>
      <c r="FQ4" s="713"/>
      <c r="FR4" s="713"/>
      <c r="FS4" s="713"/>
      <c r="FT4" s="713"/>
      <c r="FU4" s="713"/>
      <c r="FV4" s="713"/>
      <c r="FW4" s="713"/>
      <c r="FX4" s="713"/>
      <c r="FY4" s="713"/>
      <c r="FZ4" s="713"/>
      <c r="GA4" s="713"/>
      <c r="GB4" s="713"/>
      <c r="GC4" s="713"/>
      <c r="GD4" s="713"/>
      <c r="GE4" s="713"/>
      <c r="GF4" s="713"/>
      <c r="GG4" s="713"/>
      <c r="GH4" s="713"/>
      <c r="GI4" s="713"/>
      <c r="GJ4" s="713"/>
      <c r="GK4" s="713"/>
      <c r="GL4" s="713"/>
      <c r="GM4" s="713"/>
      <c r="GN4" s="713"/>
      <c r="GO4" s="713"/>
      <c r="GP4" s="713"/>
      <c r="GQ4" s="713"/>
      <c r="GR4" s="713"/>
      <c r="GS4" s="713"/>
      <c r="GT4" s="713"/>
      <c r="GU4" s="713"/>
      <c r="GV4" s="713"/>
      <c r="GW4" s="713"/>
      <c r="GX4" s="713"/>
      <c r="GY4" s="713"/>
      <c r="GZ4" s="713"/>
      <c r="HA4" s="713"/>
      <c r="HB4" s="713"/>
      <c r="HC4" s="713"/>
      <c r="HD4" s="713"/>
      <c r="HE4" s="713"/>
      <c r="HF4" s="713"/>
      <c r="HG4" s="713"/>
      <c r="HH4" s="713"/>
      <c r="HI4" s="713"/>
      <c r="HJ4" s="713"/>
      <c r="HK4" s="713"/>
      <c r="HL4" s="713"/>
      <c r="HM4" s="713"/>
      <c r="HN4" s="713"/>
      <c r="HO4" s="713"/>
      <c r="HP4" s="713"/>
      <c r="HQ4" s="713"/>
      <c r="HR4" s="713"/>
      <c r="HS4" s="713"/>
      <c r="HT4" s="713"/>
      <c r="HU4" s="713"/>
      <c r="HV4" s="713"/>
      <c r="HW4" s="713"/>
      <c r="HX4" s="713"/>
      <c r="HY4" s="713"/>
      <c r="HZ4" s="713"/>
      <c r="IA4" s="713"/>
      <c r="IB4" s="713"/>
      <c r="IC4" s="713"/>
      <c r="ID4" s="713"/>
      <c r="IE4" s="713"/>
      <c r="IF4" s="713"/>
      <c r="IG4" s="713"/>
      <c r="IH4" s="713"/>
      <c r="II4" s="713"/>
      <c r="IJ4" s="713"/>
      <c r="IK4" s="713"/>
      <c r="IL4" s="713"/>
      <c r="IM4" s="713"/>
      <c r="IN4" s="713"/>
      <c r="IO4" s="713"/>
      <c r="IP4" s="713"/>
      <c r="IQ4" s="713"/>
      <c r="IR4" s="713"/>
      <c r="IS4" s="713"/>
      <c r="IT4" s="713"/>
      <c r="IU4" s="713"/>
      <c r="IV4" s="713"/>
    </row>
    <row r="5" spans="1:256">
      <c r="A5" s="717"/>
      <c r="B5" s="718"/>
      <c r="C5" s="719" t="s">
        <v>5</v>
      </c>
      <c r="D5" s="719" t="s">
        <v>6</v>
      </c>
      <c r="E5" s="719" t="s">
        <v>24</v>
      </c>
      <c r="F5" s="719" t="s">
        <v>25</v>
      </c>
      <c r="G5" s="719" t="s">
        <v>26</v>
      </c>
      <c r="H5" s="719" t="s">
        <v>27</v>
      </c>
      <c r="I5" s="719" t="s">
        <v>28</v>
      </c>
      <c r="J5" s="719" t="s">
        <v>29</v>
      </c>
      <c r="K5" s="720" t="s">
        <v>55</v>
      </c>
      <c r="L5" s="717"/>
      <c r="M5" s="717"/>
      <c r="N5" s="717"/>
      <c r="O5" s="717"/>
      <c r="P5" s="717"/>
      <c r="Q5" s="717"/>
      <c r="R5" s="717"/>
      <c r="S5" s="717"/>
      <c r="T5" s="717"/>
      <c r="U5" s="717"/>
      <c r="V5" s="717"/>
      <c r="W5" s="717"/>
      <c r="X5" s="717"/>
      <c r="Y5" s="717"/>
      <c r="Z5" s="717"/>
      <c r="AA5" s="717"/>
      <c r="AB5" s="717"/>
      <c r="AC5" s="717"/>
      <c r="AD5" s="717"/>
      <c r="AE5" s="717"/>
      <c r="AF5" s="717"/>
      <c r="AG5" s="717"/>
      <c r="AH5" s="717"/>
      <c r="AI5" s="717"/>
      <c r="AJ5" s="717"/>
      <c r="AK5" s="717"/>
      <c r="AL5" s="717"/>
      <c r="AM5" s="717"/>
      <c r="AN5" s="717"/>
      <c r="AO5" s="717"/>
      <c r="AP5" s="717"/>
      <c r="AQ5" s="717"/>
      <c r="AR5" s="717"/>
      <c r="AS5" s="717"/>
      <c r="AT5" s="717"/>
      <c r="AU5" s="717"/>
      <c r="AV5" s="717"/>
      <c r="AW5" s="717"/>
      <c r="AX5" s="717"/>
      <c r="AY5" s="717"/>
      <c r="AZ5" s="717"/>
      <c r="BA5" s="717"/>
      <c r="BB5" s="717"/>
      <c r="BC5" s="717"/>
      <c r="BD5" s="717"/>
      <c r="BE5" s="717"/>
      <c r="BF5" s="717"/>
      <c r="BG5" s="717"/>
      <c r="BH5" s="717"/>
      <c r="BI5" s="717"/>
      <c r="BJ5" s="717"/>
      <c r="BK5" s="717"/>
      <c r="BL5" s="717"/>
      <c r="BM5" s="717"/>
      <c r="BN5" s="717"/>
      <c r="BO5" s="717"/>
      <c r="BP5" s="717"/>
      <c r="BQ5" s="717"/>
      <c r="BR5" s="717"/>
      <c r="BS5" s="717"/>
      <c r="BT5" s="717"/>
      <c r="BU5" s="717"/>
      <c r="BV5" s="717"/>
      <c r="BW5" s="717"/>
      <c r="BX5" s="717"/>
      <c r="BY5" s="717"/>
      <c r="BZ5" s="717"/>
      <c r="CA5" s="717"/>
      <c r="CB5" s="717"/>
      <c r="CC5" s="717"/>
      <c r="CD5" s="717"/>
      <c r="CE5" s="717"/>
      <c r="CF5" s="717"/>
      <c r="CG5" s="717"/>
      <c r="CH5" s="717"/>
      <c r="CI5" s="717"/>
      <c r="CJ5" s="717"/>
      <c r="CK5" s="717"/>
      <c r="CL5" s="717"/>
      <c r="CM5" s="717"/>
      <c r="CN5" s="717"/>
      <c r="CO5" s="717"/>
      <c r="CP5" s="717"/>
      <c r="CQ5" s="717"/>
      <c r="CR5" s="717"/>
      <c r="CS5" s="717"/>
      <c r="CT5" s="717"/>
      <c r="CU5" s="717"/>
      <c r="CV5" s="717"/>
      <c r="CW5" s="717"/>
      <c r="CX5" s="717"/>
      <c r="CY5" s="717"/>
      <c r="CZ5" s="717"/>
      <c r="DA5" s="717"/>
      <c r="DB5" s="717"/>
      <c r="DC5" s="717"/>
      <c r="DD5" s="717"/>
      <c r="DE5" s="717"/>
      <c r="DF5" s="717"/>
      <c r="DG5" s="717"/>
      <c r="DH5" s="717"/>
      <c r="DI5" s="717"/>
      <c r="DJ5" s="717"/>
      <c r="DK5" s="717"/>
      <c r="DL5" s="717"/>
      <c r="DM5" s="717"/>
      <c r="DN5" s="717"/>
      <c r="DO5" s="717"/>
      <c r="DP5" s="717"/>
      <c r="DQ5" s="717"/>
      <c r="DR5" s="717"/>
      <c r="DS5" s="717"/>
      <c r="DT5" s="717"/>
      <c r="DU5" s="717"/>
      <c r="DV5" s="717"/>
      <c r="DW5" s="717"/>
      <c r="DX5" s="717"/>
      <c r="DY5" s="717"/>
      <c r="DZ5" s="717"/>
      <c r="EA5" s="717"/>
      <c r="EB5" s="717"/>
      <c r="EC5" s="717"/>
      <c r="ED5" s="717"/>
      <c r="EE5" s="717"/>
      <c r="EF5" s="717"/>
      <c r="EG5" s="717"/>
      <c r="EH5" s="717"/>
      <c r="EI5" s="717"/>
      <c r="EJ5" s="717"/>
      <c r="EK5" s="717"/>
      <c r="EL5" s="717"/>
      <c r="EM5" s="717"/>
      <c r="EN5" s="717"/>
      <c r="EO5" s="717"/>
      <c r="EP5" s="717"/>
      <c r="EQ5" s="717"/>
      <c r="ER5" s="717"/>
      <c r="ES5" s="717"/>
      <c r="ET5" s="717"/>
      <c r="EU5" s="717"/>
      <c r="EV5" s="717"/>
      <c r="EW5" s="717"/>
      <c r="EX5" s="717"/>
      <c r="EY5" s="717"/>
      <c r="EZ5" s="717"/>
      <c r="FA5" s="717"/>
      <c r="FB5" s="717"/>
      <c r="FC5" s="717"/>
      <c r="FD5" s="717"/>
      <c r="FE5" s="717"/>
      <c r="FF5" s="717"/>
      <c r="FG5" s="717"/>
      <c r="FH5" s="717"/>
      <c r="FI5" s="717"/>
      <c r="FJ5" s="717"/>
      <c r="FK5" s="717"/>
      <c r="FL5" s="717"/>
      <c r="FM5" s="717"/>
      <c r="FN5" s="717"/>
      <c r="FO5" s="717"/>
      <c r="FP5" s="717"/>
      <c r="FQ5" s="717"/>
      <c r="FR5" s="717"/>
      <c r="FS5" s="717"/>
      <c r="FT5" s="717"/>
      <c r="FU5" s="717"/>
      <c r="FV5" s="717"/>
      <c r="FW5" s="717"/>
      <c r="FX5" s="717"/>
      <c r="FY5" s="717"/>
      <c r="FZ5" s="717"/>
      <c r="GA5" s="717"/>
      <c r="GB5" s="717"/>
      <c r="GC5" s="717"/>
      <c r="GD5" s="717"/>
      <c r="GE5" s="717"/>
      <c r="GF5" s="717"/>
      <c r="GG5" s="717"/>
      <c r="GH5" s="717"/>
      <c r="GI5" s="717"/>
      <c r="GJ5" s="717"/>
      <c r="GK5" s="717"/>
      <c r="GL5" s="717"/>
      <c r="GM5" s="717"/>
      <c r="GN5" s="717"/>
      <c r="GO5" s="717"/>
      <c r="GP5" s="717"/>
      <c r="GQ5" s="717"/>
      <c r="GR5" s="717"/>
      <c r="GS5" s="717"/>
      <c r="GT5" s="717"/>
      <c r="GU5" s="717"/>
      <c r="GV5" s="717"/>
      <c r="GW5" s="717"/>
      <c r="GX5" s="717"/>
      <c r="GY5" s="717"/>
      <c r="GZ5" s="717"/>
      <c r="HA5" s="717"/>
      <c r="HB5" s="717"/>
      <c r="HC5" s="717"/>
      <c r="HD5" s="717"/>
      <c r="HE5" s="717"/>
      <c r="HF5" s="717"/>
      <c r="HG5" s="717"/>
      <c r="HH5" s="717"/>
      <c r="HI5" s="717"/>
      <c r="HJ5" s="717"/>
      <c r="HK5" s="717"/>
      <c r="HL5" s="717"/>
      <c r="HM5" s="717"/>
      <c r="HN5" s="717"/>
      <c r="HO5" s="717"/>
      <c r="HP5" s="717"/>
      <c r="HQ5" s="717"/>
      <c r="HR5" s="717"/>
      <c r="HS5" s="717"/>
      <c r="HT5" s="717"/>
      <c r="HU5" s="717"/>
      <c r="HV5" s="717"/>
      <c r="HW5" s="717"/>
      <c r="HX5" s="717"/>
      <c r="HY5" s="717"/>
      <c r="HZ5" s="717"/>
      <c r="IA5" s="717"/>
      <c r="IB5" s="717"/>
      <c r="IC5" s="717"/>
      <c r="ID5" s="717"/>
      <c r="IE5" s="717"/>
      <c r="IF5" s="717"/>
      <c r="IG5" s="717"/>
      <c r="IH5" s="717"/>
      <c r="II5" s="717"/>
      <c r="IJ5" s="717"/>
      <c r="IK5" s="717"/>
      <c r="IL5" s="717"/>
      <c r="IM5" s="717"/>
      <c r="IN5" s="717"/>
      <c r="IO5" s="717"/>
      <c r="IP5" s="717"/>
      <c r="IQ5" s="717"/>
      <c r="IR5" s="717"/>
      <c r="IS5" s="717"/>
      <c r="IT5" s="717"/>
      <c r="IU5" s="717"/>
      <c r="IV5" s="717"/>
    </row>
    <row r="6" spans="1:256">
      <c r="B6" s="721" t="s">
        <v>163</v>
      </c>
      <c r="C6" s="722"/>
      <c r="D6" s="723"/>
      <c r="E6" s="723"/>
      <c r="F6" s="723"/>
      <c r="G6" s="723"/>
      <c r="H6" s="723"/>
      <c r="I6" s="723"/>
      <c r="J6" s="723"/>
      <c r="K6" s="724"/>
    </row>
    <row r="7" spans="1:256">
      <c r="B7" s="725" t="s">
        <v>134</v>
      </c>
      <c r="C7" s="722"/>
      <c r="D7" s="723"/>
      <c r="E7" s="723"/>
      <c r="F7" s="723"/>
      <c r="G7" s="723"/>
      <c r="H7" s="723"/>
      <c r="I7" s="723"/>
      <c r="J7" s="723"/>
      <c r="K7" s="724"/>
    </row>
    <row r="8" spans="1:256">
      <c r="B8" s="726" t="s">
        <v>68</v>
      </c>
      <c r="C8" s="722"/>
      <c r="D8" s="723"/>
      <c r="E8" s="723"/>
      <c r="F8" s="723"/>
      <c r="G8" s="723"/>
      <c r="H8" s="723"/>
      <c r="I8" s="723"/>
      <c r="J8" s="723"/>
      <c r="K8" s="724"/>
    </row>
    <row r="9" spans="1:256">
      <c r="B9" s="726" t="s">
        <v>69</v>
      </c>
      <c r="C9" s="722"/>
      <c r="D9" s="723"/>
      <c r="E9" s="723"/>
      <c r="F9" s="723"/>
      <c r="G9" s="723"/>
      <c r="H9" s="723"/>
      <c r="I9" s="723"/>
      <c r="J9" s="723"/>
      <c r="K9" s="724"/>
    </row>
    <row r="10" spans="1:256">
      <c r="B10" s="725" t="str">
        <v>₪ / מט"ח</v>
      </c>
      <c r="C10" s="722"/>
      <c r="D10" s="723"/>
      <c r="E10" s="723"/>
      <c r="F10" s="723"/>
      <c r="G10" s="723"/>
      <c r="H10" s="723"/>
      <c r="I10" s="723"/>
      <c r="J10" s="723"/>
      <c r="K10" s="724"/>
    </row>
    <row r="11" spans="1:256">
      <c r="B11" s="726" t="s">
        <v>72</v>
      </c>
      <c r="C11" s="722"/>
      <c r="D11" s="723"/>
      <c r="E11" s="723"/>
      <c r="F11" s="723"/>
      <c r="G11" s="723"/>
      <c r="H11" s="723"/>
      <c r="I11" s="723"/>
      <c r="J11" s="723"/>
      <c r="K11" s="724"/>
    </row>
    <row r="12" spans="1:256">
      <c r="B12" s="726" t="s">
        <v>73</v>
      </c>
      <c r="C12" s="722"/>
      <c r="D12" s="723"/>
      <c r="E12" s="723"/>
      <c r="F12" s="723"/>
      <c r="G12" s="723"/>
      <c r="H12" s="723"/>
      <c r="I12" s="723"/>
      <c r="J12" s="723"/>
      <c r="K12" s="724"/>
    </row>
    <row r="13" spans="1:256">
      <c r="B13" s="725" t="str">
        <v>מט"ח/ מט"ח</v>
      </c>
      <c r="C13" s="722"/>
      <c r="D13" s="723"/>
      <c r="E13" s="723"/>
      <c r="F13" s="723"/>
      <c r="G13" s="723"/>
      <c r="H13" s="723"/>
      <c r="I13" s="723"/>
      <c r="J13" s="723"/>
      <c r="K13" s="724"/>
    </row>
    <row r="14" spans="1:256">
      <c r="B14" s="726" t="s">
        <v>76</v>
      </c>
      <c r="C14" s="722"/>
      <c r="D14" s="723"/>
      <c r="E14" s="723"/>
      <c r="F14" s="723"/>
      <c r="G14" s="723"/>
      <c r="H14" s="723"/>
      <c r="I14" s="723"/>
      <c r="J14" s="723"/>
      <c r="K14" s="724"/>
    </row>
    <row r="15" spans="1:256">
      <c r="B15" s="726" t="s">
        <v>77</v>
      </c>
      <c r="C15" s="722"/>
      <c r="D15" s="723"/>
      <c r="E15" s="723"/>
      <c r="F15" s="723"/>
      <c r="G15" s="723"/>
      <c r="H15" s="723"/>
      <c r="I15" s="723"/>
      <c r="J15" s="723"/>
      <c r="K15" s="724"/>
    </row>
    <row r="16" spans="1:256">
      <c r="B16" s="725" t="s">
        <v>135</v>
      </c>
      <c r="C16" s="722"/>
      <c r="D16" s="723"/>
      <c r="E16" s="723"/>
      <c r="F16" s="723"/>
      <c r="G16" s="723"/>
      <c r="H16" s="723"/>
      <c r="I16" s="723"/>
      <c r="J16" s="723"/>
      <c r="K16" s="724"/>
    </row>
    <row r="17" spans="1:256">
      <c r="B17" s="726" t="s">
        <v>137</v>
      </c>
      <c r="C17" s="722"/>
      <c r="D17" s="723"/>
      <c r="E17" s="723"/>
      <c r="F17" s="723"/>
      <c r="G17" s="723"/>
      <c r="H17" s="723"/>
      <c r="I17" s="723"/>
      <c r="J17" s="723"/>
      <c r="K17" s="724"/>
    </row>
    <row r="18" spans="1:256">
      <c r="B18" s="726" t="s">
        <v>138</v>
      </c>
      <c r="C18" s="722"/>
      <c r="D18" s="723"/>
      <c r="E18" s="723"/>
      <c r="F18" s="723"/>
      <c r="G18" s="723"/>
      <c r="H18" s="723"/>
      <c r="I18" s="723"/>
      <c r="J18" s="723"/>
      <c r="K18" s="724"/>
    </row>
    <row r="19" spans="1:256">
      <c r="B19" s="725" t="s">
        <v>136</v>
      </c>
      <c r="C19" s="722"/>
      <c r="D19" s="723"/>
      <c r="E19" s="723"/>
      <c r="F19" s="723"/>
      <c r="G19" s="723"/>
      <c r="H19" s="723"/>
      <c r="I19" s="723"/>
      <c r="J19" s="723"/>
      <c r="K19" s="724"/>
    </row>
    <row r="20" spans="1:256">
      <c r="B20" s="726" t="s">
        <v>141</v>
      </c>
      <c r="C20" s="722"/>
      <c r="D20" s="723"/>
      <c r="E20" s="723"/>
      <c r="F20" s="723"/>
      <c r="G20" s="723"/>
      <c r="H20" s="723"/>
      <c r="I20" s="723"/>
      <c r="J20" s="723"/>
      <c r="K20" s="724"/>
    </row>
    <row r="21" spans="1:256">
      <c r="B21" s="726" t="s">
        <v>142</v>
      </c>
      <c r="C21" s="722"/>
      <c r="D21" s="723"/>
      <c r="E21" s="723"/>
      <c r="F21" s="723"/>
      <c r="G21" s="723"/>
      <c r="H21" s="723"/>
      <c r="I21" s="723"/>
      <c r="J21" s="723"/>
      <c r="K21" s="724"/>
    </row>
    <row r="22" spans="1:256">
      <c r="B22" s="727" t="str">
        <v>סה"כ אופציות בישראל</v>
      </c>
      <c r="C22" s="722"/>
      <c r="D22" s="723"/>
      <c r="E22" s="723"/>
      <c r="F22" s="723"/>
      <c r="G22" s="723"/>
      <c r="H22" s="723"/>
      <c r="I22" s="723"/>
      <c r="J22" s="723"/>
      <c r="K22" s="724"/>
    </row>
    <row r="23" spans="1:256">
      <c r="B23" s="721" t="s">
        <v>164</v>
      </c>
      <c r="C23" s="722"/>
      <c r="D23" s="723"/>
      <c r="E23" s="723"/>
      <c r="F23" s="723"/>
      <c r="G23" s="723"/>
      <c r="H23" s="723"/>
      <c r="I23" s="723"/>
      <c r="J23" s="723"/>
      <c r="K23" s="724"/>
    </row>
    <row r="24" spans="1:256">
      <c r="B24" s="725" t="s">
        <v>134</v>
      </c>
      <c r="C24" s="722"/>
      <c r="D24" s="723"/>
      <c r="E24" s="723"/>
      <c r="F24" s="723"/>
      <c r="G24" s="723"/>
      <c r="H24" s="723"/>
      <c r="I24" s="723"/>
      <c r="J24" s="723"/>
      <c r="K24" s="724"/>
    </row>
    <row r="25" spans="1:256">
      <c r="B25" s="726" t="s">
        <v>68</v>
      </c>
      <c r="C25" s="722"/>
      <c r="D25" s="723"/>
      <c r="E25" s="723"/>
      <c r="F25" s="723"/>
      <c r="G25" s="723"/>
      <c r="H25" s="723"/>
      <c r="I25" s="723"/>
      <c r="J25" s="723"/>
      <c r="K25" s="724"/>
    </row>
    <row r="26" spans="1:256">
      <c r="B26" s="726" t="s">
        <v>69</v>
      </c>
      <c r="C26" s="722"/>
      <c r="D26" s="723"/>
      <c r="E26" s="723"/>
      <c r="F26" s="723"/>
      <c r="G26" s="723"/>
      <c r="H26" s="723"/>
      <c r="I26" s="723"/>
      <c r="J26" s="723"/>
      <c r="K26" s="724"/>
    </row>
    <row r="27" spans="1:256">
      <c r="B27" s="725" t="s">
        <v>139</v>
      </c>
      <c r="C27" s="722"/>
      <c r="D27" s="723"/>
      <c r="E27" s="723"/>
      <c r="F27" s="723"/>
      <c r="G27" s="723"/>
      <c r="H27" s="723"/>
      <c r="I27" s="723"/>
      <c r="J27" s="723"/>
      <c r="K27" s="724"/>
    </row>
    <row r="28" spans="1:256">
      <c r="B28" s="726" t="s">
        <v>72</v>
      </c>
      <c r="C28" s="722"/>
      <c r="D28" s="723"/>
      <c r="E28" s="723"/>
      <c r="F28" s="723"/>
      <c r="G28" s="723"/>
      <c r="H28" s="723"/>
      <c r="I28" s="723"/>
      <c r="J28" s="723"/>
      <c r="K28" s="724"/>
    </row>
    <row r="29" spans="1:256">
      <c r="B29" s="726" t="s">
        <v>73</v>
      </c>
      <c r="C29" s="722"/>
      <c r="D29" s="723"/>
      <c r="E29" s="723"/>
      <c r="F29" s="723"/>
      <c r="G29" s="723"/>
      <c r="H29" s="723"/>
      <c r="I29" s="723"/>
      <c r="J29" s="723"/>
      <c r="K29" s="724"/>
    </row>
    <row r="30" spans="1:256">
      <c r="B30" s="725" t="s">
        <v>135</v>
      </c>
      <c r="C30" s="722"/>
      <c r="D30" s="723"/>
      <c r="E30" s="723"/>
      <c r="F30" s="723"/>
      <c r="G30" s="723"/>
      <c r="H30" s="723"/>
      <c r="I30" s="723"/>
      <c r="J30" s="723"/>
      <c r="K30" s="724"/>
    </row>
    <row r="31" spans="1:256">
      <c r="B31" s="726" t="s">
        <v>76</v>
      </c>
      <c r="C31" s="722"/>
      <c r="D31" s="723"/>
      <c r="E31" s="723"/>
      <c r="F31" s="723"/>
      <c r="G31" s="723"/>
      <c r="H31" s="723"/>
      <c r="I31" s="723"/>
      <c r="J31" s="723"/>
      <c r="K31" s="724"/>
    </row>
    <row r="32" spans="1:256">
      <c r="B32" s="726" t="s">
        <v>77</v>
      </c>
      <c r="C32" s="722"/>
      <c r="D32" s="723"/>
      <c r="E32" s="723"/>
      <c r="F32" s="723"/>
      <c r="G32" s="723"/>
      <c r="H32" s="723"/>
      <c r="I32" s="723"/>
      <c r="J32" s="723"/>
      <c r="K32" s="724"/>
    </row>
    <row r="33" spans="1:256">
      <c r="B33" s="725" t="s">
        <v>140</v>
      </c>
      <c r="C33" s="722"/>
      <c r="D33" s="723"/>
      <c r="E33" s="723"/>
      <c r="F33" s="723"/>
      <c r="G33" s="723"/>
      <c r="H33" s="723"/>
      <c r="I33" s="723"/>
      <c r="J33" s="723"/>
      <c r="K33" s="724"/>
    </row>
    <row r="34" spans="1:256">
      <c r="B34" s="726" t="s">
        <v>137</v>
      </c>
      <c r="C34" s="722"/>
      <c r="D34" s="723"/>
      <c r="E34" s="723"/>
      <c r="F34" s="723"/>
      <c r="G34" s="723"/>
      <c r="H34" s="723"/>
      <c r="I34" s="723"/>
      <c r="J34" s="723"/>
      <c r="K34" s="724"/>
    </row>
    <row r="35" spans="1:256">
      <c r="B35" s="726" t="s">
        <v>138</v>
      </c>
      <c r="C35" s="722"/>
      <c r="D35" s="723"/>
      <c r="E35" s="723"/>
      <c r="F35" s="723"/>
      <c r="G35" s="723"/>
      <c r="H35" s="723"/>
      <c r="I35" s="723"/>
      <c r="J35" s="723"/>
      <c r="K35" s="724"/>
    </row>
    <row r="36" spans="1:256">
      <c r="B36" s="725" t="s">
        <v>136</v>
      </c>
      <c r="C36" s="722"/>
      <c r="D36" s="723"/>
      <c r="E36" s="723"/>
      <c r="F36" s="723"/>
      <c r="G36" s="723"/>
      <c r="H36" s="723"/>
      <c r="I36" s="723"/>
      <c r="J36" s="723"/>
      <c r="K36" s="724"/>
    </row>
    <row r="37" spans="1:256">
      <c r="B37" s="726" t="s">
        <v>141</v>
      </c>
      <c r="C37" s="722"/>
      <c r="D37" s="723"/>
      <c r="E37" s="723"/>
      <c r="F37" s="723"/>
      <c r="G37" s="723"/>
      <c r="H37" s="723"/>
      <c r="I37" s="723"/>
      <c r="J37" s="723"/>
      <c r="K37" s="724"/>
    </row>
    <row r="38" spans="1:256">
      <c r="B38" s="726" t="s">
        <v>142</v>
      </c>
      <c r="C38" s="722"/>
      <c r="D38" s="723"/>
      <c r="E38" s="723"/>
      <c r="F38" s="723"/>
      <c r="G38" s="723"/>
      <c r="H38" s="723"/>
      <c r="I38" s="723"/>
      <c r="J38" s="723"/>
      <c r="K38" s="724"/>
    </row>
    <row r="39" spans="1:256">
      <c r="B39" s="727" t="str">
        <v>סה"כ אופציות בחו"ל</v>
      </c>
      <c r="C39" s="722"/>
      <c r="D39" s="723"/>
      <c r="E39" s="723"/>
      <c r="F39" s="723"/>
      <c r="G39" s="723"/>
      <c r="H39" s="723"/>
      <c r="I39" s="723"/>
      <c r="J39" s="723"/>
      <c r="K39" s="724"/>
    </row>
    <row r="40" spans="1:256">
      <c r="B40" s="728" t="s">
        <v>143</v>
      </c>
      <c r="C40" s="729"/>
      <c r="D40" s="730"/>
      <c r="E40" s="730"/>
      <c r="F40" s="730"/>
      <c r="G40" s="730"/>
      <c r="H40" s="730"/>
      <c r="I40" s="730"/>
      <c r="J40" s="730"/>
      <c r="K40" s="731"/>
    </row>
    <row r="41" spans="1:256">
      <c r="B41" s="732" t="s">
        <v>87</v>
      </c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B2:K2"/>
  </mergeCells>
  <printOptions/>
  <pageMargins left="0" right="0" top="0.5" bottom="0.5" header="0" footer="0.25"/>
  <pageSetup blackAndWhite="0" cellComments="none" copies="1" draft="0" errors="displayed" firstPageNumber="1" fitToWidth="1" orientation="landscape" pageOrder="overThenDown" paperSize="9" scale="76" useFirstPageNumber="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  <tabColor rgb="FF800000"/>
  </sheetPr>
  <dimension ref="A1:IV49"/>
  <sheetViews>
    <sheetView workbookViewId="0" rightToLeft="1">
      <selection activeCell="A1" sqref="A1"/>
    </sheetView>
  </sheetViews>
  <sheetFormatPr defaultRowHeight="18"/>
  <cols>
    <col min="1" max="1" style="45" width="6.281423" customWidth="1"/>
    <col min="2" max="2" style="46" width="47.78578" customWidth="1"/>
    <col min="3" max="3" style="46" width="17.72888" customWidth="1"/>
    <col min="4" max="4" style="45" width="9.713702" customWidth="1"/>
    <col min="5" max="5" style="45" width="19.30608" customWidth="1"/>
    <col min="6" max="6" style="45" width="18.15938" customWidth="1"/>
    <col min="7" max="8" style="45" width="9.713702" customWidth="1"/>
    <col min="9" max="9" style="45" width="15.72508" customWidth="1"/>
    <col min="10" max="10" style="45" width="9.713702" customWidth="1"/>
    <col min="11" max="11" style="45" width="13.86609" bestFit="1" customWidth="1"/>
    <col min="12" max="12" style="45" width="9.858507" bestFit="1" customWidth="1"/>
    <col min="13" max="13" style="45" width="7.709908" customWidth="1"/>
    <col min="14" max="14" style="45" width="7.138514" customWidth="1"/>
    <col min="15" max="15" style="45" width="8.285216" bestFit="1" customWidth="1"/>
    <col min="16" max="16" style="45" width="7.854714" customWidth="1"/>
    <col min="17" max="17" style="45" width="8.140411" customWidth="1"/>
    <col min="18" max="18" style="45" width="6.281423" customWidth="1"/>
    <col min="19" max="19" style="45" width="7.999519" customWidth="1"/>
    <col min="20" max="20" style="45" width="8.711805" customWidth="1"/>
    <col min="21" max="21" style="45" width="10.00331" customWidth="1"/>
    <col min="22" max="22" style="45" width="9.57281" customWidth="1"/>
    <col min="23" max="23" style="45" width="6.136617" customWidth="1"/>
    <col min="24" max="25" style="45" width="5.706115" customWidth="1"/>
    <col min="26" max="26" style="45" width="6.852817" customWidth="1"/>
    <col min="27" max="27" style="45" width="6.422315" customWidth="1"/>
    <col min="28" max="28" style="45" width="6.708012" customWidth="1"/>
    <col min="29" max="29" style="45" width="7.28332" customWidth="1"/>
    <col min="30" max="41" style="45" width="5.706115" customWidth="1"/>
    <col min="42" max="256" style="45"/>
  </cols>
  <sheetData>
    <row r="1" spans="1:256">
      <c r="B1" s="47" t="s">
        <v>16</v>
      </c>
      <c r="C1" s="48" t="s">
        <v>1</v>
      </c>
    </row>
    <row r="2" spans="1:256">
      <c r="A2" s="49"/>
      <c r="B2" s="50" t="str">
        <v>א. מזומנים ושווי מזומנים</v>
      </c>
      <c r="C2" s="51"/>
      <c r="D2" s="51"/>
      <c r="E2" s="51"/>
      <c r="F2" s="51"/>
      <c r="G2" s="51"/>
      <c r="H2" s="51"/>
      <c r="I2" s="51"/>
      <c r="J2" s="52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  <c r="DY2" s="49"/>
      <c r="DZ2" s="49"/>
      <c r="EA2" s="49"/>
      <c r="EB2" s="49"/>
      <c r="EC2" s="49"/>
      <c r="ED2" s="49"/>
      <c r="EE2" s="49"/>
      <c r="EF2" s="49"/>
      <c r="EG2" s="49"/>
      <c r="EH2" s="49"/>
      <c r="EI2" s="49"/>
      <c r="EJ2" s="49"/>
      <c r="EK2" s="49"/>
      <c r="EL2" s="49"/>
      <c r="EM2" s="49"/>
      <c r="EN2" s="49"/>
      <c r="EO2" s="49"/>
      <c r="EP2" s="49"/>
      <c r="EQ2" s="49"/>
      <c r="ER2" s="49"/>
      <c r="ES2" s="49"/>
      <c r="ET2" s="49"/>
      <c r="EU2" s="49"/>
      <c r="EV2" s="49"/>
      <c r="EW2" s="49"/>
      <c r="EX2" s="49"/>
      <c r="EY2" s="49"/>
      <c r="EZ2" s="49"/>
      <c r="FA2" s="49"/>
      <c r="FB2" s="49"/>
      <c r="FC2" s="49"/>
      <c r="FD2" s="49"/>
      <c r="FE2" s="49"/>
      <c r="FF2" s="49"/>
      <c r="FG2" s="49"/>
      <c r="FH2" s="49"/>
      <c r="FI2" s="49"/>
      <c r="FJ2" s="49"/>
      <c r="FK2" s="49"/>
      <c r="FL2" s="49"/>
      <c r="FM2" s="49"/>
      <c r="FN2" s="49"/>
      <c r="FO2" s="49"/>
      <c r="FP2" s="49"/>
      <c r="FQ2" s="49"/>
      <c r="FR2" s="49"/>
      <c r="FS2" s="49"/>
      <c r="FT2" s="49"/>
      <c r="FU2" s="49"/>
      <c r="FV2" s="49"/>
      <c r="FW2" s="49"/>
      <c r="FX2" s="49"/>
      <c r="FY2" s="49"/>
      <c r="FZ2" s="49"/>
      <c r="GA2" s="49"/>
      <c r="GB2" s="49"/>
      <c r="GC2" s="49"/>
      <c r="GD2" s="49"/>
      <c r="GE2" s="49"/>
      <c r="GF2" s="49"/>
      <c r="GG2" s="49"/>
      <c r="GH2" s="49"/>
      <c r="GI2" s="49"/>
      <c r="GJ2" s="49"/>
      <c r="GK2" s="49"/>
      <c r="GL2" s="49"/>
      <c r="GM2" s="49"/>
      <c r="GN2" s="49"/>
      <c r="GO2" s="49"/>
      <c r="GP2" s="49"/>
      <c r="GQ2" s="49"/>
      <c r="GR2" s="49"/>
      <c r="GS2" s="49"/>
      <c r="GT2" s="49"/>
      <c r="GU2" s="49"/>
      <c r="GV2" s="49"/>
      <c r="GW2" s="49"/>
      <c r="GX2" s="49"/>
      <c r="GY2" s="49"/>
      <c r="GZ2" s="49"/>
      <c r="HA2" s="49"/>
      <c r="HB2" s="49"/>
      <c r="HC2" s="49"/>
      <c r="HD2" s="49"/>
      <c r="HE2" s="49"/>
      <c r="HF2" s="49"/>
      <c r="HG2" s="49"/>
      <c r="HH2" s="49"/>
      <c r="HI2" s="49"/>
      <c r="HJ2" s="49"/>
      <c r="HK2" s="49"/>
      <c r="HL2" s="49"/>
      <c r="HM2" s="49"/>
      <c r="HN2" s="49"/>
      <c r="HO2" s="49"/>
      <c r="HP2" s="49"/>
      <c r="HQ2" s="49"/>
      <c r="HR2" s="49"/>
      <c r="HS2" s="49"/>
      <c r="HT2" s="49"/>
      <c r="HU2" s="49"/>
      <c r="HV2" s="49"/>
      <c r="HW2" s="49"/>
      <c r="HX2" s="49"/>
      <c r="HY2" s="49"/>
      <c r="HZ2" s="49"/>
      <c r="IA2" s="49"/>
      <c r="IB2" s="49"/>
      <c r="IC2" s="49"/>
      <c r="ID2" s="49"/>
      <c r="IE2" s="49"/>
      <c r="IF2" s="49"/>
      <c r="IG2" s="49"/>
      <c r="IH2" s="49"/>
      <c r="II2" s="49"/>
      <c r="IJ2" s="49"/>
      <c r="IK2" s="49"/>
      <c r="IL2" s="49"/>
      <c r="IM2" s="49"/>
      <c r="IN2" s="49"/>
      <c r="IO2" s="49"/>
      <c r="IP2" s="49"/>
      <c r="IQ2" s="49"/>
      <c r="IR2" s="49"/>
      <c r="IS2" s="49"/>
      <c r="IT2" s="49"/>
      <c r="IU2" s="49"/>
      <c r="IV2" s="49"/>
    </row>
    <row r="3" spans="1:256">
      <c r="A3" s="53"/>
      <c r="B3" s="54" t="str">
        <v> מזומנים ושווי מזומנים</v>
      </c>
      <c r="C3" s="55" t="s">
        <v>17</v>
      </c>
      <c r="D3" s="55" t="s">
        <v>18</v>
      </c>
      <c r="E3" s="55" t="s">
        <v>19</v>
      </c>
      <c r="F3" s="55" t="s">
        <v>20</v>
      </c>
      <c r="G3" s="55" t="s">
        <v>21</v>
      </c>
      <c r="H3" s="55" t="s">
        <v>22</v>
      </c>
      <c r="I3" s="55" t="s">
        <v>23</v>
      </c>
      <c r="J3" s="56" t="s">
        <v>2</v>
      </c>
      <c r="K3" s="53"/>
      <c r="L3" s="49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53"/>
      <c r="CV3" s="53"/>
      <c r="CW3" s="53"/>
      <c r="CX3" s="53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  <c r="DJ3" s="53"/>
      <c r="DK3" s="53"/>
      <c r="DL3" s="53"/>
      <c r="DM3" s="53"/>
      <c r="DN3" s="53"/>
      <c r="DO3" s="53"/>
      <c r="DP3" s="53"/>
      <c r="DQ3" s="53"/>
      <c r="DR3" s="53"/>
      <c r="DS3" s="53"/>
      <c r="DT3" s="53"/>
      <c r="DU3" s="53"/>
      <c r="DV3" s="53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  <c r="EL3" s="53"/>
      <c r="EM3" s="53"/>
      <c r="EN3" s="53"/>
      <c r="EO3" s="53"/>
      <c r="EP3" s="53"/>
      <c r="EQ3" s="53"/>
      <c r="ER3" s="53"/>
      <c r="ES3" s="53"/>
      <c r="ET3" s="53"/>
      <c r="EU3" s="53"/>
      <c r="EV3" s="53"/>
      <c r="EW3" s="53"/>
      <c r="EX3" s="53"/>
      <c r="EY3" s="53"/>
      <c r="EZ3" s="53"/>
      <c r="FA3" s="53"/>
      <c r="FB3" s="53"/>
      <c r="FC3" s="53"/>
      <c r="FD3" s="53"/>
      <c r="FE3" s="53"/>
      <c r="FF3" s="53"/>
      <c r="FG3" s="53"/>
      <c r="FH3" s="53"/>
      <c r="FI3" s="53"/>
      <c r="FJ3" s="53"/>
      <c r="FK3" s="53"/>
      <c r="FL3" s="53"/>
      <c r="FM3" s="53"/>
      <c r="FN3" s="53"/>
      <c r="FO3" s="53"/>
      <c r="FP3" s="53"/>
      <c r="FQ3" s="53"/>
      <c r="FR3" s="53"/>
      <c r="FS3" s="53"/>
      <c r="FT3" s="53"/>
      <c r="FU3" s="53"/>
      <c r="FV3" s="53"/>
      <c r="FW3" s="53"/>
      <c r="FX3" s="53"/>
      <c r="FY3" s="53"/>
      <c r="FZ3" s="53"/>
      <c r="GA3" s="53"/>
      <c r="GB3" s="53"/>
      <c r="GC3" s="53"/>
      <c r="GD3" s="53"/>
      <c r="GE3" s="53"/>
      <c r="GF3" s="53"/>
      <c r="GG3" s="53"/>
      <c r="GH3" s="53"/>
      <c r="GI3" s="53"/>
      <c r="GJ3" s="53"/>
      <c r="GK3" s="53"/>
      <c r="GL3" s="53"/>
      <c r="GM3" s="53"/>
      <c r="GN3" s="53"/>
      <c r="GO3" s="53"/>
      <c r="GP3" s="53"/>
      <c r="GQ3" s="53"/>
      <c r="GR3" s="53"/>
      <c r="GS3" s="53"/>
      <c r="GT3" s="53"/>
      <c r="GU3" s="53"/>
      <c r="GV3" s="53"/>
      <c r="GW3" s="53"/>
      <c r="GX3" s="53"/>
      <c r="GY3" s="53"/>
      <c r="GZ3" s="53"/>
      <c r="HA3" s="53"/>
      <c r="HB3" s="53"/>
      <c r="HC3" s="53"/>
      <c r="HD3" s="53"/>
      <c r="HE3" s="53"/>
      <c r="HF3" s="53"/>
      <c r="HG3" s="53"/>
      <c r="HH3" s="53"/>
      <c r="HI3" s="53"/>
      <c r="HJ3" s="53"/>
      <c r="HK3" s="53"/>
      <c r="HL3" s="53"/>
      <c r="HM3" s="53"/>
      <c r="HN3" s="53"/>
      <c r="HO3" s="53"/>
      <c r="HP3" s="53"/>
      <c r="HQ3" s="53"/>
      <c r="HR3" s="53"/>
      <c r="HS3" s="53"/>
      <c r="HT3" s="53"/>
      <c r="HU3" s="53"/>
      <c r="HV3" s="53"/>
      <c r="HW3" s="53"/>
      <c r="HX3" s="53"/>
      <c r="HY3" s="53"/>
      <c r="HZ3" s="53"/>
      <c r="IA3" s="53"/>
      <c r="IB3" s="53"/>
      <c r="IC3" s="53"/>
      <c r="ID3" s="53"/>
      <c r="IE3" s="53"/>
      <c r="IF3" s="53"/>
      <c r="IG3" s="53"/>
      <c r="IH3" s="53"/>
      <c r="II3" s="53"/>
      <c r="IJ3" s="53"/>
      <c r="IK3" s="53"/>
      <c r="IL3" s="53"/>
      <c r="IM3" s="53"/>
      <c r="IN3" s="53"/>
      <c r="IO3" s="53"/>
      <c r="IP3" s="53"/>
      <c r="IQ3" s="53"/>
      <c r="IR3" s="53"/>
      <c r="IS3" s="53"/>
      <c r="IT3" s="53"/>
      <c r="IU3" s="53"/>
      <c r="IV3" s="53"/>
    </row>
    <row r="4" spans="1:256">
      <c r="A4" s="57"/>
      <c r="B4" s="58"/>
      <c r="C4" s="59"/>
      <c r="D4" s="59"/>
      <c r="E4" s="59"/>
      <c r="F4" s="59"/>
      <c r="G4" s="59" t="s">
        <v>4</v>
      </c>
      <c r="H4" s="59" t="s">
        <v>4</v>
      </c>
      <c r="I4" s="59" t="s">
        <v>3</v>
      </c>
      <c r="J4" s="60" t="s">
        <v>4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57"/>
      <c r="CS4" s="57"/>
      <c r="CT4" s="57"/>
      <c r="CU4" s="57"/>
      <c r="CV4" s="57"/>
      <c r="CW4" s="57"/>
      <c r="CX4" s="57"/>
      <c r="CY4" s="57"/>
      <c r="CZ4" s="57"/>
      <c r="DA4" s="57"/>
      <c r="DB4" s="57"/>
      <c r="DC4" s="57"/>
      <c r="DD4" s="57"/>
      <c r="DE4" s="57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7"/>
      <c r="DS4" s="57"/>
      <c r="DT4" s="57"/>
      <c r="DU4" s="57"/>
      <c r="DV4" s="57"/>
      <c r="DW4" s="57"/>
      <c r="DX4" s="57"/>
      <c r="DY4" s="57"/>
      <c r="DZ4" s="57"/>
      <c r="EA4" s="57"/>
      <c r="EB4" s="57"/>
      <c r="EC4" s="57"/>
      <c r="ED4" s="57"/>
      <c r="EE4" s="57"/>
      <c r="EF4" s="57"/>
      <c r="EG4" s="57"/>
      <c r="EH4" s="57"/>
      <c r="EI4" s="57"/>
      <c r="EJ4" s="57"/>
      <c r="EK4" s="57"/>
      <c r="EL4" s="57"/>
      <c r="EM4" s="57"/>
      <c r="EN4" s="57"/>
      <c r="EO4" s="57"/>
      <c r="EP4" s="57"/>
      <c r="EQ4" s="57"/>
      <c r="ER4" s="57"/>
      <c r="ES4" s="57"/>
      <c r="ET4" s="57"/>
      <c r="EU4" s="57"/>
      <c r="EV4" s="57"/>
      <c r="EW4" s="57"/>
      <c r="EX4" s="57"/>
      <c r="EY4" s="57"/>
      <c r="EZ4" s="57"/>
      <c r="FA4" s="57"/>
      <c r="FB4" s="57"/>
      <c r="FC4" s="57"/>
      <c r="FD4" s="57"/>
      <c r="FE4" s="57"/>
      <c r="FF4" s="57"/>
      <c r="FG4" s="57"/>
      <c r="FH4" s="57"/>
      <c r="FI4" s="57"/>
      <c r="FJ4" s="57"/>
      <c r="FK4" s="57"/>
      <c r="FL4" s="57"/>
      <c r="FM4" s="57"/>
      <c r="FN4" s="57"/>
      <c r="FO4" s="57"/>
      <c r="FP4" s="57"/>
      <c r="FQ4" s="57"/>
      <c r="FR4" s="57"/>
      <c r="FS4" s="57"/>
      <c r="FT4" s="57"/>
      <c r="FU4" s="57"/>
      <c r="FV4" s="57"/>
      <c r="FW4" s="57"/>
      <c r="FX4" s="57"/>
      <c r="FY4" s="57"/>
      <c r="FZ4" s="57"/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  <c r="GO4" s="57"/>
      <c r="GP4" s="57"/>
      <c r="GQ4" s="57"/>
      <c r="GR4" s="57"/>
      <c r="GS4" s="57"/>
      <c r="GT4" s="57"/>
      <c r="GU4" s="57"/>
      <c r="GV4" s="57"/>
      <c r="GW4" s="57"/>
      <c r="GX4" s="57"/>
      <c r="GY4" s="57"/>
      <c r="GZ4" s="57"/>
      <c r="HA4" s="57"/>
      <c r="HB4" s="57"/>
      <c r="HC4" s="57"/>
      <c r="HD4" s="57"/>
      <c r="HE4" s="57"/>
      <c r="HF4" s="57"/>
      <c r="HG4" s="57"/>
      <c r="HH4" s="57"/>
      <c r="HI4" s="57"/>
      <c r="HJ4" s="57"/>
      <c r="HK4" s="57"/>
      <c r="HL4" s="57"/>
      <c r="HM4" s="57"/>
      <c r="HN4" s="57"/>
      <c r="HO4" s="57"/>
      <c r="HP4" s="57"/>
      <c r="HQ4" s="57"/>
      <c r="HR4" s="57"/>
      <c r="HS4" s="57"/>
      <c r="HT4" s="57"/>
      <c r="HU4" s="57"/>
      <c r="HV4" s="57"/>
      <c r="HW4" s="57"/>
      <c r="HX4" s="57"/>
      <c r="HY4" s="57"/>
      <c r="HZ4" s="57"/>
      <c r="IA4" s="57"/>
      <c r="IB4" s="57"/>
      <c r="IC4" s="57"/>
      <c r="ID4" s="57"/>
      <c r="IE4" s="57"/>
      <c r="IF4" s="57"/>
      <c r="IG4" s="57"/>
      <c r="IH4" s="57"/>
      <c r="II4" s="57"/>
      <c r="IJ4" s="57"/>
      <c r="IK4" s="57"/>
      <c r="IL4" s="57"/>
      <c r="IM4" s="57"/>
      <c r="IN4" s="57"/>
      <c r="IO4" s="57"/>
      <c r="IP4" s="57"/>
      <c r="IQ4" s="57"/>
      <c r="IR4" s="57"/>
      <c r="IS4" s="57"/>
      <c r="IT4" s="57"/>
      <c r="IU4" s="57"/>
      <c r="IV4" s="57"/>
    </row>
    <row r="5" spans="1:256">
      <c r="A5" s="61"/>
      <c r="B5" s="62"/>
      <c r="C5" s="63" t="s">
        <v>5</v>
      </c>
      <c r="D5" s="63" t="s">
        <v>6</v>
      </c>
      <c r="E5" s="63" t="s">
        <v>24</v>
      </c>
      <c r="F5" s="63" t="s">
        <v>25</v>
      </c>
      <c r="G5" s="63" t="s">
        <v>26</v>
      </c>
      <c r="H5" s="63" t="s">
        <v>27</v>
      </c>
      <c r="I5" s="63" t="s">
        <v>28</v>
      </c>
      <c r="J5" s="64" t="s">
        <v>29</v>
      </c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61"/>
      <c r="DY5" s="61"/>
      <c r="DZ5" s="61"/>
      <c r="EA5" s="61"/>
      <c r="EB5" s="61"/>
      <c r="EC5" s="61"/>
      <c r="ED5" s="61"/>
      <c r="EE5" s="61"/>
      <c r="EF5" s="61"/>
      <c r="EG5" s="61"/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61"/>
      <c r="FI5" s="61"/>
      <c r="FJ5" s="61"/>
      <c r="FK5" s="61"/>
      <c r="FL5" s="61"/>
      <c r="FM5" s="61"/>
      <c r="FN5" s="61"/>
      <c r="FO5" s="61"/>
      <c r="FP5" s="61"/>
      <c r="FQ5" s="61"/>
      <c r="FR5" s="61"/>
      <c r="FS5" s="61"/>
      <c r="FT5" s="61"/>
      <c r="FU5" s="61"/>
      <c r="FV5" s="61"/>
      <c r="FW5" s="61"/>
      <c r="FX5" s="61"/>
      <c r="FY5" s="61"/>
      <c r="FZ5" s="61"/>
      <c r="GA5" s="61"/>
      <c r="GB5" s="61"/>
      <c r="GC5" s="61"/>
      <c r="GD5" s="61"/>
      <c r="GE5" s="61"/>
      <c r="GF5" s="61"/>
      <c r="GG5" s="61"/>
      <c r="GH5" s="61"/>
      <c r="GI5" s="61"/>
      <c r="GJ5" s="61"/>
      <c r="GK5" s="61"/>
      <c r="GL5" s="61"/>
      <c r="GM5" s="61"/>
      <c r="GN5" s="61"/>
      <c r="GO5" s="61"/>
      <c r="GP5" s="61"/>
      <c r="GQ5" s="61"/>
      <c r="GR5" s="61"/>
      <c r="GS5" s="61"/>
      <c r="GT5" s="61"/>
      <c r="GU5" s="61"/>
      <c r="GV5" s="61"/>
      <c r="GW5" s="61"/>
      <c r="GX5" s="61"/>
      <c r="GY5" s="61"/>
      <c r="GZ5" s="61"/>
      <c r="HA5" s="61"/>
      <c r="HB5" s="61"/>
      <c r="HC5" s="61"/>
      <c r="HD5" s="61"/>
      <c r="HE5" s="61"/>
      <c r="HF5" s="61"/>
      <c r="HG5" s="61"/>
      <c r="HH5" s="61"/>
      <c r="HI5" s="61"/>
      <c r="HJ5" s="61"/>
      <c r="HK5" s="61"/>
      <c r="HL5" s="61"/>
      <c r="HM5" s="61"/>
      <c r="HN5" s="61"/>
      <c r="HO5" s="61"/>
      <c r="HP5" s="61"/>
      <c r="HQ5" s="61"/>
      <c r="HR5" s="61"/>
      <c r="HS5" s="61"/>
      <c r="HT5" s="61"/>
      <c r="HU5" s="61"/>
      <c r="HV5" s="61"/>
      <c r="HW5" s="61"/>
      <c r="HX5" s="61"/>
      <c r="HY5" s="61"/>
      <c r="HZ5" s="61"/>
      <c r="IA5" s="61"/>
      <c r="IB5" s="61"/>
      <c r="IC5" s="61"/>
      <c r="ID5" s="61"/>
      <c r="IE5" s="61"/>
      <c r="IF5" s="61"/>
      <c r="IG5" s="61"/>
      <c r="IH5" s="61"/>
      <c r="II5" s="61"/>
      <c r="IJ5" s="61"/>
      <c r="IK5" s="61"/>
      <c r="IL5" s="61"/>
      <c r="IM5" s="61"/>
      <c r="IN5" s="61"/>
      <c r="IO5" s="61"/>
      <c r="IP5" s="61"/>
      <c r="IQ5" s="61"/>
      <c r="IR5" s="61"/>
      <c r="IS5" s="61"/>
      <c r="IT5" s="61"/>
      <c r="IU5" s="61"/>
      <c r="IV5" s="61"/>
    </row>
    <row r="6" spans="1:256">
      <c r="B6" s="65" t="s">
        <v>30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</row>
    <row r="7" spans="1:256">
      <c r="B7" s="67" t="str">
        <v>יתרות מזומנים ועו"ש בש"ח                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</row>
    <row r="8" spans="1:256">
      <c r="B8" s="68" t="str">
        <v>יו בנק </v>
      </c>
      <c r="C8" s="69">
        <v>304</v>
      </c>
      <c r="D8" s="70" t="s">
        <v>31</v>
      </c>
      <c r="E8" s="71" t="s">
        <v>32</v>
      </c>
      <c r="F8" s="71" t="s">
        <v>33</v>
      </c>
      <c r="G8" s="72">
        <v>0</v>
      </c>
      <c r="H8" s="72">
        <v>0</v>
      </c>
      <c r="I8" s="73">
        <v>5</v>
      </c>
      <c r="J8" s="72">
        <f>I8/'סכום נכסי הקרן'!$C$37*100</f>
        <v>0.0154308319131824</v>
      </c>
    </row>
    <row r="9" spans="1:256">
      <c r="A9" s="74" t="s">
        <v>34</v>
      </c>
      <c r="B9" s="68" t="str">
        <v>עו"ש בנק לאומי </v>
      </c>
      <c r="C9" s="69">
        <v>302</v>
      </c>
      <c r="D9" s="70" t="s">
        <v>35</v>
      </c>
      <c r="E9" s="71" t="s">
        <v>32</v>
      </c>
      <c r="F9" s="71" t="s">
        <v>33</v>
      </c>
      <c r="G9" s="72">
        <v>0</v>
      </c>
      <c r="H9" s="72">
        <v>0</v>
      </c>
      <c r="I9" s="73">
        <v>526.22</v>
      </c>
      <c r="J9" s="72">
        <f>I9/'סכום נכסי הקרן'!$C$37*100</f>
        <v>1.62400247387097</v>
      </c>
    </row>
    <row r="10" spans="1:256">
      <c r="B10" s="75" t="str">
        <v>קופת מעבר ממקפת </v>
      </c>
      <c r="C10" s="69">
        <v>391</v>
      </c>
      <c r="D10" s="70"/>
      <c r="E10" s="71"/>
      <c r="F10" s="71" t="s">
        <v>33</v>
      </c>
      <c r="G10" s="72">
        <v>0</v>
      </c>
      <c r="H10" s="72">
        <v>0</v>
      </c>
      <c r="I10" s="73">
        <v>0.61</v>
      </c>
      <c r="J10" s="72">
        <f>I10/'סכום נכסי הקרן'!$C$37*100</f>
        <v>0.00188256149340826</v>
      </c>
    </row>
    <row r="11" spans="1:256">
      <c r="B11" s="76" t="str">
        <v>סה"כ יתרות מזומנים ועו"ש בש"ח           </v>
      </c>
      <c r="C11" s="77"/>
      <c r="D11" s="77"/>
      <c r="E11" s="77"/>
      <c r="F11" s="77"/>
      <c r="G11" s="77"/>
      <c r="H11" s="77"/>
      <c r="I11" s="78">
        <f>SUM(I8:I10)</f>
        <v>531.83</v>
      </c>
      <c r="J11" s="78">
        <f>I11/'סכום נכסי הקרן'!$C$37*100</f>
        <v>1.64131586727756</v>
      </c>
    </row>
    <row r="12" spans="1:256">
      <c r="B12" s="79" t="str">
        <v>יתרות מזומנים ועו"ש נקובים במט"ח        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</row>
    <row r="13" spans="1:256">
      <c r="B13" s="68" t="str">
        <v>דולר קנדי יובנק</v>
      </c>
      <c r="C13" s="69">
        <v>93</v>
      </c>
      <c r="D13" s="70"/>
      <c r="E13" s="71"/>
      <c r="F13" s="71" t="s">
        <v>13</v>
      </c>
      <c r="G13" s="72">
        <v>0</v>
      </c>
      <c r="H13" s="72">
        <v>0</v>
      </c>
      <c r="I13" s="73">
        <v>71.52</v>
      </c>
      <c r="J13" s="72">
        <f>I13/'סכום נכסי הקרן'!$C$37*100</f>
        <v>0.220722619686162</v>
      </c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</row>
    <row r="14" spans="1:256">
      <c r="A14" s="74" t="s">
        <v>34</v>
      </c>
      <c r="B14" s="68" t="str">
        <v>דולר קנדי לאומי</v>
      </c>
      <c r="C14" s="69">
        <v>93</v>
      </c>
      <c r="D14" s="70"/>
      <c r="E14" s="71"/>
      <c r="F14" s="71" t="s">
        <v>13</v>
      </c>
      <c r="G14" s="72">
        <v>0</v>
      </c>
      <c r="H14" s="72">
        <v>0</v>
      </c>
      <c r="I14" s="73">
        <v>19.96</v>
      </c>
      <c r="J14" s="72">
        <f>I14/'סכום נכסי הקרן'!$C$37*100</f>
        <v>0.0615998809974243</v>
      </c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</row>
    <row r="15" spans="1:256">
      <c r="B15" s="68" t="str">
        <v>יורו יובנק</v>
      </c>
      <c r="C15" s="69">
        <v>3</v>
      </c>
      <c r="D15" s="70"/>
      <c r="E15" s="71"/>
      <c r="F15" s="71" t="s">
        <v>36</v>
      </c>
      <c r="G15" s="72">
        <v>0</v>
      </c>
      <c r="H15" s="72">
        <v>0</v>
      </c>
      <c r="I15" s="73">
        <v>93.67</v>
      </c>
      <c r="J15" s="72">
        <f>I15/'סכום נכסי הקרן'!$C$37*100</f>
        <v>0.28908120506156</v>
      </c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</row>
    <row r="16" spans="1:256">
      <c r="A16" s="74" t="s">
        <v>34</v>
      </c>
      <c r="B16" s="68" t="str">
        <v>יורו לאומי</v>
      </c>
      <c r="C16" s="69">
        <v>3</v>
      </c>
      <c r="D16" s="70"/>
      <c r="E16" s="71"/>
      <c r="F16" s="71" t="s">
        <v>36</v>
      </c>
      <c r="G16" s="72">
        <v>0</v>
      </c>
      <c r="H16" s="72">
        <v>0</v>
      </c>
      <c r="I16" s="73">
        <v>0.11</v>
      </c>
      <c r="J16" s="72">
        <f>I16/'סכום נכסי הקרן'!$C$37*100</f>
        <v>0.000339478302090014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</row>
    <row r="17" spans="1:256">
      <c r="B17" s="68" t="str">
        <v>יין יפני יובנק</v>
      </c>
      <c r="C17" s="69">
        <v>7</v>
      </c>
      <c r="D17" s="70"/>
      <c r="E17" s="71"/>
      <c r="F17" s="71" t="s">
        <v>11</v>
      </c>
      <c r="G17" s="72">
        <v>0</v>
      </c>
      <c r="H17" s="72">
        <v>0</v>
      </c>
      <c r="I17" s="73">
        <v>0.67</v>
      </c>
      <c r="J17" s="72">
        <f>I17/'סכום נכסי הקרן'!$C$37*100</f>
        <v>0.00206773147636645</v>
      </c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</row>
    <row r="18" spans="1:256">
      <c r="B18" s="68" t="str">
        <v>כתר שבדי יובנק</v>
      </c>
      <c r="C18" s="69">
        <v>97</v>
      </c>
      <c r="D18" s="70"/>
      <c r="E18" s="71"/>
      <c r="F18" s="71" t="s">
        <v>15</v>
      </c>
      <c r="G18" s="72">
        <v>0</v>
      </c>
      <c r="H18" s="72">
        <v>0</v>
      </c>
      <c r="I18" s="73">
        <v>0.03</v>
      </c>
      <c r="J18" s="72">
        <f>I18/'סכום נכסי הקרן'!$C$37*100</f>
        <v>9.25849914790946e-05</v>
      </c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</row>
    <row r="19" spans="1:256">
      <c r="A19" s="74" t="s">
        <v>34</v>
      </c>
      <c r="B19" s="68" t="str">
        <v>לירה טורקית לאומי</v>
      </c>
      <c r="C19" s="69">
        <v>96</v>
      </c>
      <c r="D19" s="70"/>
      <c r="E19" s="71"/>
      <c r="F19" s="71" t="s">
        <v>14</v>
      </c>
      <c r="G19" s="72">
        <v>0</v>
      </c>
      <c r="H19" s="72">
        <v>0</v>
      </c>
      <c r="I19" s="73">
        <v>0.39</v>
      </c>
      <c r="J19" s="72">
        <f>I19/'סכום נכסי הקרן'!$C$37*100</f>
        <v>0.00120360488922823</v>
      </c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</row>
    <row r="20" spans="1:256">
      <c r="B20" s="68" t="str">
        <v>ליש"ט יובנק</v>
      </c>
      <c r="C20" s="69">
        <v>4</v>
      </c>
      <c r="D20" s="70"/>
      <c r="E20" s="71"/>
      <c r="F20" s="71" t="s">
        <v>10</v>
      </c>
      <c r="G20" s="72">
        <v>0</v>
      </c>
      <c r="H20" s="72">
        <v>0</v>
      </c>
      <c r="I20" s="73">
        <v>92.59</v>
      </c>
      <c r="J20" s="72">
        <f>I20/'סכום נכסי הקרן'!$C$37*100</f>
        <v>0.285748145368312</v>
      </c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</row>
    <row r="21" spans="1:256">
      <c r="B21" s="68" t="str">
        <v>עו"ש דולר יובנק</v>
      </c>
      <c r="C21" s="69">
        <v>1</v>
      </c>
      <c r="D21" s="70"/>
      <c r="E21" s="71"/>
      <c r="F21" s="71" t="s">
        <v>9</v>
      </c>
      <c r="G21" s="72">
        <v>0</v>
      </c>
      <c r="H21" s="72">
        <v>0</v>
      </c>
      <c r="I21" s="73">
        <f>316.91-21.28</f>
        <v>295.63</v>
      </c>
      <c r="J21" s="72">
        <f>I21/'סכום נכסי הקרן'!$C$37*100</f>
        <v>0.912363367698825</v>
      </c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</row>
    <row r="22" spans="1:256">
      <c r="A22" s="74" t="s">
        <v>34</v>
      </c>
      <c r="B22" s="68" t="str">
        <v>עו"ש דולר לאומי</v>
      </c>
      <c r="C22" s="69">
        <v>1</v>
      </c>
      <c r="D22" s="70"/>
      <c r="E22" s="71"/>
      <c r="F22" s="71" t="s">
        <v>9</v>
      </c>
      <c r="G22" s="72">
        <v>0</v>
      </c>
      <c r="H22" s="72">
        <v>0</v>
      </c>
      <c r="I22" s="73">
        <v>61.75</v>
      </c>
      <c r="J22" s="72">
        <f>I22/'סכום נכסי הקרן'!$C$37*100</f>
        <v>0.190570774127803</v>
      </c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</row>
    <row r="23" spans="1:256">
      <c r="B23" s="68" t="str">
        <v>עו"ש דולר פועלים סהר</v>
      </c>
      <c r="C23" s="69">
        <v>1</v>
      </c>
      <c r="D23" s="70"/>
      <c r="E23" s="71"/>
      <c r="F23" s="71" t="s">
        <v>9</v>
      </c>
      <c r="G23" s="72">
        <v>0</v>
      </c>
      <c r="H23" s="72">
        <v>0</v>
      </c>
      <c r="I23" s="73">
        <v>51.76</v>
      </c>
      <c r="J23" s="72">
        <f>I23/'סכום נכסי הקרן'!$C$37*100</f>
        <v>0.159739971965265</v>
      </c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</row>
    <row r="24" spans="1:256">
      <c r="B24" s="75" t="str">
        <v>עו"ש פרנק שויצרי יובנק</v>
      </c>
      <c r="C24" s="69">
        <v>91</v>
      </c>
      <c r="D24" s="70"/>
      <c r="E24" s="71"/>
      <c r="F24" s="71" t="s">
        <v>12</v>
      </c>
      <c r="G24" s="72">
        <v>0</v>
      </c>
      <c r="H24" s="72">
        <v>0</v>
      </c>
      <c r="I24" s="73">
        <v>6</v>
      </c>
      <c r="J24" s="72">
        <f>I24/'סכום נכסי הקרן'!$C$37*100</f>
        <v>0.0185169982958189</v>
      </c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</row>
    <row r="25" spans="1:256">
      <c r="B25" s="76" t="s">
        <v>37</v>
      </c>
      <c r="C25" s="77"/>
      <c r="D25" s="77"/>
      <c r="E25" s="77"/>
      <c r="F25" s="77"/>
      <c r="G25" s="77"/>
      <c r="H25" s="77"/>
      <c r="I25" s="78">
        <f>SUM(I13:I24)</f>
        <v>694.08</v>
      </c>
      <c r="J25" s="78">
        <f>I25/'סכום נכסי הקרן'!$C$37*100</f>
        <v>2.14204636286033</v>
      </c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</row>
    <row r="26" spans="1:256">
      <c r="B26" s="79" t="str">
        <v>פח"ק/פר"י                               </v>
      </c>
      <c r="C26" s="66"/>
      <c r="D26" s="66"/>
      <c r="E26" s="66"/>
      <c r="F26" s="66"/>
      <c r="G26" s="66"/>
      <c r="H26" s="66"/>
      <c r="I26" s="66"/>
      <c r="J26" s="66"/>
      <c r="K26" s="81"/>
      <c r="L26" s="81"/>
      <c r="M26" s="81"/>
      <c r="N26" s="81"/>
      <c r="O26" s="81"/>
      <c r="P26" s="81"/>
      <c r="Q26" s="80"/>
      <c r="R26" s="80"/>
      <c r="S26" s="80"/>
      <c r="T26" s="80"/>
      <c r="U26" s="80"/>
      <c r="V26" s="80"/>
    </row>
    <row r="27" spans="1:256">
      <c r="B27" s="68" t="str">
        <v>פח"ק בפוה"ס </v>
      </c>
      <c r="C27" s="69">
        <v>13</v>
      </c>
      <c r="D27" s="70"/>
      <c r="E27" s="71"/>
      <c r="F27" s="71" t="s">
        <v>33</v>
      </c>
      <c r="G27" s="72">
        <v>0</v>
      </c>
      <c r="H27" s="72">
        <v>0</v>
      </c>
      <c r="I27" s="73">
        <v>151.74</v>
      </c>
      <c r="J27" s="72">
        <f>I27/'סכום נכסי הקרן'!$C$37*100</f>
        <v>0.468294886901261</v>
      </c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</row>
    <row r="28" spans="1:256">
      <c r="B28" s="68" t="str">
        <v>תפס/פחק/פרי/פקפ יובנק</v>
      </c>
      <c r="C28" s="69">
        <v>11</v>
      </c>
      <c r="D28" s="70"/>
      <c r="E28" s="71"/>
      <c r="F28" s="71" t="s">
        <v>33</v>
      </c>
      <c r="G28" s="72">
        <v>0</v>
      </c>
      <c r="H28" s="72">
        <v>0</v>
      </c>
      <c r="I28" s="73">
        <v>1156.23</v>
      </c>
      <c r="J28" s="72">
        <f>I28/'סכום נכסי הקרן'!$C$37*100</f>
        <v>3.56831815659579</v>
      </c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</row>
    <row r="29" spans="1:256">
      <c r="B29" s="75" t="str">
        <v>תפס/פחק/פרי/פקפ פועלים</v>
      </c>
      <c r="C29" s="69">
        <v>11</v>
      </c>
      <c r="D29" s="70"/>
      <c r="E29" s="71"/>
      <c r="F29" s="71" t="s">
        <v>33</v>
      </c>
      <c r="G29" s="72">
        <v>0</v>
      </c>
      <c r="H29" s="72">
        <v>0</v>
      </c>
      <c r="I29" s="73">
        <v>41.58</v>
      </c>
      <c r="J29" s="72">
        <f>I29/'סכום נכסי הקרן'!$C$37*100</f>
        <v>0.128322798190025</v>
      </c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</row>
    <row r="30" spans="1:256">
      <c r="B30" s="76" t="str">
        <v>סה"כ פח"ק/פר"י                          </v>
      </c>
      <c r="C30" s="77"/>
      <c r="D30" s="77"/>
      <c r="E30" s="77"/>
      <c r="F30" s="77"/>
      <c r="G30" s="77"/>
      <c r="H30" s="77"/>
      <c r="I30" s="78">
        <f>SUM(I27:I29)</f>
        <v>1349.55</v>
      </c>
      <c r="J30" s="78">
        <f>I30/'סכום נכסי הקרן'!$C$37*100</f>
        <v>4.16493584168707</v>
      </c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</row>
    <row r="31" spans="1:256">
      <c r="B31" s="82" t="str">
        <v>פק"מ לתקופה של עד שלושה חודשים          </v>
      </c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</row>
    <row r="32" spans="1:256">
      <c r="B32" s="76" t="str">
        <v>סה"כ פק"מ לתקופה של עד שלושה חודשים     </v>
      </c>
      <c r="C32" s="77"/>
      <c r="D32" s="77"/>
      <c r="E32" s="77"/>
      <c r="F32" s="77"/>
      <c r="G32" s="77"/>
      <c r="H32" s="77"/>
      <c r="I32" s="77"/>
      <c r="J32" s="77"/>
    </row>
    <row r="33" spans="1:256">
      <c r="B33" s="82" t="str">
        <v>פקדון צמוד מדד עד שלושה חודשים          </v>
      </c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</row>
    <row r="34" spans="1:256">
      <c r="B34" s="76" t="str">
        <v>סה"כ פקדון צמוד מדד עד שלושה חודשים     </v>
      </c>
      <c r="C34" s="77"/>
      <c r="D34" s="77"/>
      <c r="E34" s="77"/>
      <c r="F34" s="77"/>
      <c r="G34" s="77"/>
      <c r="H34" s="77"/>
      <c r="I34" s="77"/>
      <c r="J34" s="77"/>
    </row>
    <row r="35" spans="1:256">
      <c r="B35" s="82" t="str">
        <v>פקדון צמוד מט"ח עד שלושה חודשים (פצ"מ)  </v>
      </c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</row>
    <row r="36" spans="1:256">
      <c r="B36" s="76" t="str">
        <v>סה"כ פקדון צמוד מט"ח עד שלושה חודשים (פצ</v>
      </c>
      <c r="C36" s="77"/>
      <c r="D36" s="77"/>
      <c r="E36" s="77"/>
      <c r="F36" s="77"/>
      <c r="G36" s="77"/>
      <c r="H36" s="77"/>
      <c r="I36" s="77"/>
      <c r="J36" s="77"/>
    </row>
    <row r="37" spans="1:256">
      <c r="B37" s="82" t="s">
        <v>38</v>
      </c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</row>
    <row r="38" spans="1:256">
      <c r="B38" s="83" t="s">
        <v>39</v>
      </c>
      <c r="C38" s="77"/>
      <c r="D38" s="77"/>
      <c r="E38" s="77"/>
      <c r="F38" s="77"/>
      <c r="G38" s="77"/>
      <c r="H38" s="77"/>
      <c r="I38" s="78">
        <v>0</v>
      </c>
      <c r="J38" s="78">
        <f>I38/'סכום נכסי הקרן'!$C$37*100</f>
        <v>0</v>
      </c>
    </row>
    <row r="39" spans="1:256">
      <c r="B39" s="76" t="s">
        <v>40</v>
      </c>
      <c r="C39" s="77"/>
      <c r="D39" s="77"/>
      <c r="E39" s="77"/>
      <c r="F39" s="77"/>
      <c r="G39" s="77"/>
      <c r="H39" s="77"/>
      <c r="I39" s="78">
        <f>I38+I30+I25+I11</f>
        <v>2575.46</v>
      </c>
      <c r="J39" s="78">
        <f>I39/'סכום נכסי הקרן'!$C$37*100</f>
        <v>7.94829807182497</v>
      </c>
    </row>
    <row r="40" spans="1:256">
      <c r="B40" s="84" t="s">
        <v>41</v>
      </c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</row>
    <row r="41" spans="1:256">
      <c r="B41" s="68" t="str">
        <v>עו"ש דולר UBS</v>
      </c>
      <c r="C41" s="69">
        <v>1</v>
      </c>
      <c r="D41" s="70"/>
      <c r="E41" s="71"/>
      <c r="F41" s="71" t="s">
        <v>9</v>
      </c>
      <c r="G41" s="72">
        <v>0</v>
      </c>
      <c r="H41" s="72">
        <v>0</v>
      </c>
      <c r="I41" s="73">
        <v>205.08</v>
      </c>
      <c r="J41" s="72">
        <f>I41/'סכום נכסי הקרן'!$C$37*100</f>
        <v>0.632911001751091</v>
      </c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</row>
    <row r="42" spans="1:256">
      <c r="B42" s="68" t="str">
        <v>עו"ש יורו UBS</v>
      </c>
      <c r="C42" s="69">
        <v>3</v>
      </c>
      <c r="D42" s="70"/>
      <c r="E42" s="71"/>
      <c r="F42" s="71" t="s">
        <v>36</v>
      </c>
      <c r="G42" s="72">
        <v>0</v>
      </c>
      <c r="H42" s="72">
        <v>0</v>
      </c>
      <c r="I42" s="73">
        <v>10.92</v>
      </c>
      <c r="J42" s="72">
        <f>I42/'סכום נכסי הקרן'!$C$37*100</f>
        <v>0.0337009368983904</v>
      </c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</row>
    <row r="43" spans="1:256">
      <c r="B43" s="75" t="str">
        <v>עו"ש פרנק שויצרי UBS</v>
      </c>
      <c r="C43" s="69">
        <v>91</v>
      </c>
      <c r="D43" s="70"/>
      <c r="E43" s="71"/>
      <c r="F43" s="71" t="s">
        <v>12</v>
      </c>
      <c r="G43" s="72">
        <v>0</v>
      </c>
      <c r="H43" s="72">
        <v>0</v>
      </c>
      <c r="I43" s="73">
        <v>-0.03</v>
      </c>
      <c r="J43" s="72">
        <f>I43/'סכום נכסי הקרן'!$C$37*100</f>
        <v>-9.25849914790946e-05</v>
      </c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</row>
    <row r="44" spans="1:256">
      <c r="B44" s="76" t="s">
        <v>37</v>
      </c>
      <c r="C44" s="77"/>
      <c r="D44" s="77"/>
      <c r="E44" s="77"/>
      <c r="F44" s="77"/>
      <c r="G44" s="77"/>
      <c r="H44" s="77"/>
      <c r="I44" s="78">
        <f>SUM(I41:I43)</f>
        <v>215.97</v>
      </c>
      <c r="J44" s="78">
        <f>I44/'סכום נכסי הקרן'!C37*100</f>
        <v>0.666519353658002</v>
      </c>
    </row>
    <row r="45" spans="1:256">
      <c r="B45" s="82" t="s">
        <v>38</v>
      </c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</row>
    <row r="46" spans="1:256">
      <c r="B46" s="83" t="s">
        <v>39</v>
      </c>
      <c r="C46" s="77"/>
      <c r="D46" s="77"/>
      <c r="E46" s="77"/>
      <c r="F46" s="77"/>
      <c r="G46" s="77"/>
      <c r="H46" s="77"/>
      <c r="I46" s="77"/>
      <c r="J46" s="77"/>
    </row>
    <row r="47" spans="1:256">
      <c r="B47" s="83" t="s">
        <v>42</v>
      </c>
      <c r="C47" s="77"/>
      <c r="D47" s="77"/>
      <c r="E47" s="77"/>
      <c r="F47" s="77"/>
      <c r="G47" s="77"/>
      <c r="H47" s="77"/>
      <c r="I47" s="78">
        <f>I44</f>
        <v>215.97</v>
      </c>
      <c r="J47" s="78">
        <f>J44</f>
        <v>0.666519353658002</v>
      </c>
    </row>
    <row r="48" spans="1:256">
      <c r="B48" s="83" t="str">
        <v>סה"כ מזומנים ושווי מזומנים (סחיר)       </v>
      </c>
      <c r="C48" s="77"/>
      <c r="D48" s="77"/>
      <c r="E48" s="77"/>
      <c r="F48" s="77"/>
      <c r="G48" s="77"/>
      <c r="H48" s="77"/>
      <c r="I48" s="78">
        <f>I39+I47</f>
        <v>2791.43</v>
      </c>
      <c r="J48" s="78">
        <f>I48/'סכום נכסי הקרן'!$C$37*100</f>
        <v>8.61481742548297</v>
      </c>
    </row>
    <row r="49" spans="1:256">
      <c r="B49" s="85" t="s">
        <v>43</v>
      </c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B2:J2"/>
  </mergeCells>
  <printOptions/>
  <pageMargins left="0" right="0" top="0.5" bottom="0.5" header="0" footer="0.25"/>
  <pageSetup blackAndWhite="0" cellComments="none" copies="1" draft="0" errors="displayed" firstPageNumber="1" fitToWidth="1" orientation="landscape" pageOrder="overThenDown" paperSize="9" scale="89" useFirstPageNumber="1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  <tabColor rgb="FF800000"/>
  </sheetPr>
  <dimension ref="A1:IV100"/>
  <sheetViews>
    <sheetView workbookViewId="0" rightToLeft="1">
      <selection activeCell="A1" sqref="A1"/>
    </sheetView>
  </sheetViews>
  <sheetFormatPr defaultRowHeight="18"/>
  <cols>
    <col min="1" max="1" style="733" width="6.281423" customWidth="1"/>
    <col min="2" max="2" style="734" width="47.78578" customWidth="1"/>
    <col min="3" max="3" style="734" width="17.72888" customWidth="1"/>
    <col min="4" max="4" style="733" width="21.88127" customWidth="1"/>
    <col min="5" max="5" style="733" width="17.72888" customWidth="1"/>
    <col min="6" max="6" style="733" width="9.858507" customWidth="1"/>
    <col min="7" max="7" style="733" width="19.73267" customWidth="1"/>
    <col min="8" max="8" style="733" width="14.58229" customWidth="1"/>
    <col min="9" max="9" style="733" width="15.72508" customWidth="1"/>
    <col min="10" max="10" style="733" width="9.713702" customWidth="1"/>
    <col min="11" max="11" style="733" width="7.569017" customWidth="1"/>
    <col min="12" max="12" style="733" width="6.708012" customWidth="1"/>
    <col min="13" max="13" style="733" width="7.709908" customWidth="1"/>
    <col min="14" max="14" style="733" width="7.138514" customWidth="1"/>
    <col min="15" max="15" style="733" width="5.995726" customWidth="1"/>
    <col min="16" max="16" style="733" width="7.854714" customWidth="1"/>
    <col min="17" max="17" style="733" width="8.140411" customWidth="1"/>
    <col min="18" max="18" style="733" width="6.281423" customWidth="1"/>
    <col min="19" max="19" style="733" width="7.999519" customWidth="1"/>
    <col min="20" max="20" style="733" width="8.711805" customWidth="1"/>
    <col min="21" max="21" style="733" width="10.00331" customWidth="1"/>
    <col min="22" max="22" style="733" width="9.57281" customWidth="1"/>
    <col min="23" max="23" style="733" width="6.136617" customWidth="1"/>
    <col min="24" max="25" style="733" width="5.706115" customWidth="1"/>
    <col min="26" max="26" style="733" width="6.852817" customWidth="1"/>
    <col min="27" max="27" style="733" width="6.422315" customWidth="1"/>
    <col min="28" max="28" style="733" width="6.708012" customWidth="1"/>
    <col min="29" max="29" style="733" width="7.28332" customWidth="1"/>
    <col min="30" max="41" style="733" width="5.706115" customWidth="1"/>
    <col min="42" max="256" style="733"/>
  </cols>
  <sheetData>
    <row r="1" spans="1:256">
      <c r="B1" s="735" t="s">
        <v>16</v>
      </c>
      <c r="C1" s="736" t="s">
        <v>1</v>
      </c>
    </row>
    <row r="2" spans="1:256">
      <c r="A2" s="737"/>
      <c r="B2" s="738" t="s">
        <v>151</v>
      </c>
      <c r="C2" s="739"/>
      <c r="D2" s="739"/>
      <c r="E2" s="739"/>
      <c r="F2" s="739"/>
      <c r="G2" s="739"/>
      <c r="H2" s="739"/>
      <c r="I2" s="739"/>
      <c r="J2" s="740"/>
      <c r="K2" s="737"/>
      <c r="L2" s="737"/>
      <c r="M2" s="737"/>
      <c r="N2" s="737"/>
      <c r="O2" s="737"/>
      <c r="P2" s="737"/>
      <c r="Q2" s="737"/>
      <c r="R2" s="737"/>
      <c r="S2" s="737"/>
      <c r="T2" s="737"/>
      <c r="U2" s="737"/>
      <c r="V2" s="737"/>
      <c r="W2" s="737"/>
      <c r="X2" s="737"/>
      <c r="Y2" s="737"/>
      <c r="Z2" s="737"/>
      <c r="AA2" s="737"/>
      <c r="AB2" s="737"/>
      <c r="AC2" s="737"/>
      <c r="AD2" s="737"/>
      <c r="AE2" s="737"/>
      <c r="AF2" s="737"/>
      <c r="AG2" s="737"/>
      <c r="AH2" s="737"/>
      <c r="AI2" s="737"/>
      <c r="AJ2" s="737"/>
      <c r="AK2" s="737"/>
      <c r="AL2" s="737"/>
      <c r="AM2" s="737"/>
      <c r="AN2" s="737"/>
      <c r="AO2" s="737"/>
      <c r="AP2" s="737"/>
      <c r="AQ2" s="737"/>
      <c r="AR2" s="737"/>
      <c r="AS2" s="737"/>
      <c r="AT2" s="737"/>
      <c r="AU2" s="737"/>
      <c r="AV2" s="737"/>
      <c r="AW2" s="737"/>
      <c r="AX2" s="737"/>
      <c r="AY2" s="737"/>
      <c r="AZ2" s="737"/>
      <c r="BA2" s="737"/>
      <c r="BB2" s="737"/>
      <c r="BC2" s="737"/>
      <c r="BD2" s="737"/>
      <c r="BE2" s="737"/>
      <c r="BF2" s="737"/>
      <c r="BG2" s="737"/>
      <c r="BH2" s="737"/>
      <c r="BI2" s="737"/>
      <c r="BJ2" s="737"/>
      <c r="BK2" s="737"/>
      <c r="BL2" s="737"/>
      <c r="BM2" s="737"/>
      <c r="BN2" s="737"/>
      <c r="BO2" s="737"/>
      <c r="BP2" s="737"/>
      <c r="BQ2" s="737"/>
      <c r="BR2" s="737"/>
      <c r="BS2" s="737"/>
      <c r="BT2" s="737"/>
      <c r="BU2" s="737"/>
      <c r="BV2" s="737"/>
      <c r="BW2" s="737"/>
      <c r="BX2" s="737"/>
      <c r="BY2" s="737"/>
      <c r="BZ2" s="737"/>
      <c r="CA2" s="737"/>
      <c r="CB2" s="737"/>
      <c r="CC2" s="737"/>
      <c r="CD2" s="737"/>
      <c r="CE2" s="737"/>
      <c r="CF2" s="737"/>
      <c r="CG2" s="737"/>
      <c r="CH2" s="737"/>
      <c r="CI2" s="737"/>
      <c r="CJ2" s="737"/>
      <c r="CK2" s="737"/>
      <c r="CL2" s="737"/>
      <c r="CM2" s="737"/>
      <c r="CN2" s="737"/>
      <c r="CO2" s="737"/>
      <c r="CP2" s="737"/>
      <c r="CQ2" s="737"/>
      <c r="CR2" s="737"/>
      <c r="CS2" s="737"/>
      <c r="CT2" s="737"/>
      <c r="CU2" s="737"/>
      <c r="CV2" s="737"/>
      <c r="CW2" s="737"/>
      <c r="CX2" s="737"/>
      <c r="CY2" s="737"/>
      <c r="CZ2" s="737"/>
      <c r="DA2" s="737"/>
      <c r="DB2" s="737"/>
      <c r="DC2" s="737"/>
      <c r="DD2" s="737"/>
      <c r="DE2" s="737"/>
      <c r="DF2" s="737"/>
      <c r="DG2" s="737"/>
      <c r="DH2" s="737"/>
      <c r="DI2" s="737"/>
      <c r="DJ2" s="737"/>
      <c r="DK2" s="737"/>
      <c r="DL2" s="737"/>
      <c r="DM2" s="737"/>
      <c r="DN2" s="737"/>
      <c r="DO2" s="737"/>
      <c r="DP2" s="737"/>
      <c r="DQ2" s="737"/>
      <c r="DR2" s="737"/>
      <c r="DS2" s="737"/>
      <c r="DT2" s="737"/>
      <c r="DU2" s="737"/>
      <c r="DV2" s="737"/>
      <c r="DW2" s="737"/>
      <c r="DX2" s="737"/>
      <c r="DY2" s="737"/>
      <c r="DZ2" s="737"/>
      <c r="EA2" s="737"/>
      <c r="EB2" s="737"/>
      <c r="EC2" s="737"/>
      <c r="ED2" s="737"/>
      <c r="EE2" s="737"/>
      <c r="EF2" s="737"/>
      <c r="EG2" s="737"/>
      <c r="EH2" s="737"/>
      <c r="EI2" s="737"/>
      <c r="EJ2" s="737"/>
      <c r="EK2" s="737"/>
      <c r="EL2" s="737"/>
      <c r="EM2" s="737"/>
      <c r="EN2" s="737"/>
      <c r="EO2" s="737"/>
      <c r="EP2" s="737"/>
      <c r="EQ2" s="737"/>
      <c r="ER2" s="737"/>
      <c r="ES2" s="737"/>
      <c r="ET2" s="737"/>
      <c r="EU2" s="737"/>
      <c r="EV2" s="737"/>
      <c r="EW2" s="737"/>
      <c r="EX2" s="737"/>
      <c r="EY2" s="737"/>
      <c r="EZ2" s="737"/>
      <c r="FA2" s="737"/>
      <c r="FB2" s="737"/>
      <c r="FC2" s="737"/>
      <c r="FD2" s="737"/>
      <c r="FE2" s="737"/>
      <c r="FF2" s="737"/>
      <c r="FG2" s="737"/>
      <c r="FH2" s="737"/>
      <c r="FI2" s="737"/>
      <c r="FJ2" s="737"/>
      <c r="FK2" s="737"/>
      <c r="FL2" s="737"/>
      <c r="FM2" s="737"/>
      <c r="FN2" s="737"/>
      <c r="FO2" s="737"/>
      <c r="FP2" s="737"/>
      <c r="FQ2" s="737"/>
      <c r="FR2" s="737"/>
      <c r="FS2" s="737"/>
      <c r="FT2" s="737"/>
      <c r="FU2" s="737"/>
      <c r="FV2" s="737"/>
      <c r="FW2" s="737"/>
      <c r="FX2" s="737"/>
      <c r="FY2" s="737"/>
      <c r="FZ2" s="737"/>
      <c r="GA2" s="737"/>
      <c r="GB2" s="737"/>
      <c r="GC2" s="737"/>
      <c r="GD2" s="737"/>
      <c r="GE2" s="737"/>
      <c r="GF2" s="737"/>
      <c r="GG2" s="737"/>
      <c r="GH2" s="737"/>
      <c r="GI2" s="737"/>
      <c r="GJ2" s="737"/>
      <c r="GK2" s="737"/>
      <c r="GL2" s="737"/>
      <c r="GM2" s="737"/>
      <c r="GN2" s="737"/>
      <c r="GO2" s="737"/>
      <c r="GP2" s="737"/>
      <c r="GQ2" s="737"/>
      <c r="GR2" s="737"/>
      <c r="GS2" s="737"/>
      <c r="GT2" s="737"/>
      <c r="GU2" s="737"/>
      <c r="GV2" s="737"/>
      <c r="GW2" s="737"/>
      <c r="GX2" s="737"/>
      <c r="GY2" s="737"/>
      <c r="GZ2" s="737"/>
      <c r="HA2" s="737"/>
      <c r="HB2" s="737"/>
      <c r="HC2" s="737"/>
      <c r="HD2" s="737"/>
      <c r="HE2" s="737"/>
      <c r="HF2" s="737"/>
      <c r="HG2" s="737"/>
      <c r="HH2" s="737"/>
      <c r="HI2" s="737"/>
      <c r="HJ2" s="737"/>
      <c r="HK2" s="737"/>
      <c r="HL2" s="737"/>
      <c r="HM2" s="737"/>
      <c r="HN2" s="737"/>
      <c r="HO2" s="737"/>
      <c r="HP2" s="737"/>
      <c r="HQ2" s="737"/>
      <c r="HR2" s="737"/>
      <c r="HS2" s="737"/>
      <c r="HT2" s="737"/>
      <c r="HU2" s="737"/>
      <c r="HV2" s="737"/>
      <c r="HW2" s="737"/>
      <c r="HX2" s="737"/>
      <c r="HY2" s="737"/>
      <c r="HZ2" s="737"/>
      <c r="IA2" s="737"/>
      <c r="IB2" s="737"/>
      <c r="IC2" s="737"/>
      <c r="ID2" s="737"/>
      <c r="IE2" s="737"/>
      <c r="IF2" s="737"/>
      <c r="IG2" s="737"/>
      <c r="IH2" s="737"/>
      <c r="II2" s="737"/>
      <c r="IJ2" s="737"/>
      <c r="IK2" s="737"/>
      <c r="IL2" s="737"/>
      <c r="IM2" s="737"/>
      <c r="IN2" s="737"/>
      <c r="IO2" s="737"/>
      <c r="IP2" s="737"/>
      <c r="IQ2" s="737"/>
      <c r="IR2" s="737"/>
      <c r="IS2" s="737"/>
      <c r="IT2" s="737"/>
      <c r="IU2" s="737"/>
      <c r="IV2" s="737"/>
    </row>
    <row r="3" spans="1:256">
      <c r="A3" s="741"/>
      <c r="B3" s="742" t="str">
        <v>8. חוזים עתידיים</v>
      </c>
      <c r="C3" s="743" t="s">
        <v>17</v>
      </c>
      <c r="D3" s="743" t="s">
        <v>64</v>
      </c>
      <c r="E3" s="743" t="s">
        <v>20</v>
      </c>
      <c r="F3" s="743" t="s">
        <v>46</v>
      </c>
      <c r="G3" s="743" t="s">
        <v>48</v>
      </c>
      <c r="H3" s="743" t="s">
        <v>49</v>
      </c>
      <c r="I3" s="743" t="s">
        <v>152</v>
      </c>
      <c r="J3" s="744" t="s">
        <v>2</v>
      </c>
      <c r="K3" s="741"/>
      <c r="L3" s="737"/>
      <c r="M3" s="741"/>
      <c r="N3" s="741"/>
      <c r="O3" s="741"/>
      <c r="P3" s="741"/>
      <c r="Q3" s="741"/>
      <c r="R3" s="741"/>
      <c r="S3" s="741"/>
      <c r="T3" s="741"/>
      <c r="U3" s="741"/>
      <c r="V3" s="741"/>
      <c r="W3" s="741"/>
      <c r="X3" s="741"/>
      <c r="Y3" s="741"/>
      <c r="Z3" s="741"/>
      <c r="AA3" s="741"/>
      <c r="AB3" s="741"/>
      <c r="AC3" s="741"/>
      <c r="AD3" s="741"/>
      <c r="AE3" s="741"/>
      <c r="AF3" s="741"/>
      <c r="AG3" s="741"/>
      <c r="AH3" s="741"/>
      <c r="AI3" s="741"/>
      <c r="AJ3" s="741"/>
      <c r="AK3" s="741"/>
      <c r="AL3" s="741"/>
      <c r="AM3" s="741"/>
      <c r="AN3" s="741"/>
      <c r="AO3" s="741"/>
      <c r="AP3" s="741"/>
      <c r="AQ3" s="741"/>
      <c r="AR3" s="741"/>
      <c r="AS3" s="741"/>
      <c r="AT3" s="741"/>
      <c r="AU3" s="741"/>
      <c r="AV3" s="741"/>
      <c r="AW3" s="741"/>
      <c r="AX3" s="741"/>
      <c r="AY3" s="741"/>
      <c r="AZ3" s="741"/>
      <c r="BA3" s="741"/>
      <c r="BB3" s="741"/>
      <c r="BC3" s="741"/>
      <c r="BD3" s="741"/>
      <c r="BE3" s="741"/>
      <c r="BF3" s="741"/>
      <c r="BG3" s="741"/>
      <c r="BH3" s="741"/>
      <c r="BI3" s="741"/>
      <c r="BJ3" s="741"/>
      <c r="BK3" s="741"/>
      <c r="BL3" s="741"/>
      <c r="BM3" s="741"/>
      <c r="BN3" s="741"/>
      <c r="BO3" s="741"/>
      <c r="BP3" s="741"/>
      <c r="BQ3" s="741"/>
      <c r="BR3" s="741"/>
      <c r="BS3" s="741"/>
      <c r="BT3" s="741"/>
      <c r="BU3" s="741"/>
      <c r="BV3" s="741"/>
      <c r="BW3" s="741"/>
      <c r="BX3" s="741"/>
      <c r="BY3" s="741"/>
      <c r="BZ3" s="741"/>
      <c r="CA3" s="741"/>
      <c r="CB3" s="741"/>
      <c r="CC3" s="741"/>
      <c r="CD3" s="741"/>
      <c r="CE3" s="741"/>
      <c r="CF3" s="741"/>
      <c r="CG3" s="741"/>
      <c r="CH3" s="741"/>
      <c r="CI3" s="741"/>
      <c r="CJ3" s="741"/>
      <c r="CK3" s="741"/>
      <c r="CL3" s="741"/>
      <c r="CM3" s="741"/>
      <c r="CN3" s="741"/>
      <c r="CO3" s="741"/>
      <c r="CP3" s="741"/>
      <c r="CQ3" s="741"/>
      <c r="CR3" s="741"/>
      <c r="CS3" s="741"/>
      <c r="CT3" s="741"/>
      <c r="CU3" s="741"/>
      <c r="CV3" s="741"/>
      <c r="CW3" s="741"/>
      <c r="CX3" s="741"/>
      <c r="CY3" s="741"/>
      <c r="CZ3" s="741"/>
      <c r="DA3" s="741"/>
      <c r="DB3" s="741"/>
      <c r="DC3" s="741"/>
      <c r="DD3" s="741"/>
      <c r="DE3" s="741"/>
      <c r="DF3" s="741"/>
      <c r="DG3" s="741"/>
      <c r="DH3" s="741"/>
      <c r="DI3" s="741"/>
      <c r="DJ3" s="741"/>
      <c r="DK3" s="741"/>
      <c r="DL3" s="741"/>
      <c r="DM3" s="741"/>
      <c r="DN3" s="741"/>
      <c r="DO3" s="741"/>
      <c r="DP3" s="741"/>
      <c r="DQ3" s="741"/>
      <c r="DR3" s="741"/>
      <c r="DS3" s="741"/>
      <c r="DT3" s="741"/>
      <c r="DU3" s="741"/>
      <c r="DV3" s="741"/>
      <c r="DW3" s="741"/>
      <c r="DX3" s="741"/>
      <c r="DY3" s="741"/>
      <c r="DZ3" s="741"/>
      <c r="EA3" s="741"/>
      <c r="EB3" s="741"/>
      <c r="EC3" s="741"/>
      <c r="ED3" s="741"/>
      <c r="EE3" s="741"/>
      <c r="EF3" s="741"/>
      <c r="EG3" s="741"/>
      <c r="EH3" s="741"/>
      <c r="EI3" s="741"/>
      <c r="EJ3" s="741"/>
      <c r="EK3" s="741"/>
      <c r="EL3" s="741"/>
      <c r="EM3" s="741"/>
      <c r="EN3" s="741"/>
      <c r="EO3" s="741"/>
      <c r="EP3" s="741"/>
      <c r="EQ3" s="741"/>
      <c r="ER3" s="741"/>
      <c r="ES3" s="741"/>
      <c r="ET3" s="741"/>
      <c r="EU3" s="741"/>
      <c r="EV3" s="741"/>
      <c r="EW3" s="741"/>
      <c r="EX3" s="741"/>
      <c r="EY3" s="741"/>
      <c r="EZ3" s="741"/>
      <c r="FA3" s="741"/>
      <c r="FB3" s="741"/>
      <c r="FC3" s="741"/>
      <c r="FD3" s="741"/>
      <c r="FE3" s="741"/>
      <c r="FF3" s="741"/>
      <c r="FG3" s="741"/>
      <c r="FH3" s="741"/>
      <c r="FI3" s="741"/>
      <c r="FJ3" s="741"/>
      <c r="FK3" s="741"/>
      <c r="FL3" s="741"/>
      <c r="FM3" s="741"/>
      <c r="FN3" s="741"/>
      <c r="FO3" s="741"/>
      <c r="FP3" s="741"/>
      <c r="FQ3" s="741"/>
      <c r="FR3" s="741"/>
      <c r="FS3" s="741"/>
      <c r="FT3" s="741"/>
      <c r="FU3" s="741"/>
      <c r="FV3" s="741"/>
      <c r="FW3" s="741"/>
      <c r="FX3" s="741"/>
      <c r="FY3" s="741"/>
      <c r="FZ3" s="741"/>
      <c r="GA3" s="741"/>
      <c r="GB3" s="741"/>
      <c r="GC3" s="741"/>
      <c r="GD3" s="741"/>
      <c r="GE3" s="741"/>
      <c r="GF3" s="741"/>
      <c r="GG3" s="741"/>
      <c r="GH3" s="741"/>
      <c r="GI3" s="741"/>
      <c r="GJ3" s="741"/>
      <c r="GK3" s="741"/>
      <c r="GL3" s="741"/>
      <c r="GM3" s="741"/>
      <c r="GN3" s="741"/>
      <c r="GO3" s="741"/>
      <c r="GP3" s="741"/>
      <c r="GQ3" s="741"/>
      <c r="GR3" s="741"/>
      <c r="GS3" s="741"/>
      <c r="GT3" s="741"/>
      <c r="GU3" s="741"/>
      <c r="GV3" s="741"/>
      <c r="GW3" s="741"/>
      <c r="GX3" s="741"/>
      <c r="GY3" s="741"/>
      <c r="GZ3" s="741"/>
      <c r="HA3" s="741"/>
      <c r="HB3" s="741"/>
      <c r="HC3" s="741"/>
      <c r="HD3" s="741"/>
      <c r="HE3" s="741"/>
      <c r="HF3" s="741"/>
      <c r="HG3" s="741"/>
      <c r="HH3" s="741"/>
      <c r="HI3" s="741"/>
      <c r="HJ3" s="741"/>
      <c r="HK3" s="741"/>
      <c r="HL3" s="741"/>
      <c r="HM3" s="741"/>
      <c r="HN3" s="741"/>
      <c r="HO3" s="741"/>
      <c r="HP3" s="741"/>
      <c r="HQ3" s="741"/>
      <c r="HR3" s="741"/>
      <c r="HS3" s="741"/>
      <c r="HT3" s="741"/>
      <c r="HU3" s="741"/>
      <c r="HV3" s="741"/>
      <c r="HW3" s="741"/>
      <c r="HX3" s="741"/>
      <c r="HY3" s="741"/>
      <c r="HZ3" s="741"/>
      <c r="IA3" s="741"/>
      <c r="IB3" s="741"/>
      <c r="IC3" s="741"/>
      <c r="ID3" s="741"/>
      <c r="IE3" s="741"/>
      <c r="IF3" s="741"/>
      <c r="IG3" s="741"/>
      <c r="IH3" s="741"/>
      <c r="II3" s="741"/>
      <c r="IJ3" s="741"/>
      <c r="IK3" s="741"/>
      <c r="IL3" s="741"/>
      <c r="IM3" s="741"/>
      <c r="IN3" s="741"/>
      <c r="IO3" s="741"/>
      <c r="IP3" s="741"/>
      <c r="IQ3" s="741"/>
      <c r="IR3" s="741"/>
      <c r="IS3" s="741"/>
      <c r="IT3" s="741"/>
      <c r="IU3" s="741"/>
      <c r="IV3" s="741"/>
    </row>
    <row r="4" spans="1:256">
      <c r="A4" s="745"/>
      <c r="B4" s="746"/>
      <c r="C4" s="747"/>
      <c r="D4" s="747"/>
      <c r="E4" s="747"/>
      <c r="F4" s="747" t="s">
        <v>51</v>
      </c>
      <c r="G4" s="747" t="s">
        <v>53</v>
      </c>
      <c r="H4" s="747" t="s">
        <v>54</v>
      </c>
      <c r="I4" s="747" t="s">
        <v>3</v>
      </c>
      <c r="J4" s="748" t="s">
        <v>4</v>
      </c>
      <c r="K4" s="745"/>
      <c r="L4" s="745"/>
      <c r="M4" s="745"/>
      <c r="N4" s="745"/>
      <c r="O4" s="745"/>
      <c r="P4" s="745"/>
      <c r="Q4" s="745"/>
      <c r="R4" s="745"/>
      <c r="S4" s="745"/>
      <c r="T4" s="745"/>
      <c r="U4" s="745"/>
      <c r="V4" s="745"/>
      <c r="W4" s="745"/>
      <c r="X4" s="745"/>
      <c r="Y4" s="745"/>
      <c r="Z4" s="745"/>
      <c r="AA4" s="745"/>
      <c r="AB4" s="745"/>
      <c r="AC4" s="745"/>
      <c r="AD4" s="745"/>
      <c r="AE4" s="745"/>
      <c r="AF4" s="745"/>
      <c r="AG4" s="745"/>
      <c r="AH4" s="745"/>
      <c r="AI4" s="745"/>
      <c r="AJ4" s="745"/>
      <c r="AK4" s="745"/>
      <c r="AL4" s="745"/>
      <c r="AM4" s="745"/>
      <c r="AN4" s="745"/>
      <c r="AO4" s="745"/>
      <c r="AP4" s="745"/>
      <c r="AQ4" s="745"/>
      <c r="AR4" s="745"/>
      <c r="AS4" s="745"/>
      <c r="AT4" s="745"/>
      <c r="AU4" s="745"/>
      <c r="AV4" s="745"/>
      <c r="AW4" s="745"/>
      <c r="AX4" s="745"/>
      <c r="AY4" s="745"/>
      <c r="AZ4" s="745"/>
      <c r="BA4" s="745"/>
      <c r="BB4" s="745"/>
      <c r="BC4" s="745"/>
      <c r="BD4" s="745"/>
      <c r="BE4" s="745"/>
      <c r="BF4" s="745"/>
      <c r="BG4" s="745"/>
      <c r="BH4" s="745"/>
      <c r="BI4" s="745"/>
      <c r="BJ4" s="745"/>
      <c r="BK4" s="745"/>
      <c r="BL4" s="745"/>
      <c r="BM4" s="745"/>
      <c r="BN4" s="745"/>
      <c r="BO4" s="745"/>
      <c r="BP4" s="745"/>
      <c r="BQ4" s="745"/>
      <c r="BR4" s="745"/>
      <c r="BS4" s="745"/>
      <c r="BT4" s="745"/>
      <c r="BU4" s="745"/>
      <c r="BV4" s="745"/>
      <c r="BW4" s="745"/>
      <c r="BX4" s="745"/>
      <c r="BY4" s="745"/>
      <c r="BZ4" s="745"/>
      <c r="CA4" s="745"/>
      <c r="CB4" s="745"/>
      <c r="CC4" s="745"/>
      <c r="CD4" s="745"/>
      <c r="CE4" s="745"/>
      <c r="CF4" s="745"/>
      <c r="CG4" s="745"/>
      <c r="CH4" s="745"/>
      <c r="CI4" s="745"/>
      <c r="CJ4" s="745"/>
      <c r="CK4" s="745"/>
      <c r="CL4" s="745"/>
      <c r="CM4" s="745"/>
      <c r="CN4" s="745"/>
      <c r="CO4" s="745"/>
      <c r="CP4" s="745"/>
      <c r="CQ4" s="745"/>
      <c r="CR4" s="745"/>
      <c r="CS4" s="745"/>
      <c r="CT4" s="745"/>
      <c r="CU4" s="745"/>
      <c r="CV4" s="745"/>
      <c r="CW4" s="745"/>
      <c r="CX4" s="745"/>
      <c r="CY4" s="745"/>
      <c r="CZ4" s="745"/>
      <c r="DA4" s="745"/>
      <c r="DB4" s="745"/>
      <c r="DC4" s="745"/>
      <c r="DD4" s="745"/>
      <c r="DE4" s="745"/>
      <c r="DF4" s="745"/>
      <c r="DG4" s="745"/>
      <c r="DH4" s="745"/>
      <c r="DI4" s="745"/>
      <c r="DJ4" s="745"/>
      <c r="DK4" s="745"/>
      <c r="DL4" s="745"/>
      <c r="DM4" s="745"/>
      <c r="DN4" s="745"/>
      <c r="DO4" s="745"/>
      <c r="DP4" s="745"/>
      <c r="DQ4" s="745"/>
      <c r="DR4" s="745"/>
      <c r="DS4" s="745"/>
      <c r="DT4" s="745"/>
      <c r="DU4" s="745"/>
      <c r="DV4" s="745"/>
      <c r="DW4" s="745"/>
      <c r="DX4" s="745"/>
      <c r="DY4" s="745"/>
      <c r="DZ4" s="745"/>
      <c r="EA4" s="745"/>
      <c r="EB4" s="745"/>
      <c r="EC4" s="745"/>
      <c r="ED4" s="745"/>
      <c r="EE4" s="745"/>
      <c r="EF4" s="745"/>
      <c r="EG4" s="745"/>
      <c r="EH4" s="745"/>
      <c r="EI4" s="745"/>
      <c r="EJ4" s="745"/>
      <c r="EK4" s="745"/>
      <c r="EL4" s="745"/>
      <c r="EM4" s="745"/>
      <c r="EN4" s="745"/>
      <c r="EO4" s="745"/>
      <c r="EP4" s="745"/>
      <c r="EQ4" s="745"/>
      <c r="ER4" s="745"/>
      <c r="ES4" s="745"/>
      <c r="ET4" s="745"/>
      <c r="EU4" s="745"/>
      <c r="EV4" s="745"/>
      <c r="EW4" s="745"/>
      <c r="EX4" s="745"/>
      <c r="EY4" s="745"/>
      <c r="EZ4" s="745"/>
      <c r="FA4" s="745"/>
      <c r="FB4" s="745"/>
      <c r="FC4" s="745"/>
      <c r="FD4" s="745"/>
      <c r="FE4" s="745"/>
      <c r="FF4" s="745"/>
      <c r="FG4" s="745"/>
      <c r="FH4" s="745"/>
      <c r="FI4" s="745"/>
      <c r="FJ4" s="745"/>
      <c r="FK4" s="745"/>
      <c r="FL4" s="745"/>
      <c r="FM4" s="745"/>
      <c r="FN4" s="745"/>
      <c r="FO4" s="745"/>
      <c r="FP4" s="745"/>
      <c r="FQ4" s="745"/>
      <c r="FR4" s="745"/>
      <c r="FS4" s="745"/>
      <c r="FT4" s="745"/>
      <c r="FU4" s="745"/>
      <c r="FV4" s="745"/>
      <c r="FW4" s="745"/>
      <c r="FX4" s="745"/>
      <c r="FY4" s="745"/>
      <c r="FZ4" s="745"/>
      <c r="GA4" s="745"/>
      <c r="GB4" s="745"/>
      <c r="GC4" s="745"/>
      <c r="GD4" s="745"/>
      <c r="GE4" s="745"/>
      <c r="GF4" s="745"/>
      <c r="GG4" s="745"/>
      <c r="GH4" s="745"/>
      <c r="GI4" s="745"/>
      <c r="GJ4" s="745"/>
      <c r="GK4" s="745"/>
      <c r="GL4" s="745"/>
      <c r="GM4" s="745"/>
      <c r="GN4" s="745"/>
      <c r="GO4" s="745"/>
      <c r="GP4" s="745"/>
      <c r="GQ4" s="745"/>
      <c r="GR4" s="745"/>
      <c r="GS4" s="745"/>
      <c r="GT4" s="745"/>
      <c r="GU4" s="745"/>
      <c r="GV4" s="745"/>
      <c r="GW4" s="745"/>
      <c r="GX4" s="745"/>
      <c r="GY4" s="745"/>
      <c r="GZ4" s="745"/>
      <c r="HA4" s="745"/>
      <c r="HB4" s="745"/>
      <c r="HC4" s="745"/>
      <c r="HD4" s="745"/>
      <c r="HE4" s="745"/>
      <c r="HF4" s="745"/>
      <c r="HG4" s="745"/>
      <c r="HH4" s="745"/>
      <c r="HI4" s="745"/>
      <c r="HJ4" s="745"/>
      <c r="HK4" s="745"/>
      <c r="HL4" s="745"/>
      <c r="HM4" s="745"/>
      <c r="HN4" s="745"/>
      <c r="HO4" s="745"/>
      <c r="HP4" s="745"/>
      <c r="HQ4" s="745"/>
      <c r="HR4" s="745"/>
      <c r="HS4" s="745"/>
      <c r="HT4" s="745"/>
      <c r="HU4" s="745"/>
      <c r="HV4" s="745"/>
      <c r="HW4" s="745"/>
      <c r="HX4" s="745"/>
      <c r="HY4" s="745"/>
      <c r="HZ4" s="745"/>
      <c r="IA4" s="745"/>
      <c r="IB4" s="745"/>
      <c r="IC4" s="745"/>
      <c r="ID4" s="745"/>
      <c r="IE4" s="745"/>
      <c r="IF4" s="745"/>
      <c r="IG4" s="745"/>
      <c r="IH4" s="745"/>
      <c r="II4" s="745"/>
      <c r="IJ4" s="745"/>
      <c r="IK4" s="745"/>
      <c r="IL4" s="745"/>
      <c r="IM4" s="745"/>
      <c r="IN4" s="745"/>
      <c r="IO4" s="745"/>
      <c r="IP4" s="745"/>
      <c r="IQ4" s="745"/>
      <c r="IR4" s="745"/>
      <c r="IS4" s="745"/>
      <c r="IT4" s="745"/>
      <c r="IU4" s="745"/>
      <c r="IV4" s="745"/>
    </row>
    <row r="5" spans="1:256">
      <c r="A5" s="749"/>
      <c r="B5" s="750"/>
      <c r="C5" s="751" t="s">
        <v>5</v>
      </c>
      <c r="D5" s="751" t="s">
        <v>6</v>
      </c>
      <c r="E5" s="751" t="s">
        <v>24</v>
      </c>
      <c r="F5" s="751" t="s">
        <v>25</v>
      </c>
      <c r="G5" s="751" t="s">
        <v>26</v>
      </c>
      <c r="H5" s="751" t="s">
        <v>27</v>
      </c>
      <c r="I5" s="751" t="s">
        <v>28</v>
      </c>
      <c r="J5" s="752" t="s">
        <v>29</v>
      </c>
      <c r="K5" s="749"/>
      <c r="L5" s="749"/>
      <c r="M5" s="749"/>
      <c r="N5" s="749"/>
      <c r="O5" s="749"/>
      <c r="P5" s="749"/>
      <c r="Q5" s="749"/>
      <c r="R5" s="749"/>
      <c r="S5" s="749"/>
      <c r="T5" s="749"/>
      <c r="U5" s="749"/>
      <c r="V5" s="749"/>
      <c r="W5" s="749"/>
      <c r="X5" s="749"/>
      <c r="Y5" s="749"/>
      <c r="Z5" s="749"/>
      <c r="AA5" s="749"/>
      <c r="AB5" s="749"/>
      <c r="AC5" s="749"/>
      <c r="AD5" s="749"/>
      <c r="AE5" s="749"/>
      <c r="AF5" s="749"/>
      <c r="AG5" s="749"/>
      <c r="AH5" s="749"/>
      <c r="AI5" s="749"/>
      <c r="AJ5" s="749"/>
      <c r="AK5" s="749"/>
      <c r="AL5" s="749"/>
      <c r="AM5" s="749"/>
      <c r="AN5" s="749"/>
      <c r="AO5" s="749"/>
      <c r="AP5" s="749"/>
      <c r="AQ5" s="749"/>
      <c r="AR5" s="749"/>
      <c r="AS5" s="749"/>
      <c r="AT5" s="749"/>
      <c r="AU5" s="749"/>
      <c r="AV5" s="749"/>
      <c r="AW5" s="749"/>
      <c r="AX5" s="749"/>
      <c r="AY5" s="749"/>
      <c r="AZ5" s="749"/>
      <c r="BA5" s="749"/>
      <c r="BB5" s="749"/>
      <c r="BC5" s="749"/>
      <c r="BD5" s="749"/>
      <c r="BE5" s="749"/>
      <c r="BF5" s="749"/>
      <c r="BG5" s="749"/>
      <c r="BH5" s="749"/>
      <c r="BI5" s="749"/>
      <c r="BJ5" s="749"/>
      <c r="BK5" s="749"/>
      <c r="BL5" s="749"/>
      <c r="BM5" s="749"/>
      <c r="BN5" s="749"/>
      <c r="BO5" s="749"/>
      <c r="BP5" s="749"/>
      <c r="BQ5" s="749"/>
      <c r="BR5" s="749"/>
      <c r="BS5" s="749"/>
      <c r="BT5" s="749"/>
      <c r="BU5" s="749"/>
      <c r="BV5" s="749"/>
      <c r="BW5" s="749"/>
      <c r="BX5" s="749"/>
      <c r="BY5" s="749"/>
      <c r="BZ5" s="749"/>
      <c r="CA5" s="749"/>
      <c r="CB5" s="749"/>
      <c r="CC5" s="749"/>
      <c r="CD5" s="749"/>
      <c r="CE5" s="749"/>
      <c r="CF5" s="749"/>
      <c r="CG5" s="749"/>
      <c r="CH5" s="749"/>
      <c r="CI5" s="749"/>
      <c r="CJ5" s="749"/>
      <c r="CK5" s="749"/>
      <c r="CL5" s="749"/>
      <c r="CM5" s="749"/>
      <c r="CN5" s="749"/>
      <c r="CO5" s="749"/>
      <c r="CP5" s="749"/>
      <c r="CQ5" s="749"/>
      <c r="CR5" s="749"/>
      <c r="CS5" s="749"/>
      <c r="CT5" s="749"/>
      <c r="CU5" s="749"/>
      <c r="CV5" s="749"/>
      <c r="CW5" s="749"/>
      <c r="CX5" s="749"/>
      <c r="CY5" s="749"/>
      <c r="CZ5" s="749"/>
      <c r="DA5" s="749"/>
      <c r="DB5" s="749"/>
      <c r="DC5" s="749"/>
      <c r="DD5" s="749"/>
      <c r="DE5" s="749"/>
      <c r="DF5" s="749"/>
      <c r="DG5" s="749"/>
      <c r="DH5" s="749"/>
      <c r="DI5" s="749"/>
      <c r="DJ5" s="749"/>
      <c r="DK5" s="749"/>
      <c r="DL5" s="749"/>
      <c r="DM5" s="749"/>
      <c r="DN5" s="749"/>
      <c r="DO5" s="749"/>
      <c r="DP5" s="749"/>
      <c r="DQ5" s="749"/>
      <c r="DR5" s="749"/>
      <c r="DS5" s="749"/>
      <c r="DT5" s="749"/>
      <c r="DU5" s="749"/>
      <c r="DV5" s="749"/>
      <c r="DW5" s="749"/>
      <c r="DX5" s="749"/>
      <c r="DY5" s="749"/>
      <c r="DZ5" s="749"/>
      <c r="EA5" s="749"/>
      <c r="EB5" s="749"/>
      <c r="EC5" s="749"/>
      <c r="ED5" s="749"/>
      <c r="EE5" s="749"/>
      <c r="EF5" s="749"/>
      <c r="EG5" s="749"/>
      <c r="EH5" s="749"/>
      <c r="EI5" s="749"/>
      <c r="EJ5" s="749"/>
      <c r="EK5" s="749"/>
      <c r="EL5" s="749"/>
      <c r="EM5" s="749"/>
      <c r="EN5" s="749"/>
      <c r="EO5" s="749"/>
      <c r="EP5" s="749"/>
      <c r="EQ5" s="749"/>
      <c r="ER5" s="749"/>
      <c r="ES5" s="749"/>
      <c r="ET5" s="749"/>
      <c r="EU5" s="749"/>
      <c r="EV5" s="749"/>
      <c r="EW5" s="749"/>
      <c r="EX5" s="749"/>
      <c r="EY5" s="749"/>
      <c r="EZ5" s="749"/>
      <c r="FA5" s="749"/>
      <c r="FB5" s="749"/>
      <c r="FC5" s="749"/>
      <c r="FD5" s="749"/>
      <c r="FE5" s="749"/>
      <c r="FF5" s="749"/>
      <c r="FG5" s="749"/>
      <c r="FH5" s="749"/>
      <c r="FI5" s="749"/>
      <c r="FJ5" s="749"/>
      <c r="FK5" s="749"/>
      <c r="FL5" s="749"/>
      <c r="FM5" s="749"/>
      <c r="FN5" s="749"/>
      <c r="FO5" s="749"/>
      <c r="FP5" s="749"/>
      <c r="FQ5" s="749"/>
      <c r="FR5" s="749"/>
      <c r="FS5" s="749"/>
      <c r="FT5" s="749"/>
      <c r="FU5" s="749"/>
      <c r="FV5" s="749"/>
      <c r="FW5" s="749"/>
      <c r="FX5" s="749"/>
      <c r="FY5" s="749"/>
      <c r="FZ5" s="749"/>
      <c r="GA5" s="749"/>
      <c r="GB5" s="749"/>
      <c r="GC5" s="749"/>
      <c r="GD5" s="749"/>
      <c r="GE5" s="749"/>
      <c r="GF5" s="749"/>
      <c r="GG5" s="749"/>
      <c r="GH5" s="749"/>
      <c r="GI5" s="749"/>
      <c r="GJ5" s="749"/>
      <c r="GK5" s="749"/>
      <c r="GL5" s="749"/>
      <c r="GM5" s="749"/>
      <c r="GN5" s="749"/>
      <c r="GO5" s="749"/>
      <c r="GP5" s="749"/>
      <c r="GQ5" s="749"/>
      <c r="GR5" s="749"/>
      <c r="GS5" s="749"/>
      <c r="GT5" s="749"/>
      <c r="GU5" s="749"/>
      <c r="GV5" s="749"/>
      <c r="GW5" s="749"/>
      <c r="GX5" s="749"/>
      <c r="GY5" s="749"/>
      <c r="GZ5" s="749"/>
      <c r="HA5" s="749"/>
      <c r="HB5" s="749"/>
      <c r="HC5" s="749"/>
      <c r="HD5" s="749"/>
      <c r="HE5" s="749"/>
      <c r="HF5" s="749"/>
      <c r="HG5" s="749"/>
      <c r="HH5" s="749"/>
      <c r="HI5" s="749"/>
      <c r="HJ5" s="749"/>
      <c r="HK5" s="749"/>
      <c r="HL5" s="749"/>
      <c r="HM5" s="749"/>
      <c r="HN5" s="749"/>
      <c r="HO5" s="749"/>
      <c r="HP5" s="749"/>
      <c r="HQ5" s="749"/>
      <c r="HR5" s="749"/>
      <c r="HS5" s="749"/>
      <c r="HT5" s="749"/>
      <c r="HU5" s="749"/>
      <c r="HV5" s="749"/>
      <c r="HW5" s="749"/>
      <c r="HX5" s="749"/>
      <c r="HY5" s="749"/>
      <c r="HZ5" s="749"/>
      <c r="IA5" s="749"/>
      <c r="IB5" s="749"/>
      <c r="IC5" s="749"/>
      <c r="ID5" s="749"/>
      <c r="IE5" s="749"/>
      <c r="IF5" s="749"/>
      <c r="IG5" s="749"/>
      <c r="IH5" s="749"/>
      <c r="II5" s="749"/>
      <c r="IJ5" s="749"/>
      <c r="IK5" s="749"/>
      <c r="IL5" s="749"/>
      <c r="IM5" s="749"/>
      <c r="IN5" s="749"/>
      <c r="IO5" s="749"/>
      <c r="IP5" s="749"/>
      <c r="IQ5" s="749"/>
      <c r="IR5" s="749"/>
      <c r="IS5" s="749"/>
      <c r="IT5" s="749"/>
      <c r="IU5" s="749"/>
      <c r="IV5" s="749"/>
    </row>
    <row r="6" spans="1:256">
      <c r="B6" s="753" t="s">
        <v>30</v>
      </c>
      <c r="C6" s="754"/>
      <c r="D6" s="754"/>
      <c r="E6" s="754"/>
      <c r="F6" s="754"/>
      <c r="G6" s="754"/>
      <c r="H6" s="754"/>
      <c r="I6" s="754"/>
      <c r="J6" s="754"/>
      <c r="K6" s="754"/>
      <c r="L6" s="754"/>
      <c r="M6" s="754"/>
      <c r="N6" s="754"/>
      <c r="O6" s="754"/>
      <c r="P6" s="754"/>
    </row>
    <row r="7" spans="1:256">
      <c r="B7" s="755" t="s">
        <v>165</v>
      </c>
      <c r="C7" s="754"/>
      <c r="D7" s="754"/>
      <c r="E7" s="754"/>
      <c r="F7" s="754"/>
      <c r="G7" s="754"/>
      <c r="H7" s="754"/>
      <c r="I7" s="754"/>
      <c r="J7" s="754"/>
      <c r="K7" s="754"/>
      <c r="L7" s="754"/>
      <c r="M7" s="754"/>
      <c r="N7" s="754"/>
      <c r="O7" s="754"/>
      <c r="P7" s="754"/>
    </row>
    <row r="8" spans="1:256">
      <c r="B8" s="756" t="s">
        <v>166</v>
      </c>
      <c r="C8" s="757"/>
      <c r="D8" s="757"/>
      <c r="E8" s="757"/>
      <c r="F8" s="757"/>
      <c r="G8" s="757"/>
      <c r="H8" s="757"/>
      <c r="I8" s="757"/>
      <c r="J8" s="757"/>
    </row>
    <row r="9" spans="1:256">
      <c r="B9" s="758" t="str">
        <v>₪ / מט"ח                                </v>
      </c>
      <c r="C9" s="754"/>
      <c r="D9" s="754"/>
      <c r="E9" s="754"/>
      <c r="F9" s="754"/>
      <c r="G9" s="754"/>
      <c r="H9" s="754"/>
      <c r="I9" s="754"/>
      <c r="J9" s="754"/>
      <c r="K9" s="754"/>
      <c r="L9" s="754"/>
      <c r="M9" s="754"/>
      <c r="N9" s="754"/>
      <c r="O9" s="754"/>
      <c r="P9" s="754"/>
    </row>
    <row r="10" spans="1:256">
      <c r="B10" s="759" t="str">
        <v>עסקה עתידית $  ש"ח </v>
      </c>
      <c r="C10" s="760">
        <v>60574</v>
      </c>
      <c r="D10" s="761"/>
      <c r="E10" s="761"/>
      <c r="F10" s="762">
        <v>41255</v>
      </c>
      <c r="G10" s="763">
        <v>-90000</v>
      </c>
      <c r="H10" s="764">
        <v>374.19</v>
      </c>
      <c r="I10" s="763">
        <v>-336.77</v>
      </c>
      <c r="J10" s="764">
        <f>I10/'סכום נכסי הקרן'!$C$37*100</f>
        <v>-1.03932825268049</v>
      </c>
    </row>
    <row r="11" spans="1:256">
      <c r="B11" s="759" t="str">
        <v>עסקה עתידית $ - שקל </v>
      </c>
      <c r="C11" s="760">
        <v>60350</v>
      </c>
      <c r="D11" s="761"/>
      <c r="E11" s="761"/>
      <c r="F11" s="762">
        <v>41270</v>
      </c>
      <c r="G11" s="763">
        <v>-990000</v>
      </c>
      <c r="H11" s="764">
        <v>374.92</v>
      </c>
      <c r="I11" s="763">
        <v>-3711.74</v>
      </c>
      <c r="J11" s="764">
        <f>I11/'סכום נכסי הקרן'!$C$37*100</f>
        <v>-11.4550472090872</v>
      </c>
    </row>
    <row r="12" spans="1:256">
      <c r="B12" s="759" t="s">
        <v>167</v>
      </c>
      <c r="C12" s="760">
        <v>60517</v>
      </c>
      <c r="D12" s="761"/>
      <c r="E12" s="761"/>
      <c r="F12" s="762">
        <v>41228</v>
      </c>
      <c r="G12" s="763">
        <v>-220000</v>
      </c>
      <c r="H12" s="764">
        <v>374.12</v>
      </c>
      <c r="I12" s="763">
        <v>-823.07</v>
      </c>
      <c r="J12" s="764">
        <f>I12/'סכום נכסי הקרן'!$C$37*100</f>
        <v>-2.54013096455661</v>
      </c>
    </row>
    <row r="13" spans="1:256">
      <c r="B13" s="759" t="s">
        <v>167</v>
      </c>
      <c r="C13" s="760">
        <v>70243</v>
      </c>
      <c r="D13" s="761"/>
      <c r="E13" s="761"/>
      <c r="F13" s="762">
        <v>41262</v>
      </c>
      <c r="G13" s="763">
        <v>-100000</v>
      </c>
      <c r="H13" s="764">
        <v>374.07</v>
      </c>
      <c r="I13" s="763">
        <v>-374.07</v>
      </c>
      <c r="J13" s="764">
        <f>I13/'סכום נכסי הקרן'!$C$37*100</f>
        <v>-1.15444225875283</v>
      </c>
    </row>
    <row r="14" spans="1:256">
      <c r="B14" s="759" t="s">
        <v>168</v>
      </c>
      <c r="C14" s="760">
        <v>60996</v>
      </c>
      <c r="D14" s="761"/>
      <c r="E14" s="761"/>
      <c r="F14" s="762">
        <v>41242</v>
      </c>
      <c r="G14" s="763">
        <v>-100000</v>
      </c>
      <c r="H14" s="764">
        <v>374.02</v>
      </c>
      <c r="I14" s="763">
        <v>-374.02</v>
      </c>
      <c r="J14" s="764">
        <f>I14/'סכום נכסי הקרן'!$C$37*100</f>
        <v>-1.1542879504337</v>
      </c>
    </row>
    <row r="15" spans="1:256">
      <c r="B15" s="759" t="s">
        <v>168</v>
      </c>
      <c r="C15" s="760">
        <v>70003</v>
      </c>
      <c r="D15" s="761"/>
      <c r="E15" s="761"/>
      <c r="F15" s="762">
        <v>41255</v>
      </c>
      <c r="G15" s="763">
        <v>-80000</v>
      </c>
      <c r="H15" s="764">
        <v>374.18</v>
      </c>
      <c r="I15" s="763">
        <v>-299.35</v>
      </c>
      <c r="J15" s="764">
        <f>I15/'סכום נכסי הקרן'!$C$37*100</f>
        <v>-0.923843906642232</v>
      </c>
    </row>
    <row r="16" spans="1:256">
      <c r="B16" s="759" t="str">
        <v>עסקה עתידית דולר-שקל </v>
      </c>
      <c r="C16" s="760">
        <v>70953</v>
      </c>
      <c r="D16" s="761"/>
      <c r="E16" s="761"/>
      <c r="F16" s="762">
        <v>41235</v>
      </c>
      <c r="G16" s="763">
        <v>12000</v>
      </c>
      <c r="H16" s="764">
        <v>374.2</v>
      </c>
      <c r="I16" s="763">
        <v>44.91</v>
      </c>
      <c r="J16" s="764">
        <f>I16/'סכום נכסי הקרן'!$C$37*100</f>
        <v>0.138599732244205</v>
      </c>
    </row>
    <row r="17" spans="1:256">
      <c r="B17" s="759" t="str">
        <v>עסקה עתידית יורו שקל </v>
      </c>
      <c r="C17" s="760">
        <v>70490</v>
      </c>
      <c r="D17" s="761"/>
      <c r="E17" s="761"/>
      <c r="F17" s="762">
        <v>41204</v>
      </c>
      <c r="G17" s="763">
        <v>-50000</v>
      </c>
      <c r="H17" s="764">
        <v>493.61</v>
      </c>
      <c r="I17" s="763">
        <v>-246.8</v>
      </c>
      <c r="J17" s="764">
        <f>I17/'סכום נכסי הקרן'!$C$37*100</f>
        <v>-0.761665863234685</v>
      </c>
    </row>
    <row r="18" spans="1:256">
      <c r="B18" s="759" t="str">
        <v>עסקה עתידית יורו-שקל </v>
      </c>
      <c r="C18" s="760">
        <v>70979</v>
      </c>
      <c r="D18" s="761"/>
      <c r="E18" s="761"/>
      <c r="F18" s="762">
        <v>41214</v>
      </c>
      <c r="G18" s="763">
        <v>-11000</v>
      </c>
      <c r="H18" s="764">
        <v>493.62</v>
      </c>
      <c r="I18" s="763">
        <v>-54.3</v>
      </c>
      <c r="J18" s="764">
        <f>I18/'סכום נכסי הקרן'!$C$37*100</f>
        <v>-0.167578834577161</v>
      </c>
    </row>
    <row r="19" spans="1:256">
      <c r="B19" s="759" t="str">
        <v>עסקה עתידית ש"ח דולר </v>
      </c>
      <c r="C19" s="760">
        <v>60525</v>
      </c>
      <c r="D19" s="761"/>
      <c r="E19" s="761"/>
      <c r="F19" s="762">
        <v>41228</v>
      </c>
      <c r="G19" s="763">
        <v>871970</v>
      </c>
      <c r="H19" s="764">
        <v>100</v>
      </c>
      <c r="I19" s="763">
        <v>871.97</v>
      </c>
      <c r="J19" s="764">
        <f>I19/'סכום נכסי הקרן'!$C$37*100</f>
        <v>2.69104450066754</v>
      </c>
    </row>
    <row r="20" spans="1:256">
      <c r="B20" s="759" t="str">
        <v>עסקה עתידית שח $ </v>
      </c>
      <c r="C20" s="760">
        <v>70250</v>
      </c>
      <c r="D20" s="761"/>
      <c r="E20" s="761"/>
      <c r="F20" s="762">
        <v>41262</v>
      </c>
      <c r="G20" s="763">
        <v>375850</v>
      </c>
      <c r="H20" s="764">
        <v>100</v>
      </c>
      <c r="I20" s="763">
        <v>375.85</v>
      </c>
      <c r="J20" s="764">
        <f>I20/'סכום נכסי הקרן'!$C$37*100</f>
        <v>1.15993563491392</v>
      </c>
    </row>
    <row r="21" spans="1:256">
      <c r="B21" s="759" t="str">
        <v>עסקה עתידית שקל $ </v>
      </c>
      <c r="C21" s="760">
        <v>60582</v>
      </c>
      <c r="D21" s="761"/>
      <c r="E21" s="761"/>
      <c r="F21" s="762">
        <v>41255</v>
      </c>
      <c r="G21" s="763">
        <v>342900</v>
      </c>
      <c r="H21" s="764">
        <v>100</v>
      </c>
      <c r="I21" s="763">
        <v>342.9</v>
      </c>
      <c r="J21" s="764">
        <f>I21/'סכום נכסי הקרן'!$C$37*100</f>
        <v>1.05824645260605</v>
      </c>
    </row>
    <row r="22" spans="1:256">
      <c r="B22" s="759" t="str">
        <v>עסקה עתידית שקל - $ </v>
      </c>
      <c r="C22" s="760">
        <v>60368</v>
      </c>
      <c r="D22" s="761"/>
      <c r="E22" s="761"/>
      <c r="F22" s="762">
        <v>41270</v>
      </c>
      <c r="G22" s="763">
        <v>3695967</v>
      </c>
      <c r="H22" s="764">
        <v>100</v>
      </c>
      <c r="I22" s="763">
        <v>3695.97</v>
      </c>
      <c r="J22" s="764">
        <f>I22/'סכום נכסי הקרן'!$C$37*100</f>
        <v>11.406378365233</v>
      </c>
    </row>
    <row r="23" spans="1:256">
      <c r="B23" s="759" t="str">
        <v>עסקה עתידית שקל -דולר </v>
      </c>
      <c r="C23" s="760">
        <v>70961</v>
      </c>
      <c r="D23" s="761"/>
      <c r="E23" s="761"/>
      <c r="F23" s="762">
        <v>41235</v>
      </c>
      <c r="G23" s="763">
        <v>-46572</v>
      </c>
      <c r="H23" s="764">
        <v>100</v>
      </c>
      <c r="I23" s="763">
        <v>-46.57</v>
      </c>
      <c r="J23" s="764">
        <f>I23/'סכום נכסי הקרן'!$C$37*100</f>
        <v>-0.143722768439381</v>
      </c>
    </row>
    <row r="24" spans="1:256">
      <c r="B24" s="759" t="s">
        <v>169</v>
      </c>
      <c r="C24" s="760">
        <v>60988</v>
      </c>
      <c r="D24" s="761"/>
      <c r="E24" s="761"/>
      <c r="F24" s="762">
        <v>41242</v>
      </c>
      <c r="G24" s="763">
        <v>383450</v>
      </c>
      <c r="H24" s="764">
        <v>100</v>
      </c>
      <c r="I24" s="763">
        <v>383.45</v>
      </c>
      <c r="J24" s="764">
        <f>I24/'סכום נכסי הקרן'!$C$37*100</f>
        <v>1.18339049942196</v>
      </c>
    </row>
    <row r="25" spans="1:256">
      <c r="B25" s="759" t="s">
        <v>169</v>
      </c>
      <c r="C25" s="760">
        <v>70011</v>
      </c>
      <c r="D25" s="761"/>
      <c r="E25" s="761"/>
      <c r="F25" s="762">
        <v>41255</v>
      </c>
      <c r="G25" s="763">
        <v>303760</v>
      </c>
      <c r="H25" s="764">
        <v>100</v>
      </c>
      <c r="I25" s="763">
        <v>303.76</v>
      </c>
      <c r="J25" s="764">
        <f>I25/'סכום נכסי הקרן'!$C$37*100</f>
        <v>0.937453900389659</v>
      </c>
    </row>
    <row r="26" spans="1:256">
      <c r="B26" s="759" t="str">
        <v>עסקה עתידית שקל יורו </v>
      </c>
      <c r="C26" s="760">
        <v>70482</v>
      </c>
      <c r="D26" s="761"/>
      <c r="E26" s="761"/>
      <c r="F26" s="762">
        <v>41204</v>
      </c>
      <c r="G26" s="763">
        <v>250825</v>
      </c>
      <c r="H26" s="764">
        <v>100</v>
      </c>
      <c r="I26" s="763">
        <v>250.83</v>
      </c>
      <c r="J26" s="764">
        <f>I26/'סכום נכסי הקרן'!$C$37*100</f>
        <v>0.77410311375671</v>
      </c>
    </row>
    <row r="27" spans="1:256">
      <c r="B27" s="765" t="str">
        <v>עסקה עתידית שקל-יורו </v>
      </c>
      <c r="C27" s="760">
        <v>70987</v>
      </c>
      <c r="D27" s="761"/>
      <c r="E27" s="761"/>
      <c r="F27" s="762">
        <v>41214</v>
      </c>
      <c r="G27" s="763">
        <v>55451</v>
      </c>
      <c r="H27" s="764">
        <v>100</v>
      </c>
      <c r="I27" s="763">
        <v>55.45</v>
      </c>
      <c r="J27" s="764">
        <f>I27/'סכום נכסי הקרן'!$C$37*100</f>
        <v>0.171127925917193</v>
      </c>
    </row>
    <row r="28" spans="1:256">
      <c r="B28" s="756" t="str">
        <v>סה"כ ₪ / מט"ח                           </v>
      </c>
      <c r="C28" s="757"/>
      <c r="D28" s="757"/>
      <c r="E28" s="757"/>
      <c r="F28" s="757"/>
      <c r="G28" s="766">
        <v>4604601</v>
      </c>
      <c r="H28" s="757"/>
      <c r="I28" s="766">
        <f>SUM(I10:I27)</f>
        <v>58.399999999999</v>
      </c>
      <c r="J28" s="766">
        <f>I28/'סכום נכסי הקרן'!$C$37*100</f>
        <v>0.180232116745968</v>
      </c>
    </row>
    <row r="29" spans="1:256">
      <c r="B29" s="758" t="str">
        <v>מט"ח/ מט"ח                              </v>
      </c>
      <c r="C29" s="754"/>
      <c r="D29" s="754"/>
      <c r="E29" s="754"/>
      <c r="F29" s="754"/>
      <c r="G29" s="754"/>
      <c r="H29" s="754"/>
      <c r="I29" s="754"/>
      <c r="J29" s="754"/>
      <c r="L29" s="754"/>
      <c r="M29" s="754"/>
      <c r="N29" s="754"/>
      <c r="O29" s="754"/>
      <c r="P29" s="754"/>
    </row>
    <row r="30" spans="1:256">
      <c r="B30" s="759" t="str">
        <v>עיסקה עתידית דולר לישט </v>
      </c>
      <c r="C30" s="760">
        <v>63636</v>
      </c>
      <c r="D30" s="761"/>
      <c r="E30" s="761"/>
      <c r="F30" s="762">
        <v>41191</v>
      </c>
      <c r="G30" s="763">
        <v>31971</v>
      </c>
      <c r="H30" s="764">
        <v>373.3</v>
      </c>
      <c r="I30" s="763">
        <v>119.35</v>
      </c>
      <c r="J30" s="764">
        <f>I30/'סכום נכסי הקרן'!$C$37*100</f>
        <v>0.368333957767665</v>
      </c>
    </row>
    <row r="31" spans="1:256">
      <c r="B31" s="759" t="str">
        <v>עסקה עתידית  נורבגי דולר </v>
      </c>
      <c r="C31" s="760">
        <v>75473</v>
      </c>
      <c r="D31" s="761"/>
      <c r="E31" s="761"/>
      <c r="F31" s="762">
        <v>41226</v>
      </c>
      <c r="G31" s="763">
        <v>365539</v>
      </c>
      <c r="H31" s="764">
        <v>66.62</v>
      </c>
      <c r="I31" s="763">
        <v>243.53</v>
      </c>
      <c r="J31" s="764">
        <f>I31/'סכום נכסי הקרן'!$C$37*100</f>
        <v>0.751574099163464</v>
      </c>
    </row>
    <row r="32" spans="1:256">
      <c r="B32" s="759" t="str">
        <v>עסקה עתידית $ ארו </v>
      </c>
      <c r="C32" s="760">
        <v>60491</v>
      </c>
      <c r="D32" s="761"/>
      <c r="E32" s="761"/>
      <c r="F32" s="762">
        <v>41267</v>
      </c>
      <c r="G32" s="763">
        <v>26462.8</v>
      </c>
      <c r="H32" s="764">
        <v>373.3</v>
      </c>
      <c r="I32" s="763">
        <v>98.79</v>
      </c>
      <c r="J32" s="764">
        <f>I32/'סכום נכסי הקרן'!$C$37*100</f>
        <v>0.304882376940659</v>
      </c>
    </row>
    <row r="33" spans="1:256">
      <c r="B33" s="759" t="str">
        <v>עסקה עתידית $ יורו </v>
      </c>
      <c r="C33" s="760">
        <v>70383</v>
      </c>
      <c r="D33" s="761"/>
      <c r="E33" s="761"/>
      <c r="F33" s="762">
        <v>41192</v>
      </c>
      <c r="G33" s="763">
        <v>12883</v>
      </c>
      <c r="H33" s="764">
        <v>373.3</v>
      </c>
      <c r="I33" s="763">
        <v>48.09</v>
      </c>
      <c r="J33" s="764">
        <f>I33/'סכום נכסי הקרן'!$C$37*100</f>
        <v>0.148413741340989</v>
      </c>
    </row>
    <row r="34" spans="1:256">
      <c r="B34" s="759" t="str">
        <v>עסקה עתידית $ יין </v>
      </c>
      <c r="C34" s="760">
        <v>70094</v>
      </c>
      <c r="D34" s="761"/>
      <c r="E34" s="761"/>
      <c r="F34" s="762">
        <v>41239</v>
      </c>
      <c r="G34" s="763">
        <v>32110.37</v>
      </c>
      <c r="H34" s="764">
        <v>373.3</v>
      </c>
      <c r="I34" s="763">
        <v>119.87</v>
      </c>
      <c r="J34" s="764">
        <f>I34/'סכום נכסי הקרן'!$C$37*100</f>
        <v>0.369938764286636</v>
      </c>
    </row>
    <row r="35" spans="1:256">
      <c r="B35" s="759" t="s">
        <v>170</v>
      </c>
      <c r="C35" s="760">
        <v>70029</v>
      </c>
      <c r="D35" s="761"/>
      <c r="E35" s="761"/>
      <c r="F35" s="762">
        <v>41207</v>
      </c>
      <c r="G35" s="763">
        <v>-64442</v>
      </c>
      <c r="H35" s="764">
        <v>373.3</v>
      </c>
      <c r="I35" s="763">
        <v>-240.56</v>
      </c>
      <c r="J35" s="764">
        <f>I35/'סכום נכסי הקרן'!$C$37*100</f>
        <v>-0.742408185007033</v>
      </c>
    </row>
    <row r="36" spans="1:256">
      <c r="B36" s="759" t="s">
        <v>170</v>
      </c>
      <c r="C36" s="760">
        <v>70128</v>
      </c>
      <c r="D36" s="761"/>
      <c r="E36" s="761"/>
      <c r="F36" s="762">
        <v>41193</v>
      </c>
      <c r="G36" s="763">
        <v>32023</v>
      </c>
      <c r="H36" s="764">
        <v>373.3</v>
      </c>
      <c r="I36" s="763">
        <v>119.54</v>
      </c>
      <c r="J36" s="764">
        <f>I36/'סכום נכסי הקרן'!$C$37*100</f>
        <v>0.368920329380366</v>
      </c>
    </row>
    <row r="37" spans="1:256">
      <c r="B37" s="759" t="str">
        <v>עסקה עתידית ארו  $ </v>
      </c>
      <c r="C37" s="760">
        <v>60509</v>
      </c>
      <c r="D37" s="761"/>
      <c r="E37" s="761"/>
      <c r="F37" s="762">
        <v>41267</v>
      </c>
      <c r="G37" s="763">
        <v>-20000</v>
      </c>
      <c r="H37" s="764">
        <v>492.16</v>
      </c>
      <c r="I37" s="763">
        <v>-98.43</v>
      </c>
      <c r="J37" s="764">
        <f>I37/'סכום נכסי הקרן'!$C$37*100</f>
        <v>-0.303771357042909</v>
      </c>
    </row>
    <row r="38" spans="1:256">
      <c r="B38" s="759" t="s">
        <v>171</v>
      </c>
      <c r="C38" s="760">
        <v>60855</v>
      </c>
      <c r="D38" s="761"/>
      <c r="E38" s="761"/>
      <c r="F38" s="762">
        <v>41214</v>
      </c>
      <c r="G38" s="763">
        <v>77916</v>
      </c>
      <c r="H38" s="764">
        <v>373.3</v>
      </c>
      <c r="I38" s="763">
        <v>290.86</v>
      </c>
      <c r="J38" s="764">
        <f>I38/'סכום נכסי הקרן'!$C$37*100</f>
        <v>0.897642354053649</v>
      </c>
    </row>
    <row r="39" spans="1:256">
      <c r="B39" s="759" t="s">
        <v>171</v>
      </c>
      <c r="C39" s="760">
        <v>75101</v>
      </c>
      <c r="D39" s="761"/>
      <c r="E39" s="761"/>
      <c r="F39" s="762">
        <v>41256</v>
      </c>
      <c r="G39" s="763">
        <v>-71978.5</v>
      </c>
      <c r="H39" s="764">
        <v>373.3</v>
      </c>
      <c r="I39" s="763">
        <v>-268.7</v>
      </c>
      <c r="J39" s="764">
        <f>I39/'סכום נכסי הקרן'!$C$37*100</f>
        <v>-0.829252907014424</v>
      </c>
    </row>
    <row r="40" spans="1:256">
      <c r="B40" s="759" t="str">
        <v>עסקה עתידית דולר יין </v>
      </c>
      <c r="C40" s="760">
        <v>60947</v>
      </c>
      <c r="D40" s="761"/>
      <c r="E40" s="761"/>
      <c r="F40" s="762">
        <v>41240</v>
      </c>
      <c r="G40" s="763">
        <v>10482.69</v>
      </c>
      <c r="H40" s="764">
        <v>373.3</v>
      </c>
      <c r="I40" s="763">
        <v>39.13</v>
      </c>
      <c r="J40" s="764">
        <f>I40/'סכום נכסי הקרן'!$C$37*100</f>
        <v>0.120761690552566</v>
      </c>
    </row>
    <row r="41" spans="1:256">
      <c r="B41" s="759" t="str">
        <v>עסקה עתידית דולר ליש"ט </v>
      </c>
      <c r="C41" s="760">
        <v>70532</v>
      </c>
      <c r="D41" s="761"/>
      <c r="E41" s="761"/>
      <c r="F41" s="762">
        <v>41213</v>
      </c>
      <c r="G41" s="763">
        <v>-64416</v>
      </c>
      <c r="H41" s="764">
        <v>373.3</v>
      </c>
      <c r="I41" s="763">
        <v>-240.47</v>
      </c>
      <c r="J41" s="764">
        <f>I41/'סכום נכסי הקרן'!$C$37*100</f>
        <v>-0.742130430032596</v>
      </c>
    </row>
    <row r="42" spans="1:256">
      <c r="B42" s="759" t="str">
        <v>עסקה עתידית דולר נורבגי </v>
      </c>
      <c r="C42" s="760">
        <v>75481</v>
      </c>
      <c r="D42" s="761"/>
      <c r="E42" s="761"/>
      <c r="F42" s="762">
        <v>41226</v>
      </c>
      <c r="G42" s="763">
        <v>-62916.57</v>
      </c>
      <c r="H42" s="764">
        <v>373.3</v>
      </c>
      <c r="I42" s="763">
        <v>-234.87</v>
      </c>
      <c r="J42" s="764">
        <f>I42/'סכום נכסי הקרן'!$C$37*100</f>
        <v>-0.724847898289832</v>
      </c>
    </row>
    <row r="43" spans="1:256">
      <c r="B43" s="759" t="s">
        <v>172</v>
      </c>
      <c r="C43" s="760">
        <v>76034</v>
      </c>
      <c r="D43" s="761"/>
      <c r="E43" s="761"/>
      <c r="F43" s="762">
        <v>41234</v>
      </c>
      <c r="G43" s="763">
        <v>6816.8</v>
      </c>
      <c r="H43" s="764">
        <v>373.3</v>
      </c>
      <c r="I43" s="763">
        <v>25.45</v>
      </c>
      <c r="J43" s="764">
        <f>I43/'סכום נכסי הקרן'!$C$37*100</f>
        <v>0.0785429344380986</v>
      </c>
    </row>
    <row r="44" spans="1:256">
      <c r="B44" s="759" t="s">
        <v>172</v>
      </c>
      <c r="C44" s="760">
        <v>76059</v>
      </c>
      <c r="D44" s="761"/>
      <c r="E44" s="761"/>
      <c r="F44" s="762">
        <v>41234</v>
      </c>
      <c r="G44" s="763">
        <v>50000</v>
      </c>
      <c r="H44" s="764">
        <v>373.3</v>
      </c>
      <c r="I44" s="763">
        <v>186.65</v>
      </c>
      <c r="J44" s="764">
        <f>I44/'סכום נכסי הקרן'!$C$37*100</f>
        <v>0.5760329553191</v>
      </c>
    </row>
    <row r="45" spans="1:256">
      <c r="B45" s="759" t="str">
        <v>עסקה עתידית דולר-פר"ש </v>
      </c>
      <c r="C45" s="760">
        <v>75879</v>
      </c>
      <c r="D45" s="761"/>
      <c r="E45" s="761"/>
      <c r="F45" s="762">
        <v>41226</v>
      </c>
      <c r="G45" s="763">
        <v>44775.46</v>
      </c>
      <c r="H45" s="764">
        <v>373.3</v>
      </c>
      <c r="I45" s="763">
        <v>167.15</v>
      </c>
      <c r="J45" s="764">
        <f>I45/'סכום נכסי הקרן'!$C$37*100</f>
        <v>0.515852710857689</v>
      </c>
    </row>
    <row r="46" spans="1:256">
      <c r="B46" s="759" t="str">
        <v>עסקה עתידית דולר-קנדי </v>
      </c>
      <c r="C46" s="760">
        <v>73569</v>
      </c>
      <c r="D46" s="761"/>
      <c r="E46" s="761"/>
      <c r="F46" s="762">
        <v>41191</v>
      </c>
      <c r="G46" s="763">
        <v>55877.27</v>
      </c>
      <c r="H46" s="764">
        <v>373.3</v>
      </c>
      <c r="I46" s="763">
        <v>208.59</v>
      </c>
      <c r="J46" s="764">
        <f>I46/'סכום נכסי הקרן'!$C$37*100</f>
        <v>0.643743445754145</v>
      </c>
    </row>
    <row r="47" spans="1:256">
      <c r="B47" s="759" t="str">
        <v>עסקה עתידית יורו $ </v>
      </c>
      <c r="C47" s="760">
        <v>70391</v>
      </c>
      <c r="D47" s="761"/>
      <c r="E47" s="761"/>
      <c r="F47" s="762">
        <v>41192</v>
      </c>
      <c r="G47" s="763">
        <v>-10000</v>
      </c>
      <c r="H47" s="764">
        <v>492.21</v>
      </c>
      <c r="I47" s="763">
        <v>-49.22</v>
      </c>
      <c r="J47" s="764">
        <f>I47/'סכום נכסי הקרן'!$C$37*100</f>
        <v>-0.151901109353368</v>
      </c>
    </row>
    <row r="48" spans="1:256">
      <c r="B48" s="759" t="s">
        <v>173</v>
      </c>
      <c r="C48" s="760">
        <v>60848</v>
      </c>
      <c r="D48" s="761"/>
      <c r="E48" s="761"/>
      <c r="F48" s="762">
        <v>41214</v>
      </c>
      <c r="G48" s="763">
        <v>-60000</v>
      </c>
      <c r="H48" s="764">
        <v>492.21</v>
      </c>
      <c r="I48" s="763">
        <v>-295.33</v>
      </c>
      <c r="J48" s="764">
        <f>I48/'סכום נכסי הקרן'!$C$37*100</f>
        <v>-0.911437517784034</v>
      </c>
    </row>
    <row r="49" spans="1:256">
      <c r="B49" s="759" t="s">
        <v>173</v>
      </c>
      <c r="C49" s="760">
        <v>75119</v>
      </c>
      <c r="D49" s="761"/>
      <c r="E49" s="761"/>
      <c r="F49" s="762">
        <v>41256</v>
      </c>
      <c r="G49" s="763">
        <v>55000</v>
      </c>
      <c r="H49" s="764">
        <v>492.21</v>
      </c>
      <c r="I49" s="763">
        <v>270.72</v>
      </c>
      <c r="J49" s="764">
        <f>I49/'סכום נכסי הקרן'!$C$37*100</f>
        <v>0.83548696310735</v>
      </c>
    </row>
    <row r="50" spans="1:256">
      <c r="B50" s="759" t="str">
        <v>עסקה עתידית יין $ </v>
      </c>
      <c r="C50" s="760">
        <v>70086</v>
      </c>
      <c r="D50" s="761"/>
      <c r="E50" s="761"/>
      <c r="F50" s="762">
        <v>41239</v>
      </c>
      <c r="G50" s="763">
        <v>-2630000</v>
      </c>
      <c r="H50" s="764">
        <v>4.33</v>
      </c>
      <c r="I50" s="763">
        <v>-114</v>
      </c>
      <c r="J50" s="764">
        <f>I50/'סכום נכסי הקרן'!$C$37*100</f>
        <v>-0.351822967620559</v>
      </c>
    </row>
    <row r="51" spans="1:256">
      <c r="B51" s="759" t="str">
        <v>עסקה עתידית יין דולר </v>
      </c>
      <c r="C51" s="760">
        <v>60954</v>
      </c>
      <c r="D51" s="761"/>
      <c r="E51" s="761"/>
      <c r="F51" s="762">
        <v>41240</v>
      </c>
      <c r="G51" s="763">
        <v>-860000</v>
      </c>
      <c r="H51" s="764">
        <v>4.33</v>
      </c>
      <c r="I51" s="763">
        <v>-37.28</v>
      </c>
      <c r="J51" s="764">
        <f>I51/'סכום נכסי הקרן'!$C$37*100</f>
        <v>-0.115052282744688</v>
      </c>
    </row>
    <row r="52" spans="1:256">
      <c r="B52" s="759" t="s">
        <v>174</v>
      </c>
      <c r="C52" s="760">
        <v>76042</v>
      </c>
      <c r="D52" s="761"/>
      <c r="E52" s="761"/>
      <c r="F52" s="762">
        <v>41234</v>
      </c>
      <c r="G52" s="763">
        <v>-560000</v>
      </c>
      <c r="H52" s="764">
        <v>4.33</v>
      </c>
      <c r="I52" s="763">
        <v>-24.27</v>
      </c>
      <c r="J52" s="764">
        <f>I52/'סכום נכסי הקרן'!$C$37*100</f>
        <v>-0.0749012581065875</v>
      </c>
    </row>
    <row r="53" spans="1:256">
      <c r="B53" s="759" t="s">
        <v>174</v>
      </c>
      <c r="C53" s="760">
        <v>76067</v>
      </c>
      <c r="D53" s="761"/>
      <c r="E53" s="761"/>
      <c r="F53" s="762">
        <v>41234</v>
      </c>
      <c r="G53" s="763">
        <v>-4114000</v>
      </c>
      <c r="H53" s="764">
        <v>4.33</v>
      </c>
      <c r="I53" s="763">
        <v>-178.33</v>
      </c>
      <c r="J53" s="764">
        <f>I53/'סכום נכסי הקרן'!$C$37*100</f>
        <v>-0.550356051015565</v>
      </c>
    </row>
    <row r="54" spans="1:256">
      <c r="B54" s="759" t="str">
        <v>עסקה עתידית ליש"ט  $ </v>
      </c>
      <c r="C54" s="760">
        <v>63644</v>
      </c>
      <c r="D54" s="761"/>
      <c r="E54" s="761"/>
      <c r="F54" s="762">
        <v>41191</v>
      </c>
      <c r="G54" s="763">
        <v>-20000</v>
      </c>
      <c r="H54" s="764">
        <v>603.37</v>
      </c>
      <c r="I54" s="763">
        <v>-120.67</v>
      </c>
      <c r="J54" s="764">
        <f>I54/'סכום נכסי הקרן'!$C$37*100</f>
        <v>-0.372407697392745</v>
      </c>
    </row>
    <row r="55" spans="1:256">
      <c r="B55" s="759" t="str">
        <v>עסקה עתידית ליש"ט $ </v>
      </c>
      <c r="C55" s="760">
        <v>70136</v>
      </c>
      <c r="D55" s="761"/>
      <c r="E55" s="761"/>
      <c r="F55" s="762">
        <v>41193</v>
      </c>
      <c r="G55" s="763">
        <v>-20000</v>
      </c>
      <c r="H55" s="764">
        <v>603.37</v>
      </c>
      <c r="I55" s="763">
        <v>-120.67</v>
      </c>
      <c r="J55" s="764">
        <f>I55/'סכום נכסי הקרן'!$C$37*100</f>
        <v>-0.372407697392745</v>
      </c>
    </row>
    <row r="56" spans="1:256">
      <c r="B56" s="759" t="str">
        <v>עסקה עתידית ליש"ט דולר </v>
      </c>
      <c r="C56" s="760">
        <v>70524</v>
      </c>
      <c r="D56" s="761"/>
      <c r="E56" s="761"/>
      <c r="F56" s="762">
        <v>41213</v>
      </c>
      <c r="G56" s="763">
        <v>40000</v>
      </c>
      <c r="H56" s="764">
        <v>603.37</v>
      </c>
      <c r="I56" s="763">
        <v>241.35</v>
      </c>
      <c r="J56" s="764">
        <f>I56/'סכום נכסי הקרן'!$C$37*100</f>
        <v>0.744846256449316</v>
      </c>
    </row>
    <row r="57" spans="1:256">
      <c r="B57" s="759" t="str">
        <v>עסקה עתידית לישט $ </v>
      </c>
      <c r="C57" s="760">
        <v>70037</v>
      </c>
      <c r="D57" s="761"/>
      <c r="E57" s="761"/>
      <c r="F57" s="762">
        <v>41207</v>
      </c>
      <c r="G57" s="763">
        <v>40000</v>
      </c>
      <c r="H57" s="764">
        <v>603.37</v>
      </c>
      <c r="I57" s="763">
        <v>241.35</v>
      </c>
      <c r="J57" s="764">
        <f>I57/'סכום נכסי הקרן'!$C$37*100</f>
        <v>0.744846256449316</v>
      </c>
    </row>
    <row r="58" spans="1:256">
      <c r="B58" s="759" t="str">
        <v>עסקה עתידית פר"ש-דולר </v>
      </c>
      <c r="C58" s="760">
        <v>75887</v>
      </c>
      <c r="D58" s="761"/>
      <c r="E58" s="761"/>
      <c r="F58" s="762">
        <v>41226</v>
      </c>
      <c r="G58" s="763">
        <v>-42354</v>
      </c>
      <c r="H58" s="764">
        <v>407.97</v>
      </c>
      <c r="I58" s="763">
        <v>-172.79</v>
      </c>
      <c r="J58" s="764">
        <f>I58/'סכום נכסי הקרן'!$C$37*100</f>
        <v>-0.533258689255758</v>
      </c>
    </row>
    <row r="59" spans="1:256">
      <c r="B59" s="765" t="str">
        <v>עסקה עתידית קנדי- דולר </v>
      </c>
      <c r="C59" s="760">
        <v>73577</v>
      </c>
      <c r="D59" s="761"/>
      <c r="E59" s="761"/>
      <c r="F59" s="762">
        <v>41191</v>
      </c>
      <c r="G59" s="763">
        <v>-55000</v>
      </c>
      <c r="H59" s="764">
        <v>374.31</v>
      </c>
      <c r="I59" s="763">
        <v>-205.87</v>
      </c>
      <c r="J59" s="764">
        <f>I59/'סכום נכסי הקרן'!$C$37*100</f>
        <v>-0.635349073193374</v>
      </c>
    </row>
    <row r="60" spans="1:256">
      <c r="B60" s="756" t="str">
        <v>סה"כ מט"ח/ מט"ח                         </v>
      </c>
      <c r="C60" s="757"/>
      <c r="D60" s="757"/>
      <c r="E60" s="757"/>
      <c r="F60" s="757"/>
      <c r="G60" s="766">
        <v>-7773249.68</v>
      </c>
      <c r="H60" s="757"/>
      <c r="I60" s="766">
        <f>SUM(I30:I59)</f>
        <v>18.96</v>
      </c>
      <c r="J60" s="766">
        <f>I60/'סכום נכסי הקרן'!$C$37*100</f>
        <v>0.0585137146147878</v>
      </c>
    </row>
    <row r="61" spans="1:256">
      <c r="B61" s="767" t="s">
        <v>175</v>
      </c>
      <c r="C61" s="754"/>
      <c r="D61" s="754"/>
      <c r="E61" s="754"/>
      <c r="F61" s="754"/>
      <c r="G61" s="754"/>
      <c r="H61" s="754"/>
      <c r="I61" s="754"/>
      <c r="J61" s="754"/>
      <c r="L61" s="754"/>
      <c r="M61" s="754"/>
      <c r="N61" s="754"/>
      <c r="O61" s="754"/>
      <c r="P61" s="754"/>
    </row>
    <row r="62" spans="1:256">
      <c r="B62" s="756" t="s">
        <v>176</v>
      </c>
      <c r="C62" s="757"/>
      <c r="D62" s="757"/>
      <c r="E62" s="757"/>
      <c r="F62" s="757"/>
      <c r="G62" s="757"/>
      <c r="H62" s="757"/>
      <c r="I62" s="757"/>
      <c r="J62" s="757"/>
    </row>
    <row r="63" spans="1:256">
      <c r="B63" s="767" t="s">
        <v>129</v>
      </c>
      <c r="C63" s="754"/>
      <c r="D63" s="754"/>
      <c r="E63" s="754"/>
      <c r="F63" s="754"/>
      <c r="G63" s="754"/>
      <c r="H63" s="754"/>
      <c r="I63" s="754"/>
      <c r="J63" s="754"/>
      <c r="L63" s="754"/>
      <c r="M63" s="754"/>
      <c r="N63" s="754"/>
      <c r="O63" s="754"/>
      <c r="P63" s="754"/>
    </row>
    <row r="64" spans="1:256">
      <c r="B64" s="768" t="s">
        <v>130</v>
      </c>
      <c r="C64" s="757"/>
      <c r="D64" s="757"/>
      <c r="E64" s="757"/>
      <c r="F64" s="757"/>
      <c r="G64" s="757"/>
      <c r="H64" s="757"/>
      <c r="I64" s="757"/>
      <c r="J64" s="757"/>
    </row>
    <row r="65" spans="1:256">
      <c r="B65" s="756" t="s">
        <v>40</v>
      </c>
      <c r="C65" s="757"/>
      <c r="D65" s="757"/>
      <c r="E65" s="757"/>
      <c r="F65" s="757"/>
      <c r="G65" s="766">
        <v>-3168648.68</v>
      </c>
      <c r="H65" s="757"/>
      <c r="I65" s="766">
        <f>I60+I28</f>
        <v>77.359999999999</v>
      </c>
      <c r="J65" s="766">
        <v>0.26</v>
      </c>
    </row>
    <row r="66" spans="1:256">
      <c r="B66" s="769" t="s">
        <v>41</v>
      </c>
      <c r="C66" s="754"/>
      <c r="D66" s="754"/>
      <c r="E66" s="754"/>
      <c r="F66" s="754"/>
      <c r="G66" s="754"/>
      <c r="H66" s="754"/>
      <c r="I66" s="754"/>
      <c r="J66" s="754"/>
      <c r="L66" s="754"/>
      <c r="M66" s="754"/>
      <c r="N66" s="754"/>
      <c r="O66" s="754"/>
      <c r="P66" s="754"/>
    </row>
    <row r="67" spans="1:256">
      <c r="B67" s="755" t="s">
        <v>165</v>
      </c>
      <c r="C67" s="754"/>
      <c r="D67" s="754"/>
      <c r="E67" s="754"/>
      <c r="F67" s="754"/>
      <c r="G67" s="754"/>
      <c r="H67" s="754"/>
      <c r="I67" s="754"/>
      <c r="J67" s="754"/>
      <c r="L67" s="754"/>
      <c r="M67" s="754"/>
      <c r="N67" s="754"/>
      <c r="O67" s="754"/>
      <c r="P67" s="754"/>
    </row>
    <row r="68" spans="1:256">
      <c r="B68" s="756" t="s">
        <v>166</v>
      </c>
      <c r="C68" s="757"/>
      <c r="D68" s="757"/>
      <c r="E68" s="757"/>
      <c r="F68" s="757"/>
      <c r="G68" s="757"/>
      <c r="H68" s="757"/>
      <c r="I68" s="757"/>
      <c r="J68" s="757"/>
    </row>
    <row r="69" spans="1:256">
      <c r="B69" s="767" t="str">
        <v>מטבע                                    </v>
      </c>
      <c r="C69" s="754"/>
      <c r="D69" s="754"/>
      <c r="E69" s="754"/>
      <c r="F69" s="754"/>
      <c r="G69" s="754"/>
      <c r="H69" s="754"/>
      <c r="I69" s="754"/>
      <c r="J69" s="754"/>
      <c r="L69" s="754"/>
      <c r="M69" s="754"/>
      <c r="N69" s="754"/>
      <c r="O69" s="754"/>
      <c r="P69" s="754"/>
    </row>
    <row r="70" spans="1:256">
      <c r="B70" s="756" t="str">
        <v>סה"כ מטבע                               </v>
      </c>
      <c r="C70" s="757"/>
      <c r="D70" s="757"/>
      <c r="E70" s="757"/>
      <c r="F70" s="757"/>
      <c r="G70" s="757"/>
      <c r="H70" s="757"/>
      <c r="I70" s="757"/>
      <c r="J70" s="757"/>
    </row>
    <row r="71" spans="1:256">
      <c r="B71" s="767" t="s">
        <v>175</v>
      </c>
      <c r="C71" s="754"/>
      <c r="D71" s="754"/>
      <c r="E71" s="754"/>
      <c r="F71" s="754"/>
      <c r="G71" s="754"/>
      <c r="H71" s="754"/>
      <c r="I71" s="754"/>
      <c r="J71" s="754"/>
      <c r="L71" s="754"/>
      <c r="M71" s="754"/>
      <c r="N71" s="754"/>
      <c r="O71" s="754"/>
      <c r="P71" s="754"/>
    </row>
    <row r="72" spans="1:256">
      <c r="B72" s="756" t="s">
        <v>176</v>
      </c>
      <c r="C72" s="757"/>
      <c r="D72" s="757"/>
      <c r="E72" s="757"/>
      <c r="F72" s="757"/>
      <c r="G72" s="757"/>
      <c r="H72" s="757"/>
      <c r="I72" s="757"/>
      <c r="J72" s="757"/>
    </row>
    <row r="73" spans="1:256">
      <c r="B73" s="767" t="s">
        <v>129</v>
      </c>
      <c r="C73" s="754"/>
      <c r="D73" s="754"/>
      <c r="E73" s="754"/>
      <c r="F73" s="754"/>
      <c r="G73" s="754"/>
      <c r="H73" s="754"/>
      <c r="I73" s="754"/>
      <c r="J73" s="754"/>
      <c r="L73" s="754"/>
      <c r="M73" s="754"/>
      <c r="N73" s="754"/>
      <c r="O73" s="754"/>
      <c r="P73" s="754"/>
    </row>
    <row r="74" spans="1:256">
      <c r="B74" s="768" t="s">
        <v>130</v>
      </c>
      <c r="C74" s="757"/>
      <c r="D74" s="757"/>
      <c r="E74" s="757"/>
      <c r="F74" s="757"/>
      <c r="G74" s="757"/>
      <c r="H74" s="757"/>
      <c r="I74" s="757"/>
      <c r="J74" s="757"/>
    </row>
    <row r="75" spans="1:256">
      <c r="B75" s="768" t="s">
        <v>42</v>
      </c>
      <c r="C75" s="757"/>
      <c r="D75" s="757"/>
      <c r="E75" s="757"/>
      <c r="F75" s="757"/>
      <c r="G75" s="757"/>
      <c r="H75" s="757"/>
      <c r="I75" s="757"/>
      <c r="J75" s="757"/>
    </row>
    <row r="76" spans="1:256">
      <c r="B76" s="768" t="str">
        <v>סה"כ חוזים עתידיים (לא סחיר)            </v>
      </c>
      <c r="C76" s="757"/>
      <c r="D76" s="757"/>
      <c r="E76" s="757"/>
      <c r="F76" s="757"/>
      <c r="G76" s="766">
        <v>-3168648.68</v>
      </c>
      <c r="H76" s="757"/>
      <c r="I76" s="766">
        <v>77.34</v>
      </c>
      <c r="J76" s="770">
        <v>0.26</v>
      </c>
    </row>
    <row r="77" spans="1:256">
      <c r="B77" s="771" t="s">
        <v>43</v>
      </c>
      <c r="C77" s="754"/>
      <c r="D77" s="754"/>
      <c r="E77" s="754"/>
      <c r="F77" s="754"/>
      <c r="G77" s="754"/>
      <c r="H77" s="754"/>
      <c r="I77" s="754"/>
      <c r="J77" s="754"/>
      <c r="K77" s="754"/>
      <c r="L77" s="754"/>
      <c r="M77" s="754"/>
      <c r="N77" s="754"/>
      <c r="O77" s="754"/>
      <c r="P77" s="754"/>
    </row>
    <row r="78" spans="1:256">
      <c r="B78" s="754"/>
      <c r="C78" s="754"/>
      <c r="D78" s="754"/>
      <c r="E78" s="754"/>
      <c r="F78" s="754"/>
      <c r="G78" s="754"/>
      <c r="H78" s="754"/>
      <c r="I78" s="754"/>
      <c r="J78" s="754"/>
      <c r="K78" s="754"/>
      <c r="L78" s="754"/>
      <c r="M78" s="754"/>
      <c r="N78" s="754"/>
      <c r="O78" s="754"/>
      <c r="P78" s="754"/>
    </row>
    <row r="79" spans="1:256">
      <c r="B79" s="754"/>
      <c r="C79" s="754"/>
      <c r="D79" s="754"/>
      <c r="E79" s="754"/>
      <c r="F79" s="754"/>
      <c r="G79" s="754"/>
      <c r="H79" s="754"/>
      <c r="I79" s="754"/>
      <c r="J79" s="754"/>
      <c r="K79" s="754"/>
      <c r="L79" s="754"/>
      <c r="M79" s="754"/>
      <c r="N79" s="754"/>
      <c r="O79" s="754"/>
      <c r="P79" s="754"/>
    </row>
    <row r="80" spans="1:256">
      <c r="B80" s="754"/>
      <c r="C80" s="754"/>
      <c r="D80" s="754"/>
      <c r="E80" s="754"/>
      <c r="F80" s="754"/>
      <c r="G80" s="754"/>
      <c r="H80" s="754"/>
      <c r="I80" s="754"/>
      <c r="J80" s="754"/>
      <c r="K80" s="754"/>
      <c r="L80" s="754"/>
      <c r="M80" s="754"/>
      <c r="N80" s="754"/>
      <c r="O80" s="754"/>
      <c r="P80" s="754"/>
    </row>
    <row r="81" spans="1:256">
      <c r="B81" s="754"/>
      <c r="C81" s="754"/>
      <c r="D81" s="754"/>
      <c r="E81" s="754"/>
      <c r="F81" s="754"/>
      <c r="G81" s="754"/>
      <c r="H81" s="754"/>
      <c r="I81" s="754"/>
      <c r="J81" s="754"/>
      <c r="K81" s="754"/>
      <c r="L81" s="754"/>
      <c r="M81" s="754"/>
      <c r="N81" s="754"/>
      <c r="O81" s="754"/>
      <c r="P81" s="754"/>
    </row>
    <row r="82" spans="1:256"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4"/>
      <c r="P82" s="754"/>
    </row>
    <row r="83" spans="1:256"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4"/>
      <c r="P83" s="754"/>
    </row>
    <row r="84" spans="1:256"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4"/>
      <c r="P84" s="754"/>
    </row>
    <row r="85" spans="1:256">
      <c r="B85" s="754"/>
      <c r="C85" s="754"/>
      <c r="D85" s="754"/>
      <c r="E85" s="754"/>
      <c r="F85" s="754"/>
      <c r="G85" s="754"/>
      <c r="H85" s="754"/>
      <c r="I85" s="754"/>
      <c r="J85" s="754"/>
      <c r="K85" s="754"/>
      <c r="L85" s="754"/>
      <c r="M85" s="754"/>
      <c r="N85" s="754"/>
      <c r="O85" s="754"/>
      <c r="P85" s="754"/>
    </row>
    <row r="86" spans="1:256">
      <c r="B86" s="754"/>
      <c r="C86" s="754"/>
      <c r="D86" s="754"/>
      <c r="E86" s="754"/>
      <c r="F86" s="754"/>
      <c r="G86" s="754"/>
      <c r="H86" s="754"/>
      <c r="I86" s="754"/>
      <c r="J86" s="754"/>
      <c r="K86" s="754"/>
      <c r="L86" s="754"/>
      <c r="M86" s="754"/>
      <c r="N86" s="754"/>
      <c r="O86" s="754"/>
      <c r="P86" s="754"/>
    </row>
    <row r="87" spans="1:256">
      <c r="B87" s="754"/>
      <c r="C87" s="754"/>
      <c r="D87" s="754"/>
      <c r="E87" s="754"/>
      <c r="F87" s="754"/>
      <c r="G87" s="754"/>
      <c r="H87" s="754"/>
      <c r="I87" s="754"/>
      <c r="J87" s="754"/>
      <c r="K87" s="754"/>
      <c r="L87" s="754"/>
      <c r="M87" s="754"/>
      <c r="N87" s="754"/>
      <c r="O87" s="754"/>
      <c r="P87" s="754"/>
    </row>
    <row r="88" spans="1:256"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4"/>
      <c r="P88" s="754"/>
    </row>
    <row r="89" spans="1:256"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4"/>
      <c r="P89" s="754"/>
    </row>
    <row r="90" spans="1:256"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</row>
    <row r="91" spans="1:256"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4"/>
      <c r="P91" s="754"/>
    </row>
    <row r="92" spans="1:256">
      <c r="B92" s="754"/>
      <c r="C92" s="754"/>
      <c r="D92" s="754"/>
      <c r="E92" s="754"/>
      <c r="F92" s="754"/>
      <c r="G92" s="754"/>
      <c r="H92" s="754"/>
      <c r="I92" s="754"/>
      <c r="J92" s="754"/>
      <c r="K92" s="754"/>
      <c r="L92" s="754"/>
      <c r="M92" s="754"/>
      <c r="N92" s="754"/>
      <c r="O92" s="754"/>
      <c r="P92" s="754"/>
    </row>
    <row r="93" spans="1:256">
      <c r="B93" s="754"/>
      <c r="C93" s="754"/>
      <c r="D93" s="754"/>
      <c r="E93" s="754"/>
      <c r="F93" s="754"/>
      <c r="G93" s="754"/>
      <c r="H93" s="754"/>
      <c r="I93" s="754"/>
      <c r="J93" s="754"/>
      <c r="K93" s="754"/>
      <c r="L93" s="754"/>
      <c r="M93" s="754"/>
      <c r="N93" s="754"/>
      <c r="O93" s="754"/>
      <c r="P93" s="754"/>
    </row>
    <row r="94" spans="1:256">
      <c r="B94" s="754"/>
      <c r="C94" s="754"/>
      <c r="D94" s="754"/>
      <c r="E94" s="754"/>
      <c r="F94" s="754"/>
      <c r="G94" s="754"/>
      <c r="H94" s="754"/>
      <c r="I94" s="754"/>
      <c r="J94" s="754"/>
      <c r="K94" s="754"/>
      <c r="L94" s="754"/>
      <c r="M94" s="754"/>
      <c r="N94" s="754"/>
      <c r="O94" s="754"/>
      <c r="P94" s="754"/>
    </row>
    <row r="95" spans="1:256"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4"/>
      <c r="P95" s="754"/>
    </row>
    <row r="96" spans="1:256"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4"/>
      <c r="P96" s="754"/>
    </row>
    <row r="97" spans="1:256">
      <c r="B97" s="754"/>
      <c r="C97" s="754"/>
      <c r="D97" s="754"/>
      <c r="E97" s="754"/>
      <c r="F97" s="754"/>
      <c r="G97" s="754"/>
      <c r="H97" s="754"/>
      <c r="I97" s="754"/>
      <c r="J97" s="754"/>
      <c r="K97" s="754"/>
      <c r="L97" s="754"/>
      <c r="M97" s="754"/>
      <c r="N97" s="754"/>
      <c r="O97" s="754"/>
      <c r="P97" s="754"/>
    </row>
    <row r="98" spans="1:256">
      <c r="B98" s="754"/>
      <c r="C98" s="754"/>
      <c r="D98" s="754"/>
      <c r="E98" s="754"/>
      <c r="F98" s="754"/>
      <c r="G98" s="754"/>
      <c r="H98" s="754"/>
      <c r="I98" s="754"/>
      <c r="J98" s="754"/>
      <c r="K98" s="754"/>
      <c r="L98" s="754"/>
      <c r="M98" s="754"/>
      <c r="N98" s="754"/>
      <c r="O98" s="754"/>
      <c r="P98" s="754"/>
    </row>
    <row r="99" spans="1:256">
      <c r="B99" s="754"/>
      <c r="C99" s="754"/>
      <c r="D99" s="754"/>
      <c r="E99" s="754"/>
      <c r="F99" s="754"/>
      <c r="G99" s="754"/>
      <c r="H99" s="754"/>
      <c r="I99" s="754"/>
      <c r="J99" s="754"/>
      <c r="K99" s="754"/>
      <c r="L99" s="754"/>
      <c r="M99" s="754"/>
      <c r="N99" s="754"/>
      <c r="O99" s="754"/>
      <c r="P99" s="754"/>
    </row>
    <row r="100" spans="1:256">
      <c r="B100" s="754"/>
      <c r="C100" s="754"/>
      <c r="D100" s="754"/>
      <c r="E100" s="754"/>
      <c r="F100" s="754"/>
      <c r="G100" s="754"/>
      <c r="H100" s="754"/>
      <c r="I100" s="754"/>
      <c r="J100" s="754"/>
      <c r="K100" s="754"/>
      <c r="L100" s="754"/>
      <c r="M100" s="754"/>
      <c r="N100" s="754"/>
      <c r="O100" s="754"/>
      <c r="P100" s="754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B2:J2"/>
  </mergeCells>
  <printOptions/>
  <pageMargins left="0" right="0.3937" top="0.5118" bottom="0.5118" header="0" footer="0.2362"/>
  <pageSetup blackAndWhite="0" cellComments="none" copies="1" draft="0" errors="displayed" firstPageNumber="1" fitToWidth="1" orientation="landscape" pageOrder="overThenDown" paperSize="9" scale="78" useFirstPageNumber="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  <tabColor rgb="FFFFFF99"/>
  </sheetPr>
  <dimension ref="A1:IV39"/>
  <sheetViews>
    <sheetView workbookViewId="0" rightToLeft="1">
      <selection activeCell="A1" sqref="A1"/>
    </sheetView>
  </sheetViews>
  <sheetFormatPr defaultRowHeight="18"/>
  <cols>
    <col min="1" max="1" style="772" width="6.281423" customWidth="1"/>
    <col min="2" max="2" style="773" width="47.78578" customWidth="1"/>
    <col min="3" max="3" style="773" width="17.72888" customWidth="1"/>
    <col min="4" max="4" style="773" width="13.43559" customWidth="1"/>
    <col min="5" max="5" style="772" width="9.713702" customWidth="1"/>
    <col min="6" max="6" style="772" width="19.44697" customWidth="1"/>
    <col min="7" max="7" style="772" width="9.858507" customWidth="1"/>
    <col min="8" max="8" style="772" width="9.713702" customWidth="1"/>
    <col min="9" max="9" style="772" width="18.30418" customWidth="1"/>
    <col min="10" max="11" style="772" width="9.713702" customWidth="1"/>
    <col min="12" max="12" style="772" width="19.73267" customWidth="1"/>
    <col min="13" max="13" style="772" width="14.86799" customWidth="1"/>
    <col min="14" max="14" style="772" width="15.72508" customWidth="1"/>
    <col min="15" max="16" style="772" width="9.713702" customWidth="1"/>
    <col min="17" max="17" style="772" width="7.569017" customWidth="1"/>
    <col min="18" max="18" style="772" width="6.708012" customWidth="1"/>
    <col min="19" max="19" style="772" width="7.709908" customWidth="1"/>
    <col min="20" max="20" style="772" width="7.138514" customWidth="1"/>
    <col min="21" max="21" style="772" width="5.995726" customWidth="1"/>
    <col min="22" max="22" style="772" width="7.854714" customWidth="1"/>
    <col min="23" max="23" style="772" width="8.140411" customWidth="1"/>
    <col min="24" max="24" style="772" width="6.281423" customWidth="1"/>
    <col min="25" max="25" style="772" width="7.999519" customWidth="1"/>
    <col min="26" max="26" style="772" width="8.711805" customWidth="1"/>
    <col min="27" max="27" style="772" width="10.00331" customWidth="1"/>
    <col min="28" max="28" style="772" width="9.57281" customWidth="1"/>
    <col min="29" max="29" style="772" width="6.136617" customWidth="1"/>
    <col min="30" max="31" style="772" width="5.706115" customWidth="1"/>
    <col min="32" max="32" style="772" width="6.852817" customWidth="1"/>
    <col min="33" max="33" style="772" width="6.422315" customWidth="1"/>
    <col min="34" max="34" style="772" width="6.708012" customWidth="1"/>
    <col min="35" max="35" style="772" width="7.28332" customWidth="1"/>
    <col min="36" max="47" style="772" width="5.706115" customWidth="1"/>
    <col min="48" max="256" style="772"/>
  </cols>
  <sheetData>
    <row r="1" spans="1:256">
      <c r="B1" s="774" t="s">
        <v>16</v>
      </c>
      <c r="C1" s="775" t="s">
        <v>1</v>
      </c>
      <c r="D1" s="776"/>
      <c r="E1" s="777"/>
      <c r="F1" s="776"/>
      <c r="G1" s="777"/>
      <c r="H1" s="778"/>
      <c r="I1" s="776"/>
      <c r="J1" s="778"/>
      <c r="K1" s="778"/>
      <c r="L1" s="779"/>
      <c r="M1" s="778"/>
      <c r="N1" s="779"/>
      <c r="O1" s="778"/>
      <c r="P1" s="778"/>
    </row>
    <row r="2" spans="1:256">
      <c r="A2" s="780"/>
      <c r="B2" s="781" t="s">
        <v>151</v>
      </c>
      <c r="C2" s="782"/>
      <c r="D2" s="782"/>
      <c r="E2" s="782"/>
      <c r="F2" s="782"/>
      <c r="G2" s="782"/>
      <c r="H2" s="782"/>
      <c r="I2" s="782"/>
      <c r="J2" s="782"/>
      <c r="K2" s="782"/>
      <c r="L2" s="782"/>
      <c r="M2" s="782"/>
      <c r="N2" s="782"/>
      <c r="O2" s="782"/>
      <c r="P2" s="783"/>
      <c r="Q2" s="780"/>
      <c r="R2" s="780"/>
      <c r="S2" s="780"/>
      <c r="T2" s="780"/>
      <c r="U2" s="780"/>
      <c r="V2" s="780"/>
      <c r="W2" s="780"/>
      <c r="X2" s="780"/>
      <c r="Y2" s="780"/>
      <c r="Z2" s="780"/>
      <c r="AA2" s="780"/>
      <c r="AB2" s="780"/>
      <c r="AC2" s="780"/>
      <c r="AD2" s="780"/>
      <c r="AE2" s="780"/>
      <c r="AF2" s="780"/>
      <c r="AG2" s="780"/>
      <c r="AH2" s="780"/>
      <c r="AI2" s="780"/>
      <c r="AJ2" s="780"/>
      <c r="AK2" s="780"/>
      <c r="AL2" s="780"/>
      <c r="AM2" s="780"/>
      <c r="AN2" s="780"/>
      <c r="AO2" s="780"/>
      <c r="AP2" s="780"/>
      <c r="AQ2" s="780"/>
      <c r="AR2" s="780"/>
      <c r="AS2" s="780"/>
      <c r="AT2" s="780"/>
      <c r="AU2" s="780"/>
      <c r="AV2" s="780"/>
      <c r="AW2" s="780"/>
      <c r="AX2" s="780"/>
      <c r="AY2" s="780"/>
      <c r="AZ2" s="780"/>
      <c r="BA2" s="780"/>
      <c r="BB2" s="780"/>
      <c r="BC2" s="780"/>
      <c r="BD2" s="780"/>
      <c r="BE2" s="780"/>
      <c r="BF2" s="780"/>
      <c r="BG2" s="780"/>
      <c r="BH2" s="780"/>
      <c r="BI2" s="780"/>
      <c r="BJ2" s="780"/>
      <c r="BK2" s="780"/>
      <c r="BL2" s="780"/>
      <c r="BM2" s="780"/>
      <c r="BN2" s="780"/>
      <c r="BO2" s="780"/>
      <c r="BP2" s="780"/>
      <c r="BQ2" s="780"/>
      <c r="BR2" s="780"/>
      <c r="BS2" s="780"/>
      <c r="BT2" s="780"/>
      <c r="BU2" s="780"/>
      <c r="BV2" s="780"/>
      <c r="BW2" s="780"/>
      <c r="BX2" s="780"/>
      <c r="BY2" s="780"/>
      <c r="BZ2" s="780"/>
      <c r="CA2" s="780"/>
      <c r="CB2" s="780"/>
      <c r="CC2" s="780"/>
      <c r="CD2" s="780"/>
      <c r="CE2" s="780"/>
      <c r="CF2" s="780"/>
      <c r="CG2" s="780"/>
      <c r="CH2" s="780"/>
      <c r="CI2" s="780"/>
      <c r="CJ2" s="780"/>
      <c r="CK2" s="780"/>
      <c r="CL2" s="780"/>
      <c r="CM2" s="780"/>
      <c r="CN2" s="780"/>
      <c r="CO2" s="780"/>
      <c r="CP2" s="780"/>
      <c r="CQ2" s="780"/>
      <c r="CR2" s="780"/>
      <c r="CS2" s="780"/>
      <c r="CT2" s="780"/>
      <c r="CU2" s="780"/>
      <c r="CV2" s="780"/>
      <c r="CW2" s="780"/>
      <c r="CX2" s="780"/>
      <c r="CY2" s="780"/>
      <c r="CZ2" s="780"/>
      <c r="DA2" s="780"/>
      <c r="DB2" s="780"/>
      <c r="DC2" s="780"/>
      <c r="DD2" s="780"/>
      <c r="DE2" s="780"/>
      <c r="DF2" s="780"/>
      <c r="DG2" s="780"/>
      <c r="DH2" s="780"/>
      <c r="DI2" s="780"/>
      <c r="DJ2" s="780"/>
      <c r="DK2" s="780"/>
      <c r="DL2" s="780"/>
      <c r="DM2" s="780"/>
      <c r="DN2" s="780"/>
      <c r="DO2" s="780"/>
      <c r="DP2" s="780"/>
      <c r="DQ2" s="780"/>
      <c r="DR2" s="780"/>
      <c r="DS2" s="780"/>
      <c r="DT2" s="780"/>
      <c r="DU2" s="780"/>
      <c r="DV2" s="780"/>
      <c r="DW2" s="780"/>
      <c r="DX2" s="780"/>
      <c r="DY2" s="780"/>
      <c r="DZ2" s="780"/>
      <c r="EA2" s="780"/>
      <c r="EB2" s="780"/>
      <c r="EC2" s="780"/>
      <c r="ED2" s="780"/>
      <c r="EE2" s="780"/>
      <c r="EF2" s="780"/>
      <c r="EG2" s="780"/>
      <c r="EH2" s="780"/>
      <c r="EI2" s="780"/>
      <c r="EJ2" s="780"/>
      <c r="EK2" s="780"/>
      <c r="EL2" s="780"/>
      <c r="EM2" s="780"/>
      <c r="EN2" s="780"/>
      <c r="EO2" s="780"/>
      <c r="EP2" s="780"/>
      <c r="EQ2" s="780"/>
      <c r="ER2" s="780"/>
      <c r="ES2" s="780"/>
      <c r="ET2" s="780"/>
      <c r="EU2" s="780"/>
      <c r="EV2" s="780"/>
      <c r="EW2" s="780"/>
      <c r="EX2" s="780"/>
      <c r="EY2" s="780"/>
      <c r="EZ2" s="780"/>
      <c r="FA2" s="780"/>
      <c r="FB2" s="780"/>
      <c r="FC2" s="780"/>
      <c r="FD2" s="780"/>
      <c r="FE2" s="780"/>
      <c r="FF2" s="780"/>
      <c r="FG2" s="780"/>
      <c r="FH2" s="780"/>
      <c r="FI2" s="780"/>
      <c r="FJ2" s="780"/>
      <c r="FK2" s="780"/>
      <c r="FL2" s="780"/>
      <c r="FM2" s="780"/>
      <c r="FN2" s="780"/>
      <c r="FO2" s="780"/>
      <c r="FP2" s="780"/>
      <c r="FQ2" s="780"/>
      <c r="FR2" s="780"/>
      <c r="FS2" s="780"/>
      <c r="FT2" s="780"/>
      <c r="FU2" s="780"/>
      <c r="FV2" s="780"/>
      <c r="FW2" s="780"/>
      <c r="FX2" s="780"/>
      <c r="FY2" s="780"/>
      <c r="FZ2" s="780"/>
      <c r="GA2" s="780"/>
      <c r="GB2" s="780"/>
      <c r="GC2" s="780"/>
      <c r="GD2" s="780"/>
      <c r="GE2" s="780"/>
      <c r="GF2" s="780"/>
      <c r="GG2" s="780"/>
      <c r="GH2" s="780"/>
      <c r="GI2" s="780"/>
      <c r="GJ2" s="780"/>
      <c r="GK2" s="780"/>
      <c r="GL2" s="780"/>
      <c r="GM2" s="780"/>
      <c r="GN2" s="780"/>
      <c r="GO2" s="780"/>
      <c r="GP2" s="780"/>
      <c r="GQ2" s="780"/>
      <c r="GR2" s="780"/>
      <c r="GS2" s="780"/>
      <c r="GT2" s="780"/>
      <c r="GU2" s="780"/>
      <c r="GV2" s="780"/>
      <c r="GW2" s="780"/>
      <c r="GX2" s="780"/>
      <c r="GY2" s="780"/>
      <c r="GZ2" s="780"/>
      <c r="HA2" s="780"/>
      <c r="HB2" s="780"/>
      <c r="HC2" s="780"/>
      <c r="HD2" s="780"/>
      <c r="HE2" s="780"/>
      <c r="HF2" s="780"/>
      <c r="HG2" s="780"/>
      <c r="HH2" s="780"/>
      <c r="HI2" s="780"/>
      <c r="HJ2" s="780"/>
      <c r="HK2" s="780"/>
      <c r="HL2" s="780"/>
      <c r="HM2" s="780"/>
      <c r="HN2" s="780"/>
      <c r="HO2" s="780"/>
      <c r="HP2" s="780"/>
      <c r="HQ2" s="780"/>
      <c r="HR2" s="780"/>
      <c r="HS2" s="780"/>
      <c r="HT2" s="780"/>
      <c r="HU2" s="780"/>
      <c r="HV2" s="780"/>
      <c r="HW2" s="780"/>
      <c r="HX2" s="780"/>
      <c r="HY2" s="780"/>
      <c r="HZ2" s="780"/>
      <c r="IA2" s="780"/>
      <c r="IB2" s="780"/>
      <c r="IC2" s="780"/>
      <c r="ID2" s="780"/>
      <c r="IE2" s="780"/>
      <c r="IF2" s="780"/>
      <c r="IG2" s="780"/>
      <c r="IH2" s="780"/>
      <c r="II2" s="780"/>
      <c r="IJ2" s="780"/>
      <c r="IK2" s="780"/>
      <c r="IL2" s="780"/>
      <c r="IM2" s="780"/>
      <c r="IN2" s="780"/>
      <c r="IO2" s="780"/>
      <c r="IP2" s="780"/>
      <c r="IQ2" s="780"/>
      <c r="IR2" s="780"/>
      <c r="IS2" s="780"/>
      <c r="IT2" s="780"/>
      <c r="IU2" s="780"/>
      <c r="IV2" s="780"/>
    </row>
    <row r="3" spans="1:256">
      <c r="A3" s="784"/>
      <c r="B3" s="785" t="str">
        <v>9. מוצרים מובנים</v>
      </c>
      <c r="C3" s="786" t="s">
        <v>17</v>
      </c>
      <c r="D3" s="786" t="s">
        <v>144</v>
      </c>
      <c r="E3" s="786" t="s">
        <v>18</v>
      </c>
      <c r="F3" s="786" t="s">
        <v>19</v>
      </c>
      <c r="G3" s="786" t="s">
        <v>46</v>
      </c>
      <c r="H3" s="786" t="s">
        <v>47</v>
      </c>
      <c r="I3" s="786" t="s">
        <v>20</v>
      </c>
      <c r="J3" s="786" t="s">
        <v>21</v>
      </c>
      <c r="K3" s="786" t="s">
        <v>22</v>
      </c>
      <c r="L3" s="786" t="s">
        <v>48</v>
      </c>
      <c r="M3" s="786" t="s">
        <v>49</v>
      </c>
      <c r="N3" s="786" t="s">
        <v>23</v>
      </c>
      <c r="O3" s="786" t="s">
        <v>50</v>
      </c>
      <c r="P3" s="787" t="s">
        <v>2</v>
      </c>
      <c r="Q3" s="780"/>
      <c r="R3" s="780"/>
      <c r="S3" s="780"/>
      <c r="T3" s="780"/>
      <c r="U3" s="780"/>
      <c r="V3" s="784"/>
      <c r="W3" s="784"/>
      <c r="X3" s="784"/>
      <c r="Y3" s="784"/>
      <c r="Z3" s="784"/>
      <c r="AA3" s="784"/>
      <c r="AB3" s="784"/>
      <c r="AC3" s="784"/>
      <c r="AD3" s="784"/>
      <c r="AE3" s="784"/>
      <c r="AF3" s="784"/>
      <c r="AG3" s="784"/>
      <c r="AH3" s="784"/>
      <c r="AI3" s="784"/>
      <c r="AJ3" s="784"/>
      <c r="AK3" s="784"/>
      <c r="AL3" s="784"/>
      <c r="AM3" s="784"/>
      <c r="AN3" s="784"/>
      <c r="AO3" s="784"/>
      <c r="AP3" s="784"/>
      <c r="AQ3" s="784"/>
      <c r="AR3" s="784"/>
      <c r="AS3" s="784"/>
      <c r="AT3" s="784"/>
      <c r="AU3" s="784"/>
      <c r="AV3" s="784"/>
      <c r="AW3" s="784"/>
      <c r="AX3" s="784"/>
      <c r="AY3" s="784"/>
      <c r="AZ3" s="784"/>
      <c r="BA3" s="784"/>
      <c r="BB3" s="784"/>
      <c r="BC3" s="784"/>
      <c r="BD3" s="784"/>
      <c r="BE3" s="784"/>
      <c r="BF3" s="784"/>
      <c r="BG3" s="784"/>
      <c r="BH3" s="784"/>
      <c r="BI3" s="784"/>
      <c r="BJ3" s="784"/>
      <c r="BK3" s="784"/>
      <c r="BL3" s="784"/>
      <c r="BM3" s="784"/>
      <c r="BN3" s="784"/>
      <c r="BO3" s="784"/>
      <c r="BP3" s="784"/>
      <c r="BQ3" s="784"/>
      <c r="BR3" s="784"/>
      <c r="BS3" s="784"/>
      <c r="BT3" s="784"/>
      <c r="BU3" s="784"/>
      <c r="BV3" s="784"/>
      <c r="BW3" s="784"/>
      <c r="BX3" s="784"/>
      <c r="BY3" s="784"/>
      <c r="BZ3" s="784"/>
      <c r="CA3" s="784"/>
      <c r="CB3" s="784"/>
      <c r="CC3" s="784"/>
      <c r="CD3" s="784"/>
      <c r="CE3" s="784"/>
      <c r="CF3" s="784"/>
      <c r="CG3" s="784"/>
      <c r="CH3" s="784"/>
      <c r="CI3" s="784"/>
      <c r="CJ3" s="784"/>
      <c r="CK3" s="784"/>
      <c r="CL3" s="784"/>
      <c r="CM3" s="784"/>
      <c r="CN3" s="784"/>
      <c r="CO3" s="784"/>
      <c r="CP3" s="784"/>
      <c r="CQ3" s="784"/>
      <c r="CR3" s="784"/>
      <c r="CS3" s="784"/>
      <c r="CT3" s="784"/>
      <c r="CU3" s="784"/>
      <c r="CV3" s="784"/>
      <c r="CW3" s="784"/>
      <c r="CX3" s="784"/>
      <c r="CY3" s="784"/>
      <c r="CZ3" s="784"/>
      <c r="DA3" s="784"/>
      <c r="DB3" s="784"/>
      <c r="DC3" s="784"/>
      <c r="DD3" s="784"/>
      <c r="DE3" s="784"/>
      <c r="DF3" s="784"/>
      <c r="DG3" s="784"/>
      <c r="DH3" s="784"/>
      <c r="DI3" s="784"/>
      <c r="DJ3" s="784"/>
      <c r="DK3" s="784"/>
      <c r="DL3" s="784"/>
      <c r="DM3" s="784"/>
      <c r="DN3" s="784"/>
      <c r="DO3" s="784"/>
      <c r="DP3" s="784"/>
      <c r="DQ3" s="784"/>
      <c r="DR3" s="784"/>
      <c r="DS3" s="784"/>
      <c r="DT3" s="784"/>
      <c r="DU3" s="784"/>
      <c r="DV3" s="784"/>
      <c r="DW3" s="784"/>
      <c r="DX3" s="784"/>
      <c r="DY3" s="784"/>
      <c r="DZ3" s="784"/>
      <c r="EA3" s="784"/>
      <c r="EB3" s="784"/>
      <c r="EC3" s="784"/>
      <c r="ED3" s="784"/>
      <c r="EE3" s="784"/>
      <c r="EF3" s="784"/>
      <c r="EG3" s="784"/>
      <c r="EH3" s="784"/>
      <c r="EI3" s="784"/>
      <c r="EJ3" s="784"/>
      <c r="EK3" s="784"/>
      <c r="EL3" s="784"/>
      <c r="EM3" s="784"/>
      <c r="EN3" s="784"/>
      <c r="EO3" s="784"/>
      <c r="EP3" s="784"/>
      <c r="EQ3" s="784"/>
      <c r="ER3" s="784"/>
      <c r="ES3" s="784"/>
      <c r="ET3" s="784"/>
      <c r="EU3" s="784"/>
      <c r="EV3" s="784"/>
      <c r="EW3" s="784"/>
      <c r="EX3" s="784"/>
      <c r="EY3" s="784"/>
      <c r="EZ3" s="784"/>
      <c r="FA3" s="784"/>
      <c r="FB3" s="784"/>
      <c r="FC3" s="784"/>
      <c r="FD3" s="784"/>
      <c r="FE3" s="784"/>
      <c r="FF3" s="784"/>
      <c r="FG3" s="784"/>
      <c r="FH3" s="784"/>
      <c r="FI3" s="784"/>
      <c r="FJ3" s="784"/>
      <c r="FK3" s="784"/>
      <c r="FL3" s="784"/>
      <c r="FM3" s="784"/>
      <c r="FN3" s="784"/>
      <c r="FO3" s="784"/>
      <c r="FP3" s="784"/>
      <c r="FQ3" s="784"/>
      <c r="FR3" s="784"/>
      <c r="FS3" s="784"/>
      <c r="FT3" s="784"/>
      <c r="FU3" s="784"/>
      <c r="FV3" s="784"/>
      <c r="FW3" s="784"/>
      <c r="FX3" s="784"/>
      <c r="FY3" s="784"/>
      <c r="FZ3" s="784"/>
      <c r="GA3" s="784"/>
      <c r="GB3" s="784"/>
      <c r="GC3" s="784"/>
      <c r="GD3" s="784"/>
      <c r="GE3" s="784"/>
      <c r="GF3" s="784"/>
      <c r="GG3" s="784"/>
      <c r="GH3" s="784"/>
      <c r="GI3" s="784"/>
      <c r="GJ3" s="784"/>
      <c r="GK3" s="784"/>
      <c r="GL3" s="784"/>
      <c r="GM3" s="784"/>
      <c r="GN3" s="784"/>
      <c r="GO3" s="784"/>
      <c r="GP3" s="784"/>
      <c r="GQ3" s="784"/>
      <c r="GR3" s="784"/>
      <c r="GS3" s="784"/>
      <c r="GT3" s="784"/>
      <c r="GU3" s="784"/>
      <c r="GV3" s="784"/>
      <c r="GW3" s="784"/>
      <c r="GX3" s="784"/>
      <c r="GY3" s="784"/>
      <c r="GZ3" s="784"/>
      <c r="HA3" s="784"/>
      <c r="HB3" s="784"/>
      <c r="HC3" s="784"/>
      <c r="HD3" s="784"/>
      <c r="HE3" s="784"/>
      <c r="HF3" s="784"/>
      <c r="HG3" s="784"/>
      <c r="HH3" s="784"/>
      <c r="HI3" s="784"/>
      <c r="HJ3" s="784"/>
      <c r="HK3" s="784"/>
      <c r="HL3" s="784"/>
      <c r="HM3" s="784"/>
      <c r="HN3" s="784"/>
      <c r="HO3" s="784"/>
      <c r="HP3" s="784"/>
      <c r="HQ3" s="784"/>
      <c r="HR3" s="784"/>
      <c r="HS3" s="784"/>
      <c r="HT3" s="784"/>
      <c r="HU3" s="784"/>
      <c r="HV3" s="784"/>
      <c r="HW3" s="784"/>
      <c r="HX3" s="784"/>
      <c r="HY3" s="784"/>
      <c r="HZ3" s="784"/>
      <c r="IA3" s="784"/>
      <c r="IB3" s="784"/>
      <c r="IC3" s="784"/>
      <c r="ID3" s="784"/>
      <c r="IE3" s="784"/>
      <c r="IF3" s="784"/>
      <c r="IG3" s="784"/>
      <c r="IH3" s="784"/>
      <c r="II3" s="784"/>
      <c r="IJ3" s="784"/>
      <c r="IK3" s="784"/>
      <c r="IL3" s="784"/>
      <c r="IM3" s="784"/>
      <c r="IN3" s="784"/>
      <c r="IO3" s="784"/>
      <c r="IP3" s="784"/>
      <c r="IQ3" s="784"/>
      <c r="IR3" s="784"/>
      <c r="IS3" s="784"/>
      <c r="IT3" s="784"/>
      <c r="IU3" s="784"/>
      <c r="IV3" s="784"/>
    </row>
    <row r="4" spans="1:256">
      <c r="A4" s="788"/>
      <c r="B4" s="789"/>
      <c r="C4" s="790"/>
      <c r="D4" s="790"/>
      <c r="E4" s="790"/>
      <c r="F4" s="790"/>
      <c r="G4" s="790" t="s">
        <v>51</v>
      </c>
      <c r="H4" s="790" t="s">
        <v>52</v>
      </c>
      <c r="I4" s="790"/>
      <c r="J4" s="790" t="s">
        <v>4</v>
      </c>
      <c r="K4" s="790" t="s">
        <v>4</v>
      </c>
      <c r="L4" s="790" t="s">
        <v>53</v>
      </c>
      <c r="M4" s="790" t="s">
        <v>54</v>
      </c>
      <c r="N4" s="790" t="s">
        <v>3</v>
      </c>
      <c r="O4" s="790" t="s">
        <v>4</v>
      </c>
      <c r="P4" s="791" t="s">
        <v>4</v>
      </c>
      <c r="Q4" s="792"/>
      <c r="R4" s="792"/>
      <c r="S4" s="792"/>
      <c r="T4" s="792"/>
      <c r="U4" s="792"/>
      <c r="V4" s="788"/>
      <c r="W4" s="788"/>
      <c r="X4" s="788"/>
      <c r="Y4" s="788"/>
      <c r="Z4" s="788"/>
      <c r="AA4" s="788"/>
      <c r="AB4" s="788"/>
      <c r="AC4" s="788"/>
      <c r="AD4" s="788"/>
      <c r="AE4" s="788"/>
      <c r="AF4" s="788"/>
      <c r="AG4" s="788"/>
      <c r="AH4" s="788"/>
      <c r="AI4" s="788"/>
      <c r="AJ4" s="788"/>
      <c r="AK4" s="788"/>
      <c r="AL4" s="788"/>
      <c r="AM4" s="788"/>
      <c r="AN4" s="788"/>
      <c r="AO4" s="788"/>
      <c r="AP4" s="788"/>
      <c r="AQ4" s="788"/>
      <c r="AR4" s="788"/>
      <c r="AS4" s="788"/>
      <c r="AT4" s="788"/>
      <c r="AU4" s="788"/>
      <c r="AV4" s="788"/>
      <c r="AW4" s="788"/>
      <c r="AX4" s="788"/>
      <c r="AY4" s="788"/>
      <c r="AZ4" s="788"/>
      <c r="BA4" s="788"/>
      <c r="BB4" s="788"/>
      <c r="BC4" s="788"/>
      <c r="BD4" s="788"/>
      <c r="BE4" s="788"/>
      <c r="BF4" s="788"/>
      <c r="BG4" s="788"/>
      <c r="BH4" s="788"/>
      <c r="BI4" s="788"/>
      <c r="BJ4" s="788"/>
      <c r="BK4" s="788"/>
      <c r="BL4" s="788"/>
      <c r="BM4" s="788"/>
      <c r="BN4" s="788"/>
      <c r="BO4" s="788"/>
      <c r="BP4" s="788"/>
      <c r="BQ4" s="788"/>
      <c r="BR4" s="788"/>
      <c r="BS4" s="788"/>
      <c r="BT4" s="788"/>
      <c r="BU4" s="788"/>
      <c r="BV4" s="788"/>
      <c r="BW4" s="788"/>
      <c r="BX4" s="788"/>
      <c r="BY4" s="788"/>
      <c r="BZ4" s="788"/>
      <c r="CA4" s="788"/>
      <c r="CB4" s="788"/>
      <c r="CC4" s="788"/>
      <c r="CD4" s="788"/>
      <c r="CE4" s="788"/>
      <c r="CF4" s="788"/>
      <c r="CG4" s="788"/>
      <c r="CH4" s="788"/>
      <c r="CI4" s="788"/>
      <c r="CJ4" s="788"/>
      <c r="CK4" s="788"/>
      <c r="CL4" s="788"/>
      <c r="CM4" s="788"/>
      <c r="CN4" s="788"/>
      <c r="CO4" s="788"/>
      <c r="CP4" s="788"/>
      <c r="CQ4" s="788"/>
      <c r="CR4" s="788"/>
      <c r="CS4" s="788"/>
      <c r="CT4" s="788"/>
      <c r="CU4" s="788"/>
      <c r="CV4" s="788"/>
      <c r="CW4" s="788"/>
      <c r="CX4" s="788"/>
      <c r="CY4" s="788"/>
      <c r="CZ4" s="788"/>
      <c r="DA4" s="788"/>
      <c r="DB4" s="788"/>
      <c r="DC4" s="788"/>
      <c r="DD4" s="788"/>
      <c r="DE4" s="788"/>
      <c r="DF4" s="788"/>
      <c r="DG4" s="788"/>
      <c r="DH4" s="788"/>
      <c r="DI4" s="788"/>
      <c r="DJ4" s="788"/>
      <c r="DK4" s="788"/>
      <c r="DL4" s="788"/>
      <c r="DM4" s="788"/>
      <c r="DN4" s="788"/>
      <c r="DO4" s="788"/>
      <c r="DP4" s="788"/>
      <c r="DQ4" s="788"/>
      <c r="DR4" s="788"/>
      <c r="DS4" s="788"/>
      <c r="DT4" s="788"/>
      <c r="DU4" s="788"/>
      <c r="DV4" s="788"/>
      <c r="DW4" s="788"/>
      <c r="DX4" s="788"/>
      <c r="DY4" s="788"/>
      <c r="DZ4" s="788"/>
      <c r="EA4" s="788"/>
      <c r="EB4" s="788"/>
      <c r="EC4" s="788"/>
      <c r="ED4" s="788"/>
      <c r="EE4" s="788"/>
      <c r="EF4" s="788"/>
      <c r="EG4" s="788"/>
      <c r="EH4" s="788"/>
      <c r="EI4" s="788"/>
      <c r="EJ4" s="788"/>
      <c r="EK4" s="788"/>
      <c r="EL4" s="788"/>
      <c r="EM4" s="788"/>
      <c r="EN4" s="788"/>
      <c r="EO4" s="788"/>
      <c r="EP4" s="788"/>
      <c r="EQ4" s="788"/>
      <c r="ER4" s="788"/>
      <c r="ES4" s="788"/>
      <c r="ET4" s="788"/>
      <c r="EU4" s="788"/>
      <c r="EV4" s="788"/>
      <c r="EW4" s="788"/>
      <c r="EX4" s="788"/>
      <c r="EY4" s="788"/>
      <c r="EZ4" s="788"/>
      <c r="FA4" s="788"/>
      <c r="FB4" s="788"/>
      <c r="FC4" s="788"/>
      <c r="FD4" s="788"/>
      <c r="FE4" s="788"/>
      <c r="FF4" s="788"/>
      <c r="FG4" s="788"/>
      <c r="FH4" s="788"/>
      <c r="FI4" s="788"/>
      <c r="FJ4" s="788"/>
      <c r="FK4" s="788"/>
      <c r="FL4" s="788"/>
      <c r="FM4" s="788"/>
      <c r="FN4" s="788"/>
      <c r="FO4" s="788"/>
      <c r="FP4" s="788"/>
      <c r="FQ4" s="788"/>
      <c r="FR4" s="788"/>
      <c r="FS4" s="788"/>
      <c r="FT4" s="788"/>
      <c r="FU4" s="788"/>
      <c r="FV4" s="788"/>
      <c r="FW4" s="788"/>
      <c r="FX4" s="788"/>
      <c r="FY4" s="788"/>
      <c r="FZ4" s="788"/>
      <c r="GA4" s="788"/>
      <c r="GB4" s="788"/>
      <c r="GC4" s="788"/>
      <c r="GD4" s="788"/>
      <c r="GE4" s="788"/>
      <c r="GF4" s="788"/>
      <c r="GG4" s="788"/>
      <c r="GH4" s="788"/>
      <c r="GI4" s="788"/>
      <c r="GJ4" s="788"/>
      <c r="GK4" s="788"/>
      <c r="GL4" s="788"/>
      <c r="GM4" s="788"/>
      <c r="GN4" s="788"/>
      <c r="GO4" s="788"/>
      <c r="GP4" s="788"/>
      <c r="GQ4" s="788"/>
      <c r="GR4" s="788"/>
      <c r="GS4" s="788"/>
      <c r="GT4" s="788"/>
      <c r="GU4" s="788"/>
      <c r="GV4" s="788"/>
      <c r="GW4" s="788"/>
      <c r="GX4" s="788"/>
      <c r="GY4" s="788"/>
      <c r="GZ4" s="788"/>
      <c r="HA4" s="788"/>
      <c r="HB4" s="788"/>
      <c r="HC4" s="788"/>
      <c r="HD4" s="788"/>
      <c r="HE4" s="788"/>
      <c r="HF4" s="788"/>
      <c r="HG4" s="788"/>
      <c r="HH4" s="788"/>
      <c r="HI4" s="788"/>
      <c r="HJ4" s="788"/>
      <c r="HK4" s="788"/>
      <c r="HL4" s="788"/>
      <c r="HM4" s="788"/>
      <c r="HN4" s="788"/>
      <c r="HO4" s="788"/>
      <c r="HP4" s="788"/>
      <c r="HQ4" s="788"/>
      <c r="HR4" s="788"/>
      <c r="HS4" s="788"/>
      <c r="HT4" s="788"/>
      <c r="HU4" s="788"/>
      <c r="HV4" s="788"/>
      <c r="HW4" s="788"/>
      <c r="HX4" s="788"/>
      <c r="HY4" s="788"/>
      <c r="HZ4" s="788"/>
      <c r="IA4" s="788"/>
      <c r="IB4" s="788"/>
      <c r="IC4" s="788"/>
      <c r="ID4" s="788"/>
      <c r="IE4" s="788"/>
      <c r="IF4" s="788"/>
      <c r="IG4" s="788"/>
      <c r="IH4" s="788"/>
      <c r="II4" s="788"/>
      <c r="IJ4" s="788"/>
      <c r="IK4" s="788"/>
      <c r="IL4" s="788"/>
      <c r="IM4" s="788"/>
      <c r="IN4" s="788"/>
      <c r="IO4" s="788"/>
      <c r="IP4" s="788"/>
      <c r="IQ4" s="788"/>
      <c r="IR4" s="788"/>
      <c r="IS4" s="788"/>
      <c r="IT4" s="788"/>
      <c r="IU4" s="788"/>
      <c r="IV4" s="788"/>
    </row>
    <row r="5" spans="1:256">
      <c r="A5" s="793"/>
      <c r="B5" s="794"/>
      <c r="C5" s="795" t="s">
        <v>5</v>
      </c>
      <c r="D5" s="795" t="s">
        <v>6</v>
      </c>
      <c r="E5" s="795" t="s">
        <v>24</v>
      </c>
      <c r="F5" s="795" t="s">
        <v>25</v>
      </c>
      <c r="G5" s="795" t="s">
        <v>26</v>
      </c>
      <c r="H5" s="795" t="s">
        <v>27</v>
      </c>
      <c r="I5" s="795" t="s">
        <v>28</v>
      </c>
      <c r="J5" s="795" t="s">
        <v>29</v>
      </c>
      <c r="K5" s="795" t="s">
        <v>55</v>
      </c>
      <c r="L5" s="795" t="s">
        <v>56</v>
      </c>
      <c r="M5" s="795" t="s">
        <v>57</v>
      </c>
      <c r="N5" s="795" t="s">
        <v>58</v>
      </c>
      <c r="O5" s="795" t="s">
        <v>59</v>
      </c>
      <c r="P5" s="796" t="s">
        <v>65</v>
      </c>
      <c r="Q5" s="797"/>
      <c r="R5" s="797"/>
      <c r="S5" s="797"/>
      <c r="T5" s="797"/>
      <c r="U5" s="797"/>
      <c r="V5" s="793"/>
      <c r="W5" s="793"/>
      <c r="X5" s="793"/>
      <c r="Y5" s="793"/>
      <c r="Z5" s="793"/>
      <c r="AA5" s="793"/>
      <c r="AB5" s="793"/>
      <c r="AC5" s="793"/>
      <c r="AD5" s="793"/>
      <c r="AE5" s="793"/>
      <c r="AF5" s="793"/>
      <c r="AG5" s="793"/>
      <c r="AH5" s="793"/>
      <c r="AI5" s="793"/>
      <c r="AJ5" s="793"/>
      <c r="AK5" s="793"/>
      <c r="AL5" s="793"/>
      <c r="AM5" s="793"/>
      <c r="AN5" s="793"/>
      <c r="AO5" s="793"/>
      <c r="AP5" s="793"/>
      <c r="AQ5" s="793"/>
      <c r="AR5" s="793"/>
      <c r="AS5" s="793"/>
      <c r="AT5" s="793"/>
      <c r="AU5" s="793"/>
      <c r="AV5" s="793"/>
      <c r="AW5" s="793"/>
      <c r="AX5" s="793"/>
      <c r="AY5" s="793"/>
      <c r="AZ5" s="793"/>
      <c r="BA5" s="793"/>
      <c r="BB5" s="793"/>
      <c r="BC5" s="793"/>
      <c r="BD5" s="793"/>
      <c r="BE5" s="793"/>
      <c r="BF5" s="793"/>
      <c r="BG5" s="793"/>
      <c r="BH5" s="793"/>
      <c r="BI5" s="793"/>
      <c r="BJ5" s="793"/>
      <c r="BK5" s="793"/>
      <c r="BL5" s="793"/>
      <c r="BM5" s="793"/>
      <c r="BN5" s="793"/>
      <c r="BO5" s="793"/>
      <c r="BP5" s="793"/>
      <c r="BQ5" s="793"/>
      <c r="BR5" s="793"/>
      <c r="BS5" s="793"/>
      <c r="BT5" s="793"/>
      <c r="BU5" s="793"/>
      <c r="BV5" s="793"/>
      <c r="BW5" s="793"/>
      <c r="BX5" s="793"/>
      <c r="BY5" s="793"/>
      <c r="BZ5" s="793"/>
      <c r="CA5" s="793"/>
      <c r="CB5" s="793"/>
      <c r="CC5" s="793"/>
      <c r="CD5" s="793"/>
      <c r="CE5" s="793"/>
      <c r="CF5" s="793"/>
      <c r="CG5" s="793"/>
      <c r="CH5" s="793"/>
      <c r="CI5" s="793"/>
      <c r="CJ5" s="793"/>
      <c r="CK5" s="793"/>
      <c r="CL5" s="793"/>
      <c r="CM5" s="793"/>
      <c r="CN5" s="793"/>
      <c r="CO5" s="793"/>
      <c r="CP5" s="793"/>
      <c r="CQ5" s="793"/>
      <c r="CR5" s="793"/>
      <c r="CS5" s="793"/>
      <c r="CT5" s="793"/>
      <c r="CU5" s="793"/>
      <c r="CV5" s="793"/>
      <c r="CW5" s="793"/>
      <c r="CX5" s="793"/>
      <c r="CY5" s="793"/>
      <c r="CZ5" s="793"/>
      <c r="DA5" s="793"/>
      <c r="DB5" s="793"/>
      <c r="DC5" s="793"/>
      <c r="DD5" s="793"/>
      <c r="DE5" s="793"/>
      <c r="DF5" s="793"/>
      <c r="DG5" s="793"/>
      <c r="DH5" s="793"/>
      <c r="DI5" s="793"/>
      <c r="DJ5" s="793"/>
      <c r="DK5" s="793"/>
      <c r="DL5" s="793"/>
      <c r="DM5" s="793"/>
      <c r="DN5" s="793"/>
      <c r="DO5" s="793"/>
      <c r="DP5" s="793"/>
      <c r="DQ5" s="793"/>
      <c r="DR5" s="793"/>
      <c r="DS5" s="793"/>
      <c r="DT5" s="793"/>
      <c r="DU5" s="793"/>
      <c r="DV5" s="793"/>
      <c r="DW5" s="793"/>
      <c r="DX5" s="793"/>
      <c r="DY5" s="793"/>
      <c r="DZ5" s="793"/>
      <c r="EA5" s="793"/>
      <c r="EB5" s="793"/>
      <c r="EC5" s="793"/>
      <c r="ED5" s="793"/>
      <c r="EE5" s="793"/>
      <c r="EF5" s="793"/>
      <c r="EG5" s="793"/>
      <c r="EH5" s="793"/>
      <c r="EI5" s="793"/>
      <c r="EJ5" s="793"/>
      <c r="EK5" s="793"/>
      <c r="EL5" s="793"/>
      <c r="EM5" s="793"/>
      <c r="EN5" s="793"/>
      <c r="EO5" s="793"/>
      <c r="EP5" s="793"/>
      <c r="EQ5" s="793"/>
      <c r="ER5" s="793"/>
      <c r="ES5" s="793"/>
      <c r="ET5" s="793"/>
      <c r="EU5" s="793"/>
      <c r="EV5" s="793"/>
      <c r="EW5" s="793"/>
      <c r="EX5" s="793"/>
      <c r="EY5" s="793"/>
      <c r="EZ5" s="793"/>
      <c r="FA5" s="793"/>
      <c r="FB5" s="793"/>
      <c r="FC5" s="793"/>
      <c r="FD5" s="793"/>
      <c r="FE5" s="793"/>
      <c r="FF5" s="793"/>
      <c r="FG5" s="793"/>
      <c r="FH5" s="793"/>
      <c r="FI5" s="793"/>
      <c r="FJ5" s="793"/>
      <c r="FK5" s="793"/>
      <c r="FL5" s="793"/>
      <c r="FM5" s="793"/>
      <c r="FN5" s="793"/>
      <c r="FO5" s="793"/>
      <c r="FP5" s="793"/>
      <c r="FQ5" s="793"/>
      <c r="FR5" s="793"/>
      <c r="FS5" s="793"/>
      <c r="FT5" s="793"/>
      <c r="FU5" s="793"/>
      <c r="FV5" s="793"/>
      <c r="FW5" s="793"/>
      <c r="FX5" s="793"/>
      <c r="FY5" s="793"/>
      <c r="FZ5" s="793"/>
      <c r="GA5" s="793"/>
      <c r="GB5" s="793"/>
      <c r="GC5" s="793"/>
      <c r="GD5" s="793"/>
      <c r="GE5" s="793"/>
      <c r="GF5" s="793"/>
      <c r="GG5" s="793"/>
      <c r="GH5" s="793"/>
      <c r="GI5" s="793"/>
      <c r="GJ5" s="793"/>
      <c r="GK5" s="793"/>
      <c r="GL5" s="793"/>
      <c r="GM5" s="793"/>
      <c r="GN5" s="793"/>
      <c r="GO5" s="793"/>
      <c r="GP5" s="793"/>
      <c r="GQ5" s="793"/>
      <c r="GR5" s="793"/>
      <c r="GS5" s="793"/>
      <c r="GT5" s="793"/>
      <c r="GU5" s="793"/>
      <c r="GV5" s="793"/>
      <c r="GW5" s="793"/>
      <c r="GX5" s="793"/>
      <c r="GY5" s="793"/>
      <c r="GZ5" s="793"/>
      <c r="HA5" s="793"/>
      <c r="HB5" s="793"/>
      <c r="HC5" s="793"/>
      <c r="HD5" s="793"/>
      <c r="HE5" s="793"/>
      <c r="HF5" s="793"/>
      <c r="HG5" s="793"/>
      <c r="HH5" s="793"/>
      <c r="HI5" s="793"/>
      <c r="HJ5" s="793"/>
      <c r="HK5" s="793"/>
      <c r="HL5" s="793"/>
      <c r="HM5" s="793"/>
      <c r="HN5" s="793"/>
      <c r="HO5" s="793"/>
      <c r="HP5" s="793"/>
      <c r="HQ5" s="793"/>
      <c r="HR5" s="793"/>
      <c r="HS5" s="793"/>
      <c r="HT5" s="793"/>
      <c r="HU5" s="793"/>
      <c r="HV5" s="793"/>
      <c r="HW5" s="793"/>
      <c r="HX5" s="793"/>
      <c r="HY5" s="793"/>
      <c r="HZ5" s="793"/>
      <c r="IA5" s="793"/>
      <c r="IB5" s="793"/>
      <c r="IC5" s="793"/>
      <c r="ID5" s="793"/>
      <c r="IE5" s="793"/>
      <c r="IF5" s="793"/>
      <c r="IG5" s="793"/>
      <c r="IH5" s="793"/>
      <c r="II5" s="793"/>
      <c r="IJ5" s="793"/>
      <c r="IK5" s="793"/>
      <c r="IL5" s="793"/>
      <c r="IM5" s="793"/>
      <c r="IN5" s="793"/>
      <c r="IO5" s="793"/>
      <c r="IP5" s="793"/>
      <c r="IQ5" s="793"/>
      <c r="IR5" s="793"/>
      <c r="IS5" s="793"/>
      <c r="IT5" s="793"/>
      <c r="IU5" s="793"/>
      <c r="IV5" s="793"/>
    </row>
    <row r="6" spans="1:256">
      <c r="B6" s="798" t="s">
        <v>66</v>
      </c>
      <c r="C6" s="799"/>
      <c r="D6" s="799"/>
      <c r="E6" s="800"/>
      <c r="F6" s="800"/>
      <c r="G6" s="800"/>
      <c r="H6" s="800"/>
      <c r="I6" s="800"/>
      <c r="J6" s="800"/>
      <c r="K6" s="800"/>
      <c r="L6" s="800"/>
      <c r="M6" s="800"/>
      <c r="N6" s="800"/>
      <c r="O6" s="800"/>
      <c r="P6" s="801"/>
    </row>
    <row r="7" spans="1:256">
      <c r="B7" s="802" t="s">
        <v>177</v>
      </c>
      <c r="C7" s="799"/>
      <c r="D7" s="799"/>
      <c r="E7" s="800"/>
      <c r="F7" s="800"/>
      <c r="G7" s="800"/>
      <c r="H7" s="800"/>
      <c r="I7" s="800"/>
      <c r="J7" s="800"/>
      <c r="K7" s="800"/>
      <c r="L7" s="800"/>
      <c r="M7" s="800"/>
      <c r="N7" s="800"/>
      <c r="O7" s="800"/>
      <c r="P7" s="801"/>
    </row>
    <row r="8" spans="1:256">
      <c r="B8" s="803" t="s">
        <v>68</v>
      </c>
      <c r="C8" s="799"/>
      <c r="D8" s="804"/>
      <c r="E8" s="800"/>
      <c r="F8" s="800"/>
      <c r="G8" s="800"/>
      <c r="H8" s="800"/>
      <c r="I8" s="800"/>
      <c r="J8" s="800"/>
      <c r="K8" s="800"/>
      <c r="L8" s="800"/>
      <c r="M8" s="800"/>
      <c r="N8" s="800"/>
      <c r="O8" s="800"/>
      <c r="P8" s="801"/>
    </row>
    <row r="9" spans="1:256">
      <c r="B9" s="803" t="s">
        <v>69</v>
      </c>
      <c r="C9" s="799"/>
      <c r="D9" s="799"/>
      <c r="E9" s="800"/>
      <c r="F9" s="800"/>
      <c r="G9" s="800"/>
      <c r="H9" s="800"/>
      <c r="I9" s="800"/>
      <c r="J9" s="800"/>
      <c r="K9" s="800"/>
      <c r="L9" s="800"/>
      <c r="M9" s="800"/>
      <c r="N9" s="800"/>
      <c r="O9" s="800"/>
      <c r="P9" s="801"/>
    </row>
    <row r="10" spans="1:256">
      <c r="B10" s="802" t="s">
        <v>178</v>
      </c>
      <c r="C10" s="799"/>
      <c r="D10" s="799"/>
      <c r="E10" s="800"/>
      <c r="F10" s="800"/>
      <c r="G10" s="800"/>
      <c r="H10" s="800"/>
      <c r="I10" s="800"/>
      <c r="J10" s="800"/>
      <c r="K10" s="800"/>
      <c r="L10" s="800"/>
      <c r="M10" s="800"/>
      <c r="N10" s="800"/>
      <c r="O10" s="800"/>
      <c r="P10" s="801"/>
    </row>
    <row r="11" spans="1:256">
      <c r="B11" s="802" t="s">
        <v>179</v>
      </c>
      <c r="C11" s="799"/>
      <c r="D11" s="799"/>
      <c r="E11" s="800"/>
      <c r="F11" s="800"/>
      <c r="G11" s="800"/>
      <c r="H11" s="800"/>
      <c r="I11" s="800"/>
      <c r="J11" s="800"/>
      <c r="K11" s="800"/>
      <c r="L11" s="800"/>
      <c r="M11" s="800"/>
      <c r="N11" s="800"/>
      <c r="O11" s="800"/>
      <c r="P11" s="801"/>
    </row>
    <row r="12" spans="1:256">
      <c r="B12" s="803" t="s">
        <v>72</v>
      </c>
      <c r="C12" s="799"/>
      <c r="D12" s="799"/>
      <c r="E12" s="800"/>
      <c r="F12" s="800"/>
      <c r="G12" s="800"/>
      <c r="H12" s="800"/>
      <c r="I12" s="800"/>
      <c r="J12" s="800"/>
      <c r="K12" s="800"/>
      <c r="L12" s="800"/>
      <c r="M12" s="800"/>
      <c r="N12" s="800"/>
      <c r="O12" s="800"/>
      <c r="P12" s="801"/>
    </row>
    <row r="13" spans="1:256">
      <c r="B13" s="803" t="s">
        <v>73</v>
      </c>
      <c r="C13" s="799"/>
      <c r="D13" s="799"/>
      <c r="E13" s="800"/>
      <c r="F13" s="800"/>
      <c r="G13" s="800"/>
      <c r="H13" s="800"/>
      <c r="I13" s="800"/>
      <c r="J13" s="800"/>
      <c r="K13" s="800"/>
      <c r="L13" s="800"/>
      <c r="M13" s="800"/>
      <c r="N13" s="800"/>
      <c r="O13" s="800"/>
      <c r="P13" s="801"/>
    </row>
    <row r="14" spans="1:256">
      <c r="B14" s="802" t="s">
        <v>180</v>
      </c>
      <c r="C14" s="799"/>
      <c r="D14" s="799"/>
      <c r="E14" s="800"/>
      <c r="F14" s="800"/>
      <c r="G14" s="800"/>
      <c r="H14" s="800"/>
      <c r="I14" s="800"/>
      <c r="J14" s="800"/>
      <c r="K14" s="800"/>
      <c r="L14" s="800"/>
      <c r="M14" s="800"/>
      <c r="N14" s="800"/>
      <c r="O14" s="800"/>
      <c r="P14" s="801"/>
    </row>
    <row r="15" spans="1:256">
      <c r="B15" s="802" t="s">
        <v>181</v>
      </c>
      <c r="C15" s="799"/>
      <c r="D15" s="799"/>
      <c r="E15" s="800"/>
      <c r="F15" s="800"/>
      <c r="G15" s="800"/>
      <c r="H15" s="800"/>
      <c r="I15" s="800"/>
      <c r="J15" s="800"/>
      <c r="K15" s="800"/>
      <c r="L15" s="800"/>
      <c r="M15" s="800"/>
      <c r="N15" s="800"/>
      <c r="O15" s="800"/>
      <c r="P15" s="801"/>
    </row>
    <row r="16" spans="1:256">
      <c r="B16" s="803" t="s">
        <v>182</v>
      </c>
      <c r="C16" s="799"/>
      <c r="D16" s="799"/>
      <c r="E16" s="800"/>
      <c r="F16" s="800"/>
      <c r="G16" s="800"/>
      <c r="H16" s="800"/>
      <c r="I16" s="800"/>
      <c r="J16" s="800"/>
      <c r="K16" s="800"/>
      <c r="L16" s="800"/>
      <c r="M16" s="800"/>
      <c r="N16" s="800"/>
      <c r="O16" s="800"/>
      <c r="P16" s="801"/>
    </row>
    <row r="17" spans="1:256">
      <c r="B17" s="803" t="s">
        <v>183</v>
      </c>
      <c r="C17" s="799"/>
      <c r="D17" s="799"/>
      <c r="E17" s="800"/>
      <c r="F17" s="800"/>
      <c r="G17" s="800"/>
      <c r="H17" s="800"/>
      <c r="I17" s="800"/>
      <c r="J17" s="800"/>
      <c r="K17" s="800"/>
      <c r="L17" s="800"/>
      <c r="M17" s="800"/>
      <c r="N17" s="800"/>
      <c r="O17" s="800"/>
      <c r="P17" s="801"/>
    </row>
    <row r="18" spans="1:256">
      <c r="B18" s="803" t="s">
        <v>184</v>
      </c>
      <c r="C18" s="799"/>
      <c r="D18" s="799"/>
      <c r="E18" s="800"/>
      <c r="F18" s="800"/>
      <c r="G18" s="800"/>
      <c r="H18" s="800"/>
      <c r="I18" s="800"/>
      <c r="J18" s="800"/>
      <c r="K18" s="800"/>
      <c r="L18" s="800"/>
      <c r="M18" s="800"/>
      <c r="N18" s="800"/>
      <c r="O18" s="800"/>
      <c r="P18" s="801"/>
    </row>
    <row r="19" spans="1:256">
      <c r="B19" s="803" t="s">
        <v>185</v>
      </c>
      <c r="C19" s="799"/>
      <c r="D19" s="799"/>
      <c r="E19" s="800"/>
      <c r="F19" s="800"/>
      <c r="G19" s="800"/>
      <c r="H19" s="800"/>
      <c r="I19" s="800"/>
      <c r="J19" s="800"/>
      <c r="K19" s="800"/>
      <c r="L19" s="800"/>
      <c r="M19" s="800"/>
      <c r="N19" s="800"/>
      <c r="O19" s="800"/>
      <c r="P19" s="801"/>
    </row>
    <row r="20" spans="1:256">
      <c r="B20" s="802" t="s">
        <v>186</v>
      </c>
      <c r="C20" s="799"/>
      <c r="D20" s="799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1"/>
    </row>
    <row r="21" spans="1:256">
      <c r="B21" s="805" t="s">
        <v>79</v>
      </c>
      <c r="C21" s="799"/>
      <c r="D21" s="799"/>
      <c r="E21" s="800"/>
      <c r="F21" s="800"/>
      <c r="G21" s="800"/>
      <c r="H21" s="800"/>
      <c r="I21" s="800"/>
      <c r="J21" s="800"/>
      <c r="K21" s="800"/>
      <c r="L21" s="800"/>
      <c r="M21" s="800"/>
      <c r="N21" s="800"/>
      <c r="O21" s="800"/>
      <c r="P21" s="801"/>
    </row>
    <row r="22" spans="1:256">
      <c r="B22" s="798" t="s">
        <v>80</v>
      </c>
      <c r="C22" s="799"/>
      <c r="D22" s="799"/>
      <c r="E22" s="800"/>
      <c r="F22" s="800"/>
      <c r="G22" s="800"/>
      <c r="H22" s="800"/>
      <c r="I22" s="800"/>
      <c r="J22" s="800"/>
      <c r="K22" s="800"/>
      <c r="L22" s="800"/>
      <c r="M22" s="800"/>
      <c r="N22" s="800"/>
      <c r="O22" s="800"/>
      <c r="P22" s="801"/>
    </row>
    <row r="23" spans="1:256">
      <c r="B23" s="802" t="s">
        <v>177</v>
      </c>
      <c r="C23" s="799"/>
      <c r="D23" s="799"/>
      <c r="E23" s="800"/>
      <c r="F23" s="800"/>
      <c r="G23" s="800"/>
      <c r="H23" s="800"/>
      <c r="I23" s="800"/>
      <c r="J23" s="800"/>
      <c r="K23" s="800"/>
      <c r="L23" s="800"/>
      <c r="M23" s="800"/>
      <c r="N23" s="800"/>
      <c r="O23" s="800"/>
      <c r="P23" s="801"/>
    </row>
    <row r="24" spans="1:256">
      <c r="B24" s="803" t="s">
        <v>68</v>
      </c>
      <c r="C24" s="799"/>
      <c r="D24" s="799"/>
      <c r="E24" s="800"/>
      <c r="F24" s="800"/>
      <c r="G24" s="800"/>
      <c r="H24" s="800"/>
      <c r="I24" s="800"/>
      <c r="J24" s="800"/>
      <c r="K24" s="800"/>
      <c r="L24" s="800"/>
      <c r="M24" s="800"/>
      <c r="N24" s="800"/>
      <c r="O24" s="800"/>
      <c r="P24" s="801"/>
    </row>
    <row r="25" spans="1:256">
      <c r="B25" s="803" t="s">
        <v>69</v>
      </c>
      <c r="C25" s="799"/>
      <c r="D25" s="799"/>
      <c r="E25" s="800"/>
      <c r="F25" s="800"/>
      <c r="G25" s="800"/>
      <c r="H25" s="800"/>
      <c r="I25" s="800"/>
      <c r="J25" s="800"/>
      <c r="K25" s="800"/>
      <c r="L25" s="800"/>
      <c r="M25" s="800"/>
      <c r="N25" s="800"/>
      <c r="O25" s="800"/>
      <c r="P25" s="801"/>
    </row>
    <row r="26" spans="1:256">
      <c r="B26" s="802" t="s">
        <v>178</v>
      </c>
      <c r="C26" s="799"/>
      <c r="D26" s="799"/>
      <c r="E26" s="800"/>
      <c r="F26" s="800"/>
      <c r="G26" s="800"/>
      <c r="H26" s="800"/>
      <c r="I26" s="800"/>
      <c r="J26" s="800"/>
      <c r="K26" s="800"/>
      <c r="L26" s="800"/>
      <c r="M26" s="800"/>
      <c r="N26" s="800"/>
      <c r="O26" s="800"/>
      <c r="P26" s="801"/>
    </row>
    <row r="27" spans="1:256">
      <c r="B27" s="802" t="s">
        <v>179</v>
      </c>
      <c r="C27" s="799"/>
      <c r="D27" s="799"/>
      <c r="E27" s="800"/>
      <c r="F27" s="800"/>
      <c r="G27" s="800"/>
      <c r="H27" s="800"/>
      <c r="I27" s="800"/>
      <c r="J27" s="800"/>
      <c r="K27" s="800"/>
      <c r="L27" s="800"/>
      <c r="M27" s="800"/>
      <c r="N27" s="800"/>
      <c r="O27" s="800"/>
      <c r="P27" s="801"/>
    </row>
    <row r="28" spans="1:256">
      <c r="B28" s="803" t="s">
        <v>72</v>
      </c>
      <c r="C28" s="799"/>
      <c r="D28" s="799"/>
      <c r="E28" s="800"/>
      <c r="F28" s="800"/>
      <c r="G28" s="800"/>
      <c r="H28" s="800"/>
      <c r="I28" s="800"/>
      <c r="J28" s="800"/>
      <c r="K28" s="800"/>
      <c r="L28" s="800"/>
      <c r="M28" s="800"/>
      <c r="N28" s="800"/>
      <c r="O28" s="800"/>
      <c r="P28" s="801"/>
    </row>
    <row r="29" spans="1:256">
      <c r="B29" s="803" t="s">
        <v>73</v>
      </c>
      <c r="C29" s="799"/>
      <c r="D29" s="799"/>
      <c r="E29" s="800"/>
      <c r="F29" s="800"/>
      <c r="G29" s="800"/>
      <c r="H29" s="800"/>
      <c r="I29" s="800"/>
      <c r="J29" s="800"/>
      <c r="K29" s="800"/>
      <c r="L29" s="800"/>
      <c r="M29" s="800"/>
      <c r="N29" s="800"/>
      <c r="O29" s="800"/>
      <c r="P29" s="801"/>
    </row>
    <row r="30" spans="1:256">
      <c r="B30" s="802" t="s">
        <v>180</v>
      </c>
      <c r="C30" s="799"/>
      <c r="D30" s="799"/>
      <c r="E30" s="800"/>
      <c r="F30" s="800"/>
      <c r="G30" s="800"/>
      <c r="H30" s="800"/>
      <c r="I30" s="800"/>
      <c r="J30" s="800"/>
      <c r="K30" s="800"/>
      <c r="L30" s="800"/>
      <c r="M30" s="800"/>
      <c r="N30" s="800"/>
      <c r="O30" s="800"/>
      <c r="P30" s="801"/>
    </row>
    <row r="31" spans="1:256">
      <c r="B31" s="802" t="s">
        <v>181</v>
      </c>
      <c r="C31" s="799"/>
      <c r="D31" s="799"/>
      <c r="E31" s="800"/>
      <c r="F31" s="800"/>
      <c r="G31" s="800"/>
      <c r="H31" s="800"/>
      <c r="I31" s="800"/>
      <c r="J31" s="800"/>
      <c r="K31" s="800"/>
      <c r="L31" s="800"/>
      <c r="M31" s="800"/>
      <c r="N31" s="800"/>
      <c r="O31" s="800"/>
      <c r="P31" s="801"/>
    </row>
    <row r="32" spans="1:256">
      <c r="B32" s="803" t="s">
        <v>182</v>
      </c>
      <c r="C32" s="799"/>
      <c r="D32" s="799"/>
      <c r="E32" s="800"/>
      <c r="F32" s="800"/>
      <c r="G32" s="800"/>
      <c r="H32" s="800"/>
      <c r="I32" s="800"/>
      <c r="J32" s="800"/>
      <c r="K32" s="800"/>
      <c r="L32" s="800"/>
      <c r="M32" s="800"/>
      <c r="N32" s="800"/>
      <c r="O32" s="800"/>
      <c r="P32" s="801"/>
    </row>
    <row r="33" spans="1:256">
      <c r="B33" s="803" t="s">
        <v>183</v>
      </c>
      <c r="C33" s="799"/>
      <c r="D33" s="799"/>
      <c r="E33" s="800"/>
      <c r="F33" s="800"/>
      <c r="G33" s="800"/>
      <c r="H33" s="800"/>
      <c r="I33" s="800"/>
      <c r="J33" s="800"/>
      <c r="K33" s="800"/>
      <c r="L33" s="800"/>
      <c r="M33" s="800"/>
      <c r="N33" s="800"/>
      <c r="O33" s="800"/>
      <c r="P33" s="801"/>
    </row>
    <row r="34" spans="1:256">
      <c r="B34" s="803" t="s">
        <v>184</v>
      </c>
      <c r="C34" s="799"/>
      <c r="D34" s="799"/>
      <c r="E34" s="800"/>
      <c r="F34" s="800"/>
      <c r="G34" s="800"/>
      <c r="H34" s="800"/>
      <c r="I34" s="800"/>
      <c r="J34" s="800"/>
      <c r="K34" s="800"/>
      <c r="L34" s="800"/>
      <c r="M34" s="800"/>
      <c r="N34" s="800"/>
      <c r="O34" s="800"/>
      <c r="P34" s="801"/>
    </row>
    <row r="35" spans="1:256">
      <c r="B35" s="803" t="s">
        <v>185</v>
      </c>
      <c r="C35" s="799"/>
      <c r="D35" s="799"/>
      <c r="E35" s="800"/>
      <c r="F35" s="800"/>
      <c r="G35" s="800"/>
      <c r="H35" s="800"/>
      <c r="I35" s="800"/>
      <c r="J35" s="800"/>
      <c r="K35" s="800"/>
      <c r="L35" s="800"/>
      <c r="M35" s="800"/>
      <c r="N35" s="800"/>
      <c r="O35" s="800"/>
      <c r="P35" s="801"/>
    </row>
    <row r="36" spans="1:256">
      <c r="B36" s="802" t="s">
        <v>186</v>
      </c>
      <c r="C36" s="799"/>
      <c r="D36" s="799"/>
      <c r="E36" s="800"/>
      <c r="F36" s="800"/>
      <c r="G36" s="800"/>
      <c r="H36" s="800"/>
      <c r="I36" s="800"/>
      <c r="J36" s="800"/>
      <c r="K36" s="800"/>
      <c r="L36" s="800"/>
      <c r="M36" s="800"/>
      <c r="N36" s="800"/>
      <c r="O36" s="800"/>
      <c r="P36" s="801"/>
    </row>
    <row r="37" spans="1:256">
      <c r="B37" s="805" t="s">
        <v>85</v>
      </c>
      <c r="C37" s="799"/>
      <c r="D37" s="799"/>
      <c r="E37" s="800"/>
      <c r="F37" s="800"/>
      <c r="G37" s="800"/>
      <c r="H37" s="800"/>
      <c r="I37" s="800"/>
      <c r="J37" s="800"/>
      <c r="K37" s="800"/>
      <c r="L37" s="800"/>
      <c r="M37" s="800"/>
      <c r="N37" s="800"/>
      <c r="O37" s="800"/>
      <c r="P37" s="801"/>
    </row>
    <row r="38" spans="1:256">
      <c r="B38" s="806" t="str">
        <v>סה"כ מוצרים מובנים</v>
      </c>
      <c r="C38" s="807"/>
      <c r="D38" s="807"/>
      <c r="E38" s="808"/>
      <c r="F38" s="808"/>
      <c r="G38" s="808"/>
      <c r="H38" s="808"/>
      <c r="I38" s="808"/>
      <c r="J38" s="808"/>
      <c r="K38" s="808"/>
      <c r="L38" s="808"/>
      <c r="M38" s="808"/>
      <c r="N38" s="808"/>
      <c r="O38" s="808"/>
      <c r="P38" s="809"/>
    </row>
    <row r="39" spans="1:256">
      <c r="B39" s="810" t="s">
        <v>87</v>
      </c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B2:P2"/>
  </mergeCells>
  <printOptions/>
  <pageMargins left="0" right="0" top="0.5" bottom="0.5" header="0" footer="0.25"/>
  <pageSetup blackAndWhite="0" cellComments="none" copies="1" draft="0" errors="displayed" firstPageNumber="1" fitToWidth="1" orientation="landscape" pageOrder="overThenDown" paperSize="9" scale="61" useFirstPageNumber="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  <tabColor rgb="FF800000"/>
  </sheetPr>
  <dimension ref="A1:IV100"/>
  <sheetViews>
    <sheetView workbookViewId="0" rightToLeft="1">
      <selection activeCell="A1" sqref="A1"/>
    </sheetView>
  </sheetViews>
  <sheetFormatPr defaultRowHeight="18"/>
  <cols>
    <col min="1" max="1" style="811" width="6.281423" customWidth="1"/>
    <col min="2" max="2" style="812" width="47.78578" customWidth="1"/>
    <col min="3" max="3" style="812" width="17.72888" customWidth="1"/>
    <col min="4" max="4" style="811" width="9.713702" customWidth="1"/>
    <col min="5" max="5" style="811" width="18.44508" customWidth="1"/>
    <col min="6" max="6" style="811" width="9.713702" customWidth="1"/>
    <col min="7" max="7" style="811" width="17.87368" customWidth="1"/>
    <col min="8" max="9" style="811" width="9.713702" customWidth="1"/>
    <col min="10" max="10" style="811" width="19.73267" customWidth="1"/>
    <col min="11" max="11" style="811" width="14.15179" customWidth="1"/>
    <col min="12" max="12" style="811" width="15.72508" customWidth="1"/>
    <col min="13" max="13" style="811" width="9.713702" customWidth="1"/>
    <col min="14" max="14" style="811" width="7.569017" customWidth="1"/>
    <col min="15" max="15" style="811" width="6.708012" customWidth="1"/>
    <col min="16" max="16" style="811" width="7.709908" customWidth="1"/>
    <col min="17" max="17" style="811" width="7.138514" customWidth="1"/>
    <col min="18" max="18" style="811" width="5.995726" customWidth="1"/>
    <col min="19" max="19" style="811" width="7.854714" customWidth="1"/>
    <col min="20" max="20" style="811" width="8.140411" customWidth="1"/>
    <col min="21" max="21" style="811" width="6.281423" customWidth="1"/>
    <col min="22" max="22" style="811" width="7.999519" customWidth="1"/>
    <col min="23" max="23" style="811" width="8.711805" customWidth="1"/>
    <col min="24" max="24" style="811" width="10.00331" customWidth="1"/>
    <col min="25" max="25" style="811" width="9.57281" customWidth="1"/>
    <col min="26" max="26" style="811" width="6.136617" customWidth="1"/>
    <col min="27" max="28" style="811" width="5.706115" customWidth="1"/>
    <col min="29" max="29" style="811" width="6.852817" customWidth="1"/>
    <col min="30" max="30" style="811" width="6.422315" customWidth="1"/>
    <col min="31" max="31" style="811" width="6.708012" customWidth="1"/>
    <col min="32" max="32" style="811" width="7.28332" customWidth="1"/>
    <col min="33" max="44" style="811" width="5.706115" customWidth="1"/>
    <col min="45" max="256" style="811"/>
  </cols>
  <sheetData>
    <row r="1" spans="1:256">
      <c r="B1" s="813" t="s">
        <v>16</v>
      </c>
      <c r="C1" s="814" t="s">
        <v>1</v>
      </c>
    </row>
    <row r="2" spans="1:256">
      <c r="A2" s="815"/>
      <c r="B2" s="816" t="str">
        <v>ד. הלוואות:</v>
      </c>
      <c r="C2" s="817"/>
      <c r="D2" s="817"/>
      <c r="E2" s="817"/>
      <c r="F2" s="817"/>
      <c r="G2" s="817"/>
      <c r="H2" s="817"/>
      <c r="I2" s="817"/>
      <c r="J2" s="817"/>
      <c r="K2" s="817"/>
      <c r="L2" s="817"/>
      <c r="M2" s="818"/>
      <c r="N2" s="815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  <c r="AS2" s="815"/>
      <c r="AT2" s="815"/>
      <c r="AU2" s="815"/>
      <c r="AV2" s="815"/>
      <c r="AW2" s="815"/>
      <c r="AX2" s="815"/>
      <c r="AY2" s="815"/>
      <c r="AZ2" s="815"/>
      <c r="BA2" s="815"/>
      <c r="BB2" s="815"/>
      <c r="BC2" s="815"/>
      <c r="BD2" s="815"/>
      <c r="BE2" s="815"/>
      <c r="BF2" s="815"/>
      <c r="BG2" s="815"/>
      <c r="BH2" s="815"/>
      <c r="BI2" s="815"/>
      <c r="BJ2" s="815"/>
      <c r="BK2" s="815"/>
      <c r="BL2" s="815"/>
      <c r="BM2" s="815"/>
      <c r="BN2" s="815"/>
      <c r="BO2" s="815"/>
      <c r="BP2" s="815"/>
      <c r="BQ2" s="815"/>
      <c r="BR2" s="815"/>
      <c r="BS2" s="815"/>
      <c r="BT2" s="815"/>
      <c r="BU2" s="815"/>
      <c r="BV2" s="815"/>
      <c r="BW2" s="815"/>
      <c r="BX2" s="815"/>
      <c r="BY2" s="815"/>
      <c r="BZ2" s="815"/>
      <c r="CA2" s="815"/>
      <c r="CB2" s="815"/>
      <c r="CC2" s="815"/>
      <c r="CD2" s="815"/>
      <c r="CE2" s="815"/>
      <c r="CF2" s="815"/>
      <c r="CG2" s="815"/>
      <c r="CH2" s="815"/>
      <c r="CI2" s="815"/>
      <c r="CJ2" s="815"/>
      <c r="CK2" s="815"/>
      <c r="CL2" s="815"/>
      <c r="CM2" s="815"/>
      <c r="CN2" s="815"/>
      <c r="CO2" s="815"/>
      <c r="CP2" s="815"/>
      <c r="CQ2" s="815"/>
      <c r="CR2" s="815"/>
      <c r="CS2" s="815"/>
      <c r="CT2" s="815"/>
      <c r="CU2" s="815"/>
      <c r="CV2" s="815"/>
      <c r="CW2" s="815"/>
      <c r="CX2" s="815"/>
      <c r="CY2" s="815"/>
      <c r="CZ2" s="815"/>
      <c r="DA2" s="815"/>
      <c r="DB2" s="815"/>
      <c r="DC2" s="815"/>
      <c r="DD2" s="815"/>
      <c r="DE2" s="815"/>
      <c r="DF2" s="815"/>
      <c r="DG2" s="815"/>
      <c r="DH2" s="815"/>
      <c r="DI2" s="815"/>
      <c r="DJ2" s="815"/>
      <c r="DK2" s="815"/>
      <c r="DL2" s="815"/>
      <c r="DM2" s="815"/>
      <c r="DN2" s="815"/>
      <c r="DO2" s="815"/>
      <c r="DP2" s="815"/>
      <c r="DQ2" s="815"/>
      <c r="DR2" s="815"/>
      <c r="DS2" s="815"/>
      <c r="DT2" s="815"/>
      <c r="DU2" s="815"/>
      <c r="DV2" s="815"/>
      <c r="DW2" s="815"/>
      <c r="DX2" s="815"/>
      <c r="DY2" s="815"/>
      <c r="DZ2" s="815"/>
      <c r="EA2" s="815"/>
      <c r="EB2" s="815"/>
      <c r="EC2" s="815"/>
      <c r="ED2" s="815"/>
      <c r="EE2" s="815"/>
      <c r="EF2" s="815"/>
      <c r="EG2" s="815"/>
      <c r="EH2" s="815"/>
      <c r="EI2" s="815"/>
      <c r="EJ2" s="815"/>
      <c r="EK2" s="815"/>
      <c r="EL2" s="815"/>
      <c r="EM2" s="815"/>
      <c r="EN2" s="815"/>
      <c r="EO2" s="815"/>
      <c r="EP2" s="815"/>
      <c r="EQ2" s="815"/>
      <c r="ER2" s="815"/>
      <c r="ES2" s="815"/>
      <c r="ET2" s="815"/>
      <c r="EU2" s="815"/>
      <c r="EV2" s="815"/>
      <c r="EW2" s="815"/>
      <c r="EX2" s="815"/>
      <c r="EY2" s="815"/>
      <c r="EZ2" s="815"/>
      <c r="FA2" s="815"/>
      <c r="FB2" s="815"/>
      <c r="FC2" s="815"/>
      <c r="FD2" s="815"/>
      <c r="FE2" s="815"/>
      <c r="FF2" s="815"/>
      <c r="FG2" s="815"/>
      <c r="FH2" s="815"/>
      <c r="FI2" s="815"/>
      <c r="FJ2" s="815"/>
      <c r="FK2" s="815"/>
      <c r="FL2" s="815"/>
      <c r="FM2" s="815"/>
      <c r="FN2" s="815"/>
      <c r="FO2" s="815"/>
      <c r="FP2" s="815"/>
      <c r="FQ2" s="815"/>
      <c r="FR2" s="815"/>
      <c r="FS2" s="815"/>
      <c r="FT2" s="815"/>
      <c r="FU2" s="815"/>
      <c r="FV2" s="815"/>
      <c r="FW2" s="815"/>
      <c r="FX2" s="815"/>
      <c r="FY2" s="815"/>
      <c r="FZ2" s="815"/>
      <c r="GA2" s="815"/>
      <c r="GB2" s="815"/>
      <c r="GC2" s="815"/>
      <c r="GD2" s="815"/>
      <c r="GE2" s="815"/>
      <c r="GF2" s="815"/>
      <c r="GG2" s="815"/>
      <c r="GH2" s="815"/>
      <c r="GI2" s="815"/>
      <c r="GJ2" s="815"/>
      <c r="GK2" s="815"/>
      <c r="GL2" s="815"/>
      <c r="GM2" s="815"/>
      <c r="GN2" s="815"/>
      <c r="GO2" s="815"/>
      <c r="GP2" s="815"/>
      <c r="GQ2" s="815"/>
      <c r="GR2" s="815"/>
      <c r="GS2" s="815"/>
      <c r="GT2" s="815"/>
      <c r="GU2" s="815"/>
      <c r="GV2" s="815"/>
      <c r="GW2" s="815"/>
      <c r="GX2" s="815"/>
      <c r="GY2" s="815"/>
      <c r="GZ2" s="815"/>
      <c r="HA2" s="815"/>
      <c r="HB2" s="815"/>
      <c r="HC2" s="815"/>
      <c r="HD2" s="815"/>
      <c r="HE2" s="815"/>
      <c r="HF2" s="815"/>
      <c r="HG2" s="815"/>
      <c r="HH2" s="815"/>
      <c r="HI2" s="815"/>
      <c r="HJ2" s="815"/>
      <c r="HK2" s="815"/>
      <c r="HL2" s="815"/>
      <c r="HM2" s="815"/>
      <c r="HN2" s="815"/>
      <c r="HO2" s="815"/>
      <c r="HP2" s="815"/>
      <c r="HQ2" s="815"/>
      <c r="HR2" s="815"/>
      <c r="HS2" s="815"/>
      <c r="HT2" s="815"/>
      <c r="HU2" s="815"/>
      <c r="HV2" s="815"/>
      <c r="HW2" s="815"/>
      <c r="HX2" s="815"/>
      <c r="HY2" s="815"/>
      <c r="HZ2" s="815"/>
      <c r="IA2" s="815"/>
      <c r="IB2" s="815"/>
      <c r="IC2" s="815"/>
      <c r="ID2" s="815"/>
      <c r="IE2" s="815"/>
      <c r="IF2" s="815"/>
      <c r="IG2" s="815"/>
      <c r="IH2" s="815"/>
      <c r="II2" s="815"/>
      <c r="IJ2" s="815"/>
      <c r="IK2" s="815"/>
      <c r="IL2" s="815"/>
      <c r="IM2" s="815"/>
      <c r="IN2" s="815"/>
      <c r="IO2" s="815"/>
      <c r="IP2" s="815"/>
      <c r="IQ2" s="815"/>
      <c r="IR2" s="815"/>
      <c r="IS2" s="815"/>
      <c r="IT2" s="815"/>
      <c r="IU2" s="815"/>
      <c r="IV2" s="815"/>
    </row>
    <row r="3" spans="1:256">
      <c r="A3" s="819"/>
      <c r="B3" s="820" t="s">
        <v>187</v>
      </c>
      <c r="C3" s="821" t="s">
        <v>17</v>
      </c>
      <c r="D3" s="821" t="s">
        <v>18</v>
      </c>
      <c r="E3" s="821" t="s">
        <v>19</v>
      </c>
      <c r="F3" s="821" t="s">
        <v>47</v>
      </c>
      <c r="G3" s="821" t="s">
        <v>20</v>
      </c>
      <c r="H3" s="822" t="s">
        <v>188</v>
      </c>
      <c r="I3" s="821" t="s">
        <v>22</v>
      </c>
      <c r="J3" s="821" t="s">
        <v>48</v>
      </c>
      <c r="K3" s="821" t="s">
        <v>49</v>
      </c>
      <c r="L3" s="821" t="s">
        <v>152</v>
      </c>
      <c r="M3" s="823" t="s">
        <v>2</v>
      </c>
      <c r="N3" s="815"/>
      <c r="O3" s="815"/>
      <c r="P3" s="815"/>
      <c r="Q3" s="815"/>
      <c r="R3" s="815"/>
      <c r="S3" s="815"/>
      <c r="T3" s="819"/>
      <c r="U3" s="819"/>
      <c r="V3" s="819"/>
      <c r="W3" s="819"/>
      <c r="X3" s="819"/>
      <c r="Y3" s="819"/>
      <c r="Z3" s="819"/>
      <c r="AA3" s="819"/>
      <c r="AB3" s="819"/>
      <c r="AC3" s="819"/>
      <c r="AD3" s="819"/>
      <c r="AE3" s="819"/>
      <c r="AF3" s="819"/>
      <c r="AG3" s="819"/>
      <c r="AH3" s="819"/>
      <c r="AI3" s="819"/>
      <c r="AJ3" s="819"/>
      <c r="AK3" s="819"/>
      <c r="AL3" s="819"/>
      <c r="AM3" s="819"/>
      <c r="AN3" s="819"/>
      <c r="AO3" s="819"/>
      <c r="AP3" s="819"/>
      <c r="AQ3" s="819"/>
      <c r="AR3" s="819"/>
      <c r="AS3" s="819"/>
      <c r="AT3" s="819"/>
      <c r="AU3" s="819"/>
      <c r="AV3" s="819"/>
      <c r="AW3" s="819"/>
      <c r="AX3" s="819"/>
      <c r="AY3" s="819"/>
      <c r="AZ3" s="819"/>
      <c r="BA3" s="819"/>
      <c r="BB3" s="819"/>
      <c r="BC3" s="819"/>
      <c r="BD3" s="819"/>
      <c r="BE3" s="819"/>
      <c r="BF3" s="819"/>
      <c r="BG3" s="819"/>
      <c r="BH3" s="819"/>
      <c r="BI3" s="819"/>
      <c r="BJ3" s="819"/>
      <c r="BK3" s="819"/>
      <c r="BL3" s="819"/>
      <c r="BM3" s="819"/>
      <c r="BN3" s="819"/>
      <c r="BO3" s="819"/>
      <c r="BP3" s="819"/>
      <c r="BQ3" s="819"/>
      <c r="BR3" s="819"/>
      <c r="BS3" s="819"/>
      <c r="BT3" s="819"/>
      <c r="BU3" s="819"/>
      <c r="BV3" s="819"/>
      <c r="BW3" s="819"/>
      <c r="BX3" s="819"/>
      <c r="BY3" s="819"/>
      <c r="BZ3" s="819"/>
      <c r="CA3" s="819"/>
      <c r="CB3" s="819"/>
      <c r="CC3" s="819"/>
      <c r="CD3" s="819"/>
      <c r="CE3" s="819"/>
      <c r="CF3" s="819"/>
      <c r="CG3" s="819"/>
      <c r="CH3" s="819"/>
      <c r="CI3" s="819"/>
      <c r="CJ3" s="819"/>
      <c r="CK3" s="819"/>
      <c r="CL3" s="819"/>
      <c r="CM3" s="819"/>
      <c r="CN3" s="819"/>
      <c r="CO3" s="819"/>
      <c r="CP3" s="819"/>
      <c r="CQ3" s="819"/>
      <c r="CR3" s="819"/>
      <c r="CS3" s="819"/>
      <c r="CT3" s="819"/>
      <c r="CU3" s="819"/>
      <c r="CV3" s="819"/>
      <c r="CW3" s="819"/>
      <c r="CX3" s="819"/>
      <c r="CY3" s="819"/>
      <c r="CZ3" s="819"/>
      <c r="DA3" s="819"/>
      <c r="DB3" s="819"/>
      <c r="DC3" s="819"/>
      <c r="DD3" s="819"/>
      <c r="DE3" s="819"/>
      <c r="DF3" s="819"/>
      <c r="DG3" s="819"/>
      <c r="DH3" s="819"/>
      <c r="DI3" s="819"/>
      <c r="DJ3" s="819"/>
      <c r="DK3" s="819"/>
      <c r="DL3" s="819"/>
      <c r="DM3" s="819"/>
      <c r="DN3" s="819"/>
      <c r="DO3" s="819"/>
      <c r="DP3" s="819"/>
      <c r="DQ3" s="819"/>
      <c r="DR3" s="819"/>
      <c r="DS3" s="819"/>
      <c r="DT3" s="819"/>
      <c r="DU3" s="819"/>
      <c r="DV3" s="819"/>
      <c r="DW3" s="819"/>
      <c r="DX3" s="819"/>
      <c r="DY3" s="819"/>
      <c r="DZ3" s="819"/>
      <c r="EA3" s="819"/>
      <c r="EB3" s="819"/>
      <c r="EC3" s="819"/>
      <c r="ED3" s="819"/>
      <c r="EE3" s="819"/>
      <c r="EF3" s="819"/>
      <c r="EG3" s="819"/>
      <c r="EH3" s="819"/>
      <c r="EI3" s="819"/>
      <c r="EJ3" s="819"/>
      <c r="EK3" s="819"/>
      <c r="EL3" s="819"/>
      <c r="EM3" s="819"/>
      <c r="EN3" s="819"/>
      <c r="EO3" s="819"/>
      <c r="EP3" s="819"/>
      <c r="EQ3" s="819"/>
      <c r="ER3" s="819"/>
      <c r="ES3" s="819"/>
      <c r="ET3" s="819"/>
      <c r="EU3" s="819"/>
      <c r="EV3" s="819"/>
      <c r="EW3" s="819"/>
      <c r="EX3" s="819"/>
      <c r="EY3" s="819"/>
      <c r="EZ3" s="819"/>
      <c r="FA3" s="819"/>
      <c r="FB3" s="819"/>
      <c r="FC3" s="819"/>
      <c r="FD3" s="819"/>
      <c r="FE3" s="819"/>
      <c r="FF3" s="819"/>
      <c r="FG3" s="819"/>
      <c r="FH3" s="819"/>
      <c r="FI3" s="819"/>
      <c r="FJ3" s="819"/>
      <c r="FK3" s="819"/>
      <c r="FL3" s="819"/>
      <c r="FM3" s="819"/>
      <c r="FN3" s="819"/>
      <c r="FO3" s="819"/>
      <c r="FP3" s="819"/>
      <c r="FQ3" s="819"/>
      <c r="FR3" s="819"/>
      <c r="FS3" s="819"/>
      <c r="FT3" s="819"/>
      <c r="FU3" s="819"/>
      <c r="FV3" s="819"/>
      <c r="FW3" s="819"/>
      <c r="FX3" s="819"/>
      <c r="FY3" s="819"/>
      <c r="FZ3" s="819"/>
      <c r="GA3" s="819"/>
      <c r="GB3" s="819"/>
      <c r="GC3" s="819"/>
      <c r="GD3" s="819"/>
      <c r="GE3" s="819"/>
      <c r="GF3" s="819"/>
      <c r="GG3" s="819"/>
      <c r="GH3" s="819"/>
      <c r="GI3" s="819"/>
      <c r="GJ3" s="819"/>
      <c r="GK3" s="819"/>
      <c r="GL3" s="819"/>
      <c r="GM3" s="819"/>
      <c r="GN3" s="819"/>
      <c r="GO3" s="819"/>
      <c r="GP3" s="819"/>
      <c r="GQ3" s="819"/>
      <c r="GR3" s="819"/>
      <c r="GS3" s="819"/>
      <c r="GT3" s="819"/>
      <c r="GU3" s="819"/>
      <c r="GV3" s="819"/>
      <c r="GW3" s="819"/>
      <c r="GX3" s="819"/>
      <c r="GY3" s="819"/>
      <c r="GZ3" s="819"/>
      <c r="HA3" s="819"/>
      <c r="HB3" s="819"/>
      <c r="HC3" s="819"/>
      <c r="HD3" s="819"/>
      <c r="HE3" s="819"/>
      <c r="HF3" s="819"/>
      <c r="HG3" s="819"/>
      <c r="HH3" s="819"/>
      <c r="HI3" s="819"/>
      <c r="HJ3" s="819"/>
      <c r="HK3" s="819"/>
      <c r="HL3" s="819"/>
      <c r="HM3" s="819"/>
      <c r="HN3" s="819"/>
      <c r="HO3" s="819"/>
      <c r="HP3" s="819"/>
      <c r="HQ3" s="819"/>
      <c r="HR3" s="819"/>
      <c r="HS3" s="819"/>
      <c r="HT3" s="819"/>
      <c r="HU3" s="819"/>
      <c r="HV3" s="819"/>
      <c r="HW3" s="819"/>
      <c r="HX3" s="819"/>
      <c r="HY3" s="819"/>
      <c r="HZ3" s="819"/>
      <c r="IA3" s="819"/>
      <c r="IB3" s="819"/>
      <c r="IC3" s="819"/>
      <c r="ID3" s="819"/>
      <c r="IE3" s="819"/>
      <c r="IF3" s="819"/>
      <c r="IG3" s="819"/>
      <c r="IH3" s="819"/>
      <c r="II3" s="819"/>
      <c r="IJ3" s="819"/>
      <c r="IK3" s="819"/>
      <c r="IL3" s="819"/>
      <c r="IM3" s="819"/>
      <c r="IN3" s="819"/>
      <c r="IO3" s="819"/>
      <c r="IP3" s="819"/>
      <c r="IQ3" s="819"/>
      <c r="IR3" s="819"/>
      <c r="IS3" s="819"/>
      <c r="IT3" s="819"/>
      <c r="IU3" s="819"/>
      <c r="IV3" s="819"/>
    </row>
    <row r="4" spans="1:256">
      <c r="A4" s="824"/>
      <c r="B4" s="825"/>
      <c r="C4" s="826"/>
      <c r="D4" s="826"/>
      <c r="E4" s="826"/>
      <c r="F4" s="826" t="s">
        <v>52</v>
      </c>
      <c r="G4" s="826"/>
      <c r="H4" s="826" t="s">
        <v>4</v>
      </c>
      <c r="I4" s="826" t="s">
        <v>4</v>
      </c>
      <c r="J4" s="826" t="s">
        <v>53</v>
      </c>
      <c r="K4" s="826" t="s">
        <v>54</v>
      </c>
      <c r="L4" s="826" t="s">
        <v>3</v>
      </c>
      <c r="M4" s="827" t="s">
        <v>4</v>
      </c>
      <c r="N4" s="828"/>
      <c r="O4" s="828"/>
      <c r="P4" s="828"/>
      <c r="Q4" s="828"/>
      <c r="R4" s="828"/>
      <c r="S4" s="828"/>
      <c r="T4" s="824"/>
      <c r="U4" s="824"/>
      <c r="V4" s="824"/>
      <c r="W4" s="824"/>
      <c r="X4" s="824"/>
      <c r="Y4" s="824"/>
      <c r="Z4" s="824"/>
      <c r="AA4" s="824"/>
      <c r="AB4" s="824"/>
      <c r="AC4" s="824"/>
      <c r="AD4" s="824"/>
      <c r="AE4" s="824"/>
      <c r="AF4" s="824"/>
      <c r="AG4" s="824"/>
      <c r="AH4" s="824"/>
      <c r="AI4" s="824"/>
      <c r="AJ4" s="824"/>
      <c r="AK4" s="824"/>
      <c r="AL4" s="824"/>
      <c r="AM4" s="824"/>
      <c r="AN4" s="824"/>
      <c r="AO4" s="824"/>
      <c r="AP4" s="824"/>
      <c r="AQ4" s="824"/>
      <c r="AR4" s="824"/>
      <c r="AS4" s="824"/>
      <c r="AT4" s="824"/>
      <c r="AU4" s="824"/>
      <c r="AV4" s="824"/>
      <c r="AW4" s="824"/>
      <c r="AX4" s="824"/>
      <c r="AY4" s="824"/>
      <c r="AZ4" s="824"/>
      <c r="BA4" s="824"/>
      <c r="BB4" s="824"/>
      <c r="BC4" s="824"/>
      <c r="BD4" s="824"/>
      <c r="BE4" s="824"/>
      <c r="BF4" s="824"/>
      <c r="BG4" s="824"/>
      <c r="BH4" s="824"/>
      <c r="BI4" s="824"/>
      <c r="BJ4" s="824"/>
      <c r="BK4" s="824"/>
      <c r="BL4" s="824"/>
      <c r="BM4" s="824"/>
      <c r="BN4" s="824"/>
      <c r="BO4" s="824"/>
      <c r="BP4" s="824"/>
      <c r="BQ4" s="824"/>
      <c r="BR4" s="824"/>
      <c r="BS4" s="824"/>
      <c r="BT4" s="824"/>
      <c r="BU4" s="824"/>
      <c r="BV4" s="824"/>
      <c r="BW4" s="824"/>
      <c r="BX4" s="824"/>
      <c r="BY4" s="824"/>
      <c r="BZ4" s="824"/>
      <c r="CA4" s="824"/>
      <c r="CB4" s="824"/>
      <c r="CC4" s="824"/>
      <c r="CD4" s="824"/>
      <c r="CE4" s="824"/>
      <c r="CF4" s="824"/>
      <c r="CG4" s="824"/>
      <c r="CH4" s="824"/>
      <c r="CI4" s="824"/>
      <c r="CJ4" s="824"/>
      <c r="CK4" s="824"/>
      <c r="CL4" s="824"/>
      <c r="CM4" s="824"/>
      <c r="CN4" s="824"/>
      <c r="CO4" s="824"/>
      <c r="CP4" s="824"/>
      <c r="CQ4" s="824"/>
      <c r="CR4" s="824"/>
      <c r="CS4" s="824"/>
      <c r="CT4" s="824"/>
      <c r="CU4" s="824"/>
      <c r="CV4" s="824"/>
      <c r="CW4" s="824"/>
      <c r="CX4" s="824"/>
      <c r="CY4" s="824"/>
      <c r="CZ4" s="824"/>
      <c r="DA4" s="824"/>
      <c r="DB4" s="824"/>
      <c r="DC4" s="824"/>
      <c r="DD4" s="824"/>
      <c r="DE4" s="824"/>
      <c r="DF4" s="824"/>
      <c r="DG4" s="824"/>
      <c r="DH4" s="824"/>
      <c r="DI4" s="824"/>
      <c r="DJ4" s="824"/>
      <c r="DK4" s="824"/>
      <c r="DL4" s="824"/>
      <c r="DM4" s="824"/>
      <c r="DN4" s="824"/>
      <c r="DO4" s="824"/>
      <c r="DP4" s="824"/>
      <c r="DQ4" s="824"/>
      <c r="DR4" s="824"/>
      <c r="DS4" s="824"/>
      <c r="DT4" s="824"/>
      <c r="DU4" s="824"/>
      <c r="DV4" s="824"/>
      <c r="DW4" s="824"/>
      <c r="DX4" s="824"/>
      <c r="DY4" s="824"/>
      <c r="DZ4" s="824"/>
      <c r="EA4" s="824"/>
      <c r="EB4" s="824"/>
      <c r="EC4" s="824"/>
      <c r="ED4" s="824"/>
      <c r="EE4" s="824"/>
      <c r="EF4" s="824"/>
      <c r="EG4" s="824"/>
      <c r="EH4" s="824"/>
      <c r="EI4" s="824"/>
      <c r="EJ4" s="824"/>
      <c r="EK4" s="824"/>
      <c r="EL4" s="824"/>
      <c r="EM4" s="824"/>
      <c r="EN4" s="824"/>
      <c r="EO4" s="824"/>
      <c r="EP4" s="824"/>
      <c r="EQ4" s="824"/>
      <c r="ER4" s="824"/>
      <c r="ES4" s="824"/>
      <c r="ET4" s="824"/>
      <c r="EU4" s="824"/>
      <c r="EV4" s="824"/>
      <c r="EW4" s="824"/>
      <c r="EX4" s="824"/>
      <c r="EY4" s="824"/>
      <c r="EZ4" s="824"/>
      <c r="FA4" s="824"/>
      <c r="FB4" s="824"/>
      <c r="FC4" s="824"/>
      <c r="FD4" s="824"/>
      <c r="FE4" s="824"/>
      <c r="FF4" s="824"/>
      <c r="FG4" s="824"/>
      <c r="FH4" s="824"/>
      <c r="FI4" s="824"/>
      <c r="FJ4" s="824"/>
      <c r="FK4" s="824"/>
      <c r="FL4" s="824"/>
      <c r="FM4" s="824"/>
      <c r="FN4" s="824"/>
      <c r="FO4" s="824"/>
      <c r="FP4" s="824"/>
      <c r="FQ4" s="824"/>
      <c r="FR4" s="824"/>
      <c r="FS4" s="824"/>
      <c r="FT4" s="824"/>
      <c r="FU4" s="824"/>
      <c r="FV4" s="824"/>
      <c r="FW4" s="824"/>
      <c r="FX4" s="824"/>
      <c r="FY4" s="824"/>
      <c r="FZ4" s="824"/>
      <c r="GA4" s="824"/>
      <c r="GB4" s="824"/>
      <c r="GC4" s="824"/>
      <c r="GD4" s="824"/>
      <c r="GE4" s="824"/>
      <c r="GF4" s="824"/>
      <c r="GG4" s="824"/>
      <c r="GH4" s="824"/>
      <c r="GI4" s="824"/>
      <c r="GJ4" s="824"/>
      <c r="GK4" s="824"/>
      <c r="GL4" s="824"/>
      <c r="GM4" s="824"/>
      <c r="GN4" s="824"/>
      <c r="GO4" s="824"/>
      <c r="GP4" s="824"/>
      <c r="GQ4" s="824"/>
      <c r="GR4" s="824"/>
      <c r="GS4" s="824"/>
      <c r="GT4" s="824"/>
      <c r="GU4" s="824"/>
      <c r="GV4" s="824"/>
      <c r="GW4" s="824"/>
      <c r="GX4" s="824"/>
      <c r="GY4" s="824"/>
      <c r="GZ4" s="824"/>
      <c r="HA4" s="824"/>
      <c r="HB4" s="824"/>
      <c r="HC4" s="824"/>
      <c r="HD4" s="824"/>
      <c r="HE4" s="824"/>
      <c r="HF4" s="824"/>
      <c r="HG4" s="824"/>
      <c r="HH4" s="824"/>
      <c r="HI4" s="824"/>
      <c r="HJ4" s="824"/>
      <c r="HK4" s="824"/>
      <c r="HL4" s="824"/>
      <c r="HM4" s="824"/>
      <c r="HN4" s="824"/>
      <c r="HO4" s="824"/>
      <c r="HP4" s="824"/>
      <c r="HQ4" s="824"/>
      <c r="HR4" s="824"/>
      <c r="HS4" s="824"/>
      <c r="HT4" s="824"/>
      <c r="HU4" s="824"/>
      <c r="HV4" s="824"/>
      <c r="HW4" s="824"/>
      <c r="HX4" s="824"/>
      <c r="HY4" s="824"/>
      <c r="HZ4" s="824"/>
      <c r="IA4" s="824"/>
      <c r="IB4" s="824"/>
      <c r="IC4" s="824"/>
      <c r="ID4" s="824"/>
      <c r="IE4" s="824"/>
      <c r="IF4" s="824"/>
      <c r="IG4" s="824"/>
      <c r="IH4" s="824"/>
      <c r="II4" s="824"/>
      <c r="IJ4" s="824"/>
      <c r="IK4" s="824"/>
      <c r="IL4" s="824"/>
      <c r="IM4" s="824"/>
      <c r="IN4" s="824"/>
      <c r="IO4" s="824"/>
      <c r="IP4" s="824"/>
      <c r="IQ4" s="824"/>
      <c r="IR4" s="824"/>
      <c r="IS4" s="824"/>
      <c r="IT4" s="824"/>
      <c r="IU4" s="824"/>
      <c r="IV4" s="824"/>
    </row>
    <row r="5" spans="1:256">
      <c r="A5" s="829"/>
      <c r="B5" s="830"/>
      <c r="C5" s="831" t="s">
        <v>5</v>
      </c>
      <c r="D5" s="831" t="s">
        <v>6</v>
      </c>
      <c r="E5" s="831" t="s">
        <v>24</v>
      </c>
      <c r="F5" s="831" t="s">
        <v>25</v>
      </c>
      <c r="G5" s="831" t="s">
        <v>26</v>
      </c>
      <c r="H5" s="831" t="s">
        <v>27</v>
      </c>
      <c r="I5" s="832" t="s">
        <v>28</v>
      </c>
      <c r="J5" s="832" t="s">
        <v>29</v>
      </c>
      <c r="K5" s="832" t="s">
        <v>55</v>
      </c>
      <c r="L5" s="832" t="s">
        <v>56</v>
      </c>
      <c r="M5" s="833" t="s">
        <v>57</v>
      </c>
      <c r="N5" s="834"/>
      <c r="O5" s="834"/>
      <c r="P5" s="834"/>
      <c r="Q5" s="834"/>
      <c r="R5" s="834"/>
      <c r="S5" s="834"/>
      <c r="T5" s="829"/>
      <c r="U5" s="829"/>
      <c r="V5" s="829"/>
      <c r="W5" s="829"/>
      <c r="X5" s="829"/>
      <c r="Y5" s="829"/>
      <c r="Z5" s="829"/>
      <c r="AA5" s="829"/>
      <c r="AB5" s="829"/>
      <c r="AC5" s="829"/>
      <c r="AD5" s="829"/>
      <c r="AE5" s="829"/>
      <c r="AF5" s="829"/>
      <c r="AG5" s="829"/>
      <c r="AH5" s="829"/>
      <c r="AI5" s="829"/>
      <c r="AJ5" s="829"/>
      <c r="AK5" s="829"/>
      <c r="AL5" s="829"/>
      <c r="AM5" s="829"/>
      <c r="AN5" s="829"/>
      <c r="AO5" s="829"/>
      <c r="AP5" s="829"/>
      <c r="AQ5" s="829"/>
      <c r="AR5" s="829"/>
      <c r="AS5" s="829"/>
      <c r="AT5" s="829"/>
      <c r="AU5" s="829"/>
      <c r="AV5" s="829"/>
      <c r="AW5" s="829"/>
      <c r="AX5" s="829"/>
      <c r="AY5" s="829"/>
      <c r="AZ5" s="829"/>
      <c r="BA5" s="829"/>
      <c r="BB5" s="829"/>
      <c r="BC5" s="829"/>
      <c r="BD5" s="829"/>
      <c r="BE5" s="829"/>
      <c r="BF5" s="829"/>
      <c r="BG5" s="829"/>
      <c r="BH5" s="829"/>
      <c r="BI5" s="829"/>
      <c r="BJ5" s="829"/>
      <c r="BK5" s="829"/>
      <c r="BL5" s="829"/>
      <c r="BM5" s="829"/>
      <c r="BN5" s="829"/>
      <c r="BO5" s="829"/>
      <c r="BP5" s="829"/>
      <c r="BQ5" s="829"/>
      <c r="BR5" s="829"/>
      <c r="BS5" s="829"/>
      <c r="BT5" s="829"/>
      <c r="BU5" s="829"/>
      <c r="BV5" s="829"/>
      <c r="BW5" s="829"/>
      <c r="BX5" s="829"/>
      <c r="BY5" s="829"/>
      <c r="BZ5" s="829"/>
      <c r="CA5" s="829"/>
      <c r="CB5" s="829"/>
      <c r="CC5" s="829"/>
      <c r="CD5" s="829"/>
      <c r="CE5" s="829"/>
      <c r="CF5" s="829"/>
      <c r="CG5" s="829"/>
      <c r="CH5" s="829"/>
      <c r="CI5" s="829"/>
      <c r="CJ5" s="829"/>
      <c r="CK5" s="829"/>
      <c r="CL5" s="829"/>
      <c r="CM5" s="829"/>
      <c r="CN5" s="829"/>
      <c r="CO5" s="829"/>
      <c r="CP5" s="829"/>
      <c r="CQ5" s="829"/>
      <c r="CR5" s="829"/>
      <c r="CS5" s="829"/>
      <c r="CT5" s="829"/>
      <c r="CU5" s="829"/>
      <c r="CV5" s="829"/>
      <c r="CW5" s="829"/>
      <c r="CX5" s="829"/>
      <c r="CY5" s="829"/>
      <c r="CZ5" s="829"/>
      <c r="DA5" s="829"/>
      <c r="DB5" s="829"/>
      <c r="DC5" s="829"/>
      <c r="DD5" s="829"/>
      <c r="DE5" s="829"/>
      <c r="DF5" s="829"/>
      <c r="DG5" s="829"/>
      <c r="DH5" s="829"/>
      <c r="DI5" s="829"/>
      <c r="DJ5" s="829"/>
      <c r="DK5" s="829"/>
      <c r="DL5" s="829"/>
      <c r="DM5" s="829"/>
      <c r="DN5" s="829"/>
      <c r="DO5" s="829"/>
      <c r="DP5" s="829"/>
      <c r="DQ5" s="829"/>
      <c r="DR5" s="829"/>
      <c r="DS5" s="829"/>
      <c r="DT5" s="829"/>
      <c r="DU5" s="829"/>
      <c r="DV5" s="829"/>
      <c r="DW5" s="829"/>
      <c r="DX5" s="829"/>
      <c r="DY5" s="829"/>
      <c r="DZ5" s="829"/>
      <c r="EA5" s="829"/>
      <c r="EB5" s="829"/>
      <c r="EC5" s="829"/>
      <c r="ED5" s="829"/>
      <c r="EE5" s="829"/>
      <c r="EF5" s="829"/>
      <c r="EG5" s="829"/>
      <c r="EH5" s="829"/>
      <c r="EI5" s="829"/>
      <c r="EJ5" s="829"/>
      <c r="EK5" s="829"/>
      <c r="EL5" s="829"/>
      <c r="EM5" s="829"/>
      <c r="EN5" s="829"/>
      <c r="EO5" s="829"/>
      <c r="EP5" s="829"/>
      <c r="EQ5" s="829"/>
      <c r="ER5" s="829"/>
      <c r="ES5" s="829"/>
      <c r="ET5" s="829"/>
      <c r="EU5" s="829"/>
      <c r="EV5" s="829"/>
      <c r="EW5" s="829"/>
      <c r="EX5" s="829"/>
      <c r="EY5" s="829"/>
      <c r="EZ5" s="829"/>
      <c r="FA5" s="829"/>
      <c r="FB5" s="829"/>
      <c r="FC5" s="829"/>
      <c r="FD5" s="829"/>
      <c r="FE5" s="829"/>
      <c r="FF5" s="829"/>
      <c r="FG5" s="829"/>
      <c r="FH5" s="829"/>
      <c r="FI5" s="829"/>
      <c r="FJ5" s="829"/>
      <c r="FK5" s="829"/>
      <c r="FL5" s="829"/>
      <c r="FM5" s="829"/>
      <c r="FN5" s="829"/>
      <c r="FO5" s="829"/>
      <c r="FP5" s="829"/>
      <c r="FQ5" s="829"/>
      <c r="FR5" s="829"/>
      <c r="FS5" s="829"/>
      <c r="FT5" s="829"/>
      <c r="FU5" s="829"/>
      <c r="FV5" s="829"/>
      <c r="FW5" s="829"/>
      <c r="FX5" s="829"/>
      <c r="FY5" s="829"/>
      <c r="FZ5" s="829"/>
      <c r="GA5" s="829"/>
      <c r="GB5" s="829"/>
      <c r="GC5" s="829"/>
      <c r="GD5" s="829"/>
      <c r="GE5" s="829"/>
      <c r="GF5" s="829"/>
      <c r="GG5" s="829"/>
      <c r="GH5" s="829"/>
      <c r="GI5" s="829"/>
      <c r="GJ5" s="829"/>
      <c r="GK5" s="829"/>
      <c r="GL5" s="829"/>
      <c r="GM5" s="829"/>
      <c r="GN5" s="829"/>
      <c r="GO5" s="829"/>
      <c r="GP5" s="829"/>
      <c r="GQ5" s="829"/>
      <c r="GR5" s="829"/>
      <c r="GS5" s="829"/>
      <c r="GT5" s="829"/>
      <c r="GU5" s="829"/>
      <c r="GV5" s="829"/>
      <c r="GW5" s="829"/>
      <c r="GX5" s="829"/>
      <c r="GY5" s="829"/>
      <c r="GZ5" s="829"/>
      <c r="HA5" s="829"/>
      <c r="HB5" s="829"/>
      <c r="HC5" s="829"/>
      <c r="HD5" s="829"/>
      <c r="HE5" s="829"/>
      <c r="HF5" s="829"/>
      <c r="HG5" s="829"/>
      <c r="HH5" s="829"/>
      <c r="HI5" s="829"/>
      <c r="HJ5" s="829"/>
      <c r="HK5" s="829"/>
      <c r="HL5" s="829"/>
      <c r="HM5" s="829"/>
      <c r="HN5" s="829"/>
      <c r="HO5" s="829"/>
      <c r="HP5" s="829"/>
      <c r="HQ5" s="829"/>
      <c r="HR5" s="829"/>
      <c r="HS5" s="829"/>
      <c r="HT5" s="829"/>
      <c r="HU5" s="829"/>
      <c r="HV5" s="829"/>
      <c r="HW5" s="829"/>
      <c r="HX5" s="829"/>
      <c r="HY5" s="829"/>
      <c r="HZ5" s="829"/>
      <c r="IA5" s="829"/>
      <c r="IB5" s="829"/>
      <c r="IC5" s="829"/>
      <c r="ID5" s="829"/>
      <c r="IE5" s="829"/>
      <c r="IF5" s="829"/>
      <c r="IG5" s="829"/>
      <c r="IH5" s="829"/>
      <c r="II5" s="829"/>
      <c r="IJ5" s="829"/>
      <c r="IK5" s="829"/>
      <c r="IL5" s="829"/>
      <c r="IM5" s="829"/>
      <c r="IN5" s="829"/>
      <c r="IO5" s="829"/>
      <c r="IP5" s="829"/>
      <c r="IQ5" s="829"/>
      <c r="IR5" s="829"/>
      <c r="IS5" s="829"/>
      <c r="IT5" s="829"/>
      <c r="IU5" s="829"/>
      <c r="IV5" s="829"/>
    </row>
    <row r="6" spans="1:256">
      <c r="B6" s="835" t="s">
        <v>30</v>
      </c>
      <c r="C6" s="836"/>
      <c r="D6" s="836"/>
      <c r="E6" s="836"/>
      <c r="F6" s="836"/>
      <c r="G6" s="836"/>
      <c r="H6" s="836"/>
      <c r="I6" s="836"/>
      <c r="J6" s="836"/>
      <c r="K6" s="836"/>
      <c r="L6" s="836"/>
      <c r="M6" s="836"/>
      <c r="N6" s="836"/>
      <c r="O6" s="836"/>
      <c r="P6" s="836"/>
    </row>
    <row r="7" spans="1:256">
      <c r="B7" s="837" t="s">
        <v>189</v>
      </c>
      <c r="C7" s="836"/>
      <c r="D7" s="836"/>
      <c r="E7" s="836"/>
      <c r="F7" s="836"/>
      <c r="G7" s="836"/>
      <c r="H7" s="836"/>
      <c r="I7" s="836"/>
      <c r="J7" s="836"/>
      <c r="K7" s="836"/>
      <c r="L7" s="836"/>
      <c r="M7" s="836"/>
      <c r="N7" s="836"/>
      <c r="O7" s="836"/>
      <c r="P7" s="836"/>
    </row>
    <row r="8" spans="1:256">
      <c r="B8" s="838" t="s">
        <v>190</v>
      </c>
      <c r="C8" s="839"/>
      <c r="D8" s="839"/>
      <c r="E8" s="839"/>
      <c r="F8" s="839"/>
      <c r="G8" s="839"/>
      <c r="H8" s="839"/>
      <c r="I8" s="839"/>
      <c r="J8" s="839"/>
      <c r="K8" s="839"/>
      <c r="L8" s="839"/>
      <c r="M8" s="839"/>
    </row>
    <row r="9" spans="1:256">
      <c r="B9" s="840" t="s">
        <v>191</v>
      </c>
      <c r="C9" s="836"/>
      <c r="D9" s="836"/>
      <c r="E9" s="836"/>
      <c r="F9" s="836"/>
      <c r="G9" s="836"/>
      <c r="H9" s="836"/>
      <c r="I9" s="836"/>
      <c r="J9" s="836"/>
      <c r="K9" s="836"/>
      <c r="L9" s="836"/>
      <c r="M9" s="836"/>
      <c r="N9" s="836"/>
      <c r="O9" s="836"/>
      <c r="P9" s="836"/>
    </row>
    <row r="10" spans="1:256">
      <c r="B10" s="838" t="s">
        <v>192</v>
      </c>
      <c r="C10" s="839"/>
      <c r="D10" s="839"/>
      <c r="E10" s="839"/>
      <c r="F10" s="839"/>
      <c r="G10" s="839"/>
      <c r="H10" s="839"/>
      <c r="I10" s="839"/>
      <c r="J10" s="839"/>
      <c r="K10" s="839"/>
      <c r="L10" s="839"/>
      <c r="M10" s="839"/>
    </row>
    <row r="11" spans="1:256">
      <c r="B11" s="841" t="s">
        <v>193</v>
      </c>
      <c r="C11" s="836"/>
      <c r="D11" s="836"/>
      <c r="E11" s="836"/>
      <c r="F11" s="836"/>
      <c r="G11" s="836"/>
      <c r="H11" s="836"/>
      <c r="I11" s="836"/>
      <c r="J11" s="836"/>
      <c r="K11" s="836"/>
      <c r="L11" s="836"/>
      <c r="M11" s="836"/>
      <c r="N11" s="836"/>
      <c r="O11" s="836"/>
      <c r="P11" s="836"/>
    </row>
    <row r="12" spans="1:256">
      <c r="B12" s="842" t="str">
        <v>מחצית היובל
מחצית היובל רצועה 1 </v>
      </c>
      <c r="C12" s="843">
        <v>1476084</v>
      </c>
      <c r="D12" s="844" t="s">
        <v>31</v>
      </c>
      <c r="E12" s="845" t="s">
        <v>194</v>
      </c>
      <c r="F12" s="846">
        <v>6.95</v>
      </c>
      <c r="G12" s="845" t="s">
        <v>33</v>
      </c>
      <c r="H12" s="846">
        <v>4.5</v>
      </c>
      <c r="I12" s="846">
        <v>3.05</v>
      </c>
      <c r="J12" s="847">
        <v>82739.94</v>
      </c>
      <c r="K12" s="846">
        <v>113.13</v>
      </c>
      <c r="L12" s="847">
        <v>93.6</v>
      </c>
      <c r="M12" s="846">
        <f>L12/'סכום נכסי הקרן'!$C$37*100</f>
        <v>0.288865173414775</v>
      </c>
    </row>
    <row r="13" spans="1:256">
      <c r="B13" s="842" t="str">
        <v>ערבה
ערבה גרופית סאן משיכה 1 </v>
      </c>
      <c r="C13" s="843">
        <v>990010</v>
      </c>
      <c r="D13" s="844" t="s">
        <v>31</v>
      </c>
      <c r="E13" s="845" t="s">
        <v>32</v>
      </c>
      <c r="F13" s="846">
        <v>9.97</v>
      </c>
      <c r="G13" s="845" t="s">
        <v>33</v>
      </c>
      <c r="H13" s="846">
        <v>5.35</v>
      </c>
      <c r="I13" s="846">
        <v>5.24</v>
      </c>
      <c r="J13" s="847">
        <v>5999</v>
      </c>
      <c r="K13" s="846">
        <v>101.49</v>
      </c>
      <c r="L13" s="847">
        <v>6.09</v>
      </c>
      <c r="M13" s="846">
        <f>L13/'סכום נכסי הקרן'!$C$37*100</f>
        <v>0.0187947532702562</v>
      </c>
    </row>
    <row r="14" spans="1:256">
      <c r="B14" s="842" t="str">
        <v>ערבה
ערבה יטבתה סאן משיכה 1 </v>
      </c>
      <c r="C14" s="843">
        <v>990002</v>
      </c>
      <c r="D14" s="844" t="s">
        <v>31</v>
      </c>
      <c r="E14" s="845" t="s">
        <v>32</v>
      </c>
      <c r="F14" s="846">
        <v>9.97</v>
      </c>
      <c r="G14" s="845" t="s">
        <v>33</v>
      </c>
      <c r="H14" s="846">
        <v>5.35</v>
      </c>
      <c r="I14" s="846">
        <v>5.24</v>
      </c>
      <c r="J14" s="847">
        <v>6374</v>
      </c>
      <c r="K14" s="846">
        <v>101.49</v>
      </c>
      <c r="L14" s="847">
        <v>6.47</v>
      </c>
      <c r="M14" s="846">
        <f>L14/'סכום נכסי הקרן'!$C$37*100</f>
        <v>0.0199674964956581</v>
      </c>
    </row>
    <row r="15" spans="1:256">
      <c r="B15" s="848" t="str">
        <v>מחצית היובל
מחצית היובל רצועה 2 </v>
      </c>
      <c r="C15" s="843">
        <v>1476092</v>
      </c>
      <c r="D15" s="844" t="s">
        <v>98</v>
      </c>
      <c r="E15" s="845" t="s">
        <v>194</v>
      </c>
      <c r="F15" s="846">
        <v>6.6</v>
      </c>
      <c r="G15" s="845" t="s">
        <v>33</v>
      </c>
      <c r="H15" s="846">
        <v>6</v>
      </c>
      <c r="I15" s="846">
        <v>3.94</v>
      </c>
      <c r="J15" s="847">
        <v>62810.33</v>
      </c>
      <c r="K15" s="846">
        <v>117.31</v>
      </c>
      <c r="L15" s="847">
        <v>73.68</v>
      </c>
      <c r="M15" s="846">
        <f>L15/'סכום נכסי הקרן'!$C$37*100</f>
        <v>0.227388739072656</v>
      </c>
    </row>
    <row r="16" spans="1:256">
      <c r="B16" s="838" t="s">
        <v>195</v>
      </c>
      <c r="C16" s="839"/>
      <c r="D16" s="839"/>
      <c r="E16" s="839"/>
      <c r="F16" s="849">
        <v>6.51</v>
      </c>
      <c r="G16" s="839"/>
      <c r="H16" s="839"/>
      <c r="I16" s="849">
        <v>3.58</v>
      </c>
      <c r="J16" s="850">
        <v>157923.27</v>
      </c>
      <c r="K16" s="839"/>
      <c r="L16" s="850">
        <f>SUM(L12:L15)</f>
        <v>179.84</v>
      </c>
      <c r="M16" s="850">
        <f>L16/'סכום נכסי הקרן'!$C$37*100</f>
        <v>0.555016162253346</v>
      </c>
    </row>
    <row r="17" spans="1:256">
      <c r="B17" s="841" t="str">
        <v>מובטחות בשעבוד כלי רכב                  </v>
      </c>
      <c r="C17" s="836"/>
      <c r="D17" s="836"/>
      <c r="E17" s="836"/>
      <c r="F17" s="836"/>
      <c r="G17" s="836"/>
      <c r="H17" s="836"/>
      <c r="I17" s="836"/>
      <c r="J17" s="851"/>
      <c r="K17" s="836"/>
      <c r="L17" s="836"/>
      <c r="M17" s="836"/>
      <c r="N17" s="836"/>
      <c r="O17" s="836"/>
      <c r="P17" s="836"/>
    </row>
    <row r="18" spans="1:256">
      <c r="B18" s="848" t="str">
        <v>אלדן
הלוואת אלדן </v>
      </c>
      <c r="C18" s="843">
        <v>10504</v>
      </c>
      <c r="D18" s="844" t="s">
        <v>100</v>
      </c>
      <c r="E18" s="845" t="s">
        <v>194</v>
      </c>
      <c r="F18" s="846">
        <v>0</v>
      </c>
      <c r="G18" s="845" t="s">
        <v>33</v>
      </c>
      <c r="H18" s="846">
        <v>4.1</v>
      </c>
      <c r="I18" s="846">
        <v>3.73</v>
      </c>
      <c r="J18" s="847">
        <v>13777.92</v>
      </c>
      <c r="K18" s="846">
        <v>101.85</v>
      </c>
      <c r="L18" s="847">
        <v>14.03</v>
      </c>
      <c r="M18" s="846">
        <f>L18/'סכום נכסי הקרן'!$C$37*100</f>
        <v>0.0432989143483899</v>
      </c>
    </row>
    <row r="19" spans="1:256">
      <c r="B19" s="838" t="str">
        <v>סה"כ מובטחות בשעבוד כלי רכב             </v>
      </c>
      <c r="C19" s="839"/>
      <c r="D19" s="839"/>
      <c r="E19" s="839"/>
      <c r="F19" s="839"/>
      <c r="G19" s="839"/>
      <c r="H19" s="839"/>
      <c r="I19" s="849">
        <v>3.73</v>
      </c>
      <c r="J19" s="850">
        <v>13777.92</v>
      </c>
      <c r="K19" s="839"/>
      <c r="L19" s="850">
        <f>SUM(L18)</f>
        <v>14.03</v>
      </c>
      <c r="M19" s="850">
        <f>L19/'סכום נכסי הקרן'!$C$37*100</f>
        <v>0.0432989143483899</v>
      </c>
    </row>
    <row r="20" spans="1:256">
      <c r="B20" s="840" t="str">
        <v>הלוואות לסוכנים:                        </v>
      </c>
      <c r="C20" s="836"/>
      <c r="D20" s="836"/>
      <c r="E20" s="836"/>
      <c r="F20" s="836"/>
      <c r="G20" s="836"/>
      <c r="H20" s="836"/>
      <c r="I20" s="836"/>
      <c r="J20" s="836"/>
      <c r="K20" s="836"/>
      <c r="L20" s="836"/>
      <c r="M20" s="836"/>
      <c r="N20" s="836"/>
      <c r="O20" s="836"/>
      <c r="P20" s="836"/>
    </row>
    <row r="21" spans="1:256">
      <c r="B21" s="838" t="str">
        <v>סה"כ הלוואות לסוכנים:                   </v>
      </c>
      <c r="C21" s="839"/>
      <c r="D21" s="839"/>
      <c r="E21" s="839"/>
      <c r="F21" s="839"/>
      <c r="G21" s="839"/>
      <c r="H21" s="839"/>
      <c r="I21" s="839"/>
      <c r="J21" s="839"/>
      <c r="K21" s="839"/>
      <c r="L21" s="839"/>
      <c r="M21" s="839"/>
    </row>
    <row r="22" spans="1:256">
      <c r="B22" s="840" t="str">
        <v>הלוואות לעובדים ונושאי משרה             </v>
      </c>
      <c r="C22" s="836"/>
      <c r="D22" s="836"/>
      <c r="E22" s="836"/>
      <c r="F22" s="836"/>
      <c r="G22" s="836"/>
      <c r="H22" s="836"/>
      <c r="I22" s="836"/>
      <c r="J22" s="836"/>
      <c r="K22" s="836"/>
      <c r="L22" s="836"/>
      <c r="M22" s="836"/>
      <c r="N22" s="836"/>
      <c r="O22" s="836"/>
      <c r="P22" s="836"/>
    </row>
    <row r="23" spans="1:256">
      <c r="B23" s="838" t="str">
        <v>סה"כ הלוואות לעובדים ונושאי משרה        </v>
      </c>
      <c r="C23" s="839"/>
      <c r="D23" s="839"/>
      <c r="E23" s="839"/>
      <c r="F23" s="839"/>
      <c r="G23" s="839"/>
      <c r="H23" s="839"/>
      <c r="I23" s="839"/>
      <c r="J23" s="839"/>
      <c r="K23" s="839"/>
      <c r="L23" s="839"/>
      <c r="M23" s="839"/>
    </row>
    <row r="24" spans="1:256">
      <c r="B24" s="840" t="s">
        <v>196</v>
      </c>
      <c r="C24" s="836"/>
      <c r="D24" s="836"/>
      <c r="E24" s="836"/>
      <c r="F24" s="836"/>
      <c r="G24" s="836"/>
      <c r="H24" s="836"/>
      <c r="I24" s="836"/>
      <c r="J24" s="836"/>
      <c r="K24" s="836"/>
      <c r="L24" s="836"/>
      <c r="M24" s="836"/>
      <c r="N24" s="836"/>
      <c r="O24" s="836"/>
      <c r="P24" s="836"/>
    </row>
    <row r="25" spans="1:256">
      <c r="B25" s="852" t="s">
        <v>197</v>
      </c>
      <c r="C25" s="839"/>
      <c r="D25" s="839"/>
      <c r="E25" s="839"/>
      <c r="F25" s="839"/>
      <c r="G25" s="839"/>
      <c r="H25" s="839"/>
      <c r="I25" s="839"/>
      <c r="J25" s="839"/>
      <c r="K25" s="839"/>
      <c r="L25" s="839"/>
      <c r="M25" s="839"/>
    </row>
    <row r="26" spans="1:256">
      <c r="B26" s="838" t="s">
        <v>40</v>
      </c>
      <c r="C26" s="839"/>
      <c r="D26" s="839"/>
      <c r="E26" s="839"/>
      <c r="F26" s="849">
        <v>6.51</v>
      </c>
      <c r="G26" s="839"/>
      <c r="H26" s="839"/>
      <c r="I26" s="849">
        <v>3.58</v>
      </c>
      <c r="J26" s="850">
        <v>171701.19</v>
      </c>
      <c r="K26" s="839"/>
      <c r="L26" s="850">
        <f>L19+L16</f>
        <v>193.87</v>
      </c>
      <c r="M26" s="850">
        <f>L26/'סכום נכסי הקרן'!$C$37*100</f>
        <v>0.598315076601736</v>
      </c>
    </row>
    <row r="27" spans="1:256">
      <c r="B27" s="853" t="s">
        <v>41</v>
      </c>
      <c r="C27" s="836"/>
      <c r="D27" s="836"/>
      <c r="E27" s="836"/>
      <c r="F27" s="836"/>
      <c r="G27" s="836"/>
      <c r="H27" s="836"/>
      <c r="I27" s="836"/>
      <c r="J27" s="836"/>
      <c r="K27" s="836"/>
      <c r="L27" s="836"/>
      <c r="M27" s="836"/>
      <c r="N27" s="836"/>
      <c r="O27" s="836"/>
      <c r="P27" s="836"/>
    </row>
    <row r="28" spans="1:256">
      <c r="B28" s="837" t="s">
        <v>189</v>
      </c>
      <c r="C28" s="836"/>
      <c r="D28" s="836"/>
      <c r="E28" s="836"/>
      <c r="F28" s="836"/>
      <c r="G28" s="836"/>
      <c r="H28" s="836"/>
      <c r="I28" s="836"/>
      <c r="J28" s="836"/>
      <c r="K28" s="836"/>
      <c r="L28" s="836"/>
      <c r="M28" s="836"/>
      <c r="N28" s="836"/>
      <c r="O28" s="836"/>
      <c r="P28" s="836"/>
    </row>
    <row r="29" spans="1:256">
      <c r="B29" s="838" t="s">
        <v>190</v>
      </c>
      <c r="C29" s="839"/>
      <c r="D29" s="839"/>
      <c r="E29" s="839"/>
      <c r="F29" s="839"/>
      <c r="G29" s="839"/>
      <c r="H29" s="839"/>
      <c r="I29" s="839"/>
      <c r="J29" s="839"/>
      <c r="K29" s="839"/>
      <c r="L29" s="839"/>
      <c r="M29" s="839"/>
    </row>
    <row r="30" spans="1:256">
      <c r="B30" s="840" t="s">
        <v>191</v>
      </c>
      <c r="C30" s="836"/>
      <c r="D30" s="836"/>
      <c r="E30" s="836"/>
      <c r="F30" s="836"/>
      <c r="G30" s="836"/>
      <c r="H30" s="836"/>
      <c r="I30" s="836"/>
      <c r="J30" s="836"/>
      <c r="K30" s="836"/>
      <c r="L30" s="836"/>
      <c r="M30" s="836"/>
      <c r="N30" s="836"/>
      <c r="O30" s="836"/>
      <c r="P30" s="836"/>
    </row>
    <row r="31" spans="1:256">
      <c r="B31" s="838" t="s">
        <v>192</v>
      </c>
      <c r="C31" s="839"/>
      <c r="D31" s="839"/>
      <c r="E31" s="839"/>
      <c r="F31" s="839"/>
      <c r="G31" s="839"/>
      <c r="H31" s="839"/>
      <c r="I31" s="839"/>
      <c r="J31" s="839"/>
      <c r="K31" s="839"/>
      <c r="L31" s="839"/>
      <c r="M31" s="839"/>
    </row>
    <row r="32" spans="1:256">
      <c r="B32" s="840" t="s">
        <v>193</v>
      </c>
      <c r="C32" s="836"/>
      <c r="D32" s="836"/>
      <c r="E32" s="836"/>
      <c r="F32" s="836"/>
      <c r="G32" s="836"/>
      <c r="H32" s="836"/>
      <c r="I32" s="836"/>
      <c r="J32" s="836"/>
      <c r="K32" s="836"/>
      <c r="L32" s="836"/>
      <c r="M32" s="836"/>
      <c r="N32" s="836"/>
      <c r="O32" s="836"/>
      <c r="P32" s="836"/>
    </row>
    <row r="33" spans="1:256">
      <c r="B33" s="838" t="s">
        <v>195</v>
      </c>
      <c r="C33" s="839"/>
      <c r="D33" s="839"/>
      <c r="E33" s="839"/>
      <c r="F33" s="839"/>
      <c r="G33" s="839"/>
      <c r="H33" s="839"/>
      <c r="I33" s="839"/>
      <c r="J33" s="839"/>
      <c r="K33" s="839"/>
      <c r="L33" s="839"/>
      <c r="M33" s="839"/>
    </row>
    <row r="34" spans="1:256">
      <c r="B34" s="840" t="s">
        <v>196</v>
      </c>
      <c r="C34" s="836"/>
      <c r="D34" s="836"/>
      <c r="E34" s="836"/>
      <c r="F34" s="836"/>
      <c r="G34" s="836"/>
      <c r="H34" s="836"/>
      <c r="I34" s="836"/>
      <c r="J34" s="836"/>
      <c r="K34" s="836"/>
      <c r="L34" s="836"/>
      <c r="M34" s="836"/>
      <c r="N34" s="836"/>
      <c r="O34" s="836"/>
      <c r="P34" s="836"/>
    </row>
    <row r="35" spans="1:256">
      <c r="B35" s="852" t="s">
        <v>197</v>
      </c>
      <c r="C35" s="839"/>
      <c r="D35" s="839"/>
      <c r="E35" s="839"/>
      <c r="F35" s="839"/>
      <c r="G35" s="839"/>
      <c r="H35" s="839"/>
      <c r="I35" s="839"/>
      <c r="J35" s="839"/>
      <c r="K35" s="839"/>
      <c r="L35" s="839"/>
      <c r="M35" s="839"/>
    </row>
    <row r="36" spans="1:256">
      <c r="B36" s="852" t="s">
        <v>42</v>
      </c>
      <c r="C36" s="839"/>
      <c r="D36" s="839"/>
      <c r="E36" s="839"/>
      <c r="F36" s="839"/>
      <c r="G36" s="839"/>
      <c r="H36" s="839"/>
      <c r="I36" s="839"/>
      <c r="J36" s="839"/>
      <c r="K36" s="839"/>
      <c r="L36" s="839"/>
      <c r="M36" s="839"/>
    </row>
    <row r="37" spans="1:256">
      <c r="B37" s="852" t="str">
        <v>סה"כ הלוואות (לא סחיר)                  </v>
      </c>
      <c r="C37" s="839"/>
      <c r="D37" s="839"/>
      <c r="E37" s="839"/>
      <c r="F37" s="849">
        <v>6.51</v>
      </c>
      <c r="G37" s="839"/>
      <c r="H37" s="839"/>
      <c r="I37" s="849">
        <v>3.58</v>
      </c>
      <c r="J37" s="850">
        <v>171701.19</v>
      </c>
      <c r="K37" s="839"/>
      <c r="L37" s="850">
        <f>L26</f>
        <v>193.87</v>
      </c>
      <c r="M37" s="850">
        <f>L37/'סכום נכסי הקרן'!$C$37*100</f>
        <v>0.598315076601736</v>
      </c>
    </row>
    <row r="38" spans="1:256">
      <c r="B38" s="854" t="s">
        <v>43</v>
      </c>
      <c r="C38" s="836"/>
      <c r="D38" s="836"/>
      <c r="E38" s="836"/>
      <c r="F38" s="836"/>
      <c r="G38" s="836"/>
      <c r="H38" s="836"/>
      <c r="I38" s="836"/>
      <c r="J38" s="836"/>
      <c r="K38" s="836"/>
      <c r="L38" s="836"/>
      <c r="M38" s="836"/>
      <c r="N38" s="836"/>
      <c r="O38" s="836"/>
      <c r="P38" s="836"/>
    </row>
    <row r="39" spans="1:256">
      <c r="B39" s="836"/>
      <c r="C39" s="836"/>
      <c r="D39" s="836"/>
      <c r="E39" s="836"/>
      <c r="F39" s="836"/>
      <c r="G39" s="836"/>
      <c r="H39" s="836"/>
      <c r="I39" s="836"/>
      <c r="J39" s="836"/>
      <c r="K39" s="836"/>
      <c r="L39" s="836"/>
      <c r="M39" s="836"/>
      <c r="N39" s="836"/>
      <c r="O39" s="836"/>
      <c r="P39" s="836"/>
    </row>
    <row r="40" spans="1:256">
      <c r="B40" s="836"/>
      <c r="C40" s="836"/>
      <c r="D40" s="836"/>
      <c r="E40" s="836"/>
      <c r="F40" s="836"/>
      <c r="G40" s="836"/>
      <c r="H40" s="836"/>
      <c r="I40" s="836"/>
      <c r="J40" s="836"/>
      <c r="K40" s="836"/>
      <c r="L40" s="836"/>
      <c r="M40" s="836"/>
      <c r="N40" s="836"/>
      <c r="O40" s="836"/>
      <c r="P40" s="836"/>
    </row>
    <row r="41" spans="1:256">
      <c r="B41" s="836"/>
      <c r="C41" s="836"/>
      <c r="D41" s="836"/>
      <c r="E41" s="836"/>
      <c r="F41" s="836"/>
      <c r="G41" s="836"/>
      <c r="H41" s="836"/>
      <c r="I41" s="836"/>
      <c r="J41" s="836"/>
      <c r="K41" s="836"/>
      <c r="L41" s="836"/>
      <c r="M41" s="836"/>
      <c r="N41" s="836"/>
      <c r="O41" s="836"/>
      <c r="P41" s="836"/>
    </row>
    <row r="42" spans="1:256">
      <c r="B42" s="836"/>
      <c r="C42" s="836"/>
      <c r="D42" s="836"/>
      <c r="E42" s="836"/>
      <c r="F42" s="836"/>
      <c r="G42" s="836"/>
      <c r="H42" s="836"/>
      <c r="I42" s="836"/>
      <c r="J42" s="836"/>
      <c r="K42" s="836"/>
      <c r="L42" s="836"/>
      <c r="M42" s="836"/>
      <c r="N42" s="836"/>
      <c r="O42" s="836"/>
      <c r="P42" s="836"/>
    </row>
    <row r="43" spans="1:256">
      <c r="B43" s="836"/>
      <c r="C43" s="836"/>
      <c r="D43" s="836"/>
      <c r="E43" s="836"/>
      <c r="F43" s="836"/>
      <c r="G43" s="836"/>
      <c r="H43" s="836"/>
      <c r="I43" s="836"/>
      <c r="J43" s="836"/>
      <c r="K43" s="836"/>
      <c r="L43" s="836"/>
      <c r="M43" s="836"/>
      <c r="N43" s="836"/>
      <c r="O43" s="836"/>
      <c r="P43" s="836"/>
    </row>
    <row r="44" spans="1:256">
      <c r="B44" s="836"/>
      <c r="C44" s="836"/>
      <c r="D44" s="836"/>
      <c r="E44" s="836"/>
      <c r="F44" s="836"/>
      <c r="G44" s="836"/>
      <c r="H44" s="836"/>
      <c r="I44" s="836"/>
      <c r="J44" s="836"/>
      <c r="K44" s="836"/>
      <c r="L44" s="836"/>
      <c r="M44" s="836"/>
      <c r="N44" s="836"/>
      <c r="O44" s="836"/>
      <c r="P44" s="836"/>
    </row>
    <row r="45" spans="1:256">
      <c r="B45" s="836"/>
      <c r="C45" s="836"/>
      <c r="D45" s="836"/>
      <c r="E45" s="836"/>
      <c r="F45" s="836"/>
      <c r="G45" s="836"/>
      <c r="H45" s="836"/>
      <c r="I45" s="836"/>
      <c r="J45" s="836"/>
      <c r="K45" s="836"/>
      <c r="L45" s="836"/>
      <c r="M45" s="836"/>
      <c r="N45" s="836"/>
      <c r="O45" s="836"/>
      <c r="P45" s="836"/>
    </row>
    <row r="46" spans="1:256">
      <c r="B46" s="836"/>
      <c r="C46" s="836"/>
      <c r="D46" s="836"/>
      <c r="E46" s="836"/>
      <c r="F46" s="836"/>
      <c r="G46" s="836"/>
      <c r="H46" s="836"/>
      <c r="I46" s="836"/>
      <c r="J46" s="836"/>
      <c r="K46" s="836"/>
      <c r="L46" s="836"/>
      <c r="M46" s="836"/>
      <c r="N46" s="836"/>
      <c r="O46" s="836"/>
      <c r="P46" s="836"/>
    </row>
    <row r="47" spans="1:256">
      <c r="B47" s="836"/>
      <c r="C47" s="836"/>
      <c r="D47" s="836"/>
      <c r="E47" s="836"/>
      <c r="F47" s="836"/>
      <c r="G47" s="836"/>
      <c r="H47" s="836"/>
      <c r="I47" s="836"/>
      <c r="J47" s="836"/>
      <c r="K47" s="836"/>
      <c r="L47" s="836"/>
      <c r="M47" s="836"/>
      <c r="N47" s="836"/>
      <c r="O47" s="836"/>
      <c r="P47" s="836"/>
    </row>
    <row r="48" spans="1:256">
      <c r="B48" s="836"/>
      <c r="C48" s="836"/>
      <c r="D48" s="836"/>
      <c r="E48" s="836"/>
      <c r="F48" s="836"/>
      <c r="G48" s="836"/>
      <c r="H48" s="836"/>
      <c r="I48" s="836"/>
      <c r="J48" s="836"/>
      <c r="K48" s="836"/>
      <c r="L48" s="836"/>
      <c r="M48" s="836"/>
      <c r="N48" s="836"/>
      <c r="O48" s="836"/>
      <c r="P48" s="836"/>
    </row>
    <row r="49" spans="1:256">
      <c r="B49" s="836"/>
      <c r="C49" s="836"/>
      <c r="D49" s="836"/>
      <c r="E49" s="836"/>
      <c r="F49" s="836"/>
      <c r="G49" s="836"/>
      <c r="H49" s="836"/>
      <c r="I49" s="836"/>
      <c r="J49" s="836"/>
      <c r="K49" s="836"/>
      <c r="L49" s="836"/>
      <c r="M49" s="836"/>
      <c r="N49" s="836"/>
      <c r="O49" s="836"/>
      <c r="P49" s="836"/>
    </row>
    <row r="50" spans="1:256">
      <c r="B50" s="836"/>
      <c r="C50" s="836"/>
      <c r="D50" s="836"/>
      <c r="E50" s="836"/>
      <c r="F50" s="836"/>
      <c r="G50" s="836"/>
      <c r="H50" s="836"/>
      <c r="I50" s="836"/>
      <c r="J50" s="836"/>
      <c r="K50" s="836"/>
      <c r="L50" s="836"/>
      <c r="M50" s="836"/>
      <c r="N50" s="836"/>
      <c r="O50" s="836"/>
      <c r="P50" s="836"/>
    </row>
    <row r="51" spans="1:256">
      <c r="B51" s="836"/>
      <c r="C51" s="836"/>
      <c r="D51" s="836"/>
      <c r="E51" s="836"/>
      <c r="F51" s="836"/>
      <c r="G51" s="836"/>
      <c r="H51" s="836"/>
      <c r="I51" s="836"/>
      <c r="J51" s="836"/>
      <c r="K51" s="836"/>
      <c r="L51" s="836"/>
      <c r="M51" s="836"/>
      <c r="N51" s="836"/>
      <c r="O51" s="836"/>
      <c r="P51" s="836"/>
    </row>
    <row r="52" spans="1:256">
      <c r="B52" s="836"/>
      <c r="C52" s="836"/>
      <c r="D52" s="836"/>
      <c r="E52" s="836"/>
      <c r="F52" s="836"/>
      <c r="G52" s="836"/>
      <c r="H52" s="836"/>
      <c r="I52" s="836"/>
      <c r="J52" s="836"/>
      <c r="K52" s="836"/>
      <c r="L52" s="836"/>
      <c r="M52" s="836"/>
      <c r="N52" s="836"/>
      <c r="O52" s="836"/>
      <c r="P52" s="836"/>
    </row>
    <row r="53" spans="1:256">
      <c r="B53" s="836"/>
      <c r="C53" s="836"/>
      <c r="D53" s="836"/>
      <c r="E53" s="836"/>
      <c r="F53" s="836"/>
      <c r="G53" s="836"/>
      <c r="H53" s="836"/>
      <c r="I53" s="836"/>
      <c r="J53" s="836"/>
      <c r="K53" s="836"/>
      <c r="L53" s="836"/>
      <c r="M53" s="836"/>
      <c r="N53" s="836"/>
      <c r="O53" s="836"/>
      <c r="P53" s="836"/>
    </row>
    <row r="54" spans="1:256">
      <c r="B54" s="836"/>
      <c r="C54" s="836"/>
      <c r="D54" s="836"/>
      <c r="E54" s="836"/>
      <c r="F54" s="836"/>
      <c r="G54" s="836"/>
      <c r="H54" s="836"/>
      <c r="I54" s="836"/>
      <c r="J54" s="836"/>
      <c r="K54" s="836"/>
      <c r="L54" s="836"/>
      <c r="M54" s="836"/>
      <c r="N54" s="836"/>
      <c r="O54" s="836"/>
      <c r="P54" s="836"/>
    </row>
    <row r="55" spans="1:256">
      <c r="B55" s="836"/>
      <c r="C55" s="836"/>
      <c r="D55" s="836"/>
      <c r="E55" s="836"/>
      <c r="F55" s="836"/>
      <c r="G55" s="836"/>
      <c r="H55" s="836"/>
      <c r="I55" s="836"/>
      <c r="J55" s="836"/>
      <c r="K55" s="836"/>
      <c r="L55" s="836"/>
      <c r="M55" s="836"/>
      <c r="N55" s="836"/>
      <c r="O55" s="836"/>
      <c r="P55" s="836"/>
    </row>
    <row r="56" spans="1:256">
      <c r="B56" s="836"/>
      <c r="C56" s="836"/>
      <c r="D56" s="836"/>
      <c r="E56" s="836"/>
      <c r="F56" s="836"/>
      <c r="G56" s="836"/>
      <c r="H56" s="836"/>
      <c r="I56" s="836"/>
      <c r="J56" s="836"/>
      <c r="K56" s="836"/>
      <c r="L56" s="836"/>
      <c r="M56" s="836"/>
      <c r="N56" s="836"/>
      <c r="O56" s="836"/>
      <c r="P56" s="836"/>
    </row>
    <row r="57" spans="1:256">
      <c r="B57" s="836"/>
      <c r="C57" s="836"/>
      <c r="D57" s="836"/>
      <c r="E57" s="836"/>
      <c r="F57" s="836"/>
      <c r="G57" s="836"/>
      <c r="H57" s="836"/>
      <c r="I57" s="836"/>
      <c r="J57" s="836"/>
      <c r="K57" s="836"/>
      <c r="L57" s="836"/>
      <c r="M57" s="836"/>
      <c r="N57" s="836"/>
      <c r="O57" s="836"/>
      <c r="P57" s="836"/>
    </row>
    <row r="58" spans="1:256">
      <c r="B58" s="836"/>
      <c r="C58" s="836"/>
      <c r="D58" s="836"/>
      <c r="E58" s="836"/>
      <c r="F58" s="836"/>
      <c r="G58" s="836"/>
      <c r="H58" s="836"/>
      <c r="I58" s="836"/>
      <c r="J58" s="836"/>
      <c r="K58" s="836"/>
      <c r="L58" s="836"/>
      <c r="M58" s="836"/>
      <c r="N58" s="836"/>
      <c r="O58" s="836"/>
      <c r="P58" s="836"/>
    </row>
    <row r="59" spans="1:256">
      <c r="B59" s="836"/>
      <c r="C59" s="836"/>
      <c r="D59" s="836"/>
      <c r="E59" s="836"/>
      <c r="F59" s="836"/>
      <c r="G59" s="836"/>
      <c r="H59" s="836"/>
      <c r="I59" s="836"/>
      <c r="J59" s="836"/>
      <c r="K59" s="836"/>
      <c r="L59" s="836"/>
      <c r="M59" s="836"/>
      <c r="N59" s="836"/>
      <c r="O59" s="836"/>
      <c r="P59" s="836"/>
    </row>
    <row r="60" spans="1:256">
      <c r="B60" s="836"/>
      <c r="C60" s="836"/>
      <c r="D60" s="836"/>
      <c r="E60" s="836"/>
      <c r="F60" s="836"/>
      <c r="G60" s="836"/>
      <c r="H60" s="836"/>
      <c r="I60" s="836"/>
      <c r="J60" s="836"/>
      <c r="K60" s="836"/>
      <c r="L60" s="836"/>
      <c r="M60" s="836"/>
      <c r="N60" s="836"/>
      <c r="O60" s="836"/>
      <c r="P60" s="836"/>
    </row>
    <row r="61" spans="1:256">
      <c r="B61" s="836"/>
      <c r="C61" s="836"/>
      <c r="D61" s="836"/>
      <c r="E61" s="836"/>
      <c r="F61" s="836"/>
      <c r="G61" s="836"/>
      <c r="H61" s="836"/>
      <c r="I61" s="836"/>
      <c r="J61" s="836"/>
      <c r="K61" s="836"/>
      <c r="L61" s="836"/>
      <c r="M61" s="836"/>
      <c r="N61" s="836"/>
      <c r="O61" s="836"/>
      <c r="P61" s="836"/>
    </row>
    <row r="62" spans="1:256">
      <c r="B62" s="836"/>
      <c r="C62" s="836"/>
      <c r="D62" s="836"/>
      <c r="E62" s="836"/>
      <c r="F62" s="836"/>
      <c r="G62" s="836"/>
      <c r="H62" s="836"/>
      <c r="I62" s="836"/>
      <c r="J62" s="836"/>
      <c r="K62" s="836"/>
      <c r="L62" s="836"/>
      <c r="M62" s="836"/>
      <c r="N62" s="836"/>
      <c r="O62" s="836"/>
      <c r="P62" s="836"/>
    </row>
    <row r="63" spans="1:256">
      <c r="B63" s="836"/>
      <c r="C63" s="836"/>
      <c r="D63" s="836"/>
      <c r="E63" s="836"/>
      <c r="F63" s="836"/>
      <c r="G63" s="836"/>
      <c r="H63" s="836"/>
      <c r="I63" s="836"/>
      <c r="J63" s="836"/>
      <c r="K63" s="836"/>
      <c r="L63" s="836"/>
      <c r="M63" s="836"/>
      <c r="N63" s="836"/>
      <c r="O63" s="836"/>
      <c r="P63" s="836"/>
    </row>
    <row r="64" spans="1:256">
      <c r="B64" s="836"/>
      <c r="C64" s="836"/>
      <c r="D64" s="836"/>
      <c r="E64" s="836"/>
      <c r="F64" s="836"/>
      <c r="G64" s="836"/>
      <c r="H64" s="836"/>
      <c r="I64" s="836"/>
      <c r="J64" s="836"/>
      <c r="K64" s="836"/>
      <c r="L64" s="836"/>
      <c r="M64" s="836"/>
      <c r="N64" s="836"/>
      <c r="O64" s="836"/>
      <c r="P64" s="836"/>
    </row>
    <row r="65" spans="1:256">
      <c r="B65" s="836"/>
      <c r="C65" s="836"/>
      <c r="D65" s="836"/>
      <c r="E65" s="836"/>
      <c r="F65" s="836"/>
      <c r="G65" s="836"/>
      <c r="H65" s="836"/>
      <c r="I65" s="836"/>
      <c r="J65" s="836"/>
      <c r="K65" s="836"/>
      <c r="L65" s="836"/>
      <c r="M65" s="836"/>
      <c r="N65" s="836"/>
      <c r="O65" s="836"/>
      <c r="P65" s="836"/>
    </row>
    <row r="66" spans="1:256">
      <c r="B66" s="836"/>
      <c r="C66" s="836"/>
      <c r="D66" s="836"/>
      <c r="E66" s="836"/>
      <c r="F66" s="836"/>
      <c r="G66" s="836"/>
      <c r="H66" s="836"/>
      <c r="I66" s="836"/>
      <c r="J66" s="836"/>
      <c r="K66" s="836"/>
      <c r="L66" s="836"/>
      <c r="M66" s="836"/>
      <c r="N66" s="836"/>
      <c r="O66" s="836"/>
      <c r="P66" s="836"/>
    </row>
    <row r="67" spans="1:256">
      <c r="B67" s="836"/>
      <c r="C67" s="836"/>
      <c r="D67" s="836"/>
      <c r="E67" s="836"/>
      <c r="F67" s="836"/>
      <c r="G67" s="836"/>
      <c r="H67" s="836"/>
      <c r="I67" s="836"/>
      <c r="J67" s="836"/>
      <c r="K67" s="836"/>
      <c r="L67" s="836"/>
      <c r="M67" s="836"/>
      <c r="N67" s="836"/>
      <c r="O67" s="836"/>
      <c r="P67" s="836"/>
    </row>
    <row r="68" spans="1:256">
      <c r="B68" s="836"/>
      <c r="C68" s="836"/>
      <c r="D68" s="836"/>
      <c r="E68" s="836"/>
      <c r="F68" s="836"/>
      <c r="G68" s="836"/>
      <c r="H68" s="836"/>
      <c r="I68" s="836"/>
      <c r="J68" s="836"/>
      <c r="K68" s="836"/>
      <c r="L68" s="836"/>
      <c r="M68" s="836"/>
      <c r="N68" s="836"/>
      <c r="O68" s="836"/>
      <c r="P68" s="836"/>
    </row>
    <row r="69" spans="1:256">
      <c r="B69" s="836"/>
      <c r="C69" s="836"/>
      <c r="D69" s="836"/>
      <c r="E69" s="836"/>
      <c r="F69" s="836"/>
      <c r="G69" s="836"/>
      <c r="H69" s="836"/>
      <c r="I69" s="836"/>
      <c r="J69" s="836"/>
      <c r="K69" s="836"/>
      <c r="L69" s="836"/>
      <c r="M69" s="836"/>
      <c r="N69" s="836"/>
      <c r="O69" s="836"/>
      <c r="P69" s="836"/>
    </row>
    <row r="70" spans="1:256">
      <c r="B70" s="836"/>
      <c r="C70" s="836"/>
      <c r="D70" s="836"/>
      <c r="E70" s="836"/>
      <c r="F70" s="836"/>
      <c r="G70" s="836"/>
      <c r="H70" s="836"/>
      <c r="I70" s="836"/>
      <c r="J70" s="836"/>
      <c r="K70" s="836"/>
      <c r="L70" s="836"/>
      <c r="M70" s="836"/>
      <c r="N70" s="836"/>
      <c r="O70" s="836"/>
      <c r="P70" s="836"/>
    </row>
    <row r="71" spans="1:256">
      <c r="B71" s="836"/>
      <c r="C71" s="836"/>
      <c r="D71" s="836"/>
      <c r="E71" s="836"/>
      <c r="F71" s="836"/>
      <c r="G71" s="836"/>
      <c r="H71" s="836"/>
      <c r="I71" s="836"/>
      <c r="J71" s="836"/>
      <c r="K71" s="836"/>
      <c r="L71" s="836"/>
      <c r="M71" s="836"/>
      <c r="N71" s="836"/>
      <c r="O71" s="836"/>
      <c r="P71" s="836"/>
    </row>
    <row r="72" spans="1:256">
      <c r="B72" s="836"/>
      <c r="C72" s="836"/>
      <c r="D72" s="836"/>
      <c r="E72" s="836"/>
      <c r="F72" s="836"/>
      <c r="G72" s="836"/>
      <c r="H72" s="836"/>
      <c r="I72" s="836"/>
      <c r="J72" s="836"/>
      <c r="K72" s="836"/>
      <c r="L72" s="836"/>
      <c r="M72" s="836"/>
      <c r="N72" s="836"/>
      <c r="O72" s="836"/>
      <c r="P72" s="836"/>
    </row>
    <row r="73" spans="1:256">
      <c r="B73" s="836"/>
      <c r="C73" s="836"/>
      <c r="D73" s="836"/>
      <c r="E73" s="836"/>
      <c r="F73" s="836"/>
      <c r="G73" s="836"/>
      <c r="H73" s="836"/>
      <c r="I73" s="836"/>
      <c r="J73" s="836"/>
      <c r="K73" s="836"/>
      <c r="L73" s="836"/>
      <c r="M73" s="836"/>
      <c r="N73" s="836"/>
      <c r="O73" s="836"/>
      <c r="P73" s="836"/>
    </row>
    <row r="74" spans="1:256">
      <c r="B74" s="836"/>
      <c r="C74" s="836"/>
      <c r="D74" s="836"/>
      <c r="E74" s="836"/>
      <c r="F74" s="836"/>
      <c r="G74" s="836"/>
      <c r="H74" s="836"/>
      <c r="I74" s="836"/>
      <c r="J74" s="836"/>
      <c r="K74" s="836"/>
      <c r="L74" s="836"/>
      <c r="M74" s="836"/>
      <c r="N74" s="836"/>
      <c r="O74" s="836"/>
      <c r="P74" s="836"/>
    </row>
    <row r="75" spans="1:256">
      <c r="B75" s="836"/>
      <c r="C75" s="836"/>
      <c r="D75" s="836"/>
      <c r="E75" s="836"/>
      <c r="F75" s="836"/>
      <c r="G75" s="836"/>
      <c r="H75" s="836"/>
      <c r="I75" s="836"/>
      <c r="J75" s="836"/>
      <c r="K75" s="836"/>
      <c r="L75" s="836"/>
      <c r="M75" s="836"/>
      <c r="N75" s="836"/>
      <c r="O75" s="836"/>
      <c r="P75" s="836"/>
    </row>
    <row r="76" spans="1:256">
      <c r="B76" s="836"/>
      <c r="C76" s="836"/>
      <c r="D76" s="836"/>
      <c r="E76" s="836"/>
      <c r="F76" s="836"/>
      <c r="G76" s="836"/>
      <c r="H76" s="836"/>
      <c r="I76" s="836"/>
      <c r="J76" s="836"/>
      <c r="K76" s="836"/>
      <c r="L76" s="836"/>
      <c r="M76" s="836"/>
      <c r="N76" s="836"/>
      <c r="O76" s="836"/>
      <c r="P76" s="836"/>
    </row>
    <row r="77" spans="1:256">
      <c r="B77" s="836"/>
      <c r="C77" s="836"/>
      <c r="D77" s="836"/>
      <c r="E77" s="836"/>
      <c r="F77" s="836"/>
      <c r="G77" s="836"/>
      <c r="H77" s="836"/>
      <c r="I77" s="836"/>
      <c r="J77" s="836"/>
      <c r="K77" s="836"/>
      <c r="L77" s="836"/>
      <c r="M77" s="836"/>
      <c r="N77" s="836"/>
      <c r="O77" s="836"/>
      <c r="P77" s="836"/>
    </row>
    <row r="78" spans="1:256">
      <c r="B78" s="836"/>
      <c r="C78" s="836"/>
      <c r="D78" s="836"/>
      <c r="E78" s="836"/>
      <c r="F78" s="836"/>
      <c r="G78" s="836"/>
      <c r="H78" s="836"/>
      <c r="I78" s="836"/>
      <c r="J78" s="836"/>
      <c r="K78" s="836"/>
      <c r="L78" s="836"/>
      <c r="M78" s="836"/>
      <c r="N78" s="836"/>
      <c r="O78" s="836"/>
      <c r="P78" s="836"/>
    </row>
    <row r="79" spans="1:256">
      <c r="B79" s="836"/>
      <c r="C79" s="836"/>
      <c r="D79" s="836"/>
      <c r="E79" s="836"/>
      <c r="F79" s="836"/>
      <c r="G79" s="836"/>
      <c r="H79" s="836"/>
      <c r="I79" s="836"/>
      <c r="J79" s="836"/>
      <c r="K79" s="836"/>
      <c r="L79" s="836"/>
      <c r="M79" s="836"/>
      <c r="N79" s="836"/>
      <c r="O79" s="836"/>
      <c r="P79" s="836"/>
    </row>
    <row r="80" spans="1:256">
      <c r="B80" s="836"/>
      <c r="C80" s="836"/>
      <c r="D80" s="836"/>
      <c r="E80" s="836"/>
      <c r="F80" s="836"/>
      <c r="G80" s="836"/>
      <c r="H80" s="836"/>
      <c r="I80" s="836"/>
      <c r="J80" s="836"/>
      <c r="K80" s="836"/>
      <c r="L80" s="836"/>
      <c r="M80" s="836"/>
      <c r="N80" s="836"/>
      <c r="O80" s="836"/>
      <c r="P80" s="836"/>
    </row>
    <row r="81" spans="1:256">
      <c r="B81" s="836"/>
      <c r="C81" s="836"/>
      <c r="D81" s="836"/>
      <c r="E81" s="836"/>
      <c r="F81" s="836"/>
      <c r="G81" s="836"/>
      <c r="H81" s="836"/>
      <c r="I81" s="836"/>
      <c r="J81" s="836"/>
      <c r="K81" s="836"/>
      <c r="L81" s="836"/>
      <c r="M81" s="836"/>
      <c r="N81" s="836"/>
      <c r="O81" s="836"/>
      <c r="P81" s="836"/>
    </row>
    <row r="82" spans="1:256">
      <c r="B82" s="836"/>
      <c r="C82" s="836"/>
      <c r="D82" s="836"/>
      <c r="E82" s="836"/>
      <c r="F82" s="836"/>
      <c r="G82" s="836"/>
      <c r="H82" s="836"/>
      <c r="I82" s="836"/>
      <c r="J82" s="836"/>
      <c r="K82" s="836"/>
      <c r="L82" s="836"/>
      <c r="M82" s="836"/>
      <c r="N82" s="836"/>
      <c r="O82" s="836"/>
      <c r="P82" s="836"/>
    </row>
    <row r="83" spans="1:256">
      <c r="B83" s="836"/>
      <c r="C83" s="836"/>
      <c r="D83" s="836"/>
      <c r="E83" s="836"/>
      <c r="F83" s="836"/>
      <c r="G83" s="836"/>
      <c r="H83" s="836"/>
      <c r="I83" s="836"/>
      <c r="J83" s="836"/>
      <c r="K83" s="836"/>
      <c r="L83" s="836"/>
      <c r="M83" s="836"/>
      <c r="N83" s="836"/>
      <c r="O83" s="836"/>
      <c r="P83" s="836"/>
    </row>
    <row r="84" spans="1:256">
      <c r="B84" s="836"/>
      <c r="C84" s="836"/>
      <c r="D84" s="836"/>
      <c r="E84" s="836"/>
      <c r="F84" s="836"/>
      <c r="G84" s="836"/>
      <c r="H84" s="836"/>
      <c r="I84" s="836"/>
      <c r="J84" s="836"/>
      <c r="K84" s="836"/>
      <c r="L84" s="836"/>
      <c r="M84" s="836"/>
      <c r="N84" s="836"/>
      <c r="O84" s="836"/>
      <c r="P84" s="836"/>
    </row>
    <row r="85" spans="1:256">
      <c r="B85" s="836"/>
      <c r="C85" s="836"/>
      <c r="D85" s="836"/>
      <c r="E85" s="836"/>
      <c r="F85" s="836"/>
      <c r="G85" s="836"/>
      <c r="H85" s="836"/>
      <c r="I85" s="836"/>
      <c r="J85" s="836"/>
      <c r="K85" s="836"/>
      <c r="L85" s="836"/>
      <c r="M85" s="836"/>
      <c r="N85" s="836"/>
      <c r="O85" s="836"/>
      <c r="P85" s="836"/>
    </row>
    <row r="86" spans="1:256">
      <c r="B86" s="836"/>
      <c r="C86" s="836"/>
      <c r="D86" s="836"/>
      <c r="E86" s="836"/>
      <c r="F86" s="836"/>
      <c r="G86" s="836"/>
      <c r="H86" s="836"/>
      <c r="I86" s="836"/>
      <c r="J86" s="836"/>
      <c r="K86" s="836"/>
      <c r="L86" s="836"/>
      <c r="M86" s="836"/>
      <c r="N86" s="836"/>
      <c r="O86" s="836"/>
      <c r="P86" s="836"/>
    </row>
    <row r="87" spans="1:256">
      <c r="B87" s="836"/>
      <c r="C87" s="836"/>
      <c r="D87" s="836"/>
      <c r="E87" s="836"/>
      <c r="F87" s="836"/>
      <c r="G87" s="836"/>
      <c r="H87" s="836"/>
      <c r="I87" s="836"/>
      <c r="J87" s="836"/>
      <c r="K87" s="836"/>
      <c r="L87" s="836"/>
      <c r="M87" s="836"/>
      <c r="N87" s="836"/>
      <c r="O87" s="836"/>
      <c r="P87" s="836"/>
    </row>
    <row r="88" spans="1:256">
      <c r="B88" s="836"/>
      <c r="C88" s="836"/>
      <c r="D88" s="836"/>
      <c r="E88" s="836"/>
      <c r="F88" s="836"/>
      <c r="G88" s="836"/>
      <c r="H88" s="836"/>
      <c r="I88" s="836"/>
      <c r="J88" s="836"/>
      <c r="K88" s="836"/>
      <c r="L88" s="836"/>
      <c r="M88" s="836"/>
      <c r="N88" s="836"/>
      <c r="O88" s="836"/>
      <c r="P88" s="836"/>
    </row>
    <row r="89" spans="1:256">
      <c r="B89" s="836"/>
      <c r="C89" s="836"/>
      <c r="D89" s="836"/>
      <c r="E89" s="836"/>
      <c r="F89" s="836"/>
      <c r="G89" s="836"/>
      <c r="H89" s="836"/>
      <c r="I89" s="836"/>
      <c r="J89" s="836"/>
      <c r="K89" s="836"/>
      <c r="L89" s="836"/>
      <c r="M89" s="836"/>
      <c r="N89" s="836"/>
      <c r="O89" s="836"/>
      <c r="P89" s="836"/>
    </row>
    <row r="90" spans="1:256">
      <c r="B90" s="836"/>
      <c r="C90" s="836"/>
      <c r="D90" s="836"/>
      <c r="E90" s="836"/>
      <c r="F90" s="836"/>
      <c r="G90" s="836"/>
      <c r="H90" s="836"/>
      <c r="I90" s="836"/>
      <c r="J90" s="836"/>
      <c r="K90" s="836"/>
      <c r="L90" s="836"/>
      <c r="M90" s="836"/>
      <c r="N90" s="836"/>
      <c r="O90" s="836"/>
      <c r="P90" s="836"/>
    </row>
    <row r="91" spans="1:256">
      <c r="B91" s="836"/>
      <c r="C91" s="836"/>
      <c r="D91" s="836"/>
      <c r="E91" s="836"/>
      <c r="F91" s="836"/>
      <c r="G91" s="836"/>
      <c r="H91" s="836"/>
      <c r="I91" s="836"/>
      <c r="J91" s="836"/>
      <c r="K91" s="836"/>
      <c r="L91" s="836"/>
      <c r="M91" s="836"/>
      <c r="N91" s="836"/>
      <c r="O91" s="836"/>
      <c r="P91" s="836"/>
    </row>
    <row r="92" spans="1:256">
      <c r="B92" s="836"/>
      <c r="C92" s="836"/>
      <c r="D92" s="836"/>
      <c r="E92" s="836"/>
      <c r="F92" s="836"/>
      <c r="G92" s="836"/>
      <c r="H92" s="836"/>
      <c r="I92" s="836"/>
      <c r="J92" s="836"/>
      <c r="K92" s="836"/>
      <c r="L92" s="836"/>
      <c r="M92" s="836"/>
      <c r="N92" s="836"/>
      <c r="O92" s="836"/>
      <c r="P92" s="836"/>
    </row>
    <row r="93" spans="1:256">
      <c r="B93" s="836"/>
      <c r="C93" s="836"/>
      <c r="D93" s="836"/>
      <c r="E93" s="836"/>
      <c r="F93" s="836"/>
      <c r="G93" s="836"/>
      <c r="H93" s="836"/>
      <c r="I93" s="836"/>
      <c r="J93" s="836"/>
      <c r="K93" s="836"/>
      <c r="L93" s="836"/>
      <c r="M93" s="836"/>
      <c r="N93" s="836"/>
      <c r="O93" s="836"/>
      <c r="P93" s="836"/>
    </row>
    <row r="94" spans="1:256">
      <c r="B94" s="836"/>
      <c r="C94" s="836"/>
      <c r="D94" s="836"/>
      <c r="E94" s="836"/>
      <c r="F94" s="836"/>
      <c r="G94" s="836"/>
      <c r="H94" s="836"/>
      <c r="I94" s="836"/>
      <c r="J94" s="836"/>
      <c r="K94" s="836"/>
      <c r="L94" s="836"/>
      <c r="M94" s="836"/>
      <c r="N94" s="836"/>
      <c r="O94" s="836"/>
      <c r="P94" s="836"/>
    </row>
    <row r="95" spans="1:256">
      <c r="B95" s="836"/>
      <c r="C95" s="836"/>
      <c r="D95" s="836"/>
      <c r="E95" s="836"/>
      <c r="F95" s="836"/>
      <c r="G95" s="836"/>
      <c r="H95" s="836"/>
      <c r="I95" s="836"/>
      <c r="J95" s="836"/>
      <c r="K95" s="836"/>
      <c r="L95" s="836"/>
      <c r="M95" s="836"/>
      <c r="N95" s="836"/>
      <c r="O95" s="836"/>
      <c r="P95" s="836"/>
    </row>
    <row r="96" spans="1:256">
      <c r="B96" s="836"/>
      <c r="C96" s="836"/>
      <c r="D96" s="836"/>
      <c r="E96" s="836"/>
      <c r="F96" s="836"/>
      <c r="G96" s="836"/>
      <c r="H96" s="836"/>
      <c r="I96" s="836"/>
      <c r="J96" s="836"/>
      <c r="K96" s="836"/>
      <c r="L96" s="836"/>
      <c r="M96" s="836"/>
      <c r="N96" s="836"/>
      <c r="O96" s="836"/>
      <c r="P96" s="836"/>
    </row>
    <row r="97" spans="1:256">
      <c r="B97" s="836"/>
      <c r="C97" s="836"/>
      <c r="D97" s="836"/>
      <c r="E97" s="836"/>
      <c r="F97" s="836"/>
      <c r="G97" s="836"/>
      <c r="H97" s="836"/>
      <c r="I97" s="836"/>
      <c r="J97" s="836"/>
      <c r="K97" s="836"/>
      <c r="L97" s="836"/>
      <c r="M97" s="836"/>
      <c r="N97" s="836"/>
      <c r="O97" s="836"/>
      <c r="P97" s="836"/>
    </row>
    <row r="98" spans="1:256">
      <c r="B98" s="836"/>
      <c r="C98" s="836"/>
      <c r="D98" s="836"/>
      <c r="E98" s="836"/>
      <c r="F98" s="836"/>
      <c r="G98" s="836"/>
      <c r="H98" s="836"/>
      <c r="I98" s="836"/>
      <c r="J98" s="836"/>
      <c r="K98" s="836"/>
      <c r="L98" s="836"/>
      <c r="M98" s="836"/>
      <c r="N98" s="836"/>
      <c r="O98" s="836"/>
      <c r="P98" s="836"/>
    </row>
    <row r="99" spans="1:256">
      <c r="B99" s="836"/>
      <c r="C99" s="836"/>
      <c r="D99" s="836"/>
      <c r="E99" s="836"/>
      <c r="F99" s="836"/>
      <c r="G99" s="836"/>
      <c r="H99" s="836"/>
      <c r="I99" s="836"/>
      <c r="J99" s="836"/>
      <c r="K99" s="836"/>
      <c r="L99" s="836"/>
      <c r="M99" s="836"/>
      <c r="N99" s="836"/>
      <c r="O99" s="836"/>
      <c r="P99" s="836"/>
    </row>
    <row r="100" spans="1:256">
      <c r="B100" s="836"/>
      <c r="C100" s="836"/>
      <c r="D100" s="836"/>
      <c r="E100" s="836"/>
      <c r="F100" s="836"/>
      <c r="G100" s="836"/>
      <c r="H100" s="836"/>
      <c r="I100" s="836"/>
      <c r="J100" s="836"/>
      <c r="K100" s="836"/>
      <c r="L100" s="836"/>
      <c r="M100" s="836"/>
      <c r="N100" s="836"/>
      <c r="O100" s="836"/>
      <c r="P100" s="836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B2:M2"/>
  </mergeCells>
  <printOptions/>
  <pageMargins left="0" right="0" top="0.5" bottom="0.5" header="0" footer="0.25"/>
  <pageSetup blackAndWhite="0" cellComments="none" copies="1" draft="0" errors="displayed" firstPageNumber="1" fitToWidth="1" orientation="landscape" pageOrder="overThenDown" paperSize="9" scale="71" useFirstPageNumber="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  <tabColor rgb="FFFF9900"/>
  </sheetPr>
  <dimension ref="A1:IV28"/>
  <sheetViews>
    <sheetView workbookViewId="0" rightToLeft="1">
      <selection activeCell="A1" sqref="A1"/>
    </sheetView>
  </sheetViews>
  <sheetFormatPr defaultRowHeight="18"/>
  <cols>
    <col min="1" max="1" style="855" width="6.281423" customWidth="1"/>
    <col min="2" max="2" style="856" width="47.78578" customWidth="1"/>
    <col min="3" max="3" style="856" width="17.72888" customWidth="1"/>
    <col min="4" max="4" style="855" width="9.713702" customWidth="1"/>
    <col min="5" max="5" style="855" width="17.58798" customWidth="1"/>
    <col min="6" max="6" style="855" width="9.713702" customWidth="1"/>
    <col min="7" max="7" style="855" width="18.15938" customWidth="1"/>
    <col min="8" max="9" style="855" width="9.713702" customWidth="1"/>
    <col min="10" max="10" style="855" width="19.73267" customWidth="1"/>
    <col min="11" max="11" style="855" width="14.43749" customWidth="1"/>
    <col min="12" max="12" style="855" width="15.72508" customWidth="1"/>
    <col min="13" max="13" style="855" width="9.713702" customWidth="1"/>
    <col min="14" max="14" style="855" width="7.569017" customWidth="1"/>
    <col min="15" max="15" style="855" width="6.708012" customWidth="1"/>
    <col min="16" max="16" style="855" width="7.709908" customWidth="1"/>
    <col min="17" max="17" style="855" width="7.138514" customWidth="1"/>
    <col min="18" max="18" style="855" width="5.995726" customWidth="1"/>
    <col min="19" max="19" style="855" width="7.854714" customWidth="1"/>
    <col min="20" max="20" style="855" width="8.140411" customWidth="1"/>
    <col min="21" max="21" style="855" width="6.281423" customWidth="1"/>
    <col min="22" max="22" style="855" width="7.999519" customWidth="1"/>
    <col min="23" max="23" style="855" width="8.711805" customWidth="1"/>
    <col min="24" max="24" style="855" width="10.00331" customWidth="1"/>
    <col min="25" max="25" style="855" width="9.57281" customWidth="1"/>
    <col min="26" max="26" style="855" width="6.136617" customWidth="1"/>
    <col min="27" max="28" style="855" width="5.706115" customWidth="1"/>
    <col min="29" max="29" style="855" width="6.852817" customWidth="1"/>
    <col min="30" max="30" style="855" width="6.422315" customWidth="1"/>
    <col min="31" max="31" style="855" width="6.708012" customWidth="1"/>
    <col min="32" max="32" style="855" width="7.28332" customWidth="1"/>
    <col min="33" max="44" style="855" width="5.706115" customWidth="1"/>
    <col min="45" max="256" style="855"/>
  </cols>
  <sheetData>
    <row r="1" spans="1:256">
      <c r="B1" s="857" t="s">
        <v>16</v>
      </c>
      <c r="C1" s="858" t="s">
        <v>1</v>
      </c>
      <c r="D1" s="859"/>
      <c r="E1" s="860"/>
      <c r="F1" s="861"/>
      <c r="G1" s="860"/>
      <c r="H1" s="861"/>
      <c r="I1" s="861"/>
      <c r="J1" s="862"/>
      <c r="K1" s="861"/>
      <c r="L1" s="862"/>
      <c r="M1" s="861"/>
    </row>
    <row r="2" spans="1:256">
      <c r="A2" s="863"/>
      <c r="B2" s="864" t="str">
        <v>ה. פקדונות מעל 3 חודשים:</v>
      </c>
      <c r="C2" s="865"/>
      <c r="D2" s="865"/>
      <c r="E2" s="865"/>
      <c r="F2" s="865"/>
      <c r="G2" s="865"/>
      <c r="H2" s="865"/>
      <c r="I2" s="865"/>
      <c r="J2" s="865"/>
      <c r="K2" s="865"/>
      <c r="L2" s="865"/>
      <c r="M2" s="866"/>
      <c r="N2" s="863"/>
      <c r="O2" s="863"/>
      <c r="P2" s="863"/>
      <c r="Q2" s="863"/>
      <c r="R2" s="863"/>
      <c r="S2" s="863"/>
      <c r="T2" s="863"/>
      <c r="U2" s="863"/>
      <c r="V2" s="863"/>
      <c r="W2" s="863"/>
      <c r="X2" s="863"/>
      <c r="Y2" s="863"/>
      <c r="Z2" s="863"/>
      <c r="AA2" s="863"/>
      <c r="AB2" s="863"/>
      <c r="AC2" s="863"/>
      <c r="AD2" s="863"/>
      <c r="AE2" s="863"/>
      <c r="AF2" s="863"/>
      <c r="AG2" s="863"/>
      <c r="AH2" s="863"/>
      <c r="AI2" s="863"/>
      <c r="AJ2" s="863"/>
      <c r="AK2" s="863"/>
      <c r="AL2" s="863"/>
      <c r="AM2" s="863"/>
      <c r="AN2" s="863"/>
      <c r="AO2" s="863"/>
      <c r="AP2" s="863"/>
      <c r="AQ2" s="863"/>
      <c r="AR2" s="863"/>
      <c r="AS2" s="863"/>
      <c r="AT2" s="863"/>
      <c r="AU2" s="863"/>
      <c r="AV2" s="863"/>
      <c r="AW2" s="863"/>
      <c r="AX2" s="863"/>
      <c r="AY2" s="863"/>
      <c r="AZ2" s="863"/>
      <c r="BA2" s="863"/>
      <c r="BB2" s="863"/>
      <c r="BC2" s="863"/>
      <c r="BD2" s="863"/>
      <c r="BE2" s="863"/>
      <c r="BF2" s="863"/>
      <c r="BG2" s="863"/>
      <c r="BH2" s="863"/>
      <c r="BI2" s="863"/>
      <c r="BJ2" s="863"/>
      <c r="BK2" s="863"/>
      <c r="BL2" s="863"/>
      <c r="BM2" s="863"/>
      <c r="BN2" s="863"/>
      <c r="BO2" s="863"/>
      <c r="BP2" s="863"/>
      <c r="BQ2" s="863"/>
      <c r="BR2" s="863"/>
      <c r="BS2" s="863"/>
      <c r="BT2" s="863"/>
      <c r="BU2" s="863"/>
      <c r="BV2" s="863"/>
      <c r="BW2" s="863"/>
      <c r="BX2" s="863"/>
      <c r="BY2" s="863"/>
      <c r="BZ2" s="863"/>
      <c r="CA2" s="863"/>
      <c r="CB2" s="863"/>
      <c r="CC2" s="863"/>
      <c r="CD2" s="863"/>
      <c r="CE2" s="863"/>
      <c r="CF2" s="863"/>
      <c r="CG2" s="863"/>
      <c r="CH2" s="863"/>
      <c r="CI2" s="863"/>
      <c r="CJ2" s="863"/>
      <c r="CK2" s="863"/>
      <c r="CL2" s="863"/>
      <c r="CM2" s="863"/>
      <c r="CN2" s="863"/>
      <c r="CO2" s="863"/>
      <c r="CP2" s="863"/>
      <c r="CQ2" s="863"/>
      <c r="CR2" s="863"/>
      <c r="CS2" s="863"/>
      <c r="CT2" s="863"/>
      <c r="CU2" s="863"/>
      <c r="CV2" s="863"/>
      <c r="CW2" s="863"/>
      <c r="CX2" s="863"/>
      <c r="CY2" s="863"/>
      <c r="CZ2" s="863"/>
      <c r="DA2" s="863"/>
      <c r="DB2" s="863"/>
      <c r="DC2" s="863"/>
      <c r="DD2" s="863"/>
      <c r="DE2" s="863"/>
      <c r="DF2" s="863"/>
      <c r="DG2" s="863"/>
      <c r="DH2" s="863"/>
      <c r="DI2" s="863"/>
      <c r="DJ2" s="863"/>
      <c r="DK2" s="863"/>
      <c r="DL2" s="863"/>
      <c r="DM2" s="863"/>
      <c r="DN2" s="863"/>
      <c r="DO2" s="863"/>
      <c r="DP2" s="863"/>
      <c r="DQ2" s="863"/>
      <c r="DR2" s="863"/>
      <c r="DS2" s="863"/>
      <c r="DT2" s="863"/>
      <c r="DU2" s="863"/>
      <c r="DV2" s="863"/>
      <c r="DW2" s="863"/>
      <c r="DX2" s="863"/>
      <c r="DY2" s="863"/>
      <c r="DZ2" s="863"/>
      <c r="EA2" s="863"/>
      <c r="EB2" s="863"/>
      <c r="EC2" s="863"/>
      <c r="ED2" s="863"/>
      <c r="EE2" s="863"/>
      <c r="EF2" s="863"/>
      <c r="EG2" s="863"/>
      <c r="EH2" s="863"/>
      <c r="EI2" s="863"/>
      <c r="EJ2" s="863"/>
      <c r="EK2" s="863"/>
      <c r="EL2" s="863"/>
      <c r="EM2" s="863"/>
      <c r="EN2" s="863"/>
      <c r="EO2" s="863"/>
      <c r="EP2" s="863"/>
      <c r="EQ2" s="863"/>
      <c r="ER2" s="863"/>
      <c r="ES2" s="863"/>
      <c r="ET2" s="863"/>
      <c r="EU2" s="863"/>
      <c r="EV2" s="863"/>
      <c r="EW2" s="863"/>
      <c r="EX2" s="863"/>
      <c r="EY2" s="863"/>
      <c r="EZ2" s="863"/>
      <c r="FA2" s="863"/>
      <c r="FB2" s="863"/>
      <c r="FC2" s="863"/>
      <c r="FD2" s="863"/>
      <c r="FE2" s="863"/>
      <c r="FF2" s="863"/>
      <c r="FG2" s="863"/>
      <c r="FH2" s="863"/>
      <c r="FI2" s="863"/>
      <c r="FJ2" s="863"/>
      <c r="FK2" s="863"/>
      <c r="FL2" s="863"/>
      <c r="FM2" s="863"/>
      <c r="FN2" s="863"/>
      <c r="FO2" s="863"/>
      <c r="FP2" s="863"/>
      <c r="FQ2" s="863"/>
      <c r="FR2" s="863"/>
      <c r="FS2" s="863"/>
      <c r="FT2" s="863"/>
      <c r="FU2" s="863"/>
      <c r="FV2" s="863"/>
      <c r="FW2" s="863"/>
      <c r="FX2" s="863"/>
      <c r="FY2" s="863"/>
      <c r="FZ2" s="863"/>
      <c r="GA2" s="863"/>
      <c r="GB2" s="863"/>
      <c r="GC2" s="863"/>
      <c r="GD2" s="863"/>
      <c r="GE2" s="863"/>
      <c r="GF2" s="863"/>
      <c r="GG2" s="863"/>
      <c r="GH2" s="863"/>
      <c r="GI2" s="863"/>
      <c r="GJ2" s="863"/>
      <c r="GK2" s="863"/>
      <c r="GL2" s="863"/>
      <c r="GM2" s="863"/>
      <c r="GN2" s="863"/>
      <c r="GO2" s="863"/>
      <c r="GP2" s="863"/>
      <c r="GQ2" s="863"/>
      <c r="GR2" s="863"/>
      <c r="GS2" s="863"/>
      <c r="GT2" s="863"/>
      <c r="GU2" s="863"/>
      <c r="GV2" s="863"/>
      <c r="GW2" s="863"/>
      <c r="GX2" s="863"/>
      <c r="GY2" s="863"/>
      <c r="GZ2" s="863"/>
      <c r="HA2" s="863"/>
      <c r="HB2" s="863"/>
      <c r="HC2" s="863"/>
      <c r="HD2" s="863"/>
      <c r="HE2" s="863"/>
      <c r="HF2" s="863"/>
      <c r="HG2" s="863"/>
      <c r="HH2" s="863"/>
      <c r="HI2" s="863"/>
      <c r="HJ2" s="863"/>
      <c r="HK2" s="863"/>
      <c r="HL2" s="863"/>
      <c r="HM2" s="863"/>
      <c r="HN2" s="863"/>
      <c r="HO2" s="863"/>
      <c r="HP2" s="863"/>
      <c r="HQ2" s="863"/>
      <c r="HR2" s="863"/>
      <c r="HS2" s="863"/>
      <c r="HT2" s="863"/>
      <c r="HU2" s="863"/>
      <c r="HV2" s="863"/>
      <c r="HW2" s="863"/>
      <c r="HX2" s="863"/>
      <c r="HY2" s="863"/>
      <c r="HZ2" s="863"/>
      <c r="IA2" s="863"/>
      <c r="IB2" s="863"/>
      <c r="IC2" s="863"/>
      <c r="ID2" s="863"/>
      <c r="IE2" s="863"/>
      <c r="IF2" s="863"/>
      <c r="IG2" s="863"/>
      <c r="IH2" s="863"/>
      <c r="II2" s="863"/>
      <c r="IJ2" s="863"/>
      <c r="IK2" s="863"/>
      <c r="IL2" s="863"/>
      <c r="IM2" s="863"/>
      <c r="IN2" s="863"/>
      <c r="IO2" s="863"/>
      <c r="IP2" s="863"/>
      <c r="IQ2" s="863"/>
      <c r="IR2" s="863"/>
      <c r="IS2" s="863"/>
      <c r="IT2" s="863"/>
      <c r="IU2" s="863"/>
      <c r="IV2" s="863"/>
    </row>
    <row r="3" spans="1:256">
      <c r="A3" s="867"/>
      <c r="B3" s="868" t="str">
        <v> פקדונות מעל 3 חודשים</v>
      </c>
      <c r="C3" s="869" t="s">
        <v>17</v>
      </c>
      <c r="D3" s="869" t="s">
        <v>18</v>
      </c>
      <c r="E3" s="869" t="s">
        <v>19</v>
      </c>
      <c r="F3" s="869" t="s">
        <v>47</v>
      </c>
      <c r="G3" s="869" t="s">
        <v>20</v>
      </c>
      <c r="H3" s="869" t="str">
        <v>תנאי ושיעור ריבית</v>
      </c>
      <c r="I3" s="869" t="s">
        <v>22</v>
      </c>
      <c r="J3" s="869" t="s">
        <v>48</v>
      </c>
      <c r="K3" s="869" t="s">
        <v>49</v>
      </c>
      <c r="L3" s="869" t="s">
        <v>152</v>
      </c>
      <c r="M3" s="870" t="s">
        <v>2</v>
      </c>
      <c r="N3" s="863"/>
      <c r="O3" s="863"/>
      <c r="P3" s="863"/>
      <c r="Q3" s="863"/>
      <c r="R3" s="863"/>
      <c r="S3" s="863"/>
      <c r="T3" s="867"/>
      <c r="U3" s="867"/>
      <c r="V3" s="867"/>
      <c r="W3" s="867"/>
      <c r="X3" s="867"/>
      <c r="Y3" s="867"/>
      <c r="Z3" s="867"/>
      <c r="AA3" s="867"/>
      <c r="AB3" s="867"/>
      <c r="AC3" s="867"/>
      <c r="AD3" s="867"/>
      <c r="AE3" s="867"/>
      <c r="AF3" s="867"/>
      <c r="AG3" s="867"/>
      <c r="AH3" s="867"/>
      <c r="AI3" s="867"/>
      <c r="AJ3" s="867"/>
      <c r="AK3" s="867"/>
      <c r="AL3" s="867"/>
      <c r="AM3" s="867"/>
      <c r="AN3" s="867"/>
      <c r="AO3" s="867"/>
      <c r="AP3" s="867"/>
      <c r="AQ3" s="867"/>
      <c r="AR3" s="867"/>
      <c r="AS3" s="867"/>
      <c r="AT3" s="867"/>
      <c r="AU3" s="867"/>
      <c r="AV3" s="867"/>
      <c r="AW3" s="867"/>
      <c r="AX3" s="867"/>
      <c r="AY3" s="867"/>
      <c r="AZ3" s="867"/>
      <c r="BA3" s="867"/>
      <c r="BB3" s="867"/>
      <c r="BC3" s="867"/>
      <c r="BD3" s="867"/>
      <c r="BE3" s="867"/>
      <c r="BF3" s="867"/>
      <c r="BG3" s="867"/>
      <c r="BH3" s="867"/>
      <c r="BI3" s="867"/>
      <c r="BJ3" s="867"/>
      <c r="BK3" s="867"/>
      <c r="BL3" s="867"/>
      <c r="BM3" s="867"/>
      <c r="BN3" s="867"/>
      <c r="BO3" s="867"/>
      <c r="BP3" s="867"/>
      <c r="BQ3" s="867"/>
      <c r="BR3" s="867"/>
      <c r="BS3" s="867"/>
      <c r="BT3" s="867"/>
      <c r="BU3" s="867"/>
      <c r="BV3" s="867"/>
      <c r="BW3" s="867"/>
      <c r="BX3" s="867"/>
      <c r="BY3" s="867"/>
      <c r="BZ3" s="867"/>
      <c r="CA3" s="867"/>
      <c r="CB3" s="867"/>
      <c r="CC3" s="867"/>
      <c r="CD3" s="867"/>
      <c r="CE3" s="867"/>
      <c r="CF3" s="867"/>
      <c r="CG3" s="867"/>
      <c r="CH3" s="867"/>
      <c r="CI3" s="867"/>
      <c r="CJ3" s="867"/>
      <c r="CK3" s="867"/>
      <c r="CL3" s="867"/>
      <c r="CM3" s="867"/>
      <c r="CN3" s="867"/>
      <c r="CO3" s="867"/>
      <c r="CP3" s="867"/>
      <c r="CQ3" s="867"/>
      <c r="CR3" s="867"/>
      <c r="CS3" s="867"/>
      <c r="CT3" s="867"/>
      <c r="CU3" s="867"/>
      <c r="CV3" s="867"/>
      <c r="CW3" s="867"/>
      <c r="CX3" s="867"/>
      <c r="CY3" s="867"/>
      <c r="CZ3" s="867"/>
      <c r="DA3" s="867"/>
      <c r="DB3" s="867"/>
      <c r="DC3" s="867"/>
      <c r="DD3" s="867"/>
      <c r="DE3" s="867"/>
      <c r="DF3" s="867"/>
      <c r="DG3" s="867"/>
      <c r="DH3" s="867"/>
      <c r="DI3" s="867"/>
      <c r="DJ3" s="867"/>
      <c r="DK3" s="867"/>
      <c r="DL3" s="867"/>
      <c r="DM3" s="867"/>
      <c r="DN3" s="867"/>
      <c r="DO3" s="867"/>
      <c r="DP3" s="867"/>
      <c r="DQ3" s="867"/>
      <c r="DR3" s="867"/>
      <c r="DS3" s="867"/>
      <c r="DT3" s="867"/>
      <c r="DU3" s="867"/>
      <c r="DV3" s="867"/>
      <c r="DW3" s="867"/>
      <c r="DX3" s="867"/>
      <c r="DY3" s="867"/>
      <c r="DZ3" s="867"/>
      <c r="EA3" s="867"/>
      <c r="EB3" s="867"/>
      <c r="EC3" s="867"/>
      <c r="ED3" s="867"/>
      <c r="EE3" s="867"/>
      <c r="EF3" s="867"/>
      <c r="EG3" s="867"/>
      <c r="EH3" s="867"/>
      <c r="EI3" s="867"/>
      <c r="EJ3" s="867"/>
      <c r="EK3" s="867"/>
      <c r="EL3" s="867"/>
      <c r="EM3" s="867"/>
      <c r="EN3" s="867"/>
      <c r="EO3" s="867"/>
      <c r="EP3" s="867"/>
      <c r="EQ3" s="867"/>
      <c r="ER3" s="867"/>
      <c r="ES3" s="867"/>
      <c r="ET3" s="867"/>
      <c r="EU3" s="867"/>
      <c r="EV3" s="867"/>
      <c r="EW3" s="867"/>
      <c r="EX3" s="867"/>
      <c r="EY3" s="867"/>
      <c r="EZ3" s="867"/>
      <c r="FA3" s="867"/>
      <c r="FB3" s="867"/>
      <c r="FC3" s="867"/>
      <c r="FD3" s="867"/>
      <c r="FE3" s="867"/>
      <c r="FF3" s="867"/>
      <c r="FG3" s="867"/>
      <c r="FH3" s="867"/>
      <c r="FI3" s="867"/>
      <c r="FJ3" s="867"/>
      <c r="FK3" s="867"/>
      <c r="FL3" s="867"/>
      <c r="FM3" s="867"/>
      <c r="FN3" s="867"/>
      <c r="FO3" s="867"/>
      <c r="FP3" s="867"/>
      <c r="FQ3" s="867"/>
      <c r="FR3" s="867"/>
      <c r="FS3" s="867"/>
      <c r="FT3" s="867"/>
      <c r="FU3" s="867"/>
      <c r="FV3" s="867"/>
      <c r="FW3" s="867"/>
      <c r="FX3" s="867"/>
      <c r="FY3" s="867"/>
      <c r="FZ3" s="867"/>
      <c r="GA3" s="867"/>
      <c r="GB3" s="867"/>
      <c r="GC3" s="867"/>
      <c r="GD3" s="867"/>
      <c r="GE3" s="867"/>
      <c r="GF3" s="867"/>
      <c r="GG3" s="867"/>
      <c r="GH3" s="867"/>
      <c r="GI3" s="867"/>
      <c r="GJ3" s="867"/>
      <c r="GK3" s="867"/>
      <c r="GL3" s="867"/>
      <c r="GM3" s="867"/>
      <c r="GN3" s="867"/>
      <c r="GO3" s="867"/>
      <c r="GP3" s="867"/>
      <c r="GQ3" s="867"/>
      <c r="GR3" s="867"/>
      <c r="GS3" s="867"/>
      <c r="GT3" s="867"/>
      <c r="GU3" s="867"/>
      <c r="GV3" s="867"/>
      <c r="GW3" s="867"/>
      <c r="GX3" s="867"/>
      <c r="GY3" s="867"/>
      <c r="GZ3" s="867"/>
      <c r="HA3" s="867"/>
      <c r="HB3" s="867"/>
      <c r="HC3" s="867"/>
      <c r="HD3" s="867"/>
      <c r="HE3" s="867"/>
      <c r="HF3" s="867"/>
      <c r="HG3" s="867"/>
      <c r="HH3" s="867"/>
      <c r="HI3" s="867"/>
      <c r="HJ3" s="867"/>
      <c r="HK3" s="867"/>
      <c r="HL3" s="867"/>
      <c r="HM3" s="867"/>
      <c r="HN3" s="867"/>
      <c r="HO3" s="867"/>
      <c r="HP3" s="867"/>
      <c r="HQ3" s="867"/>
      <c r="HR3" s="867"/>
      <c r="HS3" s="867"/>
      <c r="HT3" s="867"/>
      <c r="HU3" s="867"/>
      <c r="HV3" s="867"/>
      <c r="HW3" s="867"/>
      <c r="HX3" s="867"/>
      <c r="HY3" s="867"/>
      <c r="HZ3" s="867"/>
      <c r="IA3" s="867"/>
      <c r="IB3" s="867"/>
      <c r="IC3" s="867"/>
      <c r="ID3" s="867"/>
      <c r="IE3" s="867"/>
      <c r="IF3" s="867"/>
      <c r="IG3" s="867"/>
      <c r="IH3" s="867"/>
      <c r="II3" s="867"/>
      <c r="IJ3" s="867"/>
      <c r="IK3" s="867"/>
      <c r="IL3" s="867"/>
      <c r="IM3" s="867"/>
      <c r="IN3" s="867"/>
      <c r="IO3" s="867"/>
      <c r="IP3" s="867"/>
      <c r="IQ3" s="867"/>
      <c r="IR3" s="867"/>
      <c r="IS3" s="867"/>
      <c r="IT3" s="867"/>
      <c r="IU3" s="867"/>
      <c r="IV3" s="867"/>
    </row>
    <row r="4" spans="1:256">
      <c r="A4" s="871"/>
      <c r="B4" s="872"/>
      <c r="C4" s="873"/>
      <c r="D4" s="873"/>
      <c r="E4" s="873"/>
      <c r="F4" s="873" t="s">
        <v>52</v>
      </c>
      <c r="G4" s="873"/>
      <c r="H4" s="873" t="s">
        <v>4</v>
      </c>
      <c r="I4" s="873" t="s">
        <v>4</v>
      </c>
      <c r="J4" s="873" t="s">
        <v>53</v>
      </c>
      <c r="K4" s="873" t="s">
        <v>54</v>
      </c>
      <c r="L4" s="873" t="s">
        <v>3</v>
      </c>
      <c r="M4" s="874" t="s">
        <v>4</v>
      </c>
      <c r="N4" s="875"/>
      <c r="O4" s="875"/>
      <c r="P4" s="875"/>
      <c r="Q4" s="875"/>
      <c r="R4" s="875"/>
      <c r="S4" s="875"/>
      <c r="T4" s="871"/>
      <c r="U4" s="871"/>
      <c r="V4" s="871"/>
      <c r="W4" s="871"/>
      <c r="X4" s="871"/>
      <c r="Y4" s="871"/>
      <c r="Z4" s="871"/>
      <c r="AA4" s="871"/>
      <c r="AB4" s="871"/>
      <c r="AC4" s="871"/>
      <c r="AD4" s="871"/>
      <c r="AE4" s="871"/>
      <c r="AF4" s="871"/>
      <c r="AG4" s="871"/>
      <c r="AH4" s="871"/>
      <c r="AI4" s="871"/>
      <c r="AJ4" s="871"/>
      <c r="AK4" s="871"/>
      <c r="AL4" s="871"/>
      <c r="AM4" s="871"/>
      <c r="AN4" s="871"/>
      <c r="AO4" s="871"/>
      <c r="AP4" s="871"/>
      <c r="AQ4" s="871"/>
      <c r="AR4" s="871"/>
      <c r="AS4" s="871"/>
      <c r="AT4" s="871"/>
      <c r="AU4" s="871"/>
      <c r="AV4" s="871"/>
      <c r="AW4" s="871"/>
      <c r="AX4" s="871"/>
      <c r="AY4" s="871"/>
      <c r="AZ4" s="871"/>
      <c r="BA4" s="871"/>
      <c r="BB4" s="871"/>
      <c r="BC4" s="871"/>
      <c r="BD4" s="871"/>
      <c r="BE4" s="871"/>
      <c r="BF4" s="871"/>
      <c r="BG4" s="871"/>
      <c r="BH4" s="871"/>
      <c r="BI4" s="871"/>
      <c r="BJ4" s="871"/>
      <c r="BK4" s="871"/>
      <c r="BL4" s="871"/>
      <c r="BM4" s="871"/>
      <c r="BN4" s="871"/>
      <c r="BO4" s="871"/>
      <c r="BP4" s="871"/>
      <c r="BQ4" s="871"/>
      <c r="BR4" s="871"/>
      <c r="BS4" s="871"/>
      <c r="BT4" s="871"/>
      <c r="BU4" s="871"/>
      <c r="BV4" s="871"/>
      <c r="BW4" s="871"/>
      <c r="BX4" s="871"/>
      <c r="BY4" s="871"/>
      <c r="BZ4" s="871"/>
      <c r="CA4" s="871"/>
      <c r="CB4" s="871"/>
      <c r="CC4" s="871"/>
      <c r="CD4" s="871"/>
      <c r="CE4" s="871"/>
      <c r="CF4" s="871"/>
      <c r="CG4" s="871"/>
      <c r="CH4" s="871"/>
      <c r="CI4" s="871"/>
      <c r="CJ4" s="871"/>
      <c r="CK4" s="871"/>
      <c r="CL4" s="871"/>
      <c r="CM4" s="871"/>
      <c r="CN4" s="871"/>
      <c r="CO4" s="871"/>
      <c r="CP4" s="871"/>
      <c r="CQ4" s="871"/>
      <c r="CR4" s="871"/>
      <c r="CS4" s="871"/>
      <c r="CT4" s="871"/>
      <c r="CU4" s="871"/>
      <c r="CV4" s="871"/>
      <c r="CW4" s="871"/>
      <c r="CX4" s="871"/>
      <c r="CY4" s="871"/>
      <c r="CZ4" s="871"/>
      <c r="DA4" s="871"/>
      <c r="DB4" s="871"/>
      <c r="DC4" s="871"/>
      <c r="DD4" s="871"/>
      <c r="DE4" s="871"/>
      <c r="DF4" s="871"/>
      <c r="DG4" s="871"/>
      <c r="DH4" s="871"/>
      <c r="DI4" s="871"/>
      <c r="DJ4" s="871"/>
      <c r="DK4" s="871"/>
      <c r="DL4" s="871"/>
      <c r="DM4" s="871"/>
      <c r="DN4" s="871"/>
      <c r="DO4" s="871"/>
      <c r="DP4" s="871"/>
      <c r="DQ4" s="871"/>
      <c r="DR4" s="871"/>
      <c r="DS4" s="871"/>
      <c r="DT4" s="871"/>
      <c r="DU4" s="871"/>
      <c r="DV4" s="871"/>
      <c r="DW4" s="871"/>
      <c r="DX4" s="871"/>
      <c r="DY4" s="871"/>
      <c r="DZ4" s="871"/>
      <c r="EA4" s="871"/>
      <c r="EB4" s="871"/>
      <c r="EC4" s="871"/>
      <c r="ED4" s="871"/>
      <c r="EE4" s="871"/>
      <c r="EF4" s="871"/>
      <c r="EG4" s="871"/>
      <c r="EH4" s="871"/>
      <c r="EI4" s="871"/>
      <c r="EJ4" s="871"/>
      <c r="EK4" s="871"/>
      <c r="EL4" s="871"/>
      <c r="EM4" s="871"/>
      <c r="EN4" s="871"/>
      <c r="EO4" s="871"/>
      <c r="EP4" s="871"/>
      <c r="EQ4" s="871"/>
      <c r="ER4" s="871"/>
      <c r="ES4" s="871"/>
      <c r="ET4" s="871"/>
      <c r="EU4" s="871"/>
      <c r="EV4" s="871"/>
      <c r="EW4" s="871"/>
      <c r="EX4" s="871"/>
      <c r="EY4" s="871"/>
      <c r="EZ4" s="871"/>
      <c r="FA4" s="871"/>
      <c r="FB4" s="871"/>
      <c r="FC4" s="871"/>
      <c r="FD4" s="871"/>
      <c r="FE4" s="871"/>
      <c r="FF4" s="871"/>
      <c r="FG4" s="871"/>
      <c r="FH4" s="871"/>
      <c r="FI4" s="871"/>
      <c r="FJ4" s="871"/>
      <c r="FK4" s="871"/>
      <c r="FL4" s="871"/>
      <c r="FM4" s="871"/>
      <c r="FN4" s="871"/>
      <c r="FO4" s="871"/>
      <c r="FP4" s="871"/>
      <c r="FQ4" s="871"/>
      <c r="FR4" s="871"/>
      <c r="FS4" s="871"/>
      <c r="FT4" s="871"/>
      <c r="FU4" s="871"/>
      <c r="FV4" s="871"/>
      <c r="FW4" s="871"/>
      <c r="FX4" s="871"/>
      <c r="FY4" s="871"/>
      <c r="FZ4" s="871"/>
      <c r="GA4" s="871"/>
      <c r="GB4" s="871"/>
      <c r="GC4" s="871"/>
      <c r="GD4" s="871"/>
      <c r="GE4" s="871"/>
      <c r="GF4" s="871"/>
      <c r="GG4" s="871"/>
      <c r="GH4" s="871"/>
      <c r="GI4" s="871"/>
      <c r="GJ4" s="871"/>
      <c r="GK4" s="871"/>
      <c r="GL4" s="871"/>
      <c r="GM4" s="871"/>
      <c r="GN4" s="871"/>
      <c r="GO4" s="871"/>
      <c r="GP4" s="871"/>
      <c r="GQ4" s="871"/>
      <c r="GR4" s="871"/>
      <c r="GS4" s="871"/>
      <c r="GT4" s="871"/>
      <c r="GU4" s="871"/>
      <c r="GV4" s="871"/>
      <c r="GW4" s="871"/>
      <c r="GX4" s="871"/>
      <c r="GY4" s="871"/>
      <c r="GZ4" s="871"/>
      <c r="HA4" s="871"/>
      <c r="HB4" s="871"/>
      <c r="HC4" s="871"/>
      <c r="HD4" s="871"/>
      <c r="HE4" s="871"/>
      <c r="HF4" s="871"/>
      <c r="HG4" s="871"/>
      <c r="HH4" s="871"/>
      <c r="HI4" s="871"/>
      <c r="HJ4" s="871"/>
      <c r="HK4" s="871"/>
      <c r="HL4" s="871"/>
      <c r="HM4" s="871"/>
      <c r="HN4" s="871"/>
      <c r="HO4" s="871"/>
      <c r="HP4" s="871"/>
      <c r="HQ4" s="871"/>
      <c r="HR4" s="871"/>
      <c r="HS4" s="871"/>
      <c r="HT4" s="871"/>
      <c r="HU4" s="871"/>
      <c r="HV4" s="871"/>
      <c r="HW4" s="871"/>
      <c r="HX4" s="871"/>
      <c r="HY4" s="871"/>
      <c r="HZ4" s="871"/>
      <c r="IA4" s="871"/>
      <c r="IB4" s="871"/>
      <c r="IC4" s="871"/>
      <c r="ID4" s="871"/>
      <c r="IE4" s="871"/>
      <c r="IF4" s="871"/>
      <c r="IG4" s="871"/>
      <c r="IH4" s="871"/>
      <c r="II4" s="871"/>
      <c r="IJ4" s="871"/>
      <c r="IK4" s="871"/>
      <c r="IL4" s="871"/>
      <c r="IM4" s="871"/>
      <c r="IN4" s="871"/>
      <c r="IO4" s="871"/>
      <c r="IP4" s="871"/>
      <c r="IQ4" s="871"/>
      <c r="IR4" s="871"/>
      <c r="IS4" s="871"/>
      <c r="IT4" s="871"/>
      <c r="IU4" s="871"/>
      <c r="IV4" s="871"/>
    </row>
    <row r="5" spans="1:256">
      <c r="A5" s="876"/>
      <c r="B5" s="877"/>
      <c r="C5" s="878" t="s">
        <v>5</v>
      </c>
      <c r="D5" s="878" t="s">
        <v>6</v>
      </c>
      <c r="E5" s="878" t="s">
        <v>24</v>
      </c>
      <c r="F5" s="878" t="s">
        <v>25</v>
      </c>
      <c r="G5" s="878" t="s">
        <v>26</v>
      </c>
      <c r="H5" s="878" t="s">
        <v>27</v>
      </c>
      <c r="I5" s="878" t="s">
        <v>28</v>
      </c>
      <c r="J5" s="878" t="s">
        <v>29</v>
      </c>
      <c r="K5" s="878" t="s">
        <v>55</v>
      </c>
      <c r="L5" s="878" t="s">
        <v>56</v>
      </c>
      <c r="M5" s="879" t="s">
        <v>57</v>
      </c>
      <c r="N5" s="880"/>
      <c r="O5" s="880"/>
      <c r="P5" s="880"/>
      <c r="Q5" s="880"/>
      <c r="R5" s="880"/>
      <c r="S5" s="880"/>
      <c r="T5" s="876"/>
      <c r="U5" s="876"/>
      <c r="V5" s="876"/>
      <c r="W5" s="876"/>
      <c r="X5" s="876"/>
      <c r="Y5" s="876"/>
      <c r="Z5" s="876"/>
      <c r="AA5" s="876"/>
      <c r="AB5" s="876"/>
      <c r="AC5" s="876"/>
      <c r="AD5" s="876"/>
      <c r="AE5" s="876"/>
      <c r="AF5" s="876"/>
      <c r="AG5" s="876"/>
      <c r="AH5" s="876"/>
      <c r="AI5" s="876"/>
      <c r="AJ5" s="876"/>
      <c r="AK5" s="876"/>
      <c r="AL5" s="876"/>
      <c r="AM5" s="876"/>
      <c r="AN5" s="876"/>
      <c r="AO5" s="876"/>
      <c r="AP5" s="876"/>
      <c r="AQ5" s="876"/>
      <c r="AR5" s="876"/>
      <c r="AS5" s="876"/>
      <c r="AT5" s="876"/>
      <c r="AU5" s="876"/>
      <c r="AV5" s="876"/>
      <c r="AW5" s="876"/>
      <c r="AX5" s="876"/>
      <c r="AY5" s="876"/>
      <c r="AZ5" s="876"/>
      <c r="BA5" s="876"/>
      <c r="BB5" s="876"/>
      <c r="BC5" s="876"/>
      <c r="BD5" s="876"/>
      <c r="BE5" s="876"/>
      <c r="BF5" s="876"/>
      <c r="BG5" s="876"/>
      <c r="BH5" s="876"/>
      <c r="BI5" s="876"/>
      <c r="BJ5" s="876"/>
      <c r="BK5" s="876"/>
      <c r="BL5" s="876"/>
      <c r="BM5" s="876"/>
      <c r="BN5" s="876"/>
      <c r="BO5" s="876"/>
      <c r="BP5" s="876"/>
      <c r="BQ5" s="876"/>
      <c r="BR5" s="876"/>
      <c r="BS5" s="876"/>
      <c r="BT5" s="876"/>
      <c r="BU5" s="876"/>
      <c r="BV5" s="876"/>
      <c r="BW5" s="876"/>
      <c r="BX5" s="876"/>
      <c r="BY5" s="876"/>
      <c r="BZ5" s="876"/>
      <c r="CA5" s="876"/>
      <c r="CB5" s="876"/>
      <c r="CC5" s="876"/>
      <c r="CD5" s="876"/>
      <c r="CE5" s="876"/>
      <c r="CF5" s="876"/>
      <c r="CG5" s="876"/>
      <c r="CH5" s="876"/>
      <c r="CI5" s="876"/>
      <c r="CJ5" s="876"/>
      <c r="CK5" s="876"/>
      <c r="CL5" s="876"/>
      <c r="CM5" s="876"/>
      <c r="CN5" s="876"/>
      <c r="CO5" s="876"/>
      <c r="CP5" s="876"/>
      <c r="CQ5" s="876"/>
      <c r="CR5" s="876"/>
      <c r="CS5" s="876"/>
      <c r="CT5" s="876"/>
      <c r="CU5" s="876"/>
      <c r="CV5" s="876"/>
      <c r="CW5" s="876"/>
      <c r="CX5" s="876"/>
      <c r="CY5" s="876"/>
      <c r="CZ5" s="876"/>
      <c r="DA5" s="876"/>
      <c r="DB5" s="876"/>
      <c r="DC5" s="876"/>
      <c r="DD5" s="876"/>
      <c r="DE5" s="876"/>
      <c r="DF5" s="876"/>
      <c r="DG5" s="876"/>
      <c r="DH5" s="876"/>
      <c r="DI5" s="876"/>
      <c r="DJ5" s="876"/>
      <c r="DK5" s="876"/>
      <c r="DL5" s="876"/>
      <c r="DM5" s="876"/>
      <c r="DN5" s="876"/>
      <c r="DO5" s="876"/>
      <c r="DP5" s="876"/>
      <c r="DQ5" s="876"/>
      <c r="DR5" s="876"/>
      <c r="DS5" s="876"/>
      <c r="DT5" s="876"/>
      <c r="DU5" s="876"/>
      <c r="DV5" s="876"/>
      <c r="DW5" s="876"/>
      <c r="DX5" s="876"/>
      <c r="DY5" s="876"/>
      <c r="DZ5" s="876"/>
      <c r="EA5" s="876"/>
      <c r="EB5" s="876"/>
      <c r="EC5" s="876"/>
      <c r="ED5" s="876"/>
      <c r="EE5" s="876"/>
      <c r="EF5" s="876"/>
      <c r="EG5" s="876"/>
      <c r="EH5" s="876"/>
      <c r="EI5" s="876"/>
      <c r="EJ5" s="876"/>
      <c r="EK5" s="876"/>
      <c r="EL5" s="876"/>
      <c r="EM5" s="876"/>
      <c r="EN5" s="876"/>
      <c r="EO5" s="876"/>
      <c r="EP5" s="876"/>
      <c r="EQ5" s="876"/>
      <c r="ER5" s="876"/>
      <c r="ES5" s="876"/>
      <c r="ET5" s="876"/>
      <c r="EU5" s="876"/>
      <c r="EV5" s="876"/>
      <c r="EW5" s="876"/>
      <c r="EX5" s="876"/>
      <c r="EY5" s="876"/>
      <c r="EZ5" s="876"/>
      <c r="FA5" s="876"/>
      <c r="FB5" s="876"/>
      <c r="FC5" s="876"/>
      <c r="FD5" s="876"/>
      <c r="FE5" s="876"/>
      <c r="FF5" s="876"/>
      <c r="FG5" s="876"/>
      <c r="FH5" s="876"/>
      <c r="FI5" s="876"/>
      <c r="FJ5" s="876"/>
      <c r="FK5" s="876"/>
      <c r="FL5" s="876"/>
      <c r="FM5" s="876"/>
      <c r="FN5" s="876"/>
      <c r="FO5" s="876"/>
      <c r="FP5" s="876"/>
      <c r="FQ5" s="876"/>
      <c r="FR5" s="876"/>
      <c r="FS5" s="876"/>
      <c r="FT5" s="876"/>
      <c r="FU5" s="876"/>
      <c r="FV5" s="876"/>
      <c r="FW5" s="876"/>
      <c r="FX5" s="876"/>
      <c r="FY5" s="876"/>
      <c r="FZ5" s="876"/>
      <c r="GA5" s="876"/>
      <c r="GB5" s="876"/>
      <c r="GC5" s="876"/>
      <c r="GD5" s="876"/>
      <c r="GE5" s="876"/>
      <c r="GF5" s="876"/>
      <c r="GG5" s="876"/>
      <c r="GH5" s="876"/>
      <c r="GI5" s="876"/>
      <c r="GJ5" s="876"/>
      <c r="GK5" s="876"/>
      <c r="GL5" s="876"/>
      <c r="GM5" s="876"/>
      <c r="GN5" s="876"/>
      <c r="GO5" s="876"/>
      <c r="GP5" s="876"/>
      <c r="GQ5" s="876"/>
      <c r="GR5" s="876"/>
      <c r="GS5" s="876"/>
      <c r="GT5" s="876"/>
      <c r="GU5" s="876"/>
      <c r="GV5" s="876"/>
      <c r="GW5" s="876"/>
      <c r="GX5" s="876"/>
      <c r="GY5" s="876"/>
      <c r="GZ5" s="876"/>
      <c r="HA5" s="876"/>
      <c r="HB5" s="876"/>
      <c r="HC5" s="876"/>
      <c r="HD5" s="876"/>
      <c r="HE5" s="876"/>
      <c r="HF5" s="876"/>
      <c r="HG5" s="876"/>
      <c r="HH5" s="876"/>
      <c r="HI5" s="876"/>
      <c r="HJ5" s="876"/>
      <c r="HK5" s="876"/>
      <c r="HL5" s="876"/>
      <c r="HM5" s="876"/>
      <c r="HN5" s="876"/>
      <c r="HO5" s="876"/>
      <c r="HP5" s="876"/>
      <c r="HQ5" s="876"/>
      <c r="HR5" s="876"/>
      <c r="HS5" s="876"/>
      <c r="HT5" s="876"/>
      <c r="HU5" s="876"/>
      <c r="HV5" s="876"/>
      <c r="HW5" s="876"/>
      <c r="HX5" s="876"/>
      <c r="HY5" s="876"/>
      <c r="HZ5" s="876"/>
      <c r="IA5" s="876"/>
      <c r="IB5" s="876"/>
      <c r="IC5" s="876"/>
      <c r="ID5" s="876"/>
      <c r="IE5" s="876"/>
      <c r="IF5" s="876"/>
      <c r="IG5" s="876"/>
      <c r="IH5" s="876"/>
      <c r="II5" s="876"/>
      <c r="IJ5" s="876"/>
      <c r="IK5" s="876"/>
      <c r="IL5" s="876"/>
      <c r="IM5" s="876"/>
      <c r="IN5" s="876"/>
      <c r="IO5" s="876"/>
      <c r="IP5" s="876"/>
      <c r="IQ5" s="876"/>
      <c r="IR5" s="876"/>
      <c r="IS5" s="876"/>
      <c r="IT5" s="876"/>
      <c r="IU5" s="876"/>
      <c r="IV5" s="876"/>
    </row>
    <row r="6" spans="1:256">
      <c r="B6" s="881" t="s">
        <v>163</v>
      </c>
      <c r="C6" s="882"/>
      <c r="D6" s="883"/>
      <c r="E6" s="883"/>
      <c r="F6" s="883"/>
      <c r="G6" s="883"/>
      <c r="H6" s="883"/>
      <c r="I6" s="883"/>
      <c r="J6" s="883"/>
      <c r="K6" s="883"/>
      <c r="L6" s="883"/>
      <c r="M6" s="884"/>
    </row>
    <row r="7" spans="1:256">
      <c r="B7" s="885" t="str">
        <v>צמוד למדד</v>
      </c>
      <c r="C7" s="882"/>
      <c r="D7" s="883"/>
      <c r="E7" s="883"/>
      <c r="F7" s="883"/>
      <c r="G7" s="883"/>
      <c r="H7" s="883"/>
      <c r="I7" s="883"/>
      <c r="J7" s="883"/>
      <c r="K7" s="883"/>
      <c r="L7" s="883"/>
      <c r="M7" s="884"/>
    </row>
    <row r="8" spans="1:256">
      <c r="B8" s="886" t="s">
        <v>68</v>
      </c>
      <c r="C8" s="882"/>
      <c r="D8" s="883"/>
      <c r="E8" s="883"/>
      <c r="F8" s="883"/>
      <c r="G8" s="883"/>
      <c r="H8" s="883"/>
      <c r="I8" s="883"/>
      <c r="J8" s="883"/>
      <c r="K8" s="883"/>
      <c r="L8" s="883"/>
      <c r="M8" s="884"/>
    </row>
    <row r="9" spans="1:256">
      <c r="B9" s="886" t="s">
        <v>69</v>
      </c>
      <c r="C9" s="882"/>
      <c r="D9" s="883"/>
      <c r="E9" s="883"/>
      <c r="F9" s="883"/>
      <c r="G9" s="883"/>
      <c r="H9" s="883"/>
      <c r="I9" s="883"/>
      <c r="J9" s="883"/>
      <c r="K9" s="883"/>
      <c r="L9" s="883"/>
      <c r="M9" s="884"/>
    </row>
    <row r="10" spans="1:256">
      <c r="B10" s="885" t="s">
        <v>155</v>
      </c>
      <c r="C10" s="882"/>
      <c r="D10" s="883"/>
      <c r="E10" s="883"/>
      <c r="F10" s="883"/>
      <c r="G10" s="883"/>
      <c r="H10" s="883"/>
      <c r="I10" s="883"/>
      <c r="J10" s="883"/>
      <c r="K10" s="883"/>
      <c r="L10" s="883"/>
      <c r="M10" s="884"/>
    </row>
    <row r="11" spans="1:256">
      <c r="B11" s="886" t="s">
        <v>72</v>
      </c>
      <c r="C11" s="882"/>
      <c r="D11" s="883"/>
      <c r="E11" s="883"/>
      <c r="F11" s="883"/>
      <c r="G11" s="883"/>
      <c r="H11" s="883"/>
      <c r="I11" s="883"/>
      <c r="J11" s="883"/>
      <c r="K11" s="883"/>
      <c r="L11" s="883"/>
      <c r="M11" s="884"/>
    </row>
    <row r="12" spans="1:256">
      <c r="B12" s="886" t="s">
        <v>73</v>
      </c>
      <c r="C12" s="882"/>
      <c r="D12" s="883"/>
      <c r="E12" s="883"/>
      <c r="F12" s="883"/>
      <c r="G12" s="883"/>
      <c r="H12" s="883"/>
      <c r="I12" s="883"/>
      <c r="J12" s="883"/>
      <c r="K12" s="883"/>
      <c r="L12" s="883"/>
      <c r="M12" s="884"/>
    </row>
    <row r="13" spans="1:256">
      <c r="B13" s="885" t="str">
        <v>נקוב במט"ח</v>
      </c>
      <c r="C13" s="882"/>
      <c r="D13" s="883"/>
      <c r="E13" s="883"/>
      <c r="F13" s="883"/>
      <c r="G13" s="883"/>
      <c r="H13" s="883"/>
      <c r="I13" s="883"/>
      <c r="J13" s="883"/>
      <c r="K13" s="883"/>
      <c r="L13" s="883"/>
      <c r="M13" s="884"/>
    </row>
    <row r="14" spans="1:256">
      <c r="B14" s="886" t="s">
        <v>76</v>
      </c>
      <c r="C14" s="882"/>
      <c r="D14" s="883"/>
      <c r="E14" s="883"/>
      <c r="F14" s="883"/>
      <c r="G14" s="883"/>
      <c r="H14" s="883"/>
      <c r="I14" s="883"/>
      <c r="J14" s="883"/>
      <c r="K14" s="883"/>
      <c r="L14" s="883"/>
      <c r="M14" s="884"/>
    </row>
    <row r="15" spans="1:256">
      <c r="B15" s="886" t="s">
        <v>77</v>
      </c>
      <c r="C15" s="882"/>
      <c r="D15" s="883"/>
      <c r="E15" s="883"/>
      <c r="F15" s="883"/>
      <c r="G15" s="883"/>
      <c r="H15" s="883"/>
      <c r="I15" s="883"/>
      <c r="J15" s="883"/>
      <c r="K15" s="883"/>
      <c r="L15" s="883"/>
      <c r="M15" s="884"/>
    </row>
    <row r="16" spans="1:256">
      <c r="B16" s="885" t="str">
        <v>צמוד למט"ח</v>
      </c>
      <c r="C16" s="882"/>
      <c r="D16" s="883"/>
      <c r="E16" s="883"/>
      <c r="F16" s="883"/>
      <c r="G16" s="883"/>
      <c r="H16" s="883"/>
      <c r="I16" s="883"/>
      <c r="J16" s="883"/>
      <c r="K16" s="883"/>
      <c r="L16" s="883"/>
      <c r="M16" s="884"/>
    </row>
    <row r="17" spans="1:256">
      <c r="B17" s="886" t="s">
        <v>137</v>
      </c>
      <c r="C17" s="882"/>
      <c r="D17" s="883"/>
      <c r="E17" s="883"/>
      <c r="F17" s="883"/>
      <c r="G17" s="883"/>
      <c r="H17" s="883"/>
      <c r="I17" s="883"/>
      <c r="J17" s="883"/>
      <c r="K17" s="883"/>
      <c r="L17" s="883"/>
      <c r="M17" s="884"/>
    </row>
    <row r="18" spans="1:256">
      <c r="B18" s="886" t="s">
        <v>138</v>
      </c>
      <c r="C18" s="882"/>
      <c r="D18" s="883"/>
      <c r="E18" s="883"/>
      <c r="F18" s="883"/>
      <c r="G18" s="883"/>
      <c r="H18" s="883"/>
      <c r="I18" s="883"/>
      <c r="J18" s="883"/>
      <c r="K18" s="883"/>
      <c r="L18" s="883"/>
      <c r="M18" s="884"/>
    </row>
    <row r="19" spans="1:256">
      <c r="B19" s="885" t="s">
        <v>136</v>
      </c>
      <c r="C19" s="882"/>
      <c r="D19" s="883"/>
      <c r="E19" s="883"/>
      <c r="F19" s="883"/>
      <c r="G19" s="883"/>
      <c r="H19" s="883"/>
      <c r="I19" s="883"/>
      <c r="J19" s="883"/>
      <c r="K19" s="883"/>
      <c r="L19" s="883"/>
      <c r="M19" s="884"/>
    </row>
    <row r="20" spans="1:256">
      <c r="B20" s="886" t="s">
        <v>141</v>
      </c>
      <c r="C20" s="882"/>
      <c r="D20" s="883"/>
      <c r="E20" s="883"/>
      <c r="F20" s="883"/>
      <c r="G20" s="883"/>
      <c r="H20" s="883"/>
      <c r="I20" s="883"/>
      <c r="J20" s="883"/>
      <c r="K20" s="883"/>
      <c r="L20" s="883"/>
      <c r="M20" s="884"/>
    </row>
    <row r="21" spans="1:256">
      <c r="B21" s="886" t="s">
        <v>142</v>
      </c>
      <c r="C21" s="882"/>
      <c r="D21" s="883"/>
      <c r="E21" s="883"/>
      <c r="F21" s="883"/>
      <c r="G21" s="883"/>
      <c r="H21" s="883"/>
      <c r="I21" s="883"/>
      <c r="J21" s="883"/>
      <c r="K21" s="883"/>
      <c r="L21" s="883"/>
      <c r="M21" s="884"/>
    </row>
    <row r="22" spans="1:256">
      <c r="B22" s="885" t="s">
        <v>79</v>
      </c>
      <c r="C22" s="882"/>
      <c r="D22" s="883"/>
      <c r="E22" s="883"/>
      <c r="F22" s="883"/>
      <c r="G22" s="883"/>
      <c r="H22" s="883"/>
      <c r="I22" s="883"/>
      <c r="J22" s="883"/>
      <c r="K22" s="883"/>
      <c r="L22" s="883"/>
      <c r="M22" s="884"/>
    </row>
    <row r="23" spans="1:256">
      <c r="B23" s="881" t="s">
        <v>164</v>
      </c>
      <c r="C23" s="882"/>
      <c r="D23" s="883"/>
      <c r="E23" s="883"/>
      <c r="F23" s="883"/>
      <c r="G23" s="883"/>
      <c r="H23" s="883"/>
      <c r="I23" s="883"/>
      <c r="J23" s="883"/>
      <c r="K23" s="883"/>
      <c r="L23" s="883"/>
      <c r="M23" s="884"/>
    </row>
    <row r="24" spans="1:256">
      <c r="B24" s="886" t="s">
        <v>68</v>
      </c>
      <c r="C24" s="882"/>
      <c r="D24" s="883"/>
      <c r="E24" s="883"/>
      <c r="F24" s="883"/>
      <c r="G24" s="883"/>
      <c r="H24" s="883"/>
      <c r="I24" s="883"/>
      <c r="J24" s="883"/>
      <c r="K24" s="883"/>
      <c r="L24" s="883"/>
      <c r="M24" s="884"/>
    </row>
    <row r="25" spans="1:256">
      <c r="B25" s="886" t="s">
        <v>69</v>
      </c>
      <c r="C25" s="882"/>
      <c r="D25" s="883"/>
      <c r="E25" s="883"/>
      <c r="F25" s="883"/>
      <c r="G25" s="883"/>
      <c r="H25" s="883"/>
      <c r="I25" s="883"/>
      <c r="J25" s="883"/>
      <c r="K25" s="883"/>
      <c r="L25" s="883"/>
      <c r="M25" s="884"/>
    </row>
    <row r="26" spans="1:256">
      <c r="B26" s="885" t="s">
        <v>85</v>
      </c>
      <c r="C26" s="882"/>
      <c r="D26" s="883"/>
      <c r="E26" s="883"/>
      <c r="F26" s="883"/>
      <c r="G26" s="883"/>
      <c r="H26" s="883"/>
      <c r="I26" s="883"/>
      <c r="J26" s="883"/>
      <c r="K26" s="883"/>
      <c r="L26" s="883"/>
      <c r="M26" s="884"/>
    </row>
    <row r="27" spans="1:256">
      <c r="B27" s="887" t="str">
        <v>סה"כ  פקדונות מעל 3 חודשים</v>
      </c>
      <c r="C27" s="888"/>
      <c r="D27" s="889"/>
      <c r="E27" s="889"/>
      <c r="F27" s="889"/>
      <c r="G27" s="889"/>
      <c r="H27" s="889"/>
      <c r="I27" s="889"/>
      <c r="J27" s="889"/>
      <c r="K27" s="889"/>
      <c r="L27" s="889"/>
      <c r="M27" s="890"/>
    </row>
    <row r="28" spans="1:256">
      <c r="B28" s="891" t="s">
        <v>87</v>
      </c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B2:M2"/>
  </mergeCells>
  <printOptions/>
  <pageMargins left="0" right="0" top="0.5" bottom="0.5" header="0" footer="0.25"/>
  <pageSetup blackAndWhite="0" cellComments="none" copies="1" draft="0" errors="displayed" firstPageNumber="1" fitToWidth="1" orientation="landscape" pageOrder="overThenDown" paperSize="9" scale="72" useFirstPageNumber="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  <tabColor rgb="FFFF9900"/>
  </sheetPr>
  <dimension ref="A1:IV26"/>
  <sheetViews>
    <sheetView workbookViewId="0" rightToLeft="1">
      <selection activeCell="A1" sqref="A1"/>
    </sheetView>
  </sheetViews>
  <sheetFormatPr defaultRowHeight="18"/>
  <cols>
    <col min="1" max="1" style="892" width="6.281423" customWidth="1"/>
    <col min="2" max="2" style="893" width="47.78578" customWidth="1"/>
    <col min="3" max="3" style="893" width="9.713702" customWidth="1"/>
    <col min="4" max="5" style="892" width="9.713702" customWidth="1"/>
    <col min="6" max="6" style="892" width="19.73267" customWidth="1"/>
    <col min="7" max="7" style="892" width="9.713702" customWidth="1"/>
    <col min="8" max="8" style="894" width="7.569017" customWidth="1"/>
    <col min="9" max="9" style="894" width="6.708012" customWidth="1"/>
    <col min="10" max="10" style="894" width="7.709908" customWidth="1"/>
    <col min="11" max="11" style="894" width="7.138514" customWidth="1"/>
    <col min="12" max="12" style="894" width="5.995726" customWidth="1"/>
    <col min="13" max="13" style="894" width="7.854714" customWidth="1"/>
    <col min="14" max="14" style="894" width="8.140411" customWidth="1"/>
    <col min="15" max="15" style="894" width="6.281423" customWidth="1"/>
    <col min="16" max="16" style="894" width="7.999519" customWidth="1"/>
    <col min="17" max="17" style="894" width="8.711805" customWidth="1"/>
    <col min="18" max="18" style="894" width="10.00331" customWidth="1"/>
    <col min="19" max="19" style="894" width="9.57281" customWidth="1"/>
    <col min="20" max="20" style="894" width="6.136617" customWidth="1"/>
    <col min="21" max="22" style="894" width="5.706115" customWidth="1"/>
    <col min="23" max="23" style="894" width="6.852817" customWidth="1"/>
    <col min="24" max="24" style="894" width="6.422315" customWidth="1"/>
    <col min="25" max="25" style="894" width="6.708012" customWidth="1"/>
    <col min="26" max="26" style="894" width="7.28332" customWidth="1"/>
    <col min="27" max="38" style="894" width="5.706115" customWidth="1"/>
    <col min="39" max="53" style="894" width="9.142308" customWidth="1"/>
    <col min="54" max="256" style="892"/>
  </cols>
  <sheetData>
    <row r="1" spans="1:256">
      <c r="A1" s="894"/>
      <c r="B1" s="895" t="s">
        <v>16</v>
      </c>
      <c r="C1" s="896" t="s">
        <v>1</v>
      </c>
      <c r="D1" s="897"/>
      <c r="E1" s="897"/>
      <c r="F1" s="898"/>
      <c r="G1" s="897"/>
    </row>
    <row r="2" spans="1:256">
      <c r="A2" s="899"/>
      <c r="B2" s="900" t="str">
        <v>ו. זכויות במקרקעין:</v>
      </c>
      <c r="C2" s="901"/>
      <c r="D2" s="901"/>
      <c r="E2" s="901"/>
      <c r="F2" s="901"/>
      <c r="G2" s="902"/>
      <c r="H2" s="903"/>
      <c r="I2" s="903"/>
      <c r="J2" s="903"/>
      <c r="K2" s="903"/>
      <c r="L2" s="903"/>
      <c r="M2" s="903"/>
      <c r="N2" s="903"/>
      <c r="O2" s="903"/>
      <c r="P2" s="903"/>
      <c r="Q2" s="903"/>
      <c r="R2" s="903"/>
      <c r="S2" s="903"/>
      <c r="T2" s="903"/>
      <c r="U2" s="903"/>
      <c r="V2" s="903"/>
      <c r="W2" s="903"/>
      <c r="X2" s="903"/>
      <c r="Y2" s="903"/>
      <c r="Z2" s="903"/>
      <c r="AA2" s="903"/>
      <c r="AB2" s="903"/>
      <c r="AC2" s="903"/>
      <c r="AD2" s="903"/>
      <c r="AE2" s="903"/>
      <c r="AF2" s="903"/>
      <c r="AG2" s="903"/>
      <c r="AH2" s="903"/>
      <c r="AI2" s="903"/>
      <c r="AJ2" s="903"/>
      <c r="AK2" s="903"/>
      <c r="AL2" s="903"/>
      <c r="AM2" s="903"/>
      <c r="AN2" s="903"/>
      <c r="AO2" s="903"/>
      <c r="AP2" s="903"/>
      <c r="AQ2" s="903"/>
      <c r="AR2" s="903"/>
      <c r="AS2" s="903"/>
      <c r="AT2" s="903"/>
      <c r="AU2" s="903"/>
      <c r="AV2" s="903"/>
      <c r="AW2" s="903"/>
      <c r="AX2" s="903"/>
      <c r="AY2" s="903"/>
      <c r="AZ2" s="903"/>
      <c r="BA2" s="903"/>
      <c r="BB2" s="899"/>
      <c r="BC2" s="899"/>
      <c r="BD2" s="899"/>
      <c r="BE2" s="899"/>
      <c r="BF2" s="899"/>
      <c r="BG2" s="899"/>
      <c r="BH2" s="899"/>
      <c r="BI2" s="899"/>
      <c r="BJ2" s="899"/>
      <c r="BK2" s="899"/>
      <c r="BL2" s="899"/>
      <c r="BM2" s="899"/>
      <c r="BN2" s="899"/>
      <c r="BO2" s="899"/>
      <c r="BP2" s="899"/>
      <c r="BQ2" s="899"/>
      <c r="BR2" s="899"/>
      <c r="BS2" s="899"/>
      <c r="BT2" s="899"/>
      <c r="BU2" s="899"/>
      <c r="BV2" s="899"/>
      <c r="BW2" s="899"/>
      <c r="BX2" s="899"/>
      <c r="BY2" s="899"/>
      <c r="BZ2" s="899"/>
      <c r="CA2" s="899"/>
      <c r="CB2" s="899"/>
      <c r="CC2" s="899"/>
      <c r="CD2" s="899"/>
      <c r="CE2" s="899"/>
      <c r="CF2" s="899"/>
      <c r="CG2" s="899"/>
      <c r="CH2" s="899"/>
      <c r="CI2" s="899"/>
      <c r="CJ2" s="899"/>
      <c r="CK2" s="899"/>
      <c r="CL2" s="899"/>
      <c r="CM2" s="899"/>
      <c r="CN2" s="899"/>
      <c r="CO2" s="899"/>
      <c r="CP2" s="899"/>
      <c r="CQ2" s="899"/>
      <c r="CR2" s="899"/>
      <c r="CS2" s="899"/>
      <c r="CT2" s="899"/>
      <c r="CU2" s="899"/>
      <c r="CV2" s="899"/>
      <c r="CW2" s="899"/>
      <c r="CX2" s="899"/>
      <c r="CY2" s="899"/>
      <c r="CZ2" s="899"/>
      <c r="DA2" s="899"/>
      <c r="DB2" s="899"/>
      <c r="DC2" s="899"/>
      <c r="DD2" s="899"/>
      <c r="DE2" s="899"/>
      <c r="DF2" s="899"/>
      <c r="DG2" s="899"/>
      <c r="DH2" s="899"/>
      <c r="DI2" s="899"/>
      <c r="DJ2" s="899"/>
      <c r="DK2" s="899"/>
      <c r="DL2" s="899"/>
      <c r="DM2" s="899"/>
      <c r="DN2" s="899"/>
      <c r="DO2" s="899"/>
      <c r="DP2" s="899"/>
      <c r="DQ2" s="899"/>
      <c r="DR2" s="899"/>
      <c r="DS2" s="899"/>
      <c r="DT2" s="899"/>
      <c r="DU2" s="899"/>
      <c r="DV2" s="899"/>
      <c r="DW2" s="899"/>
      <c r="DX2" s="899"/>
      <c r="DY2" s="899"/>
      <c r="DZ2" s="899"/>
      <c r="EA2" s="899"/>
      <c r="EB2" s="899"/>
      <c r="EC2" s="899"/>
      <c r="ED2" s="899"/>
      <c r="EE2" s="899"/>
      <c r="EF2" s="899"/>
      <c r="EG2" s="899"/>
      <c r="EH2" s="899"/>
      <c r="EI2" s="899"/>
      <c r="EJ2" s="899"/>
      <c r="EK2" s="899"/>
      <c r="EL2" s="899"/>
      <c r="EM2" s="899"/>
      <c r="EN2" s="899"/>
      <c r="EO2" s="899"/>
      <c r="EP2" s="899"/>
      <c r="EQ2" s="899"/>
      <c r="ER2" s="899"/>
      <c r="ES2" s="899"/>
      <c r="ET2" s="899"/>
      <c r="EU2" s="899"/>
      <c r="EV2" s="899"/>
      <c r="EW2" s="899"/>
      <c r="EX2" s="899"/>
      <c r="EY2" s="899"/>
      <c r="EZ2" s="899"/>
      <c r="FA2" s="899"/>
      <c r="FB2" s="899"/>
      <c r="FC2" s="899"/>
      <c r="FD2" s="899"/>
      <c r="FE2" s="899"/>
      <c r="FF2" s="899"/>
      <c r="FG2" s="899"/>
      <c r="FH2" s="899"/>
      <c r="FI2" s="899"/>
      <c r="FJ2" s="899"/>
      <c r="FK2" s="899"/>
      <c r="FL2" s="899"/>
      <c r="FM2" s="899"/>
      <c r="FN2" s="899"/>
      <c r="FO2" s="899"/>
      <c r="FP2" s="899"/>
      <c r="FQ2" s="899"/>
      <c r="FR2" s="899"/>
      <c r="FS2" s="899"/>
      <c r="FT2" s="899"/>
      <c r="FU2" s="899"/>
      <c r="FV2" s="899"/>
      <c r="FW2" s="899"/>
      <c r="FX2" s="899"/>
      <c r="FY2" s="899"/>
      <c r="FZ2" s="899"/>
      <c r="GA2" s="899"/>
      <c r="GB2" s="899"/>
      <c r="GC2" s="899"/>
      <c r="GD2" s="899"/>
      <c r="GE2" s="899"/>
      <c r="GF2" s="899"/>
      <c r="GG2" s="899"/>
      <c r="GH2" s="899"/>
      <c r="GI2" s="899"/>
      <c r="GJ2" s="899"/>
      <c r="GK2" s="899"/>
      <c r="GL2" s="899"/>
      <c r="GM2" s="899"/>
      <c r="GN2" s="899"/>
      <c r="GO2" s="899"/>
      <c r="GP2" s="899"/>
      <c r="GQ2" s="899"/>
      <c r="GR2" s="899"/>
      <c r="GS2" s="899"/>
      <c r="GT2" s="899"/>
      <c r="GU2" s="899"/>
      <c r="GV2" s="899"/>
      <c r="GW2" s="899"/>
      <c r="GX2" s="899"/>
      <c r="GY2" s="899"/>
      <c r="GZ2" s="899"/>
      <c r="HA2" s="899"/>
      <c r="HB2" s="899"/>
      <c r="HC2" s="899"/>
      <c r="HD2" s="899"/>
      <c r="HE2" s="899"/>
      <c r="HF2" s="899"/>
      <c r="HG2" s="899"/>
      <c r="HH2" s="899"/>
      <c r="HI2" s="899"/>
      <c r="HJ2" s="899"/>
      <c r="HK2" s="899"/>
      <c r="HL2" s="899"/>
      <c r="HM2" s="899"/>
      <c r="HN2" s="899"/>
      <c r="HO2" s="899"/>
      <c r="HP2" s="899"/>
      <c r="HQ2" s="899"/>
      <c r="HR2" s="899"/>
      <c r="HS2" s="899"/>
      <c r="HT2" s="899"/>
      <c r="HU2" s="899"/>
      <c r="HV2" s="899"/>
      <c r="HW2" s="899"/>
      <c r="HX2" s="899"/>
      <c r="HY2" s="899"/>
      <c r="HZ2" s="899"/>
      <c r="IA2" s="899"/>
      <c r="IB2" s="899"/>
      <c r="IC2" s="899"/>
      <c r="ID2" s="899"/>
      <c r="IE2" s="899"/>
      <c r="IF2" s="899"/>
      <c r="IG2" s="899"/>
      <c r="IH2" s="899"/>
      <c r="II2" s="899"/>
      <c r="IJ2" s="899"/>
      <c r="IK2" s="899"/>
      <c r="IL2" s="899"/>
      <c r="IM2" s="899"/>
      <c r="IN2" s="899"/>
      <c r="IO2" s="899"/>
      <c r="IP2" s="899"/>
      <c r="IQ2" s="899"/>
      <c r="IR2" s="899"/>
      <c r="IS2" s="899"/>
      <c r="IT2" s="899"/>
      <c r="IU2" s="899"/>
      <c r="IV2" s="899"/>
    </row>
    <row r="3" spans="1:256">
      <c r="A3" s="903"/>
      <c r="B3" s="904" t="str">
        <v>זכויות במקרקעין</v>
      </c>
      <c r="C3" s="905" t="str">
        <v>תאריך שערוך אחרון</v>
      </c>
      <c r="D3" s="905" t="str">
        <v>אופי הנכס</v>
      </c>
      <c r="E3" s="905" t="str">
        <v>שעור תשואה במהלך התקופה</v>
      </c>
      <c r="F3" s="905" t="s">
        <v>152</v>
      </c>
      <c r="G3" s="906" t="s">
        <v>2</v>
      </c>
      <c r="H3" s="903"/>
      <c r="I3" s="903"/>
      <c r="J3" s="903"/>
      <c r="K3" s="903"/>
      <c r="L3" s="903"/>
      <c r="M3" s="903"/>
      <c r="N3" s="903"/>
      <c r="O3" s="903"/>
      <c r="P3" s="903"/>
      <c r="Q3" s="903"/>
      <c r="R3" s="903"/>
      <c r="S3" s="903"/>
      <c r="T3" s="903"/>
      <c r="U3" s="903"/>
      <c r="V3" s="903"/>
      <c r="W3" s="903"/>
      <c r="X3" s="903"/>
      <c r="Y3" s="903"/>
      <c r="Z3" s="903"/>
      <c r="AA3" s="903"/>
      <c r="AB3" s="903"/>
      <c r="AC3" s="903"/>
      <c r="AD3" s="903"/>
      <c r="AE3" s="903"/>
      <c r="AF3" s="903"/>
      <c r="AG3" s="903"/>
      <c r="AH3" s="903"/>
      <c r="AI3" s="903"/>
      <c r="AJ3" s="903"/>
      <c r="AK3" s="903"/>
      <c r="AL3" s="903"/>
      <c r="AM3" s="903"/>
      <c r="AN3" s="903"/>
      <c r="AO3" s="903"/>
      <c r="AP3" s="903"/>
      <c r="AQ3" s="903"/>
      <c r="AR3" s="903"/>
      <c r="AS3" s="903"/>
      <c r="AT3" s="903"/>
      <c r="AU3" s="903"/>
      <c r="AV3" s="903"/>
      <c r="AW3" s="903"/>
      <c r="AX3" s="903"/>
      <c r="AY3" s="903"/>
      <c r="AZ3" s="903"/>
      <c r="BA3" s="903"/>
      <c r="BB3" s="903"/>
      <c r="BC3" s="903"/>
      <c r="BD3" s="903"/>
      <c r="BE3" s="903"/>
      <c r="BF3" s="903"/>
      <c r="BG3" s="903"/>
      <c r="BH3" s="903"/>
      <c r="BI3" s="903"/>
      <c r="BJ3" s="903"/>
      <c r="BK3" s="903"/>
      <c r="BL3" s="903"/>
      <c r="BM3" s="903"/>
      <c r="BN3" s="903"/>
      <c r="BO3" s="903"/>
      <c r="BP3" s="903"/>
      <c r="BQ3" s="903"/>
      <c r="BR3" s="903"/>
      <c r="BS3" s="903"/>
      <c r="BT3" s="903"/>
      <c r="BU3" s="903"/>
      <c r="BV3" s="903"/>
      <c r="BW3" s="903"/>
      <c r="BX3" s="903"/>
      <c r="BY3" s="903"/>
      <c r="BZ3" s="903"/>
      <c r="CA3" s="903"/>
      <c r="CB3" s="903"/>
      <c r="CC3" s="903"/>
      <c r="CD3" s="903"/>
      <c r="CE3" s="903"/>
      <c r="CF3" s="903"/>
      <c r="CG3" s="903"/>
      <c r="CH3" s="903"/>
      <c r="CI3" s="903"/>
      <c r="CJ3" s="903"/>
      <c r="CK3" s="903"/>
      <c r="CL3" s="903"/>
      <c r="CM3" s="903"/>
      <c r="CN3" s="903"/>
      <c r="CO3" s="903"/>
      <c r="CP3" s="903"/>
      <c r="CQ3" s="903"/>
      <c r="CR3" s="903"/>
      <c r="CS3" s="903"/>
      <c r="CT3" s="903"/>
      <c r="CU3" s="903"/>
      <c r="CV3" s="903"/>
      <c r="CW3" s="903"/>
      <c r="CX3" s="903"/>
      <c r="CY3" s="903"/>
      <c r="CZ3" s="903"/>
      <c r="DA3" s="903"/>
      <c r="DB3" s="903"/>
      <c r="DC3" s="903"/>
      <c r="DD3" s="903"/>
      <c r="DE3" s="903"/>
      <c r="DF3" s="903"/>
      <c r="DG3" s="903"/>
      <c r="DH3" s="903"/>
      <c r="DI3" s="903"/>
      <c r="DJ3" s="903"/>
      <c r="DK3" s="903"/>
      <c r="DL3" s="903"/>
      <c r="DM3" s="903"/>
      <c r="DN3" s="903"/>
      <c r="DO3" s="903"/>
      <c r="DP3" s="903"/>
      <c r="DQ3" s="903"/>
      <c r="DR3" s="903"/>
      <c r="DS3" s="903"/>
      <c r="DT3" s="903"/>
      <c r="DU3" s="903"/>
      <c r="DV3" s="903"/>
      <c r="DW3" s="903"/>
      <c r="DX3" s="903"/>
      <c r="DY3" s="903"/>
      <c r="DZ3" s="903"/>
      <c r="EA3" s="903"/>
      <c r="EB3" s="903"/>
      <c r="EC3" s="903"/>
      <c r="ED3" s="903"/>
      <c r="EE3" s="903"/>
      <c r="EF3" s="903"/>
      <c r="EG3" s="903"/>
      <c r="EH3" s="903"/>
      <c r="EI3" s="903"/>
      <c r="EJ3" s="903"/>
      <c r="EK3" s="903"/>
      <c r="EL3" s="903"/>
      <c r="EM3" s="903"/>
      <c r="EN3" s="903"/>
      <c r="EO3" s="903"/>
      <c r="EP3" s="903"/>
      <c r="EQ3" s="903"/>
      <c r="ER3" s="903"/>
      <c r="ES3" s="903"/>
      <c r="ET3" s="903"/>
      <c r="EU3" s="903"/>
      <c r="EV3" s="903"/>
      <c r="EW3" s="903"/>
      <c r="EX3" s="903"/>
      <c r="EY3" s="903"/>
      <c r="EZ3" s="903"/>
      <c r="FA3" s="903"/>
      <c r="FB3" s="903"/>
      <c r="FC3" s="903"/>
      <c r="FD3" s="903"/>
      <c r="FE3" s="903"/>
      <c r="FF3" s="903"/>
      <c r="FG3" s="903"/>
      <c r="FH3" s="903"/>
      <c r="FI3" s="903"/>
      <c r="FJ3" s="903"/>
      <c r="FK3" s="903"/>
      <c r="FL3" s="903"/>
      <c r="FM3" s="903"/>
      <c r="FN3" s="903"/>
      <c r="FO3" s="903"/>
      <c r="FP3" s="903"/>
      <c r="FQ3" s="903"/>
      <c r="FR3" s="903"/>
      <c r="FS3" s="903"/>
      <c r="FT3" s="903"/>
      <c r="FU3" s="903"/>
      <c r="FV3" s="903"/>
      <c r="FW3" s="903"/>
      <c r="FX3" s="903"/>
      <c r="FY3" s="903"/>
      <c r="FZ3" s="903"/>
      <c r="GA3" s="903"/>
      <c r="GB3" s="903"/>
      <c r="GC3" s="903"/>
      <c r="GD3" s="903"/>
      <c r="GE3" s="903"/>
      <c r="GF3" s="903"/>
      <c r="GG3" s="903"/>
      <c r="GH3" s="903"/>
      <c r="GI3" s="903"/>
      <c r="GJ3" s="903"/>
      <c r="GK3" s="903"/>
      <c r="GL3" s="903"/>
      <c r="GM3" s="903"/>
      <c r="GN3" s="903"/>
      <c r="GO3" s="903"/>
      <c r="GP3" s="903"/>
      <c r="GQ3" s="903"/>
      <c r="GR3" s="903"/>
      <c r="GS3" s="903"/>
      <c r="GT3" s="903"/>
      <c r="GU3" s="903"/>
      <c r="GV3" s="903"/>
      <c r="GW3" s="903"/>
      <c r="GX3" s="903"/>
      <c r="GY3" s="903"/>
      <c r="GZ3" s="903"/>
      <c r="HA3" s="903"/>
      <c r="HB3" s="903"/>
      <c r="HC3" s="903"/>
      <c r="HD3" s="903"/>
      <c r="HE3" s="903"/>
      <c r="HF3" s="903"/>
      <c r="HG3" s="903"/>
      <c r="HH3" s="903"/>
      <c r="HI3" s="903"/>
      <c r="HJ3" s="903"/>
      <c r="HK3" s="903"/>
      <c r="HL3" s="903"/>
      <c r="HM3" s="903"/>
      <c r="HN3" s="903"/>
      <c r="HO3" s="903"/>
      <c r="HP3" s="903"/>
      <c r="HQ3" s="903"/>
      <c r="HR3" s="903"/>
      <c r="HS3" s="903"/>
      <c r="HT3" s="903"/>
      <c r="HU3" s="903"/>
      <c r="HV3" s="903"/>
      <c r="HW3" s="903"/>
      <c r="HX3" s="903"/>
      <c r="HY3" s="903"/>
      <c r="HZ3" s="903"/>
      <c r="IA3" s="903"/>
      <c r="IB3" s="903"/>
      <c r="IC3" s="903"/>
      <c r="ID3" s="903"/>
      <c r="IE3" s="903"/>
      <c r="IF3" s="903"/>
      <c r="IG3" s="903"/>
      <c r="IH3" s="903"/>
      <c r="II3" s="903"/>
      <c r="IJ3" s="903"/>
      <c r="IK3" s="903"/>
      <c r="IL3" s="903"/>
      <c r="IM3" s="903"/>
      <c r="IN3" s="903"/>
      <c r="IO3" s="903"/>
      <c r="IP3" s="903"/>
      <c r="IQ3" s="903"/>
      <c r="IR3" s="903"/>
      <c r="IS3" s="903"/>
      <c r="IT3" s="903"/>
      <c r="IU3" s="903"/>
      <c r="IV3" s="903"/>
    </row>
    <row r="4" spans="1:256">
      <c r="A4" s="907"/>
      <c r="B4" s="908"/>
      <c r="C4" s="909" t="s">
        <v>51</v>
      </c>
      <c r="D4" s="909"/>
      <c r="E4" s="909" t="s">
        <v>4</v>
      </c>
      <c r="F4" s="909" t="s">
        <v>53</v>
      </c>
      <c r="G4" s="910" t="s">
        <v>4</v>
      </c>
      <c r="H4" s="907"/>
      <c r="I4" s="907"/>
      <c r="J4" s="907"/>
      <c r="K4" s="907"/>
      <c r="L4" s="907"/>
      <c r="M4" s="907"/>
      <c r="N4" s="907"/>
      <c r="O4" s="907"/>
      <c r="P4" s="907"/>
      <c r="Q4" s="907"/>
      <c r="R4" s="907"/>
      <c r="S4" s="907"/>
      <c r="T4" s="907"/>
      <c r="U4" s="907"/>
      <c r="V4" s="907"/>
      <c r="W4" s="907"/>
      <c r="X4" s="907"/>
      <c r="Y4" s="907"/>
      <c r="Z4" s="907"/>
      <c r="AA4" s="907"/>
      <c r="AB4" s="907"/>
      <c r="AC4" s="907"/>
      <c r="AD4" s="907"/>
      <c r="AE4" s="907"/>
      <c r="AF4" s="907"/>
      <c r="AG4" s="907"/>
      <c r="AH4" s="907"/>
      <c r="AI4" s="907"/>
      <c r="AJ4" s="907"/>
      <c r="AK4" s="907"/>
      <c r="AL4" s="907"/>
      <c r="AM4" s="907"/>
      <c r="AN4" s="907"/>
      <c r="AO4" s="907"/>
      <c r="AP4" s="907"/>
      <c r="AQ4" s="907"/>
      <c r="AR4" s="907"/>
      <c r="AS4" s="907"/>
      <c r="AT4" s="907"/>
      <c r="AU4" s="907"/>
      <c r="AV4" s="907"/>
      <c r="AW4" s="907"/>
      <c r="AX4" s="907"/>
      <c r="AY4" s="907"/>
      <c r="AZ4" s="907"/>
      <c r="BA4" s="907"/>
      <c r="BB4" s="907"/>
      <c r="BC4" s="907"/>
      <c r="BD4" s="907"/>
      <c r="BE4" s="907"/>
      <c r="BF4" s="907"/>
      <c r="BG4" s="907"/>
      <c r="BH4" s="907"/>
      <c r="BI4" s="907"/>
      <c r="BJ4" s="907"/>
      <c r="BK4" s="907"/>
      <c r="BL4" s="907"/>
      <c r="BM4" s="907"/>
      <c r="BN4" s="907"/>
      <c r="BO4" s="907"/>
      <c r="BP4" s="907"/>
      <c r="BQ4" s="907"/>
      <c r="BR4" s="907"/>
      <c r="BS4" s="907"/>
      <c r="BT4" s="907"/>
      <c r="BU4" s="907"/>
      <c r="BV4" s="907"/>
      <c r="BW4" s="907"/>
      <c r="BX4" s="907"/>
      <c r="BY4" s="907"/>
      <c r="BZ4" s="907"/>
      <c r="CA4" s="907"/>
      <c r="CB4" s="907"/>
      <c r="CC4" s="907"/>
      <c r="CD4" s="907"/>
      <c r="CE4" s="907"/>
      <c r="CF4" s="907"/>
      <c r="CG4" s="907"/>
      <c r="CH4" s="907"/>
      <c r="CI4" s="907"/>
      <c r="CJ4" s="907"/>
      <c r="CK4" s="907"/>
      <c r="CL4" s="907"/>
      <c r="CM4" s="907"/>
      <c r="CN4" s="907"/>
      <c r="CO4" s="907"/>
      <c r="CP4" s="907"/>
      <c r="CQ4" s="907"/>
      <c r="CR4" s="907"/>
      <c r="CS4" s="907"/>
      <c r="CT4" s="907"/>
      <c r="CU4" s="907"/>
      <c r="CV4" s="907"/>
      <c r="CW4" s="907"/>
      <c r="CX4" s="907"/>
      <c r="CY4" s="907"/>
      <c r="CZ4" s="907"/>
      <c r="DA4" s="907"/>
      <c r="DB4" s="907"/>
      <c r="DC4" s="907"/>
      <c r="DD4" s="907"/>
      <c r="DE4" s="907"/>
      <c r="DF4" s="907"/>
      <c r="DG4" s="907"/>
      <c r="DH4" s="907"/>
      <c r="DI4" s="907"/>
      <c r="DJ4" s="907"/>
      <c r="DK4" s="907"/>
      <c r="DL4" s="907"/>
      <c r="DM4" s="907"/>
      <c r="DN4" s="907"/>
      <c r="DO4" s="907"/>
      <c r="DP4" s="907"/>
      <c r="DQ4" s="907"/>
      <c r="DR4" s="907"/>
      <c r="DS4" s="907"/>
      <c r="DT4" s="907"/>
      <c r="DU4" s="907"/>
      <c r="DV4" s="907"/>
      <c r="DW4" s="907"/>
      <c r="DX4" s="907"/>
      <c r="DY4" s="907"/>
      <c r="DZ4" s="907"/>
      <c r="EA4" s="907"/>
      <c r="EB4" s="907"/>
      <c r="EC4" s="907"/>
      <c r="ED4" s="907"/>
      <c r="EE4" s="907"/>
      <c r="EF4" s="907"/>
      <c r="EG4" s="907"/>
      <c r="EH4" s="907"/>
      <c r="EI4" s="907"/>
      <c r="EJ4" s="907"/>
      <c r="EK4" s="907"/>
      <c r="EL4" s="907"/>
      <c r="EM4" s="907"/>
      <c r="EN4" s="907"/>
      <c r="EO4" s="907"/>
      <c r="EP4" s="907"/>
      <c r="EQ4" s="907"/>
      <c r="ER4" s="907"/>
      <c r="ES4" s="907"/>
      <c r="ET4" s="907"/>
      <c r="EU4" s="907"/>
      <c r="EV4" s="907"/>
      <c r="EW4" s="907"/>
      <c r="EX4" s="907"/>
      <c r="EY4" s="907"/>
      <c r="EZ4" s="907"/>
      <c r="FA4" s="907"/>
      <c r="FB4" s="907"/>
      <c r="FC4" s="907"/>
      <c r="FD4" s="907"/>
      <c r="FE4" s="907"/>
      <c r="FF4" s="907"/>
      <c r="FG4" s="907"/>
      <c r="FH4" s="907"/>
      <c r="FI4" s="907"/>
      <c r="FJ4" s="907"/>
      <c r="FK4" s="907"/>
      <c r="FL4" s="907"/>
      <c r="FM4" s="907"/>
      <c r="FN4" s="907"/>
      <c r="FO4" s="907"/>
      <c r="FP4" s="907"/>
      <c r="FQ4" s="907"/>
      <c r="FR4" s="907"/>
      <c r="FS4" s="907"/>
      <c r="FT4" s="907"/>
      <c r="FU4" s="907"/>
      <c r="FV4" s="907"/>
      <c r="FW4" s="907"/>
      <c r="FX4" s="907"/>
      <c r="FY4" s="907"/>
      <c r="FZ4" s="907"/>
      <c r="GA4" s="907"/>
      <c r="GB4" s="907"/>
      <c r="GC4" s="907"/>
      <c r="GD4" s="907"/>
      <c r="GE4" s="907"/>
      <c r="GF4" s="907"/>
      <c r="GG4" s="907"/>
      <c r="GH4" s="907"/>
      <c r="GI4" s="907"/>
      <c r="GJ4" s="907"/>
      <c r="GK4" s="907"/>
      <c r="GL4" s="907"/>
      <c r="GM4" s="907"/>
      <c r="GN4" s="907"/>
      <c r="GO4" s="907"/>
      <c r="GP4" s="907"/>
      <c r="GQ4" s="907"/>
      <c r="GR4" s="907"/>
      <c r="GS4" s="907"/>
      <c r="GT4" s="907"/>
      <c r="GU4" s="907"/>
      <c r="GV4" s="907"/>
      <c r="GW4" s="907"/>
      <c r="GX4" s="907"/>
      <c r="GY4" s="907"/>
      <c r="GZ4" s="907"/>
      <c r="HA4" s="907"/>
      <c r="HB4" s="907"/>
      <c r="HC4" s="907"/>
      <c r="HD4" s="907"/>
      <c r="HE4" s="907"/>
      <c r="HF4" s="907"/>
      <c r="HG4" s="907"/>
      <c r="HH4" s="907"/>
      <c r="HI4" s="907"/>
      <c r="HJ4" s="907"/>
      <c r="HK4" s="907"/>
      <c r="HL4" s="907"/>
      <c r="HM4" s="907"/>
      <c r="HN4" s="907"/>
      <c r="HO4" s="907"/>
      <c r="HP4" s="907"/>
      <c r="HQ4" s="907"/>
      <c r="HR4" s="907"/>
      <c r="HS4" s="907"/>
      <c r="HT4" s="907"/>
      <c r="HU4" s="907"/>
      <c r="HV4" s="907"/>
      <c r="HW4" s="907"/>
      <c r="HX4" s="907"/>
      <c r="HY4" s="907"/>
      <c r="HZ4" s="907"/>
      <c r="IA4" s="907"/>
      <c r="IB4" s="907"/>
      <c r="IC4" s="907"/>
      <c r="ID4" s="907"/>
      <c r="IE4" s="907"/>
      <c r="IF4" s="907"/>
      <c r="IG4" s="907"/>
      <c r="IH4" s="907"/>
      <c r="II4" s="907"/>
      <c r="IJ4" s="907"/>
      <c r="IK4" s="907"/>
      <c r="IL4" s="907"/>
      <c r="IM4" s="907"/>
      <c r="IN4" s="907"/>
      <c r="IO4" s="907"/>
      <c r="IP4" s="907"/>
      <c r="IQ4" s="907"/>
      <c r="IR4" s="907"/>
      <c r="IS4" s="907"/>
      <c r="IT4" s="907"/>
      <c r="IU4" s="907"/>
      <c r="IV4" s="907"/>
    </row>
    <row r="5" spans="1:256">
      <c r="A5" s="911"/>
      <c r="B5" s="912"/>
      <c r="C5" s="913" t="s">
        <v>5</v>
      </c>
      <c r="D5" s="913" t="s">
        <v>6</v>
      </c>
      <c r="E5" s="913" t="s">
        <v>24</v>
      </c>
      <c r="F5" s="913" t="s">
        <v>25</v>
      </c>
      <c r="G5" s="914" t="s">
        <v>26</v>
      </c>
      <c r="H5" s="915"/>
      <c r="I5" s="915"/>
      <c r="J5" s="915"/>
      <c r="K5" s="915"/>
      <c r="L5" s="915"/>
      <c r="M5" s="915"/>
      <c r="N5" s="915"/>
      <c r="O5" s="915"/>
      <c r="P5" s="915"/>
      <c r="Q5" s="915"/>
      <c r="R5" s="915"/>
      <c r="S5" s="915"/>
      <c r="T5" s="915"/>
      <c r="U5" s="915"/>
      <c r="V5" s="915"/>
      <c r="W5" s="915"/>
      <c r="X5" s="915"/>
      <c r="Y5" s="915"/>
      <c r="Z5" s="915"/>
      <c r="AA5" s="915"/>
      <c r="AB5" s="915"/>
      <c r="AC5" s="915"/>
      <c r="AD5" s="915"/>
      <c r="AE5" s="915"/>
      <c r="AF5" s="915"/>
      <c r="AG5" s="915"/>
      <c r="AH5" s="915"/>
      <c r="AI5" s="915"/>
      <c r="AJ5" s="915"/>
      <c r="AK5" s="915"/>
      <c r="AL5" s="915"/>
      <c r="AM5" s="915"/>
      <c r="AN5" s="915"/>
      <c r="AO5" s="915"/>
      <c r="AP5" s="915"/>
      <c r="AQ5" s="915"/>
      <c r="AR5" s="915"/>
      <c r="AS5" s="915"/>
      <c r="AT5" s="915"/>
      <c r="AU5" s="915"/>
      <c r="AV5" s="915"/>
      <c r="AW5" s="915"/>
      <c r="AX5" s="915"/>
      <c r="AY5" s="915"/>
      <c r="AZ5" s="915"/>
      <c r="BA5" s="915"/>
      <c r="BB5" s="911"/>
      <c r="BC5" s="911"/>
      <c r="BD5" s="911"/>
      <c r="BE5" s="911"/>
      <c r="BF5" s="911"/>
      <c r="BG5" s="911"/>
      <c r="BH5" s="911"/>
      <c r="BI5" s="911"/>
      <c r="BJ5" s="911"/>
      <c r="BK5" s="911"/>
      <c r="BL5" s="911"/>
      <c r="BM5" s="911"/>
      <c r="BN5" s="911"/>
      <c r="BO5" s="911"/>
      <c r="BP5" s="911"/>
      <c r="BQ5" s="911"/>
      <c r="BR5" s="911"/>
      <c r="BS5" s="911"/>
      <c r="BT5" s="911"/>
      <c r="BU5" s="911"/>
      <c r="BV5" s="911"/>
      <c r="BW5" s="911"/>
      <c r="BX5" s="911"/>
      <c r="BY5" s="911"/>
      <c r="BZ5" s="911"/>
      <c r="CA5" s="911"/>
      <c r="CB5" s="911"/>
      <c r="CC5" s="911"/>
      <c r="CD5" s="911"/>
      <c r="CE5" s="911"/>
      <c r="CF5" s="911"/>
      <c r="CG5" s="911"/>
      <c r="CH5" s="911"/>
      <c r="CI5" s="911"/>
      <c r="CJ5" s="911"/>
      <c r="CK5" s="911"/>
      <c r="CL5" s="911"/>
      <c r="CM5" s="911"/>
      <c r="CN5" s="911"/>
      <c r="CO5" s="911"/>
      <c r="CP5" s="911"/>
      <c r="CQ5" s="911"/>
      <c r="CR5" s="911"/>
      <c r="CS5" s="911"/>
      <c r="CT5" s="911"/>
      <c r="CU5" s="911"/>
      <c r="CV5" s="911"/>
      <c r="CW5" s="911"/>
      <c r="CX5" s="911"/>
      <c r="CY5" s="911"/>
      <c r="CZ5" s="911"/>
      <c r="DA5" s="911"/>
      <c r="DB5" s="911"/>
      <c r="DC5" s="911"/>
      <c r="DD5" s="911"/>
      <c r="DE5" s="911"/>
      <c r="DF5" s="911"/>
      <c r="DG5" s="911"/>
      <c r="DH5" s="911"/>
      <c r="DI5" s="911"/>
      <c r="DJ5" s="911"/>
      <c r="DK5" s="911"/>
      <c r="DL5" s="911"/>
      <c r="DM5" s="911"/>
      <c r="DN5" s="911"/>
      <c r="DO5" s="911"/>
      <c r="DP5" s="911"/>
      <c r="DQ5" s="911"/>
      <c r="DR5" s="911"/>
      <c r="DS5" s="911"/>
      <c r="DT5" s="911"/>
      <c r="DU5" s="911"/>
      <c r="DV5" s="911"/>
      <c r="DW5" s="911"/>
      <c r="DX5" s="911"/>
      <c r="DY5" s="911"/>
      <c r="DZ5" s="911"/>
      <c r="EA5" s="911"/>
      <c r="EB5" s="911"/>
      <c r="EC5" s="911"/>
      <c r="ED5" s="911"/>
      <c r="EE5" s="911"/>
      <c r="EF5" s="911"/>
      <c r="EG5" s="911"/>
      <c r="EH5" s="911"/>
      <c r="EI5" s="911"/>
      <c r="EJ5" s="911"/>
      <c r="EK5" s="911"/>
      <c r="EL5" s="911"/>
      <c r="EM5" s="911"/>
      <c r="EN5" s="911"/>
      <c r="EO5" s="911"/>
      <c r="EP5" s="911"/>
      <c r="EQ5" s="911"/>
      <c r="ER5" s="911"/>
      <c r="ES5" s="911"/>
      <c r="ET5" s="911"/>
      <c r="EU5" s="911"/>
      <c r="EV5" s="911"/>
      <c r="EW5" s="911"/>
      <c r="EX5" s="911"/>
      <c r="EY5" s="911"/>
      <c r="EZ5" s="911"/>
      <c r="FA5" s="911"/>
      <c r="FB5" s="911"/>
      <c r="FC5" s="911"/>
      <c r="FD5" s="911"/>
      <c r="FE5" s="911"/>
      <c r="FF5" s="911"/>
      <c r="FG5" s="911"/>
      <c r="FH5" s="911"/>
      <c r="FI5" s="911"/>
      <c r="FJ5" s="911"/>
      <c r="FK5" s="911"/>
      <c r="FL5" s="911"/>
      <c r="FM5" s="911"/>
      <c r="FN5" s="911"/>
      <c r="FO5" s="911"/>
      <c r="FP5" s="911"/>
      <c r="FQ5" s="911"/>
      <c r="FR5" s="911"/>
      <c r="FS5" s="911"/>
      <c r="FT5" s="911"/>
      <c r="FU5" s="911"/>
      <c r="FV5" s="911"/>
      <c r="FW5" s="911"/>
      <c r="FX5" s="911"/>
      <c r="FY5" s="911"/>
      <c r="FZ5" s="911"/>
      <c r="GA5" s="911"/>
      <c r="GB5" s="911"/>
      <c r="GC5" s="911"/>
      <c r="GD5" s="911"/>
      <c r="GE5" s="911"/>
      <c r="GF5" s="911"/>
      <c r="GG5" s="911"/>
      <c r="GH5" s="911"/>
      <c r="GI5" s="911"/>
      <c r="GJ5" s="911"/>
      <c r="GK5" s="911"/>
      <c r="GL5" s="911"/>
      <c r="GM5" s="911"/>
      <c r="GN5" s="911"/>
      <c r="GO5" s="911"/>
      <c r="GP5" s="911"/>
      <c r="GQ5" s="911"/>
      <c r="GR5" s="911"/>
      <c r="GS5" s="911"/>
      <c r="GT5" s="911"/>
      <c r="GU5" s="911"/>
      <c r="GV5" s="911"/>
      <c r="GW5" s="911"/>
      <c r="GX5" s="911"/>
      <c r="GY5" s="911"/>
      <c r="GZ5" s="911"/>
      <c r="HA5" s="911"/>
      <c r="HB5" s="911"/>
      <c r="HC5" s="911"/>
      <c r="HD5" s="911"/>
      <c r="HE5" s="911"/>
      <c r="HF5" s="911"/>
      <c r="HG5" s="911"/>
      <c r="HH5" s="911"/>
      <c r="HI5" s="911"/>
      <c r="HJ5" s="911"/>
      <c r="HK5" s="911"/>
      <c r="HL5" s="911"/>
      <c r="HM5" s="911"/>
      <c r="HN5" s="911"/>
      <c r="HO5" s="911"/>
      <c r="HP5" s="911"/>
      <c r="HQ5" s="911"/>
      <c r="HR5" s="911"/>
      <c r="HS5" s="911"/>
      <c r="HT5" s="911"/>
      <c r="HU5" s="911"/>
      <c r="HV5" s="911"/>
      <c r="HW5" s="911"/>
      <c r="HX5" s="911"/>
      <c r="HY5" s="911"/>
      <c r="HZ5" s="911"/>
      <c r="IA5" s="911"/>
      <c r="IB5" s="911"/>
      <c r="IC5" s="911"/>
      <c r="ID5" s="911"/>
      <c r="IE5" s="911"/>
      <c r="IF5" s="911"/>
      <c r="IG5" s="911"/>
      <c r="IH5" s="911"/>
      <c r="II5" s="911"/>
      <c r="IJ5" s="911"/>
      <c r="IK5" s="911"/>
      <c r="IL5" s="911"/>
      <c r="IM5" s="911"/>
      <c r="IN5" s="911"/>
      <c r="IO5" s="911"/>
      <c r="IP5" s="911"/>
      <c r="IQ5" s="911"/>
      <c r="IR5" s="911"/>
      <c r="IS5" s="911"/>
      <c r="IT5" s="911"/>
      <c r="IU5" s="911"/>
      <c r="IV5" s="911"/>
    </row>
    <row r="6" spans="1:256">
      <c r="B6" s="916" t="s">
        <v>163</v>
      </c>
      <c r="C6" s="917"/>
      <c r="D6" s="918"/>
      <c r="E6" s="918"/>
      <c r="F6" s="918"/>
      <c r="G6" s="919"/>
    </row>
    <row r="7" spans="1:256">
      <c r="B7" s="920" t="s">
        <v>198</v>
      </c>
      <c r="C7" s="917"/>
      <c r="D7" s="918"/>
      <c r="E7" s="918"/>
      <c r="F7" s="918"/>
      <c r="G7" s="919"/>
    </row>
    <row r="8" spans="1:256">
      <c r="B8" s="921" t="s">
        <v>199</v>
      </c>
      <c r="C8" s="917"/>
      <c r="D8" s="917"/>
      <c r="E8" s="918"/>
      <c r="F8" s="918"/>
      <c r="G8" s="919"/>
    </row>
    <row r="9" spans="1:256">
      <c r="B9" s="921" t="s">
        <v>200</v>
      </c>
      <c r="C9" s="917"/>
      <c r="D9" s="917"/>
      <c r="E9" s="918"/>
      <c r="F9" s="918"/>
      <c r="G9" s="919"/>
    </row>
    <row r="10" spans="1:256">
      <c r="B10" s="922" t="s">
        <v>201</v>
      </c>
      <c r="C10" s="917"/>
      <c r="D10" s="917"/>
      <c r="E10" s="918"/>
      <c r="F10" s="918"/>
      <c r="G10" s="919"/>
    </row>
    <row r="11" spans="1:256">
      <c r="B11" s="920" t="s">
        <v>202</v>
      </c>
      <c r="C11" s="917"/>
      <c r="D11" s="918"/>
      <c r="E11" s="918"/>
      <c r="F11" s="918"/>
      <c r="G11" s="919"/>
    </row>
    <row r="12" spans="1:256">
      <c r="B12" s="921" t="s">
        <v>203</v>
      </c>
      <c r="C12" s="917"/>
      <c r="D12" s="917"/>
      <c r="E12" s="918"/>
      <c r="F12" s="918"/>
      <c r="G12" s="919"/>
    </row>
    <row r="13" spans="1:256">
      <c r="B13" s="921" t="s">
        <v>204</v>
      </c>
      <c r="C13" s="917"/>
      <c r="D13" s="917"/>
      <c r="E13" s="918"/>
      <c r="F13" s="918"/>
      <c r="G13" s="919"/>
    </row>
    <row r="14" spans="1:256">
      <c r="B14" s="922" t="s">
        <v>205</v>
      </c>
      <c r="C14" s="917"/>
      <c r="D14" s="917"/>
      <c r="E14" s="918"/>
      <c r="F14" s="918"/>
      <c r="G14" s="919"/>
    </row>
    <row r="15" spans="1:256">
      <c r="B15" s="920" t="str">
        <v>סה"כ מקרקעין בישראל</v>
      </c>
      <c r="C15" s="917"/>
      <c r="D15" s="918"/>
      <c r="E15" s="918"/>
      <c r="F15" s="918"/>
      <c r="G15" s="919"/>
    </row>
    <row r="16" spans="1:256">
      <c r="B16" s="916" t="s">
        <v>164</v>
      </c>
      <c r="C16" s="917"/>
      <c r="D16" s="918"/>
      <c r="E16" s="918"/>
      <c r="F16" s="918"/>
      <c r="G16" s="919"/>
    </row>
    <row r="17" spans="1:256">
      <c r="B17" s="920" t="s">
        <v>198</v>
      </c>
      <c r="C17" s="917"/>
      <c r="D17" s="918"/>
      <c r="E17" s="918"/>
      <c r="F17" s="918"/>
      <c r="G17" s="919"/>
    </row>
    <row r="18" spans="1:256">
      <c r="B18" s="921" t="s">
        <v>199</v>
      </c>
      <c r="C18" s="917"/>
      <c r="D18" s="917"/>
      <c r="E18" s="918"/>
      <c r="F18" s="918"/>
      <c r="G18" s="919"/>
    </row>
    <row r="19" spans="1:256">
      <c r="B19" s="921" t="s">
        <v>200</v>
      </c>
      <c r="C19" s="917"/>
      <c r="D19" s="917"/>
      <c r="E19" s="918"/>
      <c r="F19" s="918"/>
      <c r="G19" s="919"/>
    </row>
    <row r="20" spans="1:256">
      <c r="B20" s="922" t="s">
        <v>201</v>
      </c>
      <c r="C20" s="917"/>
      <c r="D20" s="917"/>
      <c r="E20" s="918"/>
      <c r="F20" s="918"/>
      <c r="G20" s="919"/>
    </row>
    <row r="21" spans="1:256">
      <c r="B21" s="920" t="s">
        <v>202</v>
      </c>
      <c r="C21" s="917"/>
      <c r="D21" s="918"/>
      <c r="E21" s="918"/>
      <c r="F21" s="918"/>
      <c r="G21" s="919"/>
    </row>
    <row r="22" spans="1:256">
      <c r="B22" s="921" t="s">
        <v>203</v>
      </c>
      <c r="C22" s="917"/>
      <c r="D22" s="917"/>
      <c r="E22" s="918"/>
      <c r="F22" s="918"/>
      <c r="G22" s="919"/>
    </row>
    <row r="23" spans="1:256">
      <c r="B23" s="921" t="s">
        <v>204</v>
      </c>
      <c r="C23" s="917"/>
      <c r="D23" s="917"/>
      <c r="E23" s="918"/>
      <c r="F23" s="918"/>
      <c r="G23" s="919"/>
    </row>
    <row r="24" spans="1:256">
      <c r="B24" s="922" t="s">
        <v>205</v>
      </c>
      <c r="C24" s="917"/>
      <c r="D24" s="917"/>
      <c r="E24" s="918"/>
      <c r="F24" s="918"/>
      <c r="G24" s="919"/>
    </row>
    <row r="25" spans="1:256">
      <c r="B25" s="920" t="str">
        <v>סה"כ מקרקעין בחו"ל</v>
      </c>
      <c r="C25" s="917"/>
      <c r="D25" s="918"/>
      <c r="E25" s="918"/>
      <c r="F25" s="918"/>
      <c r="G25" s="919"/>
    </row>
    <row r="26" spans="1:256">
      <c r="B26" s="923" t="str">
        <v>סה"כ מקרקעין</v>
      </c>
      <c r="C26" s="924"/>
      <c r="D26" s="925"/>
      <c r="E26" s="925"/>
      <c r="F26" s="925"/>
      <c r="G26" s="926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B2:G2"/>
  </mergeCells>
  <printOptions/>
  <pageMargins left="0" right="0" top="0.5" bottom="0.5" header="0" footer="0.25"/>
  <pageSetup blackAndWhite="0" cellComments="none" copies="1" draft="0" errors="displayed" firstPageNumber="1" fitToWidth="1" orientation="landscape" pageOrder="overThenDown" paperSize="9" scale="100" useFirstPageNumber="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  <tabColor rgb="FF800000"/>
  </sheetPr>
  <dimension ref="A1:IV100"/>
  <sheetViews>
    <sheetView workbookViewId="0" rightToLeft="1">
      <selection activeCell="A1" sqref="A1"/>
    </sheetView>
  </sheetViews>
  <sheetFormatPr defaultRowHeight="18"/>
  <cols>
    <col min="1" max="1" style="927" width="6.281423" customWidth="1"/>
    <col min="2" max="2" style="928" width="47.78578" customWidth="1"/>
    <col min="3" max="3" style="927" width="9.713702" customWidth="1"/>
    <col min="4" max="4" style="927" width="18.58988" customWidth="1"/>
    <col min="5" max="6" style="927" width="9.713702" customWidth="1"/>
    <col min="7" max="7" style="927" width="15.72508" customWidth="1"/>
    <col min="8" max="8" style="927" width="9.713702" customWidth="1"/>
    <col min="9" max="9" style="929" width="6.708012" customWidth="1"/>
    <col min="10" max="10" style="929" width="7.709908" customWidth="1"/>
    <col min="11" max="11" style="929" width="7.138514" customWidth="1"/>
    <col min="12" max="12" style="929" width="5.995726" customWidth="1"/>
    <col min="13" max="13" style="929" width="7.854714" customWidth="1"/>
    <col min="14" max="14" style="929" width="8.140411" customWidth="1"/>
    <col min="15" max="15" style="929" width="6.281423" customWidth="1"/>
    <col min="16" max="16" style="929" width="7.999519" customWidth="1"/>
    <col min="17" max="17" style="929" width="8.711805" customWidth="1"/>
    <col min="18" max="18" style="929" width="10.00331" customWidth="1"/>
    <col min="19" max="19" style="929" width="9.57281" customWidth="1"/>
    <col min="20" max="20" style="929" width="6.136617" customWidth="1"/>
    <col min="21" max="22" style="929" width="5.706115" customWidth="1"/>
    <col min="23" max="23" style="929" width="6.852817" customWidth="1"/>
    <col min="24" max="24" style="927" width="6.422315" customWidth="1"/>
    <col min="25" max="25" style="927" width="6.708012" customWidth="1"/>
    <col min="26" max="26" style="927" width="7.28332" customWidth="1"/>
    <col min="27" max="38" style="927" width="5.706115" customWidth="1"/>
    <col min="39" max="256" style="927"/>
  </cols>
  <sheetData>
    <row r="1" spans="1:256">
      <c r="B1" s="930" t="s">
        <v>16</v>
      </c>
      <c r="C1" s="931" t="s">
        <v>1</v>
      </c>
      <c r="I1" s="927"/>
      <c r="J1" s="927"/>
      <c r="K1" s="927"/>
      <c r="L1" s="927"/>
      <c r="M1" s="927"/>
      <c r="N1" s="927"/>
      <c r="O1" s="927"/>
      <c r="P1" s="927"/>
      <c r="Q1" s="927"/>
      <c r="R1" s="927"/>
      <c r="S1" s="927"/>
      <c r="T1" s="927"/>
      <c r="U1" s="927"/>
      <c r="V1" s="927"/>
      <c r="W1" s="927"/>
    </row>
    <row r="2" spans="1:256">
      <c r="A2" s="932"/>
      <c r="B2" s="933" t="str">
        <v>ז. השקעות אחרות:</v>
      </c>
      <c r="C2" s="934"/>
      <c r="D2" s="934"/>
      <c r="E2" s="934"/>
      <c r="F2" s="934"/>
      <c r="G2" s="934"/>
      <c r="H2" s="935"/>
      <c r="I2" s="936"/>
      <c r="J2" s="936"/>
      <c r="K2" s="936"/>
      <c r="L2" s="936"/>
      <c r="M2" s="936"/>
      <c r="N2" s="936"/>
      <c r="O2" s="936"/>
      <c r="P2" s="936"/>
      <c r="Q2" s="936"/>
      <c r="R2" s="936"/>
      <c r="S2" s="936"/>
      <c r="T2" s="936"/>
      <c r="U2" s="936"/>
      <c r="V2" s="936"/>
      <c r="W2" s="936"/>
      <c r="X2" s="932"/>
      <c r="Y2" s="932"/>
      <c r="Z2" s="932"/>
      <c r="AA2" s="932"/>
      <c r="AB2" s="932"/>
      <c r="AC2" s="932"/>
      <c r="AD2" s="932"/>
      <c r="AE2" s="932"/>
      <c r="AF2" s="932"/>
      <c r="AG2" s="932"/>
      <c r="AH2" s="932"/>
      <c r="AI2" s="932"/>
      <c r="AJ2" s="932"/>
      <c r="AK2" s="932"/>
      <c r="AL2" s="932"/>
      <c r="AM2" s="932"/>
      <c r="AN2" s="932"/>
      <c r="AO2" s="932"/>
      <c r="AP2" s="932"/>
      <c r="AQ2" s="932"/>
      <c r="AR2" s="932"/>
      <c r="AS2" s="932"/>
      <c r="AT2" s="932"/>
      <c r="AU2" s="932"/>
      <c r="AV2" s="932"/>
      <c r="AW2" s="932"/>
      <c r="AX2" s="932"/>
      <c r="AY2" s="932"/>
      <c r="AZ2" s="932"/>
      <c r="BA2" s="932"/>
      <c r="BB2" s="932"/>
      <c r="BC2" s="932"/>
      <c r="BD2" s="932"/>
      <c r="BE2" s="932"/>
      <c r="BF2" s="932"/>
      <c r="BG2" s="932"/>
      <c r="BH2" s="932"/>
      <c r="BI2" s="932"/>
      <c r="BJ2" s="932"/>
      <c r="BK2" s="932"/>
      <c r="BL2" s="932"/>
      <c r="BM2" s="932"/>
      <c r="BN2" s="932"/>
      <c r="BO2" s="932"/>
      <c r="BP2" s="932"/>
      <c r="BQ2" s="932"/>
      <c r="BR2" s="932"/>
      <c r="BS2" s="932"/>
      <c r="BT2" s="932"/>
      <c r="BU2" s="932"/>
      <c r="BV2" s="932"/>
      <c r="BW2" s="932"/>
      <c r="BX2" s="932"/>
      <c r="BY2" s="932"/>
      <c r="BZ2" s="932"/>
      <c r="CA2" s="932"/>
      <c r="CB2" s="932"/>
      <c r="CC2" s="932"/>
      <c r="CD2" s="932"/>
      <c r="CE2" s="932"/>
      <c r="CF2" s="932"/>
      <c r="CG2" s="932"/>
      <c r="CH2" s="932"/>
      <c r="CI2" s="932"/>
      <c r="CJ2" s="932"/>
      <c r="CK2" s="932"/>
      <c r="CL2" s="932"/>
      <c r="CM2" s="932"/>
      <c r="CN2" s="932"/>
      <c r="CO2" s="932"/>
      <c r="CP2" s="932"/>
      <c r="CQ2" s="932"/>
      <c r="CR2" s="932"/>
      <c r="CS2" s="932"/>
      <c r="CT2" s="932"/>
      <c r="CU2" s="932"/>
      <c r="CV2" s="932"/>
      <c r="CW2" s="932"/>
      <c r="CX2" s="932"/>
      <c r="CY2" s="932"/>
      <c r="CZ2" s="932"/>
      <c r="DA2" s="932"/>
      <c r="DB2" s="932"/>
      <c r="DC2" s="932"/>
      <c r="DD2" s="932"/>
      <c r="DE2" s="932"/>
      <c r="DF2" s="932"/>
      <c r="DG2" s="932"/>
      <c r="DH2" s="932"/>
      <c r="DI2" s="932"/>
      <c r="DJ2" s="932"/>
      <c r="DK2" s="932"/>
      <c r="DL2" s="932"/>
      <c r="DM2" s="932"/>
      <c r="DN2" s="932"/>
      <c r="DO2" s="932"/>
      <c r="DP2" s="932"/>
      <c r="DQ2" s="932"/>
      <c r="DR2" s="932"/>
      <c r="DS2" s="932"/>
      <c r="DT2" s="932"/>
      <c r="DU2" s="932"/>
      <c r="DV2" s="932"/>
      <c r="DW2" s="932"/>
      <c r="DX2" s="932"/>
      <c r="DY2" s="932"/>
      <c r="DZ2" s="932"/>
      <c r="EA2" s="932"/>
      <c r="EB2" s="932"/>
      <c r="EC2" s="932"/>
      <c r="ED2" s="932"/>
      <c r="EE2" s="932"/>
      <c r="EF2" s="932"/>
      <c r="EG2" s="932"/>
      <c r="EH2" s="932"/>
      <c r="EI2" s="932"/>
      <c r="EJ2" s="932"/>
      <c r="EK2" s="932"/>
      <c r="EL2" s="932"/>
      <c r="EM2" s="932"/>
      <c r="EN2" s="932"/>
      <c r="EO2" s="932"/>
      <c r="EP2" s="932"/>
      <c r="EQ2" s="932"/>
      <c r="ER2" s="932"/>
      <c r="ES2" s="932"/>
      <c r="ET2" s="932"/>
      <c r="EU2" s="932"/>
      <c r="EV2" s="932"/>
      <c r="EW2" s="932"/>
      <c r="EX2" s="932"/>
      <c r="EY2" s="932"/>
      <c r="EZ2" s="932"/>
      <c r="FA2" s="932"/>
      <c r="FB2" s="932"/>
      <c r="FC2" s="932"/>
      <c r="FD2" s="932"/>
      <c r="FE2" s="932"/>
      <c r="FF2" s="932"/>
      <c r="FG2" s="932"/>
      <c r="FH2" s="932"/>
      <c r="FI2" s="932"/>
      <c r="FJ2" s="932"/>
      <c r="FK2" s="932"/>
      <c r="FL2" s="932"/>
      <c r="FM2" s="932"/>
      <c r="FN2" s="932"/>
      <c r="FO2" s="932"/>
      <c r="FP2" s="932"/>
      <c r="FQ2" s="932"/>
      <c r="FR2" s="932"/>
      <c r="FS2" s="932"/>
      <c r="FT2" s="932"/>
      <c r="FU2" s="932"/>
      <c r="FV2" s="932"/>
      <c r="FW2" s="932"/>
      <c r="FX2" s="932"/>
      <c r="FY2" s="932"/>
      <c r="FZ2" s="932"/>
      <c r="GA2" s="932"/>
      <c r="GB2" s="932"/>
      <c r="GC2" s="932"/>
      <c r="GD2" s="932"/>
      <c r="GE2" s="932"/>
      <c r="GF2" s="932"/>
      <c r="GG2" s="932"/>
      <c r="GH2" s="932"/>
      <c r="GI2" s="932"/>
      <c r="GJ2" s="932"/>
      <c r="GK2" s="932"/>
      <c r="GL2" s="932"/>
      <c r="GM2" s="932"/>
      <c r="GN2" s="932"/>
      <c r="GO2" s="932"/>
      <c r="GP2" s="932"/>
      <c r="GQ2" s="932"/>
      <c r="GR2" s="932"/>
      <c r="GS2" s="932"/>
      <c r="GT2" s="932"/>
      <c r="GU2" s="932"/>
      <c r="GV2" s="932"/>
      <c r="GW2" s="932"/>
      <c r="GX2" s="932"/>
      <c r="GY2" s="932"/>
      <c r="GZ2" s="932"/>
      <c r="HA2" s="932"/>
      <c r="HB2" s="932"/>
      <c r="HC2" s="932"/>
      <c r="HD2" s="932"/>
      <c r="HE2" s="932"/>
      <c r="HF2" s="932"/>
      <c r="HG2" s="932"/>
      <c r="HH2" s="932"/>
      <c r="HI2" s="932"/>
      <c r="HJ2" s="932"/>
      <c r="HK2" s="932"/>
      <c r="HL2" s="932"/>
      <c r="HM2" s="932"/>
      <c r="HN2" s="932"/>
      <c r="HO2" s="932"/>
      <c r="HP2" s="932"/>
      <c r="HQ2" s="932"/>
      <c r="HR2" s="932"/>
      <c r="HS2" s="932"/>
      <c r="HT2" s="932"/>
      <c r="HU2" s="932"/>
      <c r="HV2" s="932"/>
      <c r="HW2" s="932"/>
      <c r="HX2" s="932"/>
      <c r="HY2" s="932"/>
      <c r="HZ2" s="932"/>
      <c r="IA2" s="932"/>
      <c r="IB2" s="932"/>
      <c r="IC2" s="932"/>
      <c r="ID2" s="932"/>
      <c r="IE2" s="932"/>
      <c r="IF2" s="932"/>
      <c r="IG2" s="932"/>
      <c r="IH2" s="932"/>
      <c r="II2" s="932"/>
      <c r="IJ2" s="932"/>
      <c r="IK2" s="932"/>
      <c r="IL2" s="932"/>
      <c r="IM2" s="932"/>
      <c r="IN2" s="932"/>
      <c r="IO2" s="932"/>
      <c r="IP2" s="932"/>
      <c r="IQ2" s="932"/>
      <c r="IR2" s="932"/>
      <c r="IS2" s="932"/>
      <c r="IT2" s="932"/>
      <c r="IU2" s="932"/>
      <c r="IV2" s="932"/>
    </row>
    <row r="3" spans="1:256">
      <c r="A3" s="936"/>
      <c r="B3" s="937" t="str">
        <v>השקעות אחרות</v>
      </c>
      <c r="C3" s="938" t="s">
        <v>18</v>
      </c>
      <c r="D3" s="938" t="str">
        <v>שם המדרג</v>
      </c>
      <c r="E3" s="938" t="str">
        <v>שעור הריבית</v>
      </c>
      <c r="F3" s="938" t="str">
        <v>תשואה לפדיון</v>
      </c>
      <c r="G3" s="938" t="s">
        <v>152</v>
      </c>
      <c r="H3" s="939" t="s">
        <v>2</v>
      </c>
      <c r="I3" s="936"/>
      <c r="J3" s="936"/>
      <c r="K3" s="936"/>
      <c r="L3" s="936"/>
      <c r="M3" s="936"/>
      <c r="N3" s="936"/>
      <c r="O3" s="936"/>
      <c r="P3" s="936"/>
      <c r="Q3" s="936"/>
      <c r="R3" s="936"/>
      <c r="S3" s="936"/>
      <c r="T3" s="936"/>
      <c r="U3" s="936"/>
      <c r="V3" s="936"/>
      <c r="W3" s="936"/>
      <c r="X3" s="936"/>
      <c r="Y3" s="936"/>
      <c r="Z3" s="936"/>
      <c r="AA3" s="936"/>
      <c r="AB3" s="936"/>
      <c r="AC3" s="936"/>
      <c r="AD3" s="936"/>
      <c r="AE3" s="936"/>
      <c r="AF3" s="936"/>
      <c r="AG3" s="936"/>
      <c r="AH3" s="936"/>
      <c r="AI3" s="936"/>
      <c r="AJ3" s="936"/>
      <c r="AK3" s="936"/>
      <c r="AL3" s="936"/>
      <c r="AM3" s="936"/>
      <c r="AN3" s="936"/>
      <c r="AO3" s="936"/>
      <c r="AP3" s="936"/>
      <c r="AQ3" s="936"/>
      <c r="AR3" s="936"/>
      <c r="AS3" s="936"/>
      <c r="AT3" s="936"/>
      <c r="AU3" s="936"/>
      <c r="AV3" s="936"/>
      <c r="AW3" s="936"/>
      <c r="AX3" s="936"/>
      <c r="AY3" s="936"/>
      <c r="AZ3" s="936"/>
      <c r="BA3" s="936"/>
      <c r="BB3" s="936"/>
      <c r="BC3" s="936"/>
      <c r="BD3" s="936"/>
      <c r="BE3" s="936"/>
      <c r="BF3" s="936"/>
      <c r="BG3" s="936"/>
      <c r="BH3" s="936"/>
      <c r="BI3" s="936"/>
      <c r="BJ3" s="936"/>
      <c r="BK3" s="936"/>
      <c r="BL3" s="936"/>
      <c r="BM3" s="936"/>
      <c r="BN3" s="936"/>
      <c r="BO3" s="936"/>
      <c r="BP3" s="936"/>
      <c r="BQ3" s="936"/>
      <c r="BR3" s="936"/>
      <c r="BS3" s="936"/>
      <c r="BT3" s="936"/>
      <c r="BU3" s="936"/>
      <c r="BV3" s="936"/>
      <c r="BW3" s="936"/>
      <c r="BX3" s="936"/>
      <c r="BY3" s="936"/>
      <c r="BZ3" s="936"/>
      <c r="CA3" s="936"/>
      <c r="CB3" s="936"/>
      <c r="CC3" s="936"/>
      <c r="CD3" s="936"/>
      <c r="CE3" s="936"/>
      <c r="CF3" s="936"/>
      <c r="CG3" s="936"/>
      <c r="CH3" s="936"/>
      <c r="CI3" s="936"/>
      <c r="CJ3" s="936"/>
      <c r="CK3" s="936"/>
      <c r="CL3" s="936"/>
      <c r="CM3" s="936"/>
      <c r="CN3" s="936"/>
      <c r="CO3" s="936"/>
      <c r="CP3" s="936"/>
      <c r="CQ3" s="936"/>
      <c r="CR3" s="936"/>
      <c r="CS3" s="936"/>
      <c r="CT3" s="936"/>
      <c r="CU3" s="936"/>
      <c r="CV3" s="936"/>
      <c r="CW3" s="936"/>
      <c r="CX3" s="936"/>
      <c r="CY3" s="936"/>
      <c r="CZ3" s="936"/>
      <c r="DA3" s="936"/>
      <c r="DB3" s="936"/>
      <c r="DC3" s="936"/>
      <c r="DD3" s="936"/>
      <c r="DE3" s="936"/>
      <c r="DF3" s="936"/>
      <c r="DG3" s="936"/>
      <c r="DH3" s="936"/>
      <c r="DI3" s="936"/>
      <c r="DJ3" s="936"/>
      <c r="DK3" s="936"/>
      <c r="DL3" s="936"/>
      <c r="DM3" s="936"/>
      <c r="DN3" s="936"/>
      <c r="DO3" s="936"/>
      <c r="DP3" s="936"/>
      <c r="DQ3" s="936"/>
      <c r="DR3" s="936"/>
      <c r="DS3" s="936"/>
      <c r="DT3" s="936"/>
      <c r="DU3" s="936"/>
      <c r="DV3" s="936"/>
      <c r="DW3" s="936"/>
      <c r="DX3" s="936"/>
      <c r="DY3" s="936"/>
      <c r="DZ3" s="936"/>
      <c r="EA3" s="936"/>
      <c r="EB3" s="936"/>
      <c r="EC3" s="936"/>
      <c r="ED3" s="936"/>
      <c r="EE3" s="936"/>
      <c r="EF3" s="936"/>
      <c r="EG3" s="936"/>
      <c r="EH3" s="936"/>
      <c r="EI3" s="936"/>
      <c r="EJ3" s="936"/>
      <c r="EK3" s="936"/>
      <c r="EL3" s="936"/>
      <c r="EM3" s="936"/>
      <c r="EN3" s="936"/>
      <c r="EO3" s="936"/>
      <c r="EP3" s="936"/>
      <c r="EQ3" s="936"/>
      <c r="ER3" s="936"/>
      <c r="ES3" s="936"/>
      <c r="ET3" s="936"/>
      <c r="EU3" s="936"/>
      <c r="EV3" s="936"/>
      <c r="EW3" s="936"/>
      <c r="EX3" s="936"/>
      <c r="EY3" s="936"/>
      <c r="EZ3" s="936"/>
      <c r="FA3" s="936"/>
      <c r="FB3" s="936"/>
      <c r="FC3" s="936"/>
      <c r="FD3" s="936"/>
      <c r="FE3" s="936"/>
      <c r="FF3" s="936"/>
      <c r="FG3" s="936"/>
      <c r="FH3" s="936"/>
      <c r="FI3" s="936"/>
      <c r="FJ3" s="936"/>
      <c r="FK3" s="936"/>
      <c r="FL3" s="936"/>
      <c r="FM3" s="936"/>
      <c r="FN3" s="936"/>
      <c r="FO3" s="936"/>
      <c r="FP3" s="936"/>
      <c r="FQ3" s="936"/>
      <c r="FR3" s="936"/>
      <c r="FS3" s="936"/>
      <c r="FT3" s="936"/>
      <c r="FU3" s="936"/>
      <c r="FV3" s="936"/>
      <c r="FW3" s="936"/>
      <c r="FX3" s="936"/>
      <c r="FY3" s="936"/>
      <c r="FZ3" s="936"/>
      <c r="GA3" s="936"/>
      <c r="GB3" s="936"/>
      <c r="GC3" s="936"/>
      <c r="GD3" s="936"/>
      <c r="GE3" s="936"/>
      <c r="GF3" s="936"/>
      <c r="GG3" s="936"/>
      <c r="GH3" s="936"/>
      <c r="GI3" s="936"/>
      <c r="GJ3" s="936"/>
      <c r="GK3" s="936"/>
      <c r="GL3" s="936"/>
      <c r="GM3" s="936"/>
      <c r="GN3" s="936"/>
      <c r="GO3" s="936"/>
      <c r="GP3" s="936"/>
      <c r="GQ3" s="936"/>
      <c r="GR3" s="936"/>
      <c r="GS3" s="936"/>
      <c r="GT3" s="936"/>
      <c r="GU3" s="936"/>
      <c r="GV3" s="936"/>
      <c r="GW3" s="936"/>
      <c r="GX3" s="936"/>
      <c r="GY3" s="936"/>
      <c r="GZ3" s="936"/>
      <c r="HA3" s="936"/>
      <c r="HB3" s="936"/>
      <c r="HC3" s="936"/>
      <c r="HD3" s="936"/>
      <c r="HE3" s="936"/>
      <c r="HF3" s="936"/>
      <c r="HG3" s="936"/>
      <c r="HH3" s="936"/>
      <c r="HI3" s="936"/>
      <c r="HJ3" s="936"/>
      <c r="HK3" s="936"/>
      <c r="HL3" s="936"/>
      <c r="HM3" s="936"/>
      <c r="HN3" s="936"/>
      <c r="HO3" s="936"/>
      <c r="HP3" s="936"/>
      <c r="HQ3" s="936"/>
      <c r="HR3" s="936"/>
      <c r="HS3" s="936"/>
      <c r="HT3" s="936"/>
      <c r="HU3" s="936"/>
      <c r="HV3" s="936"/>
      <c r="HW3" s="936"/>
      <c r="HX3" s="936"/>
      <c r="HY3" s="936"/>
      <c r="HZ3" s="936"/>
      <c r="IA3" s="936"/>
      <c r="IB3" s="936"/>
      <c r="IC3" s="936"/>
      <c r="ID3" s="936"/>
      <c r="IE3" s="936"/>
      <c r="IF3" s="936"/>
      <c r="IG3" s="936"/>
      <c r="IH3" s="936"/>
      <c r="II3" s="936"/>
      <c r="IJ3" s="936"/>
      <c r="IK3" s="936"/>
      <c r="IL3" s="936"/>
      <c r="IM3" s="936"/>
      <c r="IN3" s="936"/>
      <c r="IO3" s="936"/>
      <c r="IP3" s="936"/>
      <c r="IQ3" s="936"/>
      <c r="IR3" s="936"/>
      <c r="IS3" s="936"/>
      <c r="IT3" s="936"/>
      <c r="IU3" s="936"/>
      <c r="IV3" s="936"/>
    </row>
    <row r="4" spans="1:256">
      <c r="A4" s="940"/>
      <c r="B4" s="941"/>
      <c r="C4" s="942"/>
      <c r="D4" s="942"/>
      <c r="E4" s="942" t="s">
        <v>4</v>
      </c>
      <c r="F4" s="942" t="s">
        <v>4</v>
      </c>
      <c r="G4" s="942" t="s">
        <v>3</v>
      </c>
      <c r="H4" s="943" t="s">
        <v>4</v>
      </c>
      <c r="I4" s="940"/>
      <c r="J4" s="940"/>
      <c r="K4" s="940"/>
      <c r="L4" s="940"/>
      <c r="M4" s="940"/>
      <c r="N4" s="940"/>
      <c r="O4" s="940"/>
      <c r="P4" s="940"/>
      <c r="Q4" s="940"/>
      <c r="R4" s="940"/>
      <c r="S4" s="940"/>
      <c r="T4" s="940"/>
      <c r="U4" s="940"/>
      <c r="V4" s="940"/>
      <c r="W4" s="940"/>
      <c r="X4" s="940"/>
      <c r="Y4" s="940"/>
      <c r="Z4" s="940"/>
      <c r="AA4" s="940"/>
      <c r="AB4" s="940"/>
      <c r="AC4" s="940"/>
      <c r="AD4" s="940"/>
      <c r="AE4" s="940"/>
      <c r="AF4" s="940"/>
      <c r="AG4" s="940"/>
      <c r="AH4" s="940"/>
      <c r="AI4" s="940"/>
      <c r="AJ4" s="940"/>
      <c r="AK4" s="940"/>
      <c r="AL4" s="940"/>
      <c r="AM4" s="940"/>
      <c r="AN4" s="940"/>
      <c r="AO4" s="940"/>
      <c r="AP4" s="940"/>
      <c r="AQ4" s="940"/>
      <c r="AR4" s="940"/>
      <c r="AS4" s="940"/>
      <c r="AT4" s="940"/>
      <c r="AU4" s="940"/>
      <c r="AV4" s="940"/>
      <c r="AW4" s="940"/>
      <c r="AX4" s="940"/>
      <c r="AY4" s="940"/>
      <c r="AZ4" s="940"/>
      <c r="BA4" s="940"/>
      <c r="BB4" s="940"/>
      <c r="BC4" s="940"/>
      <c r="BD4" s="940"/>
      <c r="BE4" s="940"/>
      <c r="BF4" s="940"/>
      <c r="BG4" s="940"/>
      <c r="BH4" s="940"/>
      <c r="BI4" s="940"/>
      <c r="BJ4" s="940"/>
      <c r="BK4" s="940"/>
      <c r="BL4" s="940"/>
      <c r="BM4" s="940"/>
      <c r="BN4" s="940"/>
      <c r="BO4" s="940"/>
      <c r="BP4" s="940"/>
      <c r="BQ4" s="940"/>
      <c r="BR4" s="940"/>
      <c r="BS4" s="940"/>
      <c r="BT4" s="940"/>
      <c r="BU4" s="940"/>
      <c r="BV4" s="940"/>
      <c r="BW4" s="940"/>
      <c r="BX4" s="940"/>
      <c r="BY4" s="940"/>
      <c r="BZ4" s="940"/>
      <c r="CA4" s="940"/>
      <c r="CB4" s="940"/>
      <c r="CC4" s="940"/>
      <c r="CD4" s="940"/>
      <c r="CE4" s="940"/>
      <c r="CF4" s="940"/>
      <c r="CG4" s="940"/>
      <c r="CH4" s="940"/>
      <c r="CI4" s="940"/>
      <c r="CJ4" s="940"/>
      <c r="CK4" s="940"/>
      <c r="CL4" s="940"/>
      <c r="CM4" s="940"/>
      <c r="CN4" s="940"/>
      <c r="CO4" s="940"/>
      <c r="CP4" s="940"/>
      <c r="CQ4" s="940"/>
      <c r="CR4" s="940"/>
      <c r="CS4" s="940"/>
      <c r="CT4" s="940"/>
      <c r="CU4" s="940"/>
      <c r="CV4" s="940"/>
      <c r="CW4" s="940"/>
      <c r="CX4" s="940"/>
      <c r="CY4" s="940"/>
      <c r="CZ4" s="940"/>
      <c r="DA4" s="940"/>
      <c r="DB4" s="940"/>
      <c r="DC4" s="940"/>
      <c r="DD4" s="940"/>
      <c r="DE4" s="940"/>
      <c r="DF4" s="940"/>
      <c r="DG4" s="940"/>
      <c r="DH4" s="940"/>
      <c r="DI4" s="940"/>
      <c r="DJ4" s="940"/>
      <c r="DK4" s="940"/>
      <c r="DL4" s="940"/>
      <c r="DM4" s="940"/>
      <c r="DN4" s="940"/>
      <c r="DO4" s="940"/>
      <c r="DP4" s="940"/>
      <c r="DQ4" s="940"/>
      <c r="DR4" s="940"/>
      <c r="DS4" s="940"/>
      <c r="DT4" s="940"/>
      <c r="DU4" s="940"/>
      <c r="DV4" s="940"/>
      <c r="DW4" s="940"/>
      <c r="DX4" s="940"/>
      <c r="DY4" s="940"/>
      <c r="DZ4" s="940"/>
      <c r="EA4" s="940"/>
      <c r="EB4" s="940"/>
      <c r="EC4" s="940"/>
      <c r="ED4" s="940"/>
      <c r="EE4" s="940"/>
      <c r="EF4" s="940"/>
      <c r="EG4" s="940"/>
      <c r="EH4" s="940"/>
      <c r="EI4" s="940"/>
      <c r="EJ4" s="940"/>
      <c r="EK4" s="940"/>
      <c r="EL4" s="940"/>
      <c r="EM4" s="940"/>
      <c r="EN4" s="940"/>
      <c r="EO4" s="940"/>
      <c r="EP4" s="940"/>
      <c r="EQ4" s="940"/>
      <c r="ER4" s="940"/>
      <c r="ES4" s="940"/>
      <c r="ET4" s="940"/>
      <c r="EU4" s="940"/>
      <c r="EV4" s="940"/>
      <c r="EW4" s="940"/>
      <c r="EX4" s="940"/>
      <c r="EY4" s="940"/>
      <c r="EZ4" s="940"/>
      <c r="FA4" s="940"/>
      <c r="FB4" s="940"/>
      <c r="FC4" s="940"/>
      <c r="FD4" s="940"/>
      <c r="FE4" s="940"/>
      <c r="FF4" s="940"/>
      <c r="FG4" s="940"/>
      <c r="FH4" s="940"/>
      <c r="FI4" s="940"/>
      <c r="FJ4" s="940"/>
      <c r="FK4" s="940"/>
      <c r="FL4" s="940"/>
      <c r="FM4" s="940"/>
      <c r="FN4" s="940"/>
      <c r="FO4" s="940"/>
      <c r="FP4" s="940"/>
      <c r="FQ4" s="940"/>
      <c r="FR4" s="940"/>
      <c r="FS4" s="940"/>
      <c r="FT4" s="940"/>
      <c r="FU4" s="940"/>
      <c r="FV4" s="940"/>
      <c r="FW4" s="940"/>
      <c r="FX4" s="940"/>
      <c r="FY4" s="940"/>
      <c r="FZ4" s="940"/>
      <c r="GA4" s="940"/>
      <c r="GB4" s="940"/>
      <c r="GC4" s="940"/>
      <c r="GD4" s="940"/>
      <c r="GE4" s="940"/>
      <c r="GF4" s="940"/>
      <c r="GG4" s="940"/>
      <c r="GH4" s="940"/>
      <c r="GI4" s="940"/>
      <c r="GJ4" s="940"/>
      <c r="GK4" s="940"/>
      <c r="GL4" s="940"/>
      <c r="GM4" s="940"/>
      <c r="GN4" s="940"/>
      <c r="GO4" s="940"/>
      <c r="GP4" s="940"/>
      <c r="GQ4" s="940"/>
      <c r="GR4" s="940"/>
      <c r="GS4" s="940"/>
      <c r="GT4" s="940"/>
      <c r="GU4" s="940"/>
      <c r="GV4" s="940"/>
      <c r="GW4" s="940"/>
      <c r="GX4" s="940"/>
      <c r="GY4" s="940"/>
      <c r="GZ4" s="940"/>
      <c r="HA4" s="940"/>
      <c r="HB4" s="940"/>
      <c r="HC4" s="940"/>
      <c r="HD4" s="940"/>
      <c r="HE4" s="940"/>
      <c r="HF4" s="940"/>
      <c r="HG4" s="940"/>
      <c r="HH4" s="940"/>
      <c r="HI4" s="940"/>
      <c r="HJ4" s="940"/>
      <c r="HK4" s="940"/>
      <c r="HL4" s="940"/>
      <c r="HM4" s="940"/>
      <c r="HN4" s="940"/>
      <c r="HO4" s="940"/>
      <c r="HP4" s="940"/>
      <c r="HQ4" s="940"/>
      <c r="HR4" s="940"/>
      <c r="HS4" s="940"/>
      <c r="HT4" s="940"/>
      <c r="HU4" s="940"/>
      <c r="HV4" s="940"/>
      <c r="HW4" s="940"/>
      <c r="HX4" s="940"/>
      <c r="HY4" s="940"/>
      <c r="HZ4" s="940"/>
      <c r="IA4" s="940"/>
      <c r="IB4" s="940"/>
      <c r="IC4" s="940"/>
      <c r="ID4" s="940"/>
      <c r="IE4" s="940"/>
      <c r="IF4" s="940"/>
      <c r="IG4" s="940"/>
      <c r="IH4" s="940"/>
      <c r="II4" s="940"/>
      <c r="IJ4" s="940"/>
      <c r="IK4" s="940"/>
      <c r="IL4" s="940"/>
      <c r="IM4" s="940"/>
      <c r="IN4" s="940"/>
      <c r="IO4" s="940"/>
      <c r="IP4" s="940"/>
      <c r="IQ4" s="940"/>
      <c r="IR4" s="940"/>
      <c r="IS4" s="940"/>
      <c r="IT4" s="940"/>
      <c r="IU4" s="940"/>
      <c r="IV4" s="940"/>
    </row>
    <row r="5" spans="1:256">
      <c r="A5" s="944"/>
      <c r="B5" s="945"/>
      <c r="C5" s="946" t="s">
        <v>5</v>
      </c>
      <c r="D5" s="946" t="s">
        <v>6</v>
      </c>
      <c r="E5" s="946" t="s">
        <v>24</v>
      </c>
      <c r="F5" s="946" t="s">
        <v>25</v>
      </c>
      <c r="G5" s="946" t="s">
        <v>26</v>
      </c>
      <c r="H5" s="947" t="s">
        <v>27</v>
      </c>
      <c r="I5" s="948"/>
      <c r="J5" s="948"/>
      <c r="K5" s="948"/>
      <c r="L5" s="948"/>
      <c r="M5" s="948"/>
      <c r="N5" s="948"/>
      <c r="O5" s="948"/>
      <c r="P5" s="948"/>
      <c r="Q5" s="948"/>
      <c r="R5" s="948"/>
      <c r="S5" s="948"/>
      <c r="T5" s="948"/>
      <c r="U5" s="948"/>
      <c r="V5" s="948"/>
      <c r="W5" s="948"/>
      <c r="X5" s="944"/>
      <c r="Y5" s="944"/>
      <c r="Z5" s="944"/>
      <c r="AA5" s="944"/>
      <c r="AB5" s="944"/>
      <c r="AC5" s="944"/>
      <c r="AD5" s="944"/>
      <c r="AE5" s="944"/>
      <c r="AF5" s="944"/>
      <c r="AG5" s="944"/>
      <c r="AH5" s="944"/>
      <c r="AI5" s="944"/>
      <c r="AJ5" s="944"/>
      <c r="AK5" s="944"/>
      <c r="AL5" s="944"/>
      <c r="AM5" s="944"/>
      <c r="AN5" s="944"/>
      <c r="AO5" s="944"/>
      <c r="AP5" s="944"/>
      <c r="AQ5" s="944"/>
      <c r="AR5" s="944"/>
      <c r="AS5" s="944"/>
      <c r="AT5" s="944"/>
      <c r="AU5" s="944"/>
      <c r="AV5" s="944"/>
      <c r="AW5" s="944"/>
      <c r="AX5" s="944"/>
      <c r="AY5" s="944"/>
      <c r="AZ5" s="944"/>
      <c r="BA5" s="944"/>
      <c r="BB5" s="944"/>
      <c r="BC5" s="944"/>
      <c r="BD5" s="944"/>
      <c r="BE5" s="944"/>
      <c r="BF5" s="944"/>
      <c r="BG5" s="944"/>
      <c r="BH5" s="944"/>
      <c r="BI5" s="944"/>
      <c r="BJ5" s="944"/>
      <c r="BK5" s="944"/>
      <c r="BL5" s="944"/>
      <c r="BM5" s="944"/>
      <c r="BN5" s="944"/>
      <c r="BO5" s="944"/>
      <c r="BP5" s="944"/>
      <c r="BQ5" s="944"/>
      <c r="BR5" s="944"/>
      <c r="BS5" s="944"/>
      <c r="BT5" s="944"/>
      <c r="BU5" s="944"/>
      <c r="BV5" s="944"/>
      <c r="BW5" s="944"/>
      <c r="BX5" s="944"/>
      <c r="BY5" s="944"/>
      <c r="BZ5" s="944"/>
      <c r="CA5" s="944"/>
      <c r="CB5" s="944"/>
      <c r="CC5" s="944"/>
      <c r="CD5" s="944"/>
      <c r="CE5" s="944"/>
      <c r="CF5" s="944"/>
      <c r="CG5" s="944"/>
      <c r="CH5" s="944"/>
      <c r="CI5" s="944"/>
      <c r="CJ5" s="944"/>
      <c r="CK5" s="944"/>
      <c r="CL5" s="944"/>
      <c r="CM5" s="944"/>
      <c r="CN5" s="944"/>
      <c r="CO5" s="944"/>
      <c r="CP5" s="944"/>
      <c r="CQ5" s="944"/>
      <c r="CR5" s="944"/>
      <c r="CS5" s="944"/>
      <c r="CT5" s="944"/>
      <c r="CU5" s="944"/>
      <c r="CV5" s="944"/>
      <c r="CW5" s="944"/>
      <c r="CX5" s="944"/>
      <c r="CY5" s="944"/>
      <c r="CZ5" s="944"/>
      <c r="DA5" s="944"/>
      <c r="DB5" s="944"/>
      <c r="DC5" s="944"/>
      <c r="DD5" s="944"/>
      <c r="DE5" s="944"/>
      <c r="DF5" s="944"/>
      <c r="DG5" s="944"/>
      <c r="DH5" s="944"/>
      <c r="DI5" s="944"/>
      <c r="DJ5" s="944"/>
      <c r="DK5" s="944"/>
      <c r="DL5" s="944"/>
      <c r="DM5" s="944"/>
      <c r="DN5" s="944"/>
      <c r="DO5" s="944"/>
      <c r="DP5" s="944"/>
      <c r="DQ5" s="944"/>
      <c r="DR5" s="944"/>
      <c r="DS5" s="944"/>
      <c r="DT5" s="944"/>
      <c r="DU5" s="944"/>
      <c r="DV5" s="944"/>
      <c r="DW5" s="944"/>
      <c r="DX5" s="944"/>
      <c r="DY5" s="944"/>
      <c r="DZ5" s="944"/>
      <c r="EA5" s="944"/>
      <c r="EB5" s="944"/>
      <c r="EC5" s="944"/>
      <c r="ED5" s="944"/>
      <c r="EE5" s="944"/>
      <c r="EF5" s="944"/>
      <c r="EG5" s="944"/>
      <c r="EH5" s="944"/>
      <c r="EI5" s="944"/>
      <c r="EJ5" s="944"/>
      <c r="EK5" s="944"/>
      <c r="EL5" s="944"/>
      <c r="EM5" s="944"/>
      <c r="EN5" s="944"/>
      <c r="EO5" s="944"/>
      <c r="EP5" s="944"/>
      <c r="EQ5" s="944"/>
      <c r="ER5" s="944"/>
      <c r="ES5" s="944"/>
      <c r="ET5" s="944"/>
      <c r="EU5" s="944"/>
      <c r="EV5" s="944"/>
      <c r="EW5" s="944"/>
      <c r="EX5" s="944"/>
      <c r="EY5" s="944"/>
      <c r="EZ5" s="944"/>
      <c r="FA5" s="944"/>
      <c r="FB5" s="944"/>
      <c r="FC5" s="944"/>
      <c r="FD5" s="944"/>
      <c r="FE5" s="944"/>
      <c r="FF5" s="944"/>
      <c r="FG5" s="944"/>
      <c r="FH5" s="944"/>
      <c r="FI5" s="944"/>
      <c r="FJ5" s="944"/>
      <c r="FK5" s="944"/>
      <c r="FL5" s="944"/>
      <c r="FM5" s="944"/>
      <c r="FN5" s="944"/>
      <c r="FO5" s="944"/>
      <c r="FP5" s="944"/>
      <c r="FQ5" s="944"/>
      <c r="FR5" s="944"/>
      <c r="FS5" s="944"/>
      <c r="FT5" s="944"/>
      <c r="FU5" s="944"/>
      <c r="FV5" s="944"/>
      <c r="FW5" s="944"/>
      <c r="FX5" s="944"/>
      <c r="FY5" s="944"/>
      <c r="FZ5" s="944"/>
      <c r="GA5" s="944"/>
      <c r="GB5" s="944"/>
      <c r="GC5" s="944"/>
      <c r="GD5" s="944"/>
      <c r="GE5" s="944"/>
      <c r="GF5" s="944"/>
      <c r="GG5" s="944"/>
      <c r="GH5" s="944"/>
      <c r="GI5" s="944"/>
      <c r="GJ5" s="944"/>
      <c r="GK5" s="944"/>
      <c r="GL5" s="944"/>
      <c r="GM5" s="944"/>
      <c r="GN5" s="944"/>
      <c r="GO5" s="944"/>
      <c r="GP5" s="944"/>
      <c r="GQ5" s="944"/>
      <c r="GR5" s="944"/>
      <c r="GS5" s="944"/>
      <c r="GT5" s="944"/>
      <c r="GU5" s="944"/>
      <c r="GV5" s="944"/>
      <c r="GW5" s="944"/>
      <c r="GX5" s="944"/>
      <c r="GY5" s="944"/>
      <c r="GZ5" s="944"/>
      <c r="HA5" s="944"/>
      <c r="HB5" s="944"/>
      <c r="HC5" s="944"/>
      <c r="HD5" s="944"/>
      <c r="HE5" s="944"/>
      <c r="HF5" s="944"/>
      <c r="HG5" s="944"/>
      <c r="HH5" s="944"/>
      <c r="HI5" s="944"/>
      <c r="HJ5" s="944"/>
      <c r="HK5" s="944"/>
      <c r="HL5" s="944"/>
      <c r="HM5" s="944"/>
      <c r="HN5" s="944"/>
      <c r="HO5" s="944"/>
      <c r="HP5" s="944"/>
      <c r="HQ5" s="944"/>
      <c r="HR5" s="944"/>
      <c r="HS5" s="944"/>
      <c r="HT5" s="944"/>
      <c r="HU5" s="944"/>
      <c r="HV5" s="944"/>
      <c r="HW5" s="944"/>
      <c r="HX5" s="944"/>
      <c r="HY5" s="944"/>
      <c r="HZ5" s="944"/>
      <c r="IA5" s="944"/>
      <c r="IB5" s="944"/>
      <c r="IC5" s="944"/>
      <c r="ID5" s="944"/>
      <c r="IE5" s="944"/>
      <c r="IF5" s="944"/>
      <c r="IG5" s="944"/>
      <c r="IH5" s="944"/>
      <c r="II5" s="944"/>
      <c r="IJ5" s="944"/>
      <c r="IK5" s="944"/>
      <c r="IL5" s="944"/>
      <c r="IM5" s="944"/>
      <c r="IN5" s="944"/>
      <c r="IO5" s="944"/>
      <c r="IP5" s="944"/>
      <c r="IQ5" s="944"/>
      <c r="IR5" s="944"/>
      <c r="IS5" s="944"/>
      <c r="IT5" s="944"/>
      <c r="IU5" s="944"/>
      <c r="IV5" s="944"/>
    </row>
    <row r="6" spans="1:256">
      <c r="B6" s="949" t="str">
        <v>בישראל                                  </v>
      </c>
      <c r="C6" s="950"/>
      <c r="D6" s="950"/>
      <c r="E6" s="950"/>
      <c r="F6" s="950"/>
      <c r="G6" s="950"/>
      <c r="H6" s="950"/>
      <c r="I6" s="950"/>
      <c r="J6" s="950"/>
      <c r="K6" s="950"/>
      <c r="L6" s="950"/>
      <c r="M6" s="950"/>
      <c r="N6" s="950"/>
      <c r="O6" s="950"/>
      <c r="P6" s="950"/>
    </row>
    <row r="7" spans="1:256">
      <c r="B7" s="951" t="str">
        <v>זכאים </v>
      </c>
      <c r="C7" s="952"/>
      <c r="D7" s="953"/>
      <c r="E7" s="954">
        <v>0</v>
      </c>
      <c r="F7" s="954">
        <v>0</v>
      </c>
      <c r="G7" s="955">
        <v>-11.25</v>
      </c>
      <c r="H7" s="954">
        <f>G7/'סכום נכסי הקרן'!$C$37*100</f>
        <v>-0.0347193718046605</v>
      </c>
      <c r="X7" s="929"/>
      <c r="Y7" s="929"/>
      <c r="Z7" s="929"/>
      <c r="AA7" s="929"/>
      <c r="AB7" s="929"/>
      <c r="AC7" s="929"/>
      <c r="AD7" s="929"/>
      <c r="AE7" s="929"/>
      <c r="AF7" s="929"/>
      <c r="AG7" s="929"/>
      <c r="AH7" s="929"/>
      <c r="AI7" s="929"/>
      <c r="AJ7" s="929"/>
      <c r="AK7" s="929"/>
      <c r="AL7" s="929"/>
      <c r="AM7" s="929"/>
      <c r="AN7" s="929"/>
      <c r="AO7" s="929"/>
      <c r="AP7" s="929"/>
      <c r="AQ7" s="929"/>
      <c r="AR7" s="929"/>
      <c r="AS7" s="929"/>
      <c r="AT7" s="929"/>
      <c r="AU7" s="929"/>
      <c r="AV7" s="929"/>
      <c r="AW7" s="929"/>
      <c r="AX7" s="929"/>
      <c r="AY7" s="929"/>
      <c r="AZ7" s="929"/>
      <c r="BA7" s="929"/>
    </row>
    <row r="8" spans="1:256">
      <c r="B8" s="956" t="str">
        <v>חיבים </v>
      </c>
      <c r="C8" s="952"/>
      <c r="D8" s="953"/>
      <c r="E8" s="954">
        <v>0</v>
      </c>
      <c r="F8" s="954">
        <v>0</v>
      </c>
      <c r="G8" s="955">
        <v>29</v>
      </c>
      <c r="H8" s="954">
        <f>G8/'סכום נכסי הקרן'!$C$37*100</f>
        <v>0.0894988250964581</v>
      </c>
      <c r="X8" s="929"/>
      <c r="Y8" s="929"/>
      <c r="Z8" s="929"/>
      <c r="AA8" s="929"/>
      <c r="AB8" s="929"/>
      <c r="AC8" s="929"/>
      <c r="AD8" s="929"/>
      <c r="AE8" s="929"/>
      <c r="AF8" s="929"/>
      <c r="AG8" s="929"/>
      <c r="AH8" s="929"/>
      <c r="AI8" s="929"/>
      <c r="AJ8" s="929"/>
      <c r="AK8" s="929"/>
      <c r="AL8" s="929"/>
      <c r="AM8" s="929"/>
      <c r="AN8" s="929"/>
      <c r="AO8" s="929"/>
      <c r="AP8" s="929"/>
      <c r="AQ8" s="929"/>
      <c r="AR8" s="929"/>
      <c r="AS8" s="929"/>
      <c r="AT8" s="929"/>
      <c r="AU8" s="929"/>
      <c r="AV8" s="929"/>
      <c r="AW8" s="929"/>
      <c r="AX8" s="929"/>
      <c r="AY8" s="929"/>
      <c r="AZ8" s="929"/>
      <c r="BA8" s="929"/>
    </row>
    <row r="9" spans="1:256">
      <c r="B9" s="957" t="str">
        <v>סה"כ בישראל                             </v>
      </c>
      <c r="C9" s="958"/>
      <c r="D9" s="958"/>
      <c r="E9" s="958"/>
      <c r="F9" s="958"/>
      <c r="G9" s="959">
        <f>SUM(G7:G8)</f>
        <v>17.75</v>
      </c>
      <c r="H9" s="959">
        <f>G9/'סכום נכסי הקרן'!$C$37*100</f>
        <v>0.0547794532917976</v>
      </c>
    </row>
    <row r="10" spans="1:256">
      <c r="B10" s="960" t="s">
        <v>41</v>
      </c>
      <c r="C10" s="950"/>
      <c r="D10" s="950"/>
      <c r="E10" s="950"/>
      <c r="F10" s="950"/>
      <c r="G10" s="950"/>
      <c r="H10" s="950"/>
      <c r="I10" s="950"/>
      <c r="J10" s="950"/>
      <c r="K10" s="950"/>
      <c r="L10" s="950"/>
      <c r="M10" s="950"/>
      <c r="N10" s="950"/>
      <c r="O10" s="950"/>
      <c r="P10" s="950"/>
    </row>
    <row r="11" spans="1:256">
      <c r="B11" s="961" t="s">
        <v>42</v>
      </c>
      <c r="C11" s="958"/>
      <c r="D11" s="958"/>
      <c r="E11" s="958"/>
      <c r="F11" s="958"/>
      <c r="G11" s="958"/>
      <c r="H11" s="958"/>
      <c r="X11" s="929"/>
      <c r="Y11" s="929"/>
      <c r="Z11" s="929"/>
      <c r="AA11" s="929"/>
      <c r="AB11" s="929"/>
      <c r="AC11" s="929"/>
      <c r="AD11" s="929"/>
      <c r="AE11" s="929"/>
      <c r="AF11" s="929"/>
      <c r="AG11" s="929"/>
      <c r="AH11" s="929"/>
      <c r="AI11" s="929"/>
      <c r="AJ11" s="929"/>
      <c r="AK11" s="929"/>
      <c r="AL11" s="929"/>
      <c r="AM11" s="929"/>
      <c r="AN11" s="929"/>
      <c r="AO11" s="929"/>
      <c r="AP11" s="929"/>
      <c r="AQ11" s="929"/>
      <c r="AR11" s="929"/>
      <c r="AS11" s="929"/>
      <c r="AT11" s="929"/>
      <c r="AU11" s="929"/>
      <c r="AV11" s="929"/>
      <c r="AW11" s="929"/>
      <c r="AX11" s="929"/>
      <c r="AY11" s="929"/>
      <c r="AZ11" s="929"/>
      <c r="BA11" s="929"/>
    </row>
    <row r="12" spans="1:256">
      <c r="B12" s="961" t="str">
        <v>סה"כ השקעות אחרות                       </v>
      </c>
      <c r="C12" s="958"/>
      <c r="D12" s="958"/>
      <c r="E12" s="958"/>
      <c r="F12" s="958"/>
      <c r="G12" s="959">
        <f>G9</f>
        <v>17.75</v>
      </c>
      <c r="H12" s="959">
        <f>G12/'סכום נכסי הקרן'!$C$37*100</f>
        <v>0.0547794532917976</v>
      </c>
      <c r="X12" s="929"/>
      <c r="Y12" s="929"/>
      <c r="Z12" s="929"/>
      <c r="AA12" s="929"/>
      <c r="AB12" s="929"/>
      <c r="AC12" s="929"/>
      <c r="AD12" s="929"/>
      <c r="AE12" s="929"/>
      <c r="AF12" s="929"/>
      <c r="AG12" s="929"/>
      <c r="AH12" s="929"/>
      <c r="AI12" s="929"/>
      <c r="AJ12" s="929"/>
      <c r="AK12" s="929"/>
      <c r="AL12" s="929"/>
      <c r="AM12" s="929"/>
      <c r="AN12" s="929"/>
      <c r="AO12" s="929"/>
      <c r="AP12" s="929"/>
      <c r="AQ12" s="929"/>
      <c r="AR12" s="929"/>
      <c r="AS12" s="929"/>
      <c r="AT12" s="929"/>
      <c r="AU12" s="929"/>
      <c r="AV12" s="929"/>
      <c r="AW12" s="929"/>
      <c r="AX12" s="929"/>
      <c r="AY12" s="929"/>
      <c r="AZ12" s="929"/>
      <c r="BA12" s="929"/>
    </row>
    <row r="13" spans="1:256">
      <c r="B13" s="962" t="s">
        <v>43</v>
      </c>
      <c r="C13" s="950"/>
      <c r="D13" s="950"/>
      <c r="E13" s="950"/>
      <c r="F13" s="950"/>
      <c r="G13" s="950"/>
      <c r="H13" s="950"/>
      <c r="I13" s="950"/>
      <c r="J13" s="950"/>
      <c r="K13" s="950"/>
      <c r="L13" s="950"/>
      <c r="M13" s="950"/>
      <c r="N13" s="950"/>
      <c r="O13" s="950"/>
      <c r="P13" s="950"/>
    </row>
    <row r="14" spans="1:256">
      <c r="B14" s="950"/>
      <c r="C14" s="950"/>
      <c r="D14" s="950"/>
      <c r="E14" s="950"/>
      <c r="F14" s="950"/>
      <c r="G14" s="950"/>
      <c r="H14" s="950"/>
      <c r="I14" s="950"/>
      <c r="J14" s="950"/>
      <c r="K14" s="950"/>
      <c r="L14" s="950"/>
      <c r="M14" s="950"/>
      <c r="N14" s="950"/>
      <c r="O14" s="950"/>
      <c r="P14" s="950"/>
    </row>
    <row r="15" spans="1:256">
      <c r="B15" s="950"/>
      <c r="C15" s="950"/>
      <c r="D15" s="950"/>
      <c r="E15" s="950"/>
      <c r="F15" s="950"/>
      <c r="G15" s="950"/>
      <c r="H15" s="950"/>
      <c r="I15" s="950"/>
      <c r="J15" s="950"/>
      <c r="K15" s="950"/>
      <c r="L15" s="950"/>
      <c r="M15" s="950"/>
      <c r="N15" s="950"/>
      <c r="O15" s="950"/>
      <c r="P15" s="950"/>
    </row>
    <row r="16" spans="1:256">
      <c r="B16" s="950"/>
      <c r="C16" s="950"/>
      <c r="D16" s="950"/>
      <c r="E16" s="950"/>
      <c r="F16" s="950"/>
      <c r="G16" s="950"/>
      <c r="H16" s="950"/>
      <c r="I16" s="950"/>
      <c r="J16" s="950"/>
      <c r="K16" s="950"/>
      <c r="L16" s="950"/>
      <c r="M16" s="950"/>
      <c r="N16" s="950"/>
      <c r="O16" s="950"/>
      <c r="P16" s="950"/>
    </row>
    <row r="17" spans="1:256">
      <c r="B17" s="950"/>
      <c r="C17" s="950"/>
      <c r="D17" s="950"/>
      <c r="E17" s="950"/>
      <c r="F17" s="950"/>
      <c r="G17" s="950"/>
      <c r="H17" s="950"/>
      <c r="I17" s="950"/>
      <c r="J17" s="950"/>
      <c r="K17" s="950"/>
      <c r="L17" s="950"/>
      <c r="M17" s="950"/>
      <c r="N17" s="950"/>
      <c r="O17" s="950"/>
      <c r="P17" s="950"/>
    </row>
    <row r="18" spans="1:256">
      <c r="B18" s="950"/>
      <c r="C18" s="950"/>
      <c r="D18" s="950"/>
      <c r="E18" s="950"/>
      <c r="F18" s="950"/>
      <c r="G18" s="950"/>
      <c r="H18" s="950"/>
      <c r="I18" s="950"/>
      <c r="J18" s="950"/>
      <c r="K18" s="950"/>
      <c r="L18" s="950"/>
      <c r="M18" s="950"/>
      <c r="N18" s="950"/>
      <c r="O18" s="950"/>
      <c r="P18" s="950"/>
    </row>
    <row r="19" spans="1:256">
      <c r="B19" s="950"/>
      <c r="C19" s="950"/>
      <c r="D19" s="950"/>
      <c r="E19" s="950"/>
      <c r="F19" s="950"/>
      <c r="G19" s="950"/>
      <c r="H19" s="950"/>
      <c r="I19" s="950"/>
      <c r="J19" s="950"/>
      <c r="K19" s="950"/>
      <c r="L19" s="950"/>
      <c r="M19" s="950"/>
      <c r="N19" s="950"/>
      <c r="O19" s="950"/>
      <c r="P19" s="950"/>
    </row>
    <row r="20" spans="1:256">
      <c r="B20" s="950"/>
      <c r="C20" s="950"/>
      <c r="D20" s="950"/>
      <c r="E20" s="950"/>
      <c r="F20" s="950"/>
      <c r="G20" s="950"/>
      <c r="H20" s="950"/>
      <c r="I20" s="950"/>
      <c r="J20" s="950"/>
      <c r="K20" s="950"/>
      <c r="L20" s="950"/>
      <c r="M20" s="950"/>
      <c r="N20" s="950"/>
      <c r="O20" s="950"/>
      <c r="P20" s="950"/>
    </row>
    <row r="21" spans="1:256">
      <c r="B21" s="950"/>
      <c r="C21" s="950"/>
      <c r="D21" s="950"/>
      <c r="E21" s="950"/>
      <c r="F21" s="950"/>
      <c r="G21" s="950"/>
      <c r="H21" s="950"/>
      <c r="I21" s="950"/>
      <c r="J21" s="950"/>
      <c r="K21" s="950"/>
      <c r="L21" s="950"/>
      <c r="M21" s="950"/>
      <c r="N21" s="950"/>
      <c r="O21" s="950"/>
      <c r="P21" s="950"/>
    </row>
    <row r="22" spans="1:256">
      <c r="B22" s="950"/>
      <c r="C22" s="950"/>
      <c r="D22" s="950"/>
      <c r="E22" s="950"/>
      <c r="F22" s="950"/>
      <c r="G22" s="950"/>
      <c r="H22" s="950"/>
      <c r="I22" s="950"/>
      <c r="J22" s="950"/>
      <c r="K22" s="950"/>
      <c r="L22" s="950"/>
      <c r="M22" s="950"/>
      <c r="N22" s="950"/>
      <c r="O22" s="950"/>
      <c r="P22" s="950"/>
    </row>
    <row r="23" spans="1:256">
      <c r="B23" s="950"/>
      <c r="C23" s="950"/>
      <c r="D23" s="950"/>
      <c r="E23" s="950"/>
      <c r="F23" s="950"/>
      <c r="G23" s="950"/>
      <c r="H23" s="950"/>
      <c r="I23" s="950"/>
      <c r="J23" s="950"/>
      <c r="K23" s="950"/>
      <c r="L23" s="950"/>
      <c r="M23" s="950"/>
      <c r="N23" s="950"/>
      <c r="O23" s="950"/>
      <c r="P23" s="950"/>
    </row>
    <row r="24" spans="1:256">
      <c r="B24" s="950"/>
      <c r="C24" s="950"/>
      <c r="D24" s="950"/>
      <c r="E24" s="950"/>
      <c r="F24" s="950"/>
      <c r="G24" s="950"/>
      <c r="H24" s="950"/>
      <c r="I24" s="950"/>
      <c r="J24" s="950"/>
      <c r="K24" s="950"/>
      <c r="L24" s="950"/>
      <c r="M24" s="950"/>
      <c r="N24" s="950"/>
      <c r="O24" s="950"/>
      <c r="P24" s="950"/>
    </row>
    <row r="25" spans="1:256">
      <c r="B25" s="950"/>
      <c r="C25" s="950"/>
      <c r="D25" s="950"/>
      <c r="E25" s="950"/>
      <c r="F25" s="950"/>
      <c r="G25" s="950"/>
      <c r="H25" s="950"/>
      <c r="I25" s="950"/>
      <c r="J25" s="950"/>
      <c r="K25" s="950"/>
      <c r="L25" s="950"/>
      <c r="M25" s="950"/>
      <c r="N25" s="950"/>
      <c r="O25" s="950"/>
      <c r="P25" s="950"/>
    </row>
    <row r="26" spans="1:256">
      <c r="B26" s="950"/>
      <c r="C26" s="950"/>
      <c r="D26" s="950"/>
      <c r="E26" s="950"/>
      <c r="F26" s="950"/>
      <c r="G26" s="950"/>
      <c r="H26" s="950"/>
      <c r="I26" s="950"/>
      <c r="J26" s="950"/>
      <c r="K26" s="950"/>
      <c r="L26" s="950"/>
      <c r="M26" s="950"/>
      <c r="N26" s="950"/>
      <c r="O26" s="950"/>
      <c r="P26" s="950"/>
    </row>
    <row r="27" spans="1:256">
      <c r="B27" s="950"/>
      <c r="C27" s="950"/>
      <c r="D27" s="950"/>
      <c r="E27" s="950"/>
      <c r="F27" s="950"/>
      <c r="G27" s="950"/>
      <c r="H27" s="950"/>
      <c r="I27" s="950"/>
      <c r="J27" s="950"/>
      <c r="K27" s="950"/>
      <c r="L27" s="950"/>
      <c r="M27" s="950"/>
      <c r="N27" s="950"/>
      <c r="O27" s="950"/>
      <c r="P27" s="950"/>
    </row>
    <row r="28" spans="1:256">
      <c r="B28" s="950"/>
      <c r="C28" s="950"/>
      <c r="D28" s="950"/>
      <c r="E28" s="950"/>
      <c r="F28" s="950"/>
      <c r="G28" s="950"/>
      <c r="H28" s="950"/>
      <c r="I28" s="950"/>
      <c r="J28" s="950"/>
      <c r="K28" s="950"/>
      <c r="L28" s="950"/>
      <c r="M28" s="950"/>
      <c r="N28" s="950"/>
      <c r="O28" s="950"/>
      <c r="P28" s="950"/>
    </row>
    <row r="29" spans="1:256">
      <c r="B29" s="950"/>
      <c r="C29" s="950"/>
      <c r="D29" s="950"/>
      <c r="E29" s="950"/>
      <c r="F29" s="950"/>
      <c r="G29" s="950"/>
      <c r="H29" s="950"/>
      <c r="I29" s="950"/>
      <c r="J29" s="950"/>
      <c r="K29" s="950"/>
      <c r="L29" s="950"/>
      <c r="M29" s="950"/>
      <c r="N29" s="950"/>
      <c r="O29" s="950"/>
      <c r="P29" s="950"/>
    </row>
    <row r="30" spans="1:256">
      <c r="B30" s="950"/>
      <c r="C30" s="950"/>
      <c r="D30" s="950"/>
      <c r="E30" s="950"/>
      <c r="F30" s="950"/>
      <c r="G30" s="950"/>
      <c r="H30" s="950"/>
      <c r="I30" s="950"/>
      <c r="J30" s="950"/>
      <c r="K30" s="950"/>
      <c r="L30" s="950"/>
      <c r="M30" s="950"/>
      <c r="N30" s="950"/>
      <c r="O30" s="950"/>
      <c r="P30" s="950"/>
    </row>
    <row r="31" spans="1:256">
      <c r="B31" s="950"/>
      <c r="C31" s="950"/>
      <c r="D31" s="950"/>
      <c r="E31" s="950"/>
      <c r="F31" s="950"/>
      <c r="G31" s="950"/>
      <c r="H31" s="950"/>
      <c r="I31" s="950"/>
      <c r="J31" s="950"/>
      <c r="K31" s="950"/>
      <c r="L31" s="950"/>
      <c r="M31" s="950"/>
      <c r="N31" s="950"/>
      <c r="O31" s="950"/>
      <c r="P31" s="950"/>
    </row>
    <row r="32" spans="1:256">
      <c r="B32" s="950"/>
      <c r="C32" s="950"/>
      <c r="D32" s="950"/>
      <c r="E32" s="950"/>
      <c r="F32" s="950"/>
      <c r="G32" s="950"/>
      <c r="H32" s="950"/>
      <c r="I32" s="950"/>
      <c r="J32" s="950"/>
      <c r="K32" s="950"/>
      <c r="L32" s="950"/>
      <c r="M32" s="950"/>
      <c r="N32" s="950"/>
      <c r="O32" s="950"/>
      <c r="P32" s="950"/>
    </row>
    <row r="33" spans="1:256">
      <c r="B33" s="950"/>
      <c r="C33" s="950"/>
      <c r="D33" s="950"/>
      <c r="E33" s="950"/>
      <c r="F33" s="950"/>
      <c r="G33" s="950"/>
      <c r="H33" s="950"/>
      <c r="I33" s="950"/>
      <c r="J33" s="950"/>
      <c r="K33" s="950"/>
      <c r="L33" s="950"/>
      <c r="M33" s="950"/>
      <c r="N33" s="950"/>
      <c r="O33" s="950"/>
      <c r="P33" s="950"/>
    </row>
    <row r="34" spans="1:256">
      <c r="B34" s="950"/>
      <c r="C34" s="950"/>
      <c r="D34" s="950"/>
      <c r="E34" s="950"/>
      <c r="F34" s="950"/>
      <c r="G34" s="950"/>
      <c r="H34" s="950"/>
      <c r="I34" s="950"/>
      <c r="J34" s="950"/>
      <c r="K34" s="950"/>
      <c r="L34" s="950"/>
      <c r="M34" s="950"/>
      <c r="N34" s="950"/>
      <c r="O34" s="950"/>
      <c r="P34" s="950"/>
    </row>
    <row r="35" spans="1:256">
      <c r="B35" s="950"/>
      <c r="C35" s="950"/>
      <c r="D35" s="950"/>
      <c r="E35" s="950"/>
      <c r="F35" s="950"/>
      <c r="G35" s="950"/>
      <c r="H35" s="950"/>
      <c r="I35" s="950"/>
      <c r="J35" s="950"/>
      <c r="K35" s="950"/>
      <c r="L35" s="950"/>
      <c r="M35" s="950"/>
      <c r="N35" s="950"/>
      <c r="O35" s="950"/>
      <c r="P35" s="950"/>
    </row>
    <row r="36" spans="1:256">
      <c r="B36" s="950"/>
      <c r="C36" s="950"/>
      <c r="D36" s="950"/>
      <c r="E36" s="950"/>
      <c r="F36" s="950"/>
      <c r="G36" s="950"/>
      <c r="H36" s="950"/>
      <c r="I36" s="950"/>
      <c r="J36" s="950"/>
      <c r="K36" s="950"/>
      <c r="L36" s="950"/>
      <c r="M36" s="950"/>
      <c r="N36" s="950"/>
      <c r="O36" s="950"/>
      <c r="P36" s="950"/>
    </row>
    <row r="37" spans="1:256">
      <c r="B37" s="950"/>
      <c r="C37" s="950"/>
      <c r="D37" s="950"/>
      <c r="E37" s="950"/>
      <c r="F37" s="950"/>
      <c r="G37" s="950"/>
      <c r="H37" s="950"/>
      <c r="I37" s="950"/>
      <c r="J37" s="950"/>
      <c r="K37" s="950"/>
      <c r="L37" s="950"/>
      <c r="M37" s="950"/>
      <c r="N37" s="950"/>
      <c r="O37" s="950"/>
      <c r="P37" s="950"/>
    </row>
    <row r="38" spans="1:256">
      <c r="B38" s="950"/>
      <c r="C38" s="950"/>
      <c r="D38" s="950"/>
      <c r="E38" s="950"/>
      <c r="F38" s="950"/>
      <c r="G38" s="950"/>
      <c r="H38" s="950"/>
      <c r="I38" s="950"/>
      <c r="J38" s="950"/>
      <c r="K38" s="950"/>
      <c r="L38" s="950"/>
      <c r="M38" s="950"/>
      <c r="N38" s="950"/>
      <c r="O38" s="950"/>
      <c r="P38" s="950"/>
    </row>
    <row r="39" spans="1:256">
      <c r="B39" s="950"/>
      <c r="C39" s="950"/>
      <c r="D39" s="950"/>
      <c r="E39" s="950"/>
      <c r="F39" s="950"/>
      <c r="G39" s="950"/>
      <c r="H39" s="950"/>
      <c r="I39" s="950"/>
      <c r="J39" s="950"/>
      <c r="K39" s="950"/>
      <c r="L39" s="950"/>
      <c r="M39" s="950"/>
      <c r="N39" s="950"/>
      <c r="O39" s="950"/>
      <c r="P39" s="950"/>
    </row>
    <row r="40" spans="1:256">
      <c r="B40" s="950"/>
      <c r="C40" s="950"/>
      <c r="D40" s="950"/>
      <c r="E40" s="950"/>
      <c r="F40" s="950"/>
      <c r="G40" s="950"/>
      <c r="H40" s="950"/>
      <c r="I40" s="950"/>
      <c r="J40" s="950"/>
      <c r="K40" s="950"/>
      <c r="L40" s="950"/>
      <c r="M40" s="950"/>
      <c r="N40" s="950"/>
      <c r="O40" s="950"/>
      <c r="P40" s="950"/>
    </row>
    <row r="41" spans="1:256">
      <c r="B41" s="950"/>
      <c r="C41" s="950"/>
      <c r="D41" s="950"/>
      <c r="E41" s="950"/>
      <c r="F41" s="950"/>
      <c r="G41" s="950"/>
      <c r="H41" s="950"/>
      <c r="I41" s="950"/>
      <c r="J41" s="950"/>
      <c r="K41" s="950"/>
      <c r="L41" s="950"/>
      <c r="M41" s="950"/>
      <c r="N41" s="950"/>
      <c r="O41" s="950"/>
      <c r="P41" s="950"/>
    </row>
    <row r="42" spans="1:256">
      <c r="B42" s="950"/>
      <c r="C42" s="950"/>
      <c r="D42" s="950"/>
      <c r="E42" s="950"/>
      <c r="F42" s="950"/>
      <c r="G42" s="950"/>
      <c r="H42" s="950"/>
      <c r="I42" s="950"/>
      <c r="J42" s="950"/>
      <c r="K42" s="950"/>
      <c r="L42" s="950"/>
      <c r="M42" s="950"/>
      <c r="N42" s="950"/>
      <c r="O42" s="950"/>
      <c r="P42" s="950"/>
    </row>
    <row r="43" spans="1:256">
      <c r="B43" s="950"/>
      <c r="C43" s="950"/>
      <c r="D43" s="950"/>
      <c r="E43" s="950"/>
      <c r="F43" s="950"/>
      <c r="G43" s="950"/>
      <c r="H43" s="950"/>
      <c r="I43" s="950"/>
      <c r="J43" s="950"/>
      <c r="K43" s="950"/>
      <c r="L43" s="950"/>
      <c r="M43" s="950"/>
      <c r="N43" s="950"/>
      <c r="O43" s="950"/>
      <c r="P43" s="950"/>
    </row>
    <row r="44" spans="1:256">
      <c r="B44" s="950"/>
      <c r="C44" s="950"/>
      <c r="D44" s="950"/>
      <c r="E44" s="950"/>
      <c r="F44" s="950"/>
      <c r="G44" s="950"/>
      <c r="H44" s="950"/>
      <c r="I44" s="950"/>
      <c r="J44" s="950"/>
      <c r="K44" s="950"/>
      <c r="L44" s="950"/>
      <c r="M44" s="950"/>
      <c r="N44" s="950"/>
      <c r="O44" s="950"/>
      <c r="P44" s="950"/>
    </row>
    <row r="45" spans="1:256">
      <c r="B45" s="950"/>
      <c r="C45" s="950"/>
      <c r="D45" s="950"/>
      <c r="E45" s="950"/>
      <c r="F45" s="950"/>
      <c r="G45" s="950"/>
      <c r="H45" s="950"/>
      <c r="I45" s="950"/>
      <c r="J45" s="950"/>
      <c r="K45" s="950"/>
      <c r="L45" s="950"/>
      <c r="M45" s="950"/>
      <c r="N45" s="950"/>
      <c r="O45" s="950"/>
      <c r="P45" s="950"/>
    </row>
    <row r="46" spans="1:256">
      <c r="B46" s="950"/>
      <c r="C46" s="950"/>
      <c r="D46" s="950"/>
      <c r="E46" s="950"/>
      <c r="F46" s="950"/>
      <c r="G46" s="950"/>
      <c r="H46" s="950"/>
      <c r="I46" s="950"/>
      <c r="J46" s="950"/>
      <c r="K46" s="950"/>
      <c r="L46" s="950"/>
      <c r="M46" s="950"/>
      <c r="N46" s="950"/>
      <c r="O46" s="950"/>
      <c r="P46" s="950"/>
    </row>
    <row r="47" spans="1:256">
      <c r="B47" s="950"/>
      <c r="C47" s="950"/>
      <c r="D47" s="950"/>
      <c r="E47" s="950"/>
      <c r="F47" s="950"/>
      <c r="G47" s="950"/>
      <c r="H47" s="950"/>
      <c r="I47" s="950"/>
      <c r="J47" s="950"/>
      <c r="K47" s="950"/>
      <c r="L47" s="950"/>
      <c r="M47" s="950"/>
      <c r="N47" s="950"/>
      <c r="O47" s="950"/>
      <c r="P47" s="950"/>
    </row>
    <row r="48" spans="1:256">
      <c r="B48" s="950"/>
      <c r="C48" s="950"/>
      <c r="D48" s="950"/>
      <c r="E48" s="950"/>
      <c r="F48" s="950"/>
      <c r="G48" s="950"/>
      <c r="H48" s="950"/>
      <c r="I48" s="950"/>
      <c r="J48" s="950"/>
      <c r="K48" s="950"/>
      <c r="L48" s="950"/>
      <c r="M48" s="950"/>
      <c r="N48" s="950"/>
      <c r="O48" s="950"/>
      <c r="P48" s="950"/>
    </row>
    <row r="49" spans="1:256">
      <c r="B49" s="950"/>
      <c r="C49" s="950"/>
      <c r="D49" s="950"/>
      <c r="E49" s="950"/>
      <c r="F49" s="950"/>
      <c r="G49" s="950"/>
      <c r="H49" s="950"/>
      <c r="I49" s="950"/>
      <c r="J49" s="950"/>
      <c r="K49" s="950"/>
      <c r="L49" s="950"/>
      <c r="M49" s="950"/>
      <c r="N49" s="950"/>
      <c r="O49" s="950"/>
      <c r="P49" s="950"/>
    </row>
    <row r="50" spans="1:256">
      <c r="B50" s="950"/>
      <c r="C50" s="950"/>
      <c r="D50" s="950"/>
      <c r="E50" s="950"/>
      <c r="F50" s="950"/>
      <c r="G50" s="950"/>
      <c r="H50" s="950"/>
      <c r="I50" s="950"/>
      <c r="J50" s="950"/>
      <c r="K50" s="950"/>
      <c r="L50" s="950"/>
      <c r="M50" s="950"/>
      <c r="N50" s="950"/>
      <c r="O50" s="950"/>
      <c r="P50" s="950"/>
    </row>
    <row r="51" spans="1:256">
      <c r="B51" s="950"/>
      <c r="C51" s="950"/>
      <c r="D51" s="950"/>
      <c r="E51" s="950"/>
      <c r="F51" s="950"/>
      <c r="G51" s="950"/>
      <c r="H51" s="950"/>
      <c r="I51" s="950"/>
      <c r="J51" s="950"/>
      <c r="K51" s="950"/>
      <c r="L51" s="950"/>
      <c r="M51" s="950"/>
      <c r="N51" s="950"/>
      <c r="O51" s="950"/>
      <c r="P51" s="950"/>
    </row>
    <row r="52" spans="1:256">
      <c r="B52" s="950"/>
      <c r="C52" s="950"/>
      <c r="D52" s="950"/>
      <c r="E52" s="950"/>
      <c r="F52" s="950"/>
      <c r="G52" s="950"/>
      <c r="H52" s="950"/>
      <c r="I52" s="950"/>
      <c r="J52" s="950"/>
      <c r="K52" s="950"/>
      <c r="L52" s="950"/>
      <c r="M52" s="950"/>
      <c r="N52" s="950"/>
      <c r="O52" s="950"/>
      <c r="P52" s="950"/>
    </row>
    <row r="53" spans="1:256">
      <c r="B53" s="950"/>
      <c r="C53" s="950"/>
      <c r="D53" s="950"/>
      <c r="E53" s="950"/>
      <c r="F53" s="950"/>
      <c r="G53" s="950"/>
      <c r="H53" s="950"/>
      <c r="I53" s="950"/>
      <c r="J53" s="950"/>
      <c r="K53" s="950"/>
      <c r="L53" s="950"/>
      <c r="M53" s="950"/>
      <c r="N53" s="950"/>
      <c r="O53" s="950"/>
      <c r="P53" s="950"/>
    </row>
    <row r="54" spans="1:256">
      <c r="B54" s="950"/>
      <c r="C54" s="950"/>
      <c r="D54" s="950"/>
      <c r="E54" s="950"/>
      <c r="F54" s="950"/>
      <c r="G54" s="950"/>
      <c r="H54" s="950"/>
      <c r="I54" s="950"/>
      <c r="J54" s="950"/>
      <c r="K54" s="950"/>
      <c r="L54" s="950"/>
      <c r="M54" s="950"/>
      <c r="N54" s="950"/>
      <c r="O54" s="950"/>
      <c r="P54" s="950"/>
    </row>
    <row r="55" spans="1:256">
      <c r="B55" s="950"/>
      <c r="C55" s="950"/>
      <c r="D55" s="950"/>
      <c r="E55" s="950"/>
      <c r="F55" s="950"/>
      <c r="G55" s="950"/>
      <c r="H55" s="950"/>
      <c r="I55" s="950"/>
      <c r="J55" s="950"/>
      <c r="K55" s="950"/>
      <c r="L55" s="950"/>
      <c r="M55" s="950"/>
      <c r="N55" s="950"/>
      <c r="O55" s="950"/>
      <c r="P55" s="950"/>
    </row>
    <row r="56" spans="1:256">
      <c r="B56" s="950"/>
      <c r="C56" s="950"/>
      <c r="D56" s="950"/>
      <c r="E56" s="950"/>
      <c r="F56" s="950"/>
      <c r="G56" s="950"/>
      <c r="H56" s="950"/>
      <c r="I56" s="950"/>
      <c r="J56" s="950"/>
      <c r="K56" s="950"/>
      <c r="L56" s="950"/>
      <c r="M56" s="950"/>
      <c r="N56" s="950"/>
      <c r="O56" s="950"/>
      <c r="P56" s="950"/>
    </row>
    <row r="57" spans="1:256">
      <c r="B57" s="950"/>
      <c r="C57" s="950"/>
      <c r="D57" s="950"/>
      <c r="E57" s="950"/>
      <c r="F57" s="950"/>
      <c r="G57" s="950"/>
      <c r="H57" s="950"/>
      <c r="I57" s="950"/>
      <c r="J57" s="950"/>
      <c r="K57" s="950"/>
      <c r="L57" s="950"/>
      <c r="M57" s="950"/>
      <c r="N57" s="950"/>
      <c r="O57" s="950"/>
      <c r="P57" s="950"/>
    </row>
    <row r="58" spans="1:256">
      <c r="B58" s="950"/>
      <c r="C58" s="950"/>
      <c r="D58" s="950"/>
      <c r="E58" s="950"/>
      <c r="F58" s="950"/>
      <c r="G58" s="950"/>
      <c r="H58" s="950"/>
      <c r="I58" s="950"/>
      <c r="J58" s="950"/>
      <c r="K58" s="950"/>
      <c r="L58" s="950"/>
      <c r="M58" s="950"/>
      <c r="N58" s="950"/>
      <c r="O58" s="950"/>
      <c r="P58" s="950"/>
    </row>
    <row r="59" spans="1:256">
      <c r="B59" s="950"/>
      <c r="C59" s="950"/>
      <c r="D59" s="950"/>
      <c r="E59" s="950"/>
      <c r="F59" s="950"/>
      <c r="G59" s="950"/>
      <c r="H59" s="950"/>
      <c r="I59" s="950"/>
      <c r="J59" s="950"/>
      <c r="K59" s="950"/>
      <c r="L59" s="950"/>
      <c r="M59" s="950"/>
      <c r="N59" s="950"/>
      <c r="O59" s="950"/>
      <c r="P59" s="950"/>
    </row>
    <row r="60" spans="1:256">
      <c r="B60" s="950"/>
      <c r="C60" s="950"/>
      <c r="D60" s="950"/>
      <c r="E60" s="950"/>
      <c r="F60" s="950"/>
      <c r="G60" s="950"/>
      <c r="H60" s="950"/>
      <c r="I60" s="950"/>
      <c r="J60" s="950"/>
      <c r="K60" s="950"/>
      <c r="L60" s="950"/>
      <c r="M60" s="950"/>
      <c r="N60" s="950"/>
      <c r="O60" s="950"/>
      <c r="P60" s="950"/>
    </row>
    <row r="61" spans="1:256">
      <c r="B61" s="950"/>
      <c r="C61" s="950"/>
      <c r="D61" s="950"/>
      <c r="E61" s="950"/>
      <c r="F61" s="950"/>
      <c r="G61" s="950"/>
      <c r="H61" s="950"/>
      <c r="I61" s="950"/>
      <c r="J61" s="950"/>
      <c r="K61" s="950"/>
      <c r="L61" s="950"/>
      <c r="M61" s="950"/>
      <c r="N61" s="950"/>
      <c r="O61" s="950"/>
      <c r="P61" s="950"/>
    </row>
    <row r="62" spans="1:256">
      <c r="B62" s="950"/>
      <c r="C62" s="950"/>
      <c r="D62" s="950"/>
      <c r="E62" s="950"/>
      <c r="F62" s="950"/>
      <c r="G62" s="950"/>
      <c r="H62" s="950"/>
      <c r="I62" s="950"/>
      <c r="J62" s="950"/>
      <c r="K62" s="950"/>
      <c r="L62" s="950"/>
      <c r="M62" s="950"/>
      <c r="N62" s="950"/>
      <c r="O62" s="950"/>
      <c r="P62" s="950"/>
    </row>
    <row r="63" spans="1:256">
      <c r="B63" s="950"/>
      <c r="C63" s="950"/>
      <c r="D63" s="950"/>
      <c r="E63" s="950"/>
      <c r="F63" s="950"/>
      <c r="G63" s="950"/>
      <c r="H63" s="950"/>
      <c r="I63" s="950"/>
      <c r="J63" s="950"/>
      <c r="K63" s="950"/>
      <c r="L63" s="950"/>
      <c r="M63" s="950"/>
      <c r="N63" s="950"/>
      <c r="O63" s="950"/>
      <c r="P63" s="950"/>
    </row>
    <row r="64" spans="1:256">
      <c r="B64" s="950"/>
      <c r="C64" s="950"/>
      <c r="D64" s="950"/>
      <c r="E64" s="950"/>
      <c r="F64" s="950"/>
      <c r="G64" s="950"/>
      <c r="H64" s="950"/>
      <c r="I64" s="950"/>
      <c r="J64" s="950"/>
      <c r="K64" s="950"/>
      <c r="L64" s="950"/>
      <c r="M64" s="950"/>
      <c r="N64" s="950"/>
      <c r="O64" s="950"/>
      <c r="P64" s="950"/>
    </row>
    <row r="65" spans="1:256">
      <c r="B65" s="950"/>
      <c r="C65" s="950"/>
      <c r="D65" s="950"/>
      <c r="E65" s="950"/>
      <c r="F65" s="950"/>
      <c r="G65" s="950"/>
      <c r="H65" s="950"/>
      <c r="I65" s="950"/>
      <c r="J65" s="950"/>
      <c r="K65" s="950"/>
      <c r="L65" s="950"/>
      <c r="M65" s="950"/>
      <c r="N65" s="950"/>
      <c r="O65" s="950"/>
      <c r="P65" s="950"/>
    </row>
    <row r="66" spans="1:256">
      <c r="B66" s="950"/>
      <c r="C66" s="950"/>
      <c r="D66" s="950"/>
      <c r="E66" s="950"/>
      <c r="F66" s="950"/>
      <c r="G66" s="950"/>
      <c r="H66" s="950"/>
      <c r="I66" s="950"/>
      <c r="J66" s="950"/>
      <c r="K66" s="950"/>
      <c r="L66" s="950"/>
      <c r="M66" s="950"/>
      <c r="N66" s="950"/>
      <c r="O66" s="950"/>
      <c r="P66" s="950"/>
    </row>
    <row r="67" spans="1:256">
      <c r="B67" s="950"/>
      <c r="C67" s="950"/>
      <c r="D67" s="950"/>
      <c r="E67" s="950"/>
      <c r="F67" s="950"/>
      <c r="G67" s="950"/>
      <c r="H67" s="950"/>
      <c r="I67" s="950"/>
      <c r="J67" s="950"/>
      <c r="K67" s="950"/>
      <c r="L67" s="950"/>
      <c r="M67" s="950"/>
      <c r="N67" s="950"/>
      <c r="O67" s="950"/>
      <c r="P67" s="950"/>
    </row>
    <row r="68" spans="1:256">
      <c r="B68" s="950"/>
      <c r="C68" s="950"/>
      <c r="D68" s="950"/>
      <c r="E68" s="950"/>
      <c r="F68" s="950"/>
      <c r="G68" s="950"/>
      <c r="H68" s="950"/>
      <c r="I68" s="950"/>
      <c r="J68" s="950"/>
      <c r="K68" s="950"/>
      <c r="L68" s="950"/>
      <c r="M68" s="950"/>
      <c r="N68" s="950"/>
      <c r="O68" s="950"/>
      <c r="P68" s="950"/>
    </row>
    <row r="69" spans="1:256">
      <c r="B69" s="950"/>
      <c r="C69" s="950"/>
      <c r="D69" s="950"/>
      <c r="E69" s="950"/>
      <c r="F69" s="950"/>
      <c r="G69" s="950"/>
      <c r="H69" s="950"/>
      <c r="I69" s="950"/>
      <c r="J69" s="950"/>
      <c r="K69" s="950"/>
      <c r="L69" s="950"/>
      <c r="M69" s="950"/>
      <c r="N69" s="950"/>
      <c r="O69" s="950"/>
      <c r="P69" s="950"/>
    </row>
    <row r="70" spans="1:256">
      <c r="B70" s="950"/>
      <c r="C70" s="950"/>
      <c r="D70" s="950"/>
      <c r="E70" s="950"/>
      <c r="F70" s="950"/>
      <c r="G70" s="950"/>
      <c r="H70" s="950"/>
      <c r="I70" s="950"/>
      <c r="J70" s="950"/>
      <c r="K70" s="950"/>
      <c r="L70" s="950"/>
      <c r="M70" s="950"/>
      <c r="N70" s="950"/>
      <c r="O70" s="950"/>
      <c r="P70" s="950"/>
    </row>
    <row r="71" spans="1:256">
      <c r="B71" s="950"/>
      <c r="C71" s="950"/>
      <c r="D71" s="950"/>
      <c r="E71" s="950"/>
      <c r="F71" s="950"/>
      <c r="G71" s="950"/>
      <c r="H71" s="950"/>
      <c r="I71" s="950"/>
      <c r="J71" s="950"/>
      <c r="K71" s="950"/>
      <c r="L71" s="950"/>
      <c r="M71" s="950"/>
      <c r="N71" s="950"/>
      <c r="O71" s="950"/>
      <c r="P71" s="950"/>
    </row>
    <row r="72" spans="1:256">
      <c r="B72" s="950"/>
      <c r="C72" s="950"/>
      <c r="D72" s="950"/>
      <c r="E72" s="950"/>
      <c r="F72" s="950"/>
      <c r="G72" s="950"/>
      <c r="H72" s="950"/>
      <c r="I72" s="950"/>
      <c r="J72" s="950"/>
      <c r="K72" s="950"/>
      <c r="L72" s="950"/>
      <c r="M72" s="950"/>
      <c r="N72" s="950"/>
      <c r="O72" s="950"/>
      <c r="P72" s="950"/>
    </row>
    <row r="73" spans="1:256">
      <c r="B73" s="950"/>
      <c r="C73" s="950"/>
      <c r="D73" s="950"/>
      <c r="E73" s="950"/>
      <c r="F73" s="950"/>
      <c r="G73" s="950"/>
      <c r="H73" s="950"/>
      <c r="I73" s="950"/>
      <c r="J73" s="950"/>
      <c r="K73" s="950"/>
      <c r="L73" s="950"/>
      <c r="M73" s="950"/>
      <c r="N73" s="950"/>
      <c r="O73" s="950"/>
      <c r="P73" s="950"/>
    </row>
    <row r="74" spans="1:256">
      <c r="B74" s="950"/>
      <c r="C74" s="950"/>
      <c r="D74" s="950"/>
      <c r="E74" s="950"/>
      <c r="F74" s="950"/>
      <c r="G74" s="950"/>
      <c r="H74" s="950"/>
      <c r="I74" s="950"/>
      <c r="J74" s="950"/>
      <c r="K74" s="950"/>
      <c r="L74" s="950"/>
      <c r="M74" s="950"/>
      <c r="N74" s="950"/>
      <c r="O74" s="950"/>
      <c r="P74" s="950"/>
    </row>
    <row r="75" spans="1:256">
      <c r="B75" s="950"/>
      <c r="C75" s="950"/>
      <c r="D75" s="950"/>
      <c r="E75" s="950"/>
      <c r="F75" s="950"/>
      <c r="G75" s="950"/>
      <c r="H75" s="950"/>
      <c r="I75" s="950"/>
      <c r="J75" s="950"/>
      <c r="K75" s="950"/>
      <c r="L75" s="950"/>
      <c r="M75" s="950"/>
      <c r="N75" s="950"/>
      <c r="O75" s="950"/>
      <c r="P75" s="950"/>
    </row>
    <row r="76" spans="1:256">
      <c r="B76" s="950"/>
      <c r="C76" s="950"/>
      <c r="D76" s="950"/>
      <c r="E76" s="950"/>
      <c r="F76" s="950"/>
      <c r="G76" s="950"/>
      <c r="H76" s="950"/>
      <c r="I76" s="950"/>
      <c r="J76" s="950"/>
      <c r="K76" s="950"/>
      <c r="L76" s="950"/>
      <c r="M76" s="950"/>
      <c r="N76" s="950"/>
      <c r="O76" s="950"/>
      <c r="P76" s="950"/>
    </row>
    <row r="77" spans="1:256">
      <c r="B77" s="950"/>
      <c r="C77" s="950"/>
      <c r="D77" s="950"/>
      <c r="E77" s="950"/>
      <c r="F77" s="950"/>
      <c r="G77" s="950"/>
      <c r="H77" s="950"/>
      <c r="I77" s="950"/>
      <c r="J77" s="950"/>
      <c r="K77" s="950"/>
      <c r="L77" s="950"/>
      <c r="M77" s="950"/>
      <c r="N77" s="950"/>
      <c r="O77" s="950"/>
      <c r="P77" s="950"/>
    </row>
    <row r="78" spans="1:256">
      <c r="B78" s="950"/>
      <c r="C78" s="950"/>
      <c r="D78" s="950"/>
      <c r="E78" s="950"/>
      <c r="F78" s="950"/>
      <c r="G78" s="950"/>
      <c r="H78" s="950"/>
      <c r="I78" s="950"/>
      <c r="J78" s="950"/>
      <c r="K78" s="950"/>
      <c r="L78" s="950"/>
      <c r="M78" s="950"/>
      <c r="N78" s="950"/>
      <c r="O78" s="950"/>
      <c r="P78" s="950"/>
    </row>
    <row r="79" spans="1:256">
      <c r="B79" s="950"/>
      <c r="C79" s="950"/>
      <c r="D79" s="950"/>
      <c r="E79" s="950"/>
      <c r="F79" s="950"/>
      <c r="G79" s="950"/>
      <c r="H79" s="950"/>
      <c r="I79" s="950"/>
      <c r="J79" s="950"/>
      <c r="K79" s="950"/>
      <c r="L79" s="950"/>
      <c r="M79" s="950"/>
      <c r="N79" s="950"/>
      <c r="O79" s="950"/>
      <c r="P79" s="950"/>
    </row>
    <row r="80" spans="1:256">
      <c r="B80" s="950"/>
      <c r="C80" s="950"/>
      <c r="D80" s="950"/>
      <c r="E80" s="950"/>
      <c r="F80" s="950"/>
      <c r="G80" s="950"/>
      <c r="H80" s="950"/>
      <c r="I80" s="950"/>
      <c r="J80" s="950"/>
      <c r="K80" s="950"/>
      <c r="L80" s="950"/>
      <c r="M80" s="950"/>
      <c r="N80" s="950"/>
      <c r="O80" s="950"/>
      <c r="P80" s="950"/>
    </row>
    <row r="81" spans="1:256">
      <c r="B81" s="950"/>
      <c r="C81" s="950"/>
      <c r="D81" s="950"/>
      <c r="E81" s="950"/>
      <c r="F81" s="950"/>
      <c r="G81" s="950"/>
      <c r="H81" s="950"/>
      <c r="I81" s="950"/>
      <c r="J81" s="950"/>
      <c r="K81" s="950"/>
      <c r="L81" s="950"/>
      <c r="M81" s="950"/>
      <c r="N81" s="950"/>
      <c r="O81" s="950"/>
      <c r="P81" s="950"/>
    </row>
    <row r="82" spans="1:256">
      <c r="B82" s="950"/>
      <c r="C82" s="950"/>
      <c r="D82" s="950"/>
      <c r="E82" s="950"/>
      <c r="F82" s="950"/>
      <c r="G82" s="950"/>
      <c r="H82" s="950"/>
      <c r="I82" s="950"/>
      <c r="J82" s="950"/>
      <c r="K82" s="950"/>
      <c r="L82" s="950"/>
      <c r="M82" s="950"/>
      <c r="N82" s="950"/>
      <c r="O82" s="950"/>
      <c r="P82" s="950"/>
    </row>
    <row r="83" spans="1:256">
      <c r="B83" s="950"/>
      <c r="C83" s="950"/>
      <c r="D83" s="950"/>
      <c r="E83" s="950"/>
      <c r="F83" s="950"/>
      <c r="G83" s="950"/>
      <c r="H83" s="950"/>
      <c r="I83" s="950"/>
      <c r="J83" s="950"/>
      <c r="K83" s="950"/>
      <c r="L83" s="950"/>
      <c r="M83" s="950"/>
      <c r="N83" s="950"/>
      <c r="O83" s="950"/>
      <c r="P83" s="950"/>
    </row>
    <row r="84" spans="1:256">
      <c r="B84" s="950"/>
      <c r="C84" s="950"/>
      <c r="D84" s="950"/>
      <c r="E84" s="950"/>
      <c r="F84" s="950"/>
      <c r="G84" s="950"/>
      <c r="H84" s="950"/>
      <c r="I84" s="950"/>
      <c r="J84" s="950"/>
      <c r="K84" s="950"/>
      <c r="L84" s="950"/>
      <c r="M84" s="950"/>
      <c r="N84" s="950"/>
      <c r="O84" s="950"/>
      <c r="P84" s="950"/>
    </row>
    <row r="85" spans="1:256">
      <c r="B85" s="950"/>
      <c r="C85" s="950"/>
      <c r="D85" s="950"/>
      <c r="E85" s="950"/>
      <c r="F85" s="950"/>
      <c r="G85" s="950"/>
      <c r="H85" s="950"/>
      <c r="I85" s="950"/>
      <c r="J85" s="950"/>
      <c r="K85" s="950"/>
      <c r="L85" s="950"/>
      <c r="M85" s="950"/>
      <c r="N85" s="950"/>
      <c r="O85" s="950"/>
      <c r="P85" s="950"/>
    </row>
    <row r="86" spans="1:256">
      <c r="B86" s="950"/>
      <c r="C86" s="950"/>
      <c r="D86" s="950"/>
      <c r="E86" s="950"/>
      <c r="F86" s="950"/>
      <c r="G86" s="950"/>
      <c r="H86" s="950"/>
      <c r="I86" s="950"/>
      <c r="J86" s="950"/>
      <c r="K86" s="950"/>
      <c r="L86" s="950"/>
      <c r="M86" s="950"/>
      <c r="N86" s="950"/>
      <c r="O86" s="950"/>
      <c r="P86" s="950"/>
    </row>
    <row r="87" spans="1:256">
      <c r="B87" s="950"/>
      <c r="C87" s="950"/>
      <c r="D87" s="950"/>
      <c r="E87" s="950"/>
      <c r="F87" s="950"/>
      <c r="G87" s="950"/>
      <c r="H87" s="950"/>
      <c r="I87" s="950"/>
      <c r="J87" s="950"/>
      <c r="K87" s="950"/>
      <c r="L87" s="950"/>
      <c r="M87" s="950"/>
      <c r="N87" s="950"/>
      <c r="O87" s="950"/>
      <c r="P87" s="950"/>
    </row>
    <row r="88" spans="1:256">
      <c r="B88" s="950"/>
      <c r="C88" s="950"/>
      <c r="D88" s="950"/>
      <c r="E88" s="950"/>
      <c r="F88" s="950"/>
      <c r="G88" s="950"/>
      <c r="H88" s="950"/>
      <c r="I88" s="950"/>
      <c r="J88" s="950"/>
      <c r="K88" s="950"/>
      <c r="L88" s="950"/>
      <c r="M88" s="950"/>
      <c r="N88" s="950"/>
      <c r="O88" s="950"/>
      <c r="P88" s="950"/>
    </row>
    <row r="89" spans="1:256">
      <c r="B89" s="950"/>
      <c r="C89" s="950"/>
      <c r="D89" s="950"/>
      <c r="E89" s="950"/>
      <c r="F89" s="950"/>
      <c r="G89" s="950"/>
      <c r="H89" s="950"/>
      <c r="I89" s="950"/>
      <c r="J89" s="950"/>
      <c r="K89" s="950"/>
      <c r="L89" s="950"/>
      <c r="M89" s="950"/>
      <c r="N89" s="950"/>
      <c r="O89" s="950"/>
      <c r="P89" s="950"/>
    </row>
    <row r="90" spans="1:256">
      <c r="B90" s="950"/>
      <c r="C90" s="950"/>
      <c r="D90" s="950"/>
      <c r="E90" s="950"/>
      <c r="F90" s="950"/>
      <c r="G90" s="950"/>
      <c r="H90" s="950"/>
      <c r="I90" s="950"/>
      <c r="J90" s="950"/>
      <c r="K90" s="950"/>
      <c r="L90" s="950"/>
      <c r="M90" s="950"/>
      <c r="N90" s="950"/>
      <c r="O90" s="950"/>
      <c r="P90" s="950"/>
    </row>
    <row r="91" spans="1:256">
      <c r="B91" s="950"/>
      <c r="C91" s="950"/>
      <c r="D91" s="950"/>
      <c r="E91" s="950"/>
      <c r="F91" s="950"/>
      <c r="G91" s="950"/>
      <c r="H91" s="950"/>
      <c r="I91" s="950"/>
      <c r="J91" s="950"/>
      <c r="K91" s="950"/>
      <c r="L91" s="950"/>
      <c r="M91" s="950"/>
      <c r="N91" s="950"/>
      <c r="O91" s="950"/>
      <c r="P91" s="950"/>
    </row>
    <row r="92" spans="1:256">
      <c r="B92" s="950"/>
      <c r="C92" s="950"/>
      <c r="D92" s="950"/>
      <c r="E92" s="950"/>
      <c r="F92" s="950"/>
      <c r="G92" s="950"/>
      <c r="H92" s="950"/>
      <c r="I92" s="950"/>
      <c r="J92" s="950"/>
      <c r="K92" s="950"/>
      <c r="L92" s="950"/>
      <c r="M92" s="950"/>
      <c r="N92" s="950"/>
      <c r="O92" s="950"/>
      <c r="P92" s="950"/>
    </row>
    <row r="93" spans="1:256">
      <c r="B93" s="950"/>
      <c r="C93" s="950"/>
      <c r="D93" s="950"/>
      <c r="E93" s="950"/>
      <c r="F93" s="950"/>
      <c r="G93" s="950"/>
      <c r="H93" s="950"/>
      <c r="I93" s="950"/>
      <c r="J93" s="950"/>
      <c r="K93" s="950"/>
      <c r="L93" s="950"/>
      <c r="M93" s="950"/>
      <c r="N93" s="950"/>
      <c r="O93" s="950"/>
      <c r="P93" s="950"/>
    </row>
    <row r="94" spans="1:256">
      <c r="B94" s="950"/>
      <c r="C94" s="950"/>
      <c r="D94" s="950"/>
      <c r="E94" s="950"/>
      <c r="F94" s="950"/>
      <c r="G94" s="950"/>
      <c r="H94" s="950"/>
      <c r="I94" s="950"/>
      <c r="J94" s="950"/>
      <c r="K94" s="950"/>
      <c r="L94" s="950"/>
      <c r="M94" s="950"/>
      <c r="N94" s="950"/>
      <c r="O94" s="950"/>
      <c r="P94" s="950"/>
    </row>
    <row r="95" spans="1:256">
      <c r="B95" s="950"/>
      <c r="C95" s="950"/>
      <c r="D95" s="950"/>
      <c r="E95" s="950"/>
      <c r="F95" s="950"/>
      <c r="G95" s="950"/>
      <c r="H95" s="950"/>
      <c r="I95" s="950"/>
      <c r="J95" s="950"/>
      <c r="K95" s="950"/>
      <c r="L95" s="950"/>
      <c r="M95" s="950"/>
      <c r="N95" s="950"/>
      <c r="O95" s="950"/>
      <c r="P95" s="950"/>
    </row>
    <row r="96" spans="1:256">
      <c r="B96" s="950"/>
      <c r="C96" s="950"/>
      <c r="D96" s="950"/>
      <c r="E96" s="950"/>
      <c r="F96" s="950"/>
      <c r="G96" s="950"/>
      <c r="H96" s="950"/>
      <c r="I96" s="950"/>
      <c r="J96" s="950"/>
      <c r="K96" s="950"/>
      <c r="L96" s="950"/>
      <c r="M96" s="950"/>
      <c r="N96" s="950"/>
      <c r="O96" s="950"/>
      <c r="P96" s="950"/>
    </row>
    <row r="97" spans="1:256">
      <c r="B97" s="950"/>
      <c r="C97" s="950"/>
      <c r="D97" s="950"/>
      <c r="E97" s="950"/>
      <c r="F97" s="950"/>
      <c r="G97" s="950"/>
      <c r="H97" s="950"/>
      <c r="I97" s="950"/>
      <c r="J97" s="950"/>
      <c r="K97" s="950"/>
      <c r="L97" s="950"/>
      <c r="M97" s="950"/>
      <c r="N97" s="950"/>
      <c r="O97" s="950"/>
      <c r="P97" s="950"/>
    </row>
    <row r="98" spans="1:256">
      <c r="B98" s="950"/>
      <c r="C98" s="950"/>
      <c r="D98" s="950"/>
      <c r="E98" s="950"/>
      <c r="F98" s="950"/>
      <c r="G98" s="950"/>
      <c r="H98" s="950"/>
      <c r="I98" s="950"/>
      <c r="J98" s="950"/>
      <c r="K98" s="950"/>
      <c r="L98" s="950"/>
      <c r="M98" s="950"/>
      <c r="N98" s="950"/>
      <c r="O98" s="950"/>
      <c r="P98" s="950"/>
    </row>
    <row r="99" spans="1:256">
      <c r="B99" s="950"/>
      <c r="C99" s="950"/>
      <c r="D99" s="950"/>
      <c r="E99" s="950"/>
      <c r="F99" s="950"/>
      <c r="G99" s="950"/>
      <c r="H99" s="950"/>
      <c r="I99" s="950"/>
      <c r="J99" s="950"/>
      <c r="K99" s="950"/>
      <c r="L99" s="950"/>
      <c r="M99" s="950"/>
      <c r="N99" s="950"/>
      <c r="O99" s="950"/>
      <c r="P99" s="950"/>
    </row>
    <row r="100" spans="1:256">
      <c r="B100" s="950"/>
      <c r="C100" s="950"/>
      <c r="D100" s="950"/>
      <c r="E100" s="950"/>
      <c r="F100" s="950"/>
      <c r="G100" s="950"/>
      <c r="H100" s="950"/>
      <c r="I100" s="950"/>
      <c r="J100" s="950"/>
      <c r="K100" s="950"/>
      <c r="L100" s="950"/>
      <c r="M100" s="950"/>
      <c r="N100" s="950"/>
      <c r="O100" s="950"/>
      <c r="P100" s="950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B2:H2"/>
  </mergeCells>
  <printOptions/>
  <pageMargins left="0" right="0" top="0.5" bottom="0.5" header="0" footer="0.25"/>
  <pageSetup blackAndWhite="0" cellComments="none" copies="1" draft="0" errors="displayed" firstPageNumber="1" fitToWidth="1" orientation="landscape" pageOrder="overThenDown" paperSize="9" scale="100" useFirstPageNumber="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  <tabColor rgb="FFFF9900"/>
  </sheetPr>
  <dimension ref="A1:IV14"/>
  <sheetViews>
    <sheetView workbookViewId="0" rightToLeft="1">
      <selection activeCell="A1" sqref="A1"/>
    </sheetView>
  </sheetViews>
  <sheetFormatPr defaultRowHeight="18"/>
  <cols>
    <col min="1" max="1" style="963" width="6.281423" customWidth="1"/>
    <col min="2" max="2" style="964" width="47.78578" customWidth="1"/>
    <col min="3" max="3" style="963" width="15.72508" customWidth="1"/>
    <col min="4" max="4" style="963" width="11.8623" customWidth="1"/>
    <col min="5" max="5" style="965" width="6.708012" customWidth="1"/>
    <col min="6" max="6" style="965" width="7.709908" customWidth="1"/>
    <col min="7" max="7" style="965" width="7.138514" customWidth="1"/>
    <col min="8" max="8" style="965" width="5.995726" customWidth="1"/>
    <col min="9" max="9" style="965" width="7.854714" customWidth="1"/>
    <col min="10" max="10" style="965" width="8.140411" customWidth="1"/>
    <col min="11" max="11" style="965" width="6.281423" customWidth="1"/>
    <col min="12" max="12" style="965" width="7.999519" customWidth="1"/>
    <col min="13" max="13" style="965" width="8.711805" customWidth="1"/>
    <col min="14" max="14" style="965" width="10.00331" customWidth="1"/>
    <col min="15" max="15" style="965" width="9.57281" customWidth="1"/>
    <col min="16" max="16" style="965" width="6.136617" customWidth="1"/>
    <col min="17" max="18" style="965" width="5.706115" customWidth="1"/>
    <col min="19" max="19" style="965" width="6.852817" customWidth="1"/>
    <col min="20" max="20" style="963" width="6.422315" customWidth="1"/>
    <col min="21" max="21" style="963" width="6.708012" customWidth="1"/>
    <col min="22" max="22" style="963" width="7.28332" customWidth="1"/>
    <col min="23" max="34" style="963" width="5.706115" customWidth="1"/>
    <col min="35" max="256" style="963"/>
  </cols>
  <sheetData>
    <row r="1" spans="1:256">
      <c r="B1" s="966" t="s">
        <v>16</v>
      </c>
      <c r="C1" s="967" t="s">
        <v>1</v>
      </c>
      <c r="D1" s="968"/>
    </row>
    <row r="2" spans="1:256">
      <c r="A2" s="969"/>
      <c r="B2" s="970" t="str">
        <v>ח. יתרות התחייבות להשקעה:</v>
      </c>
      <c r="C2" s="971"/>
      <c r="D2" s="972"/>
      <c r="E2" s="973"/>
      <c r="F2" s="973"/>
      <c r="G2" s="973"/>
      <c r="H2" s="973"/>
      <c r="I2" s="973"/>
      <c r="J2" s="973"/>
      <c r="K2" s="973"/>
      <c r="L2" s="973"/>
      <c r="M2" s="973"/>
      <c r="N2" s="973"/>
      <c r="O2" s="973"/>
      <c r="P2" s="973"/>
      <c r="Q2" s="973"/>
      <c r="R2" s="973"/>
      <c r="S2" s="973"/>
      <c r="T2" s="969"/>
      <c r="U2" s="969"/>
      <c r="V2" s="969"/>
      <c r="W2" s="969"/>
      <c r="X2" s="969"/>
      <c r="Y2" s="969"/>
      <c r="Z2" s="969"/>
      <c r="AA2" s="969"/>
      <c r="AB2" s="969"/>
      <c r="AC2" s="969"/>
      <c r="AD2" s="969"/>
      <c r="AE2" s="969"/>
      <c r="AF2" s="969"/>
      <c r="AG2" s="969"/>
      <c r="AH2" s="969"/>
      <c r="AI2" s="969"/>
      <c r="AJ2" s="969"/>
      <c r="AK2" s="969"/>
      <c r="AL2" s="969"/>
      <c r="AM2" s="969"/>
      <c r="AN2" s="969"/>
      <c r="AO2" s="969"/>
      <c r="AP2" s="969"/>
      <c r="AQ2" s="969"/>
      <c r="AR2" s="969"/>
      <c r="AS2" s="969"/>
      <c r="AT2" s="969"/>
      <c r="AU2" s="969"/>
      <c r="AV2" s="969"/>
      <c r="AW2" s="969"/>
      <c r="AX2" s="969"/>
      <c r="AY2" s="969"/>
      <c r="AZ2" s="969"/>
      <c r="BA2" s="969"/>
      <c r="BB2" s="969"/>
      <c r="BC2" s="969"/>
      <c r="BD2" s="969"/>
      <c r="BE2" s="969"/>
      <c r="BF2" s="969"/>
      <c r="BG2" s="969"/>
      <c r="BH2" s="969"/>
      <c r="BI2" s="969"/>
      <c r="BJ2" s="969"/>
      <c r="BK2" s="969"/>
      <c r="BL2" s="969"/>
      <c r="BM2" s="969"/>
      <c r="BN2" s="969"/>
      <c r="BO2" s="969"/>
      <c r="BP2" s="969"/>
      <c r="BQ2" s="969"/>
      <c r="BR2" s="969"/>
      <c r="BS2" s="969"/>
      <c r="BT2" s="969"/>
      <c r="BU2" s="969"/>
      <c r="BV2" s="969"/>
      <c r="BW2" s="969"/>
      <c r="BX2" s="969"/>
      <c r="BY2" s="969"/>
      <c r="BZ2" s="969"/>
      <c r="CA2" s="969"/>
      <c r="CB2" s="969"/>
      <c r="CC2" s="969"/>
      <c r="CD2" s="969"/>
      <c r="CE2" s="969"/>
      <c r="CF2" s="969"/>
      <c r="CG2" s="969"/>
      <c r="CH2" s="969"/>
      <c r="CI2" s="969"/>
      <c r="CJ2" s="969"/>
      <c r="CK2" s="969"/>
      <c r="CL2" s="969"/>
      <c r="CM2" s="969"/>
      <c r="CN2" s="969"/>
      <c r="CO2" s="969"/>
      <c r="CP2" s="969"/>
      <c r="CQ2" s="969"/>
      <c r="CR2" s="969"/>
      <c r="CS2" s="969"/>
      <c r="CT2" s="969"/>
      <c r="CU2" s="969"/>
      <c r="CV2" s="969"/>
      <c r="CW2" s="969"/>
      <c r="CX2" s="969"/>
      <c r="CY2" s="969"/>
      <c r="CZ2" s="969"/>
      <c r="DA2" s="969"/>
      <c r="DB2" s="969"/>
      <c r="DC2" s="969"/>
      <c r="DD2" s="969"/>
      <c r="DE2" s="969"/>
      <c r="DF2" s="969"/>
      <c r="DG2" s="969"/>
      <c r="DH2" s="969"/>
      <c r="DI2" s="969"/>
      <c r="DJ2" s="969"/>
      <c r="DK2" s="969"/>
      <c r="DL2" s="969"/>
      <c r="DM2" s="969"/>
      <c r="DN2" s="969"/>
      <c r="DO2" s="969"/>
      <c r="DP2" s="969"/>
      <c r="DQ2" s="969"/>
      <c r="DR2" s="969"/>
      <c r="DS2" s="969"/>
      <c r="DT2" s="969"/>
      <c r="DU2" s="969"/>
      <c r="DV2" s="969"/>
      <c r="DW2" s="969"/>
      <c r="DX2" s="969"/>
      <c r="DY2" s="969"/>
      <c r="DZ2" s="969"/>
      <c r="EA2" s="969"/>
      <c r="EB2" s="969"/>
      <c r="EC2" s="969"/>
      <c r="ED2" s="969"/>
      <c r="EE2" s="969"/>
      <c r="EF2" s="969"/>
      <c r="EG2" s="969"/>
      <c r="EH2" s="969"/>
      <c r="EI2" s="969"/>
      <c r="EJ2" s="969"/>
      <c r="EK2" s="969"/>
      <c r="EL2" s="969"/>
      <c r="EM2" s="969"/>
      <c r="EN2" s="969"/>
      <c r="EO2" s="969"/>
      <c r="EP2" s="969"/>
      <c r="EQ2" s="969"/>
      <c r="ER2" s="969"/>
      <c r="ES2" s="969"/>
      <c r="ET2" s="969"/>
      <c r="EU2" s="969"/>
      <c r="EV2" s="969"/>
      <c r="EW2" s="969"/>
      <c r="EX2" s="969"/>
      <c r="EY2" s="969"/>
      <c r="EZ2" s="969"/>
      <c r="FA2" s="969"/>
      <c r="FB2" s="969"/>
      <c r="FC2" s="969"/>
      <c r="FD2" s="969"/>
      <c r="FE2" s="969"/>
      <c r="FF2" s="969"/>
      <c r="FG2" s="969"/>
      <c r="FH2" s="969"/>
      <c r="FI2" s="969"/>
      <c r="FJ2" s="969"/>
      <c r="FK2" s="969"/>
      <c r="FL2" s="969"/>
      <c r="FM2" s="969"/>
      <c r="FN2" s="969"/>
      <c r="FO2" s="969"/>
      <c r="FP2" s="969"/>
      <c r="FQ2" s="969"/>
      <c r="FR2" s="969"/>
      <c r="FS2" s="969"/>
      <c r="FT2" s="969"/>
      <c r="FU2" s="969"/>
      <c r="FV2" s="969"/>
      <c r="FW2" s="969"/>
      <c r="FX2" s="969"/>
      <c r="FY2" s="969"/>
      <c r="FZ2" s="969"/>
      <c r="GA2" s="969"/>
      <c r="GB2" s="969"/>
      <c r="GC2" s="969"/>
      <c r="GD2" s="969"/>
      <c r="GE2" s="969"/>
      <c r="GF2" s="969"/>
      <c r="GG2" s="969"/>
      <c r="GH2" s="969"/>
      <c r="GI2" s="969"/>
      <c r="GJ2" s="969"/>
      <c r="GK2" s="969"/>
      <c r="GL2" s="969"/>
      <c r="GM2" s="969"/>
      <c r="GN2" s="969"/>
      <c r="GO2" s="969"/>
      <c r="GP2" s="969"/>
      <c r="GQ2" s="969"/>
      <c r="GR2" s="969"/>
      <c r="GS2" s="969"/>
      <c r="GT2" s="969"/>
      <c r="GU2" s="969"/>
      <c r="GV2" s="969"/>
      <c r="GW2" s="969"/>
      <c r="GX2" s="969"/>
      <c r="GY2" s="969"/>
      <c r="GZ2" s="969"/>
      <c r="HA2" s="969"/>
      <c r="HB2" s="969"/>
      <c r="HC2" s="969"/>
      <c r="HD2" s="969"/>
      <c r="HE2" s="969"/>
      <c r="HF2" s="969"/>
      <c r="HG2" s="969"/>
      <c r="HH2" s="969"/>
      <c r="HI2" s="969"/>
      <c r="HJ2" s="969"/>
      <c r="HK2" s="969"/>
      <c r="HL2" s="969"/>
      <c r="HM2" s="969"/>
      <c r="HN2" s="969"/>
      <c r="HO2" s="969"/>
      <c r="HP2" s="969"/>
      <c r="HQ2" s="969"/>
      <c r="HR2" s="969"/>
      <c r="HS2" s="969"/>
      <c r="HT2" s="969"/>
      <c r="HU2" s="969"/>
      <c r="HV2" s="969"/>
      <c r="HW2" s="969"/>
      <c r="HX2" s="969"/>
      <c r="HY2" s="969"/>
      <c r="HZ2" s="969"/>
      <c r="IA2" s="969"/>
      <c r="IB2" s="969"/>
      <c r="IC2" s="969"/>
      <c r="ID2" s="969"/>
      <c r="IE2" s="969"/>
      <c r="IF2" s="969"/>
      <c r="IG2" s="969"/>
      <c r="IH2" s="969"/>
      <c r="II2" s="969"/>
      <c r="IJ2" s="969"/>
      <c r="IK2" s="969"/>
      <c r="IL2" s="969"/>
      <c r="IM2" s="969"/>
      <c r="IN2" s="969"/>
      <c r="IO2" s="969"/>
      <c r="IP2" s="969"/>
      <c r="IQ2" s="969"/>
      <c r="IR2" s="969"/>
      <c r="IS2" s="969"/>
      <c r="IT2" s="969"/>
      <c r="IU2" s="969"/>
      <c r="IV2" s="969"/>
    </row>
    <row r="3" spans="1:256">
      <c r="A3" s="973"/>
      <c r="B3" s="974" t="str">
        <v>השקעות</v>
      </c>
      <c r="C3" s="975" t="str">
        <v>סכום ההתחייבות</v>
      </c>
      <c r="D3" s="976" t="str">
        <v>תאריך סיום ההתחייבות</v>
      </c>
      <c r="E3" s="973"/>
      <c r="F3" s="973"/>
      <c r="G3" s="973"/>
      <c r="H3" s="973"/>
      <c r="I3" s="973"/>
      <c r="J3" s="973"/>
      <c r="K3" s="973"/>
      <c r="L3" s="973"/>
      <c r="M3" s="973"/>
      <c r="N3" s="973"/>
      <c r="O3" s="973"/>
      <c r="P3" s="973"/>
      <c r="Q3" s="973"/>
      <c r="R3" s="973"/>
      <c r="S3" s="973"/>
      <c r="T3" s="973"/>
      <c r="U3" s="973"/>
      <c r="V3" s="973"/>
      <c r="W3" s="973"/>
      <c r="X3" s="973"/>
      <c r="Y3" s="973"/>
      <c r="Z3" s="973"/>
      <c r="AA3" s="973"/>
      <c r="AB3" s="973"/>
      <c r="AC3" s="973"/>
      <c r="AD3" s="973"/>
      <c r="AE3" s="973"/>
      <c r="AF3" s="973"/>
      <c r="AG3" s="973"/>
      <c r="AH3" s="973"/>
      <c r="AI3" s="973"/>
      <c r="AJ3" s="973"/>
      <c r="AK3" s="973"/>
      <c r="AL3" s="973"/>
      <c r="AM3" s="973"/>
      <c r="AN3" s="973"/>
      <c r="AO3" s="973"/>
      <c r="AP3" s="973"/>
      <c r="AQ3" s="973"/>
      <c r="AR3" s="973"/>
      <c r="AS3" s="973"/>
      <c r="AT3" s="973"/>
      <c r="AU3" s="973"/>
      <c r="AV3" s="973"/>
      <c r="AW3" s="973"/>
      <c r="AX3" s="973"/>
      <c r="AY3" s="973"/>
      <c r="AZ3" s="973"/>
      <c r="BA3" s="973"/>
      <c r="BB3" s="973"/>
      <c r="BC3" s="973"/>
      <c r="BD3" s="973"/>
      <c r="BE3" s="973"/>
      <c r="BF3" s="973"/>
      <c r="BG3" s="973"/>
      <c r="BH3" s="973"/>
      <c r="BI3" s="973"/>
      <c r="BJ3" s="973"/>
      <c r="BK3" s="973"/>
      <c r="BL3" s="973"/>
      <c r="BM3" s="973"/>
      <c r="BN3" s="973"/>
      <c r="BO3" s="973"/>
      <c r="BP3" s="973"/>
      <c r="BQ3" s="973"/>
      <c r="BR3" s="973"/>
      <c r="BS3" s="973"/>
      <c r="BT3" s="973"/>
      <c r="BU3" s="973"/>
      <c r="BV3" s="973"/>
      <c r="BW3" s="973"/>
      <c r="BX3" s="973"/>
      <c r="BY3" s="973"/>
      <c r="BZ3" s="973"/>
      <c r="CA3" s="973"/>
      <c r="CB3" s="973"/>
      <c r="CC3" s="973"/>
      <c r="CD3" s="973"/>
      <c r="CE3" s="973"/>
      <c r="CF3" s="973"/>
      <c r="CG3" s="973"/>
      <c r="CH3" s="973"/>
      <c r="CI3" s="973"/>
      <c r="CJ3" s="973"/>
      <c r="CK3" s="973"/>
      <c r="CL3" s="973"/>
      <c r="CM3" s="973"/>
      <c r="CN3" s="973"/>
      <c r="CO3" s="973"/>
      <c r="CP3" s="973"/>
      <c r="CQ3" s="973"/>
      <c r="CR3" s="973"/>
      <c r="CS3" s="973"/>
      <c r="CT3" s="973"/>
      <c r="CU3" s="973"/>
      <c r="CV3" s="973"/>
      <c r="CW3" s="973"/>
      <c r="CX3" s="973"/>
      <c r="CY3" s="973"/>
      <c r="CZ3" s="973"/>
      <c r="DA3" s="973"/>
      <c r="DB3" s="973"/>
      <c r="DC3" s="973"/>
      <c r="DD3" s="973"/>
      <c r="DE3" s="973"/>
      <c r="DF3" s="973"/>
      <c r="DG3" s="973"/>
      <c r="DH3" s="973"/>
      <c r="DI3" s="973"/>
      <c r="DJ3" s="973"/>
      <c r="DK3" s="973"/>
      <c r="DL3" s="973"/>
      <c r="DM3" s="973"/>
      <c r="DN3" s="973"/>
      <c r="DO3" s="973"/>
      <c r="DP3" s="973"/>
      <c r="DQ3" s="973"/>
      <c r="DR3" s="973"/>
      <c r="DS3" s="973"/>
      <c r="DT3" s="973"/>
      <c r="DU3" s="973"/>
      <c r="DV3" s="973"/>
      <c r="DW3" s="973"/>
      <c r="DX3" s="973"/>
      <c r="DY3" s="973"/>
      <c r="DZ3" s="973"/>
      <c r="EA3" s="973"/>
      <c r="EB3" s="973"/>
      <c r="EC3" s="973"/>
      <c r="ED3" s="973"/>
      <c r="EE3" s="973"/>
      <c r="EF3" s="973"/>
      <c r="EG3" s="973"/>
      <c r="EH3" s="973"/>
      <c r="EI3" s="973"/>
      <c r="EJ3" s="973"/>
      <c r="EK3" s="973"/>
      <c r="EL3" s="973"/>
      <c r="EM3" s="973"/>
      <c r="EN3" s="973"/>
      <c r="EO3" s="973"/>
      <c r="EP3" s="973"/>
      <c r="EQ3" s="973"/>
      <c r="ER3" s="973"/>
      <c r="ES3" s="973"/>
      <c r="ET3" s="973"/>
      <c r="EU3" s="973"/>
      <c r="EV3" s="973"/>
      <c r="EW3" s="973"/>
      <c r="EX3" s="973"/>
      <c r="EY3" s="973"/>
      <c r="EZ3" s="973"/>
      <c r="FA3" s="973"/>
      <c r="FB3" s="973"/>
      <c r="FC3" s="973"/>
      <c r="FD3" s="973"/>
      <c r="FE3" s="973"/>
      <c r="FF3" s="973"/>
      <c r="FG3" s="973"/>
      <c r="FH3" s="973"/>
      <c r="FI3" s="973"/>
      <c r="FJ3" s="973"/>
      <c r="FK3" s="973"/>
      <c r="FL3" s="973"/>
      <c r="FM3" s="973"/>
      <c r="FN3" s="973"/>
      <c r="FO3" s="973"/>
      <c r="FP3" s="973"/>
      <c r="FQ3" s="973"/>
      <c r="FR3" s="973"/>
      <c r="FS3" s="973"/>
      <c r="FT3" s="973"/>
      <c r="FU3" s="973"/>
      <c r="FV3" s="973"/>
      <c r="FW3" s="973"/>
      <c r="FX3" s="973"/>
      <c r="FY3" s="973"/>
      <c r="FZ3" s="973"/>
      <c r="GA3" s="973"/>
      <c r="GB3" s="973"/>
      <c r="GC3" s="973"/>
      <c r="GD3" s="973"/>
      <c r="GE3" s="973"/>
      <c r="GF3" s="973"/>
      <c r="GG3" s="973"/>
      <c r="GH3" s="973"/>
      <c r="GI3" s="973"/>
      <c r="GJ3" s="973"/>
      <c r="GK3" s="973"/>
      <c r="GL3" s="973"/>
      <c r="GM3" s="973"/>
      <c r="GN3" s="973"/>
      <c r="GO3" s="973"/>
      <c r="GP3" s="973"/>
      <c r="GQ3" s="973"/>
      <c r="GR3" s="973"/>
      <c r="GS3" s="973"/>
      <c r="GT3" s="973"/>
      <c r="GU3" s="973"/>
      <c r="GV3" s="973"/>
      <c r="GW3" s="973"/>
      <c r="GX3" s="973"/>
      <c r="GY3" s="973"/>
      <c r="GZ3" s="973"/>
      <c r="HA3" s="973"/>
      <c r="HB3" s="973"/>
      <c r="HC3" s="973"/>
      <c r="HD3" s="973"/>
      <c r="HE3" s="973"/>
      <c r="HF3" s="973"/>
      <c r="HG3" s="973"/>
      <c r="HH3" s="973"/>
      <c r="HI3" s="973"/>
      <c r="HJ3" s="973"/>
      <c r="HK3" s="973"/>
      <c r="HL3" s="973"/>
      <c r="HM3" s="973"/>
      <c r="HN3" s="973"/>
      <c r="HO3" s="973"/>
      <c r="HP3" s="973"/>
      <c r="HQ3" s="973"/>
      <c r="HR3" s="973"/>
      <c r="HS3" s="973"/>
      <c r="HT3" s="973"/>
      <c r="HU3" s="973"/>
      <c r="HV3" s="973"/>
      <c r="HW3" s="973"/>
      <c r="HX3" s="973"/>
      <c r="HY3" s="973"/>
      <c r="HZ3" s="973"/>
      <c r="IA3" s="973"/>
      <c r="IB3" s="973"/>
      <c r="IC3" s="973"/>
      <c r="ID3" s="973"/>
      <c r="IE3" s="973"/>
      <c r="IF3" s="973"/>
      <c r="IG3" s="973"/>
      <c r="IH3" s="973"/>
      <c r="II3" s="973"/>
      <c r="IJ3" s="973"/>
      <c r="IK3" s="973"/>
      <c r="IL3" s="973"/>
      <c r="IM3" s="973"/>
      <c r="IN3" s="973"/>
      <c r="IO3" s="973"/>
      <c r="IP3" s="973"/>
      <c r="IQ3" s="973"/>
      <c r="IR3" s="973"/>
      <c r="IS3" s="973"/>
      <c r="IT3" s="973"/>
      <c r="IU3" s="973"/>
      <c r="IV3" s="973"/>
    </row>
    <row r="4" spans="1:256">
      <c r="A4" s="977"/>
      <c r="B4" s="978"/>
      <c r="C4" s="979" t="s">
        <v>3</v>
      </c>
      <c r="D4" s="980" t="s">
        <v>51</v>
      </c>
      <c r="E4" s="977"/>
      <c r="F4" s="977"/>
      <c r="G4" s="977"/>
      <c r="H4" s="977"/>
      <c r="I4" s="977"/>
      <c r="J4" s="977"/>
      <c r="K4" s="977"/>
      <c r="L4" s="977"/>
      <c r="M4" s="977"/>
      <c r="N4" s="977"/>
      <c r="O4" s="977"/>
      <c r="P4" s="977"/>
      <c r="Q4" s="977"/>
      <c r="R4" s="977"/>
      <c r="S4" s="977"/>
      <c r="T4" s="977"/>
      <c r="U4" s="977"/>
      <c r="V4" s="977"/>
      <c r="W4" s="977"/>
      <c r="X4" s="977"/>
      <c r="Y4" s="977"/>
      <c r="Z4" s="977"/>
      <c r="AA4" s="977"/>
      <c r="AB4" s="977"/>
      <c r="AC4" s="977"/>
      <c r="AD4" s="977"/>
      <c r="AE4" s="977"/>
      <c r="AF4" s="977"/>
      <c r="AG4" s="977"/>
      <c r="AH4" s="977"/>
      <c r="AI4" s="977"/>
      <c r="AJ4" s="977"/>
      <c r="AK4" s="977"/>
      <c r="AL4" s="977"/>
      <c r="AM4" s="977"/>
      <c r="AN4" s="977"/>
      <c r="AO4" s="977"/>
      <c r="AP4" s="977"/>
      <c r="AQ4" s="977"/>
      <c r="AR4" s="977"/>
      <c r="AS4" s="977"/>
      <c r="AT4" s="977"/>
      <c r="AU4" s="977"/>
      <c r="AV4" s="977"/>
      <c r="AW4" s="977"/>
      <c r="AX4" s="977"/>
      <c r="AY4" s="977"/>
      <c r="AZ4" s="977"/>
      <c r="BA4" s="977"/>
      <c r="BB4" s="977"/>
      <c r="BC4" s="977"/>
      <c r="BD4" s="977"/>
      <c r="BE4" s="977"/>
      <c r="BF4" s="977"/>
      <c r="BG4" s="977"/>
      <c r="BH4" s="977"/>
      <c r="BI4" s="977"/>
      <c r="BJ4" s="977"/>
      <c r="BK4" s="977"/>
      <c r="BL4" s="977"/>
      <c r="BM4" s="977"/>
      <c r="BN4" s="977"/>
      <c r="BO4" s="977"/>
      <c r="BP4" s="977"/>
      <c r="BQ4" s="977"/>
      <c r="BR4" s="977"/>
      <c r="BS4" s="977"/>
      <c r="BT4" s="977"/>
      <c r="BU4" s="977"/>
      <c r="BV4" s="977"/>
      <c r="BW4" s="977"/>
      <c r="BX4" s="977"/>
      <c r="BY4" s="977"/>
      <c r="BZ4" s="977"/>
      <c r="CA4" s="977"/>
      <c r="CB4" s="977"/>
      <c r="CC4" s="977"/>
      <c r="CD4" s="977"/>
      <c r="CE4" s="977"/>
      <c r="CF4" s="977"/>
      <c r="CG4" s="977"/>
      <c r="CH4" s="977"/>
      <c r="CI4" s="977"/>
      <c r="CJ4" s="977"/>
      <c r="CK4" s="977"/>
      <c r="CL4" s="977"/>
      <c r="CM4" s="977"/>
      <c r="CN4" s="977"/>
      <c r="CO4" s="977"/>
      <c r="CP4" s="977"/>
      <c r="CQ4" s="977"/>
      <c r="CR4" s="977"/>
      <c r="CS4" s="977"/>
      <c r="CT4" s="977"/>
      <c r="CU4" s="977"/>
      <c r="CV4" s="977"/>
      <c r="CW4" s="977"/>
      <c r="CX4" s="977"/>
      <c r="CY4" s="977"/>
      <c r="CZ4" s="977"/>
      <c r="DA4" s="977"/>
      <c r="DB4" s="977"/>
      <c r="DC4" s="977"/>
      <c r="DD4" s="977"/>
      <c r="DE4" s="977"/>
      <c r="DF4" s="977"/>
      <c r="DG4" s="977"/>
      <c r="DH4" s="977"/>
      <c r="DI4" s="977"/>
      <c r="DJ4" s="977"/>
      <c r="DK4" s="977"/>
      <c r="DL4" s="977"/>
      <c r="DM4" s="977"/>
      <c r="DN4" s="977"/>
      <c r="DO4" s="977"/>
      <c r="DP4" s="977"/>
      <c r="DQ4" s="977"/>
      <c r="DR4" s="977"/>
      <c r="DS4" s="977"/>
      <c r="DT4" s="977"/>
      <c r="DU4" s="977"/>
      <c r="DV4" s="977"/>
      <c r="DW4" s="977"/>
      <c r="DX4" s="977"/>
      <c r="DY4" s="977"/>
      <c r="DZ4" s="977"/>
      <c r="EA4" s="977"/>
      <c r="EB4" s="977"/>
      <c r="EC4" s="977"/>
      <c r="ED4" s="977"/>
      <c r="EE4" s="977"/>
      <c r="EF4" s="977"/>
      <c r="EG4" s="977"/>
      <c r="EH4" s="977"/>
      <c r="EI4" s="977"/>
      <c r="EJ4" s="977"/>
      <c r="EK4" s="977"/>
      <c r="EL4" s="977"/>
      <c r="EM4" s="977"/>
      <c r="EN4" s="977"/>
      <c r="EO4" s="977"/>
      <c r="EP4" s="977"/>
      <c r="EQ4" s="977"/>
      <c r="ER4" s="977"/>
      <c r="ES4" s="977"/>
      <c r="ET4" s="977"/>
      <c r="EU4" s="977"/>
      <c r="EV4" s="977"/>
      <c r="EW4" s="977"/>
      <c r="EX4" s="977"/>
      <c r="EY4" s="977"/>
      <c r="EZ4" s="977"/>
      <c r="FA4" s="977"/>
      <c r="FB4" s="977"/>
      <c r="FC4" s="977"/>
      <c r="FD4" s="977"/>
      <c r="FE4" s="977"/>
      <c r="FF4" s="977"/>
      <c r="FG4" s="977"/>
      <c r="FH4" s="977"/>
      <c r="FI4" s="977"/>
      <c r="FJ4" s="977"/>
      <c r="FK4" s="977"/>
      <c r="FL4" s="977"/>
      <c r="FM4" s="977"/>
      <c r="FN4" s="977"/>
      <c r="FO4" s="977"/>
      <c r="FP4" s="977"/>
      <c r="FQ4" s="977"/>
      <c r="FR4" s="977"/>
      <c r="FS4" s="977"/>
      <c r="FT4" s="977"/>
      <c r="FU4" s="977"/>
      <c r="FV4" s="977"/>
      <c r="FW4" s="977"/>
      <c r="FX4" s="977"/>
      <c r="FY4" s="977"/>
      <c r="FZ4" s="977"/>
      <c r="GA4" s="977"/>
      <c r="GB4" s="977"/>
      <c r="GC4" s="977"/>
      <c r="GD4" s="977"/>
      <c r="GE4" s="977"/>
      <c r="GF4" s="977"/>
      <c r="GG4" s="977"/>
      <c r="GH4" s="977"/>
      <c r="GI4" s="977"/>
      <c r="GJ4" s="977"/>
      <c r="GK4" s="977"/>
      <c r="GL4" s="977"/>
      <c r="GM4" s="977"/>
      <c r="GN4" s="977"/>
      <c r="GO4" s="977"/>
      <c r="GP4" s="977"/>
      <c r="GQ4" s="977"/>
      <c r="GR4" s="977"/>
      <c r="GS4" s="977"/>
      <c r="GT4" s="977"/>
      <c r="GU4" s="977"/>
      <c r="GV4" s="977"/>
      <c r="GW4" s="977"/>
      <c r="GX4" s="977"/>
      <c r="GY4" s="977"/>
      <c r="GZ4" s="977"/>
      <c r="HA4" s="977"/>
      <c r="HB4" s="977"/>
      <c r="HC4" s="977"/>
      <c r="HD4" s="977"/>
      <c r="HE4" s="977"/>
      <c r="HF4" s="977"/>
      <c r="HG4" s="977"/>
      <c r="HH4" s="977"/>
      <c r="HI4" s="977"/>
      <c r="HJ4" s="977"/>
      <c r="HK4" s="977"/>
      <c r="HL4" s="977"/>
      <c r="HM4" s="977"/>
      <c r="HN4" s="977"/>
      <c r="HO4" s="977"/>
      <c r="HP4" s="977"/>
      <c r="HQ4" s="977"/>
      <c r="HR4" s="977"/>
      <c r="HS4" s="977"/>
      <c r="HT4" s="977"/>
      <c r="HU4" s="977"/>
      <c r="HV4" s="977"/>
      <c r="HW4" s="977"/>
      <c r="HX4" s="977"/>
      <c r="HY4" s="977"/>
      <c r="HZ4" s="977"/>
      <c r="IA4" s="977"/>
      <c r="IB4" s="977"/>
      <c r="IC4" s="977"/>
      <c r="ID4" s="977"/>
      <c r="IE4" s="977"/>
      <c r="IF4" s="977"/>
      <c r="IG4" s="977"/>
      <c r="IH4" s="977"/>
      <c r="II4" s="977"/>
      <c r="IJ4" s="977"/>
      <c r="IK4" s="977"/>
      <c r="IL4" s="977"/>
      <c r="IM4" s="977"/>
      <c r="IN4" s="977"/>
      <c r="IO4" s="977"/>
      <c r="IP4" s="977"/>
      <c r="IQ4" s="977"/>
      <c r="IR4" s="977"/>
      <c r="IS4" s="977"/>
      <c r="IT4" s="977"/>
      <c r="IU4" s="977"/>
      <c r="IV4" s="977"/>
    </row>
    <row r="5" spans="1:256">
      <c r="A5" s="981"/>
      <c r="B5" s="982"/>
      <c r="C5" s="983" t="s">
        <v>5</v>
      </c>
      <c r="D5" s="984" t="s">
        <v>6</v>
      </c>
      <c r="E5" s="985"/>
      <c r="F5" s="985"/>
      <c r="G5" s="985"/>
      <c r="H5" s="985"/>
      <c r="I5" s="985"/>
      <c r="J5" s="985"/>
      <c r="K5" s="985"/>
      <c r="L5" s="985"/>
      <c r="M5" s="985"/>
      <c r="N5" s="985"/>
      <c r="O5" s="985"/>
      <c r="P5" s="985"/>
      <c r="Q5" s="985"/>
      <c r="R5" s="985"/>
      <c r="S5" s="985"/>
      <c r="T5" s="981"/>
      <c r="U5" s="981"/>
      <c r="V5" s="981"/>
      <c r="W5" s="981"/>
      <c r="X5" s="981"/>
      <c r="Y5" s="981"/>
      <c r="Z5" s="981"/>
      <c r="AA5" s="981"/>
      <c r="AB5" s="981"/>
      <c r="AC5" s="981"/>
      <c r="AD5" s="981"/>
      <c r="AE5" s="981"/>
      <c r="AF5" s="981"/>
      <c r="AG5" s="981"/>
      <c r="AH5" s="981"/>
      <c r="AI5" s="981"/>
      <c r="AJ5" s="981"/>
      <c r="AK5" s="981"/>
      <c r="AL5" s="981"/>
      <c r="AM5" s="981"/>
      <c r="AN5" s="981"/>
      <c r="AO5" s="981"/>
      <c r="AP5" s="981"/>
      <c r="AQ5" s="981"/>
      <c r="AR5" s="981"/>
      <c r="AS5" s="981"/>
      <c r="AT5" s="981"/>
      <c r="AU5" s="981"/>
      <c r="AV5" s="981"/>
      <c r="AW5" s="981"/>
      <c r="AX5" s="981"/>
      <c r="AY5" s="981"/>
      <c r="AZ5" s="981"/>
      <c r="BA5" s="981"/>
      <c r="BB5" s="981"/>
      <c r="BC5" s="981"/>
      <c r="BD5" s="981"/>
      <c r="BE5" s="981"/>
      <c r="BF5" s="981"/>
      <c r="BG5" s="981"/>
      <c r="BH5" s="981"/>
      <c r="BI5" s="981"/>
      <c r="BJ5" s="981"/>
      <c r="BK5" s="981"/>
      <c r="BL5" s="981"/>
      <c r="BM5" s="981"/>
      <c r="BN5" s="981"/>
      <c r="BO5" s="981"/>
      <c r="BP5" s="981"/>
      <c r="BQ5" s="981"/>
      <c r="BR5" s="981"/>
      <c r="BS5" s="981"/>
      <c r="BT5" s="981"/>
      <c r="BU5" s="981"/>
      <c r="BV5" s="981"/>
      <c r="BW5" s="981"/>
      <c r="BX5" s="981"/>
      <c r="BY5" s="981"/>
      <c r="BZ5" s="981"/>
      <c r="CA5" s="981"/>
      <c r="CB5" s="981"/>
      <c r="CC5" s="981"/>
      <c r="CD5" s="981"/>
      <c r="CE5" s="981"/>
      <c r="CF5" s="981"/>
      <c r="CG5" s="981"/>
      <c r="CH5" s="981"/>
      <c r="CI5" s="981"/>
      <c r="CJ5" s="981"/>
      <c r="CK5" s="981"/>
      <c r="CL5" s="981"/>
      <c r="CM5" s="981"/>
      <c r="CN5" s="981"/>
      <c r="CO5" s="981"/>
      <c r="CP5" s="981"/>
      <c r="CQ5" s="981"/>
      <c r="CR5" s="981"/>
      <c r="CS5" s="981"/>
      <c r="CT5" s="981"/>
      <c r="CU5" s="981"/>
      <c r="CV5" s="981"/>
      <c r="CW5" s="981"/>
      <c r="CX5" s="981"/>
      <c r="CY5" s="981"/>
      <c r="CZ5" s="981"/>
      <c r="DA5" s="981"/>
      <c r="DB5" s="981"/>
      <c r="DC5" s="981"/>
      <c r="DD5" s="981"/>
      <c r="DE5" s="981"/>
      <c r="DF5" s="981"/>
      <c r="DG5" s="981"/>
      <c r="DH5" s="981"/>
      <c r="DI5" s="981"/>
      <c r="DJ5" s="981"/>
      <c r="DK5" s="981"/>
      <c r="DL5" s="981"/>
      <c r="DM5" s="981"/>
      <c r="DN5" s="981"/>
      <c r="DO5" s="981"/>
      <c r="DP5" s="981"/>
      <c r="DQ5" s="981"/>
      <c r="DR5" s="981"/>
      <c r="DS5" s="981"/>
      <c r="DT5" s="981"/>
      <c r="DU5" s="981"/>
      <c r="DV5" s="981"/>
      <c r="DW5" s="981"/>
      <c r="DX5" s="981"/>
      <c r="DY5" s="981"/>
      <c r="DZ5" s="981"/>
      <c r="EA5" s="981"/>
      <c r="EB5" s="981"/>
      <c r="EC5" s="981"/>
      <c r="ED5" s="981"/>
      <c r="EE5" s="981"/>
      <c r="EF5" s="981"/>
      <c r="EG5" s="981"/>
      <c r="EH5" s="981"/>
      <c r="EI5" s="981"/>
      <c r="EJ5" s="981"/>
      <c r="EK5" s="981"/>
      <c r="EL5" s="981"/>
      <c r="EM5" s="981"/>
      <c r="EN5" s="981"/>
      <c r="EO5" s="981"/>
      <c r="EP5" s="981"/>
      <c r="EQ5" s="981"/>
      <c r="ER5" s="981"/>
      <c r="ES5" s="981"/>
      <c r="ET5" s="981"/>
      <c r="EU5" s="981"/>
      <c r="EV5" s="981"/>
      <c r="EW5" s="981"/>
      <c r="EX5" s="981"/>
      <c r="EY5" s="981"/>
      <c r="EZ5" s="981"/>
      <c r="FA5" s="981"/>
      <c r="FB5" s="981"/>
      <c r="FC5" s="981"/>
      <c r="FD5" s="981"/>
      <c r="FE5" s="981"/>
      <c r="FF5" s="981"/>
      <c r="FG5" s="981"/>
      <c r="FH5" s="981"/>
      <c r="FI5" s="981"/>
      <c r="FJ5" s="981"/>
      <c r="FK5" s="981"/>
      <c r="FL5" s="981"/>
      <c r="FM5" s="981"/>
      <c r="FN5" s="981"/>
      <c r="FO5" s="981"/>
      <c r="FP5" s="981"/>
      <c r="FQ5" s="981"/>
      <c r="FR5" s="981"/>
      <c r="FS5" s="981"/>
      <c r="FT5" s="981"/>
      <c r="FU5" s="981"/>
      <c r="FV5" s="981"/>
      <c r="FW5" s="981"/>
      <c r="FX5" s="981"/>
      <c r="FY5" s="981"/>
      <c r="FZ5" s="981"/>
      <c r="GA5" s="981"/>
      <c r="GB5" s="981"/>
      <c r="GC5" s="981"/>
      <c r="GD5" s="981"/>
      <c r="GE5" s="981"/>
      <c r="GF5" s="981"/>
      <c r="GG5" s="981"/>
      <c r="GH5" s="981"/>
      <c r="GI5" s="981"/>
      <c r="GJ5" s="981"/>
      <c r="GK5" s="981"/>
      <c r="GL5" s="981"/>
      <c r="GM5" s="981"/>
      <c r="GN5" s="981"/>
      <c r="GO5" s="981"/>
      <c r="GP5" s="981"/>
      <c r="GQ5" s="981"/>
      <c r="GR5" s="981"/>
      <c r="GS5" s="981"/>
      <c r="GT5" s="981"/>
      <c r="GU5" s="981"/>
      <c r="GV5" s="981"/>
      <c r="GW5" s="981"/>
      <c r="GX5" s="981"/>
      <c r="GY5" s="981"/>
      <c r="GZ5" s="981"/>
      <c r="HA5" s="981"/>
      <c r="HB5" s="981"/>
      <c r="HC5" s="981"/>
      <c r="HD5" s="981"/>
      <c r="HE5" s="981"/>
      <c r="HF5" s="981"/>
      <c r="HG5" s="981"/>
      <c r="HH5" s="981"/>
      <c r="HI5" s="981"/>
      <c r="HJ5" s="981"/>
      <c r="HK5" s="981"/>
      <c r="HL5" s="981"/>
      <c r="HM5" s="981"/>
      <c r="HN5" s="981"/>
      <c r="HO5" s="981"/>
      <c r="HP5" s="981"/>
      <c r="HQ5" s="981"/>
      <c r="HR5" s="981"/>
      <c r="HS5" s="981"/>
      <c r="HT5" s="981"/>
      <c r="HU5" s="981"/>
      <c r="HV5" s="981"/>
      <c r="HW5" s="981"/>
      <c r="HX5" s="981"/>
      <c r="HY5" s="981"/>
      <c r="HZ5" s="981"/>
      <c r="IA5" s="981"/>
      <c r="IB5" s="981"/>
      <c r="IC5" s="981"/>
      <c r="ID5" s="981"/>
      <c r="IE5" s="981"/>
      <c r="IF5" s="981"/>
      <c r="IG5" s="981"/>
      <c r="IH5" s="981"/>
      <c r="II5" s="981"/>
      <c r="IJ5" s="981"/>
      <c r="IK5" s="981"/>
      <c r="IL5" s="981"/>
      <c r="IM5" s="981"/>
      <c r="IN5" s="981"/>
      <c r="IO5" s="981"/>
      <c r="IP5" s="981"/>
      <c r="IQ5" s="981"/>
      <c r="IR5" s="981"/>
      <c r="IS5" s="981"/>
      <c r="IT5" s="981"/>
      <c r="IU5" s="981"/>
      <c r="IV5" s="981"/>
    </row>
    <row r="6" spans="1:256">
      <c r="B6" s="986" t="s">
        <v>163</v>
      </c>
      <c r="C6" s="987"/>
      <c r="D6" s="988"/>
    </row>
    <row r="7" spans="1:256">
      <c r="B7" s="989" t="s">
        <v>199</v>
      </c>
      <c r="C7" s="990"/>
      <c r="D7" s="991"/>
      <c r="T7" s="965"/>
      <c r="U7" s="965"/>
      <c r="V7" s="965"/>
      <c r="W7" s="965"/>
      <c r="X7" s="965"/>
      <c r="Y7" s="965"/>
      <c r="Z7" s="965"/>
      <c r="AA7" s="965"/>
      <c r="AB7" s="965"/>
      <c r="AC7" s="965"/>
      <c r="AD7" s="965"/>
      <c r="AE7" s="965"/>
      <c r="AF7" s="965"/>
      <c r="AG7" s="965"/>
      <c r="AH7" s="965"/>
      <c r="AI7" s="965"/>
      <c r="AJ7" s="965"/>
      <c r="AK7" s="965"/>
      <c r="AL7" s="965"/>
      <c r="AM7" s="965"/>
      <c r="AN7" s="965"/>
      <c r="AO7" s="965"/>
      <c r="AP7" s="965"/>
      <c r="AQ7" s="965"/>
      <c r="AR7" s="965"/>
      <c r="AS7" s="965"/>
      <c r="AT7" s="965"/>
      <c r="AU7" s="965"/>
      <c r="AV7" s="965"/>
      <c r="AW7" s="965"/>
    </row>
    <row r="8" spans="1:256">
      <c r="B8" s="992" t="s">
        <v>200</v>
      </c>
      <c r="C8" s="990"/>
      <c r="D8" s="991"/>
      <c r="T8" s="965"/>
      <c r="U8" s="965"/>
      <c r="V8" s="965"/>
      <c r="W8" s="965"/>
      <c r="X8" s="965"/>
      <c r="Y8" s="965"/>
      <c r="Z8" s="965"/>
      <c r="AA8" s="965"/>
      <c r="AB8" s="965"/>
      <c r="AC8" s="965"/>
      <c r="AD8" s="965"/>
      <c r="AE8" s="965"/>
      <c r="AF8" s="965"/>
      <c r="AG8" s="965"/>
      <c r="AH8" s="965"/>
      <c r="AI8" s="965"/>
      <c r="AJ8" s="965"/>
      <c r="AK8" s="965"/>
      <c r="AL8" s="965"/>
      <c r="AM8" s="965"/>
      <c r="AN8" s="965"/>
      <c r="AO8" s="965"/>
      <c r="AP8" s="965"/>
      <c r="AQ8" s="965"/>
      <c r="AR8" s="965"/>
      <c r="AS8" s="965"/>
      <c r="AT8" s="965"/>
      <c r="AU8" s="965"/>
      <c r="AV8" s="965"/>
      <c r="AW8" s="965"/>
    </row>
    <row r="9" spans="1:256">
      <c r="B9" s="993" t="s">
        <v>79</v>
      </c>
      <c r="C9" s="987"/>
      <c r="D9" s="988"/>
    </row>
    <row r="10" spans="1:256">
      <c r="B10" s="986" t="s">
        <v>164</v>
      </c>
      <c r="C10" s="987"/>
      <c r="D10" s="988"/>
    </row>
    <row r="11" spans="1:256">
      <c r="B11" s="992" t="s">
        <v>199</v>
      </c>
      <c r="C11" s="990"/>
      <c r="D11" s="991"/>
      <c r="T11" s="965"/>
      <c r="U11" s="965"/>
      <c r="V11" s="965"/>
      <c r="W11" s="965"/>
      <c r="X11" s="965"/>
      <c r="Y11" s="965"/>
      <c r="Z11" s="965"/>
      <c r="AA11" s="965"/>
      <c r="AB11" s="965"/>
      <c r="AC11" s="965"/>
      <c r="AD11" s="965"/>
      <c r="AE11" s="965"/>
      <c r="AF11" s="965"/>
      <c r="AG11" s="965"/>
      <c r="AH11" s="965"/>
      <c r="AI11" s="965"/>
      <c r="AJ11" s="965"/>
      <c r="AK11" s="965"/>
      <c r="AL11" s="965"/>
      <c r="AM11" s="965"/>
      <c r="AN11" s="965"/>
      <c r="AO11" s="965"/>
      <c r="AP11" s="965"/>
      <c r="AQ11" s="965"/>
      <c r="AR11" s="965"/>
      <c r="AS11" s="965"/>
      <c r="AT11" s="965"/>
      <c r="AU11" s="965"/>
      <c r="AV11" s="965"/>
      <c r="AW11" s="965"/>
    </row>
    <row r="12" spans="1:256">
      <c r="B12" s="992" t="s">
        <v>200</v>
      </c>
      <c r="C12" s="990"/>
      <c r="D12" s="991"/>
      <c r="T12" s="965"/>
      <c r="U12" s="965"/>
      <c r="V12" s="965"/>
      <c r="W12" s="965"/>
      <c r="X12" s="965"/>
      <c r="Y12" s="965"/>
      <c r="Z12" s="965"/>
      <c r="AA12" s="965"/>
      <c r="AB12" s="965"/>
      <c r="AC12" s="965"/>
      <c r="AD12" s="965"/>
      <c r="AE12" s="965"/>
      <c r="AF12" s="965"/>
      <c r="AG12" s="965"/>
      <c r="AH12" s="965"/>
      <c r="AI12" s="965"/>
      <c r="AJ12" s="965"/>
      <c r="AK12" s="965"/>
      <c r="AL12" s="965"/>
      <c r="AM12" s="965"/>
      <c r="AN12" s="965"/>
      <c r="AO12" s="965"/>
      <c r="AP12" s="965"/>
      <c r="AQ12" s="965"/>
      <c r="AR12" s="965"/>
      <c r="AS12" s="965"/>
      <c r="AT12" s="965"/>
      <c r="AU12" s="965"/>
      <c r="AV12" s="965"/>
      <c r="AW12" s="965"/>
    </row>
    <row r="13" spans="1:256">
      <c r="B13" s="993" t="s">
        <v>85</v>
      </c>
      <c r="C13" s="987"/>
      <c r="D13" s="988"/>
    </row>
    <row r="14" spans="1:256">
      <c r="B14" s="994" t="str">
        <v>סה"כ יתרות התחייבות להשקעה</v>
      </c>
      <c r="C14" s="995"/>
      <c r="D14" s="996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B2:D2"/>
  </mergeCells>
  <printOptions/>
  <pageMargins left="0" right="0" top="0.5" bottom="0.5" header="0" footer="0.25"/>
  <pageSetup blackAndWhite="0" cellComments="none" copies="1" draft="0" errors="displayed" firstPageNumber="1" fitToWidth="1" orientation="landscape" pageOrder="overThenDown" paperSize="9" scale="100" useFirstPageNumber="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35"/>
  <sheetViews>
    <sheetView workbookViewId="0" rightToLeft="1">
      <selection activeCell="A1" sqref="A1"/>
    </sheetView>
  </sheetViews>
  <sheetFormatPr defaultRowHeight="18"/>
  <cols>
    <col min="1" max="1" style="997" width="6.281423" customWidth="1"/>
    <col min="2" max="2" style="998" width="44.92489" customWidth="1"/>
    <col min="3" max="3" style="998" width="12.4337" customWidth="1"/>
    <col min="4" max="4" style="997" width="17.30229" customWidth="1"/>
    <col min="5" max="5" style="997" width="11.29091" customWidth="1"/>
    <col min="6" max="6" style="997" width="13.2947" customWidth="1"/>
    <col min="7" max="7" style="997" width="14.0109" customWidth="1"/>
    <col min="8" max="8" style="997" width="13.009" customWidth="1"/>
    <col min="9" max="9" style="997" width="11.4318" customWidth="1"/>
    <col min="10" max="10" style="997" width="12.148" customWidth="1"/>
    <col min="11" max="11" style="997" width="12.2928" customWidth="1"/>
    <col min="12" max="12" style="997" width="21.16507" customWidth="1"/>
    <col min="13" max="13" style="997" width="20.73457" customWidth="1"/>
    <col min="14" max="14" style="997" width="9.287113" customWidth="1"/>
    <col min="15" max="15" style="997" width="10.4299" customWidth="1"/>
    <col min="16" max="16" style="997" width="7.569017" customWidth="1"/>
    <col min="17" max="17" style="997" width="6.708012" customWidth="1"/>
    <col min="18" max="18" style="997" width="7.709908" customWidth="1"/>
    <col min="19" max="19" style="997" width="7.138514" customWidth="1"/>
    <col min="20" max="20" style="997" width="5.995726" customWidth="1"/>
    <col min="21" max="21" style="997" width="7.854714" customWidth="1"/>
    <col min="22" max="22" style="997" width="8.140411" customWidth="1"/>
    <col min="23" max="23" style="997" width="6.281423" customWidth="1"/>
    <col min="24" max="24" style="997" width="7.999519" customWidth="1"/>
    <col min="25" max="25" style="997" width="8.711805" customWidth="1"/>
    <col min="26" max="26" style="997" width="10.00331" customWidth="1"/>
    <col min="27" max="27" style="997" width="9.57281" customWidth="1"/>
    <col min="28" max="28" style="997" width="6.136617" customWidth="1"/>
    <col min="29" max="30" style="997" width="5.706115" customWidth="1"/>
    <col min="31" max="31" style="997" width="6.852817" customWidth="1"/>
    <col min="32" max="32" style="997" width="6.422315" customWidth="1"/>
    <col min="33" max="33" style="997" width="6.708012" customWidth="1"/>
    <col min="34" max="34" style="997" width="7.28332" customWidth="1"/>
    <col min="35" max="46" style="997" width="5.706115" customWidth="1"/>
    <col min="47" max="256" style="997"/>
  </cols>
  <sheetData>
    <row r="1" spans="1:256">
      <c r="B1" s="999" t="s">
        <v>16</v>
      </c>
      <c r="C1" s="1000" t="s">
        <v>1</v>
      </c>
      <c r="D1" s="1001"/>
      <c r="E1" s="1002"/>
      <c r="F1" s="1001"/>
      <c r="G1" s="1002"/>
      <c r="H1" s="1003"/>
      <c r="I1" s="1001"/>
      <c r="J1" s="1003"/>
      <c r="K1" s="1003"/>
      <c r="L1" s="1004"/>
      <c r="M1" s="1004"/>
      <c r="N1" s="1003"/>
      <c r="O1" s="1003"/>
    </row>
    <row r="2" spans="1:256" ht="16.5" customHeight="1">
      <c r="B2" s="1005" t="s">
        <v>206</v>
      </c>
      <c r="C2" s="1006"/>
      <c r="D2" s="1006"/>
      <c r="E2" s="1006"/>
      <c r="F2" s="1006"/>
      <c r="G2" s="1006"/>
      <c r="H2" s="1006"/>
      <c r="I2" s="1006"/>
      <c r="J2" s="1006"/>
      <c r="K2" s="1006"/>
      <c r="L2" s="1006"/>
      <c r="M2" s="1006"/>
      <c r="N2" s="1006"/>
      <c r="O2" s="1007"/>
    </row>
    <row r="3" spans="1:256">
      <c r="A3" s="1008"/>
      <c r="B3" s="1009" t="str">
        <v>1. אג"ח קונצרני סחיר</v>
      </c>
      <c r="C3" s="1010" t="s">
        <v>17</v>
      </c>
      <c r="D3" s="1010" t="s">
        <v>64</v>
      </c>
      <c r="E3" s="1010" t="s">
        <v>18</v>
      </c>
      <c r="F3" s="1010" t="s">
        <v>19</v>
      </c>
      <c r="G3" s="1010" t="s">
        <v>46</v>
      </c>
      <c r="H3" s="1010" t="s">
        <v>47</v>
      </c>
      <c r="I3" s="1010" t="s">
        <v>20</v>
      </c>
      <c r="J3" s="1010" t="s">
        <v>21</v>
      </c>
      <c r="K3" s="1010" t="s">
        <v>207</v>
      </c>
      <c r="L3" s="1010" t="s">
        <v>48</v>
      </c>
      <c r="M3" s="1010" t="s">
        <v>208</v>
      </c>
      <c r="N3" s="1010" t="s">
        <v>50</v>
      </c>
      <c r="O3" s="1011" t="s">
        <v>2</v>
      </c>
      <c r="P3" s="1008"/>
      <c r="R3" s="1008"/>
      <c r="S3" s="1008"/>
      <c r="T3" s="1008"/>
      <c r="U3" s="1008"/>
      <c r="V3" s="1008"/>
      <c r="W3" s="1008"/>
      <c r="X3" s="1008"/>
      <c r="Y3" s="1008"/>
      <c r="Z3" s="1008"/>
      <c r="AA3" s="1008"/>
      <c r="AB3" s="1008"/>
      <c r="AC3" s="1008"/>
      <c r="AD3" s="1008"/>
      <c r="AE3" s="1008"/>
      <c r="AF3" s="1008"/>
      <c r="AG3" s="1008"/>
      <c r="AH3" s="1008"/>
      <c r="AI3" s="1008"/>
      <c r="AJ3" s="1008"/>
      <c r="AK3" s="1008"/>
      <c r="AL3" s="1008"/>
      <c r="AM3" s="1008"/>
      <c r="AN3" s="1008"/>
      <c r="AO3" s="1008"/>
      <c r="AP3" s="1008"/>
      <c r="AQ3" s="1008"/>
      <c r="AR3" s="1008"/>
      <c r="AS3" s="1008"/>
      <c r="AT3" s="1008"/>
      <c r="AU3" s="1008"/>
      <c r="AV3" s="1008"/>
      <c r="AW3" s="1008"/>
      <c r="AX3" s="1008"/>
      <c r="AY3" s="1008"/>
      <c r="AZ3" s="1008"/>
      <c r="BA3" s="1008"/>
      <c r="BB3" s="1008"/>
      <c r="BC3" s="1008"/>
      <c r="BD3" s="1008"/>
      <c r="BE3" s="1008"/>
      <c r="BF3" s="1008"/>
      <c r="BG3" s="1008"/>
      <c r="BH3" s="1008"/>
      <c r="BI3" s="1008"/>
      <c r="BJ3" s="1008"/>
      <c r="BK3" s="1008"/>
      <c r="BL3" s="1008"/>
      <c r="BM3" s="1008"/>
      <c r="BN3" s="1008"/>
      <c r="BO3" s="1008"/>
      <c r="BP3" s="1008"/>
      <c r="BQ3" s="1008"/>
      <c r="BR3" s="1008"/>
      <c r="BS3" s="1008"/>
      <c r="BT3" s="1008"/>
      <c r="BU3" s="1008"/>
      <c r="BV3" s="1008"/>
      <c r="BW3" s="1008"/>
      <c r="BX3" s="1008"/>
      <c r="BY3" s="1008"/>
      <c r="BZ3" s="1008"/>
      <c r="CA3" s="1008"/>
      <c r="CB3" s="1008"/>
      <c r="CC3" s="1008"/>
      <c r="CD3" s="1008"/>
      <c r="CE3" s="1008"/>
      <c r="CF3" s="1008"/>
      <c r="CG3" s="1008"/>
      <c r="CH3" s="1008"/>
      <c r="CI3" s="1008"/>
      <c r="CJ3" s="1008"/>
      <c r="CK3" s="1008"/>
      <c r="CL3" s="1008"/>
      <c r="CM3" s="1008"/>
      <c r="CN3" s="1008"/>
      <c r="CO3" s="1008"/>
      <c r="CP3" s="1008"/>
      <c r="CQ3" s="1008"/>
      <c r="CR3" s="1008"/>
      <c r="CS3" s="1008"/>
      <c r="CT3" s="1008"/>
      <c r="CU3" s="1008"/>
      <c r="CV3" s="1008"/>
      <c r="CW3" s="1008"/>
      <c r="CX3" s="1008"/>
      <c r="CY3" s="1008"/>
      <c r="CZ3" s="1008"/>
      <c r="DA3" s="1008"/>
      <c r="DB3" s="1008"/>
      <c r="DC3" s="1008"/>
      <c r="DD3" s="1008"/>
      <c r="DE3" s="1008"/>
      <c r="DF3" s="1008"/>
      <c r="DG3" s="1008"/>
      <c r="DH3" s="1008"/>
      <c r="DI3" s="1008"/>
      <c r="DJ3" s="1008"/>
      <c r="DK3" s="1008"/>
      <c r="DL3" s="1008"/>
      <c r="DM3" s="1008"/>
      <c r="DN3" s="1008"/>
      <c r="DO3" s="1008"/>
      <c r="DP3" s="1008"/>
      <c r="DQ3" s="1008"/>
      <c r="DR3" s="1008"/>
      <c r="DS3" s="1008"/>
      <c r="DT3" s="1008"/>
      <c r="DU3" s="1008"/>
      <c r="DV3" s="1008"/>
      <c r="DW3" s="1008"/>
      <c r="DX3" s="1008"/>
      <c r="DY3" s="1008"/>
      <c r="DZ3" s="1008"/>
      <c r="EA3" s="1008"/>
      <c r="EB3" s="1008"/>
      <c r="EC3" s="1008"/>
      <c r="ED3" s="1008"/>
      <c r="EE3" s="1008"/>
      <c r="EF3" s="1008"/>
      <c r="EG3" s="1008"/>
      <c r="EH3" s="1008"/>
      <c r="EI3" s="1008"/>
      <c r="EJ3" s="1008"/>
      <c r="EK3" s="1008"/>
      <c r="EL3" s="1008"/>
      <c r="EM3" s="1008"/>
      <c r="EN3" s="1008"/>
      <c r="EO3" s="1008"/>
      <c r="EP3" s="1008"/>
      <c r="EQ3" s="1008"/>
      <c r="ER3" s="1008"/>
      <c r="ES3" s="1008"/>
      <c r="ET3" s="1008"/>
      <c r="EU3" s="1008"/>
      <c r="EV3" s="1008"/>
      <c r="EW3" s="1008"/>
      <c r="EX3" s="1008"/>
      <c r="EY3" s="1008"/>
      <c r="EZ3" s="1008"/>
      <c r="FA3" s="1008"/>
      <c r="FB3" s="1008"/>
      <c r="FC3" s="1008"/>
      <c r="FD3" s="1008"/>
      <c r="FE3" s="1008"/>
      <c r="FF3" s="1008"/>
      <c r="FG3" s="1008"/>
      <c r="FH3" s="1008"/>
      <c r="FI3" s="1008"/>
      <c r="FJ3" s="1008"/>
      <c r="FK3" s="1008"/>
      <c r="FL3" s="1008"/>
      <c r="FM3" s="1008"/>
      <c r="FN3" s="1008"/>
      <c r="FO3" s="1008"/>
      <c r="FP3" s="1008"/>
      <c r="FQ3" s="1008"/>
      <c r="FR3" s="1008"/>
      <c r="FS3" s="1008"/>
      <c r="FT3" s="1008"/>
      <c r="FU3" s="1008"/>
      <c r="FV3" s="1008"/>
      <c r="FW3" s="1008"/>
      <c r="FX3" s="1008"/>
      <c r="FY3" s="1008"/>
      <c r="FZ3" s="1008"/>
      <c r="GA3" s="1008"/>
      <c r="GB3" s="1008"/>
      <c r="GC3" s="1008"/>
      <c r="GD3" s="1008"/>
      <c r="GE3" s="1008"/>
      <c r="GF3" s="1008"/>
      <c r="GG3" s="1008"/>
      <c r="GH3" s="1008"/>
      <c r="GI3" s="1008"/>
      <c r="GJ3" s="1008"/>
      <c r="GK3" s="1008"/>
      <c r="GL3" s="1008"/>
      <c r="GM3" s="1008"/>
      <c r="GN3" s="1008"/>
      <c r="GO3" s="1008"/>
      <c r="GP3" s="1008"/>
      <c r="GQ3" s="1008"/>
      <c r="GR3" s="1008"/>
      <c r="GS3" s="1008"/>
      <c r="GT3" s="1008"/>
      <c r="GU3" s="1008"/>
      <c r="GV3" s="1008"/>
      <c r="GW3" s="1008"/>
      <c r="GX3" s="1008"/>
      <c r="GY3" s="1008"/>
      <c r="GZ3" s="1008"/>
      <c r="HA3" s="1008"/>
      <c r="HB3" s="1008"/>
      <c r="HC3" s="1008"/>
      <c r="HD3" s="1008"/>
      <c r="HE3" s="1008"/>
      <c r="HF3" s="1008"/>
      <c r="HG3" s="1008"/>
      <c r="HH3" s="1008"/>
      <c r="HI3" s="1008"/>
      <c r="HJ3" s="1008"/>
      <c r="HK3" s="1008"/>
      <c r="HL3" s="1008"/>
      <c r="HM3" s="1008"/>
      <c r="HN3" s="1008"/>
      <c r="HO3" s="1008"/>
      <c r="HP3" s="1008"/>
      <c r="HQ3" s="1008"/>
      <c r="HR3" s="1008"/>
      <c r="HS3" s="1008"/>
      <c r="HT3" s="1008"/>
      <c r="HU3" s="1008"/>
      <c r="HV3" s="1008"/>
      <c r="HW3" s="1008"/>
      <c r="HX3" s="1008"/>
      <c r="HY3" s="1008"/>
      <c r="HZ3" s="1008"/>
      <c r="IA3" s="1008"/>
      <c r="IB3" s="1008"/>
      <c r="IC3" s="1008"/>
      <c r="ID3" s="1008"/>
      <c r="IE3" s="1008"/>
      <c r="IF3" s="1008"/>
      <c r="IG3" s="1008"/>
      <c r="IH3" s="1008"/>
      <c r="II3" s="1008"/>
      <c r="IJ3" s="1008"/>
      <c r="IK3" s="1008"/>
      <c r="IL3" s="1008"/>
      <c r="IM3" s="1008"/>
      <c r="IN3" s="1008"/>
      <c r="IO3" s="1008"/>
      <c r="IP3" s="1008"/>
      <c r="IQ3" s="1008"/>
      <c r="IR3" s="1008"/>
      <c r="IS3" s="1008"/>
      <c r="IT3" s="1008"/>
      <c r="IU3" s="1008"/>
      <c r="IV3" s="1008"/>
    </row>
    <row r="4" spans="1:256">
      <c r="A4" s="1008"/>
      <c r="B4" s="1012"/>
      <c r="C4" s="1013"/>
      <c r="D4" s="1013"/>
      <c r="E4" s="1014"/>
      <c r="F4" s="1014"/>
      <c r="G4" s="1014" t="s">
        <v>51</v>
      </c>
      <c r="H4" s="1014" t="s">
        <v>52</v>
      </c>
      <c r="I4" s="1014"/>
      <c r="J4" s="1014" t="s">
        <v>4</v>
      </c>
      <c r="K4" s="1014" t="s">
        <v>4</v>
      </c>
      <c r="L4" s="1014" t="s">
        <v>53</v>
      </c>
      <c r="M4" s="1014" t="s">
        <v>3</v>
      </c>
      <c r="N4" s="1014" t="s">
        <v>4</v>
      </c>
      <c r="O4" s="1015" t="s">
        <v>4</v>
      </c>
      <c r="P4" s="1008"/>
      <c r="Q4" s="1008"/>
      <c r="R4" s="1008"/>
      <c r="S4" s="1008"/>
      <c r="T4" s="1008"/>
      <c r="U4" s="1008"/>
      <c r="V4" s="1008"/>
      <c r="W4" s="1008"/>
      <c r="X4" s="1008"/>
      <c r="Y4" s="1008"/>
      <c r="Z4" s="1008"/>
      <c r="AA4" s="1008"/>
      <c r="AB4" s="1008"/>
      <c r="AC4" s="1008"/>
      <c r="AD4" s="1008"/>
      <c r="AE4" s="1008"/>
      <c r="AF4" s="1008"/>
      <c r="AG4" s="1008"/>
      <c r="AH4" s="1008"/>
      <c r="AI4" s="1008"/>
      <c r="AJ4" s="1008"/>
      <c r="AK4" s="1008"/>
      <c r="AL4" s="1008"/>
      <c r="AM4" s="1008"/>
      <c r="AN4" s="1008"/>
      <c r="AO4" s="1008"/>
      <c r="AP4" s="1008"/>
      <c r="AQ4" s="1008"/>
      <c r="AR4" s="1008"/>
      <c r="AS4" s="1008"/>
      <c r="AT4" s="1008"/>
      <c r="AU4" s="1008"/>
      <c r="AV4" s="1008"/>
      <c r="AW4" s="1008"/>
      <c r="AX4" s="1008"/>
      <c r="AY4" s="1008"/>
      <c r="AZ4" s="1008"/>
      <c r="BA4" s="1008"/>
      <c r="BB4" s="1008"/>
      <c r="BC4" s="1008"/>
      <c r="BD4" s="1008"/>
      <c r="BE4" s="1008"/>
      <c r="BF4" s="1008"/>
      <c r="BG4" s="1008"/>
      <c r="BH4" s="1008"/>
      <c r="BI4" s="1008"/>
      <c r="BJ4" s="1008"/>
      <c r="BK4" s="1008"/>
      <c r="BL4" s="1008"/>
      <c r="BM4" s="1008"/>
      <c r="BN4" s="1008"/>
      <c r="BO4" s="1008"/>
      <c r="BP4" s="1008"/>
      <c r="BQ4" s="1008"/>
      <c r="BR4" s="1008"/>
      <c r="BS4" s="1008"/>
      <c r="BT4" s="1008"/>
      <c r="BU4" s="1008"/>
      <c r="BV4" s="1008"/>
      <c r="BW4" s="1008"/>
      <c r="BX4" s="1008"/>
      <c r="BY4" s="1008"/>
      <c r="BZ4" s="1008"/>
      <c r="CA4" s="1008"/>
      <c r="CB4" s="1008"/>
      <c r="CC4" s="1008"/>
      <c r="CD4" s="1008"/>
      <c r="CE4" s="1008"/>
      <c r="CF4" s="1008"/>
      <c r="CG4" s="1008"/>
      <c r="CH4" s="1008"/>
      <c r="CI4" s="1008"/>
      <c r="CJ4" s="1008"/>
      <c r="CK4" s="1008"/>
      <c r="CL4" s="1008"/>
      <c r="CM4" s="1008"/>
      <c r="CN4" s="1008"/>
      <c r="CO4" s="1008"/>
      <c r="CP4" s="1008"/>
      <c r="CQ4" s="1008"/>
      <c r="CR4" s="1008"/>
      <c r="CS4" s="1008"/>
      <c r="CT4" s="1008"/>
      <c r="CU4" s="1008"/>
      <c r="CV4" s="1008"/>
      <c r="CW4" s="1008"/>
      <c r="CX4" s="1008"/>
      <c r="CY4" s="1008"/>
      <c r="CZ4" s="1008"/>
      <c r="DA4" s="1008"/>
      <c r="DB4" s="1008"/>
      <c r="DC4" s="1008"/>
      <c r="DD4" s="1008"/>
      <c r="DE4" s="1008"/>
      <c r="DF4" s="1008"/>
      <c r="DG4" s="1008"/>
      <c r="DH4" s="1008"/>
      <c r="DI4" s="1008"/>
      <c r="DJ4" s="1008"/>
      <c r="DK4" s="1008"/>
      <c r="DL4" s="1008"/>
      <c r="DM4" s="1008"/>
      <c r="DN4" s="1008"/>
      <c r="DO4" s="1008"/>
      <c r="DP4" s="1008"/>
      <c r="DQ4" s="1008"/>
      <c r="DR4" s="1008"/>
      <c r="DS4" s="1008"/>
      <c r="DT4" s="1008"/>
      <c r="DU4" s="1008"/>
      <c r="DV4" s="1008"/>
      <c r="DW4" s="1008"/>
      <c r="DX4" s="1008"/>
      <c r="DY4" s="1008"/>
      <c r="DZ4" s="1008"/>
      <c r="EA4" s="1008"/>
      <c r="EB4" s="1008"/>
      <c r="EC4" s="1008"/>
      <c r="ED4" s="1008"/>
      <c r="EE4" s="1008"/>
      <c r="EF4" s="1008"/>
      <c r="EG4" s="1008"/>
      <c r="EH4" s="1008"/>
      <c r="EI4" s="1008"/>
      <c r="EJ4" s="1008"/>
      <c r="EK4" s="1008"/>
      <c r="EL4" s="1008"/>
      <c r="EM4" s="1008"/>
      <c r="EN4" s="1008"/>
      <c r="EO4" s="1008"/>
      <c r="EP4" s="1008"/>
      <c r="EQ4" s="1008"/>
      <c r="ER4" s="1008"/>
      <c r="ES4" s="1008"/>
      <c r="ET4" s="1008"/>
      <c r="EU4" s="1008"/>
      <c r="EV4" s="1008"/>
      <c r="EW4" s="1008"/>
      <c r="EX4" s="1008"/>
      <c r="EY4" s="1008"/>
      <c r="EZ4" s="1008"/>
      <c r="FA4" s="1008"/>
      <c r="FB4" s="1008"/>
      <c r="FC4" s="1008"/>
      <c r="FD4" s="1008"/>
      <c r="FE4" s="1008"/>
      <c r="FF4" s="1008"/>
      <c r="FG4" s="1008"/>
      <c r="FH4" s="1008"/>
      <c r="FI4" s="1008"/>
      <c r="FJ4" s="1008"/>
      <c r="FK4" s="1008"/>
      <c r="FL4" s="1008"/>
      <c r="FM4" s="1008"/>
      <c r="FN4" s="1008"/>
      <c r="FO4" s="1008"/>
      <c r="FP4" s="1008"/>
      <c r="FQ4" s="1008"/>
      <c r="FR4" s="1008"/>
      <c r="FS4" s="1008"/>
      <c r="FT4" s="1008"/>
      <c r="FU4" s="1008"/>
      <c r="FV4" s="1008"/>
      <c r="FW4" s="1008"/>
      <c r="FX4" s="1008"/>
      <c r="FY4" s="1008"/>
      <c r="FZ4" s="1008"/>
      <c r="GA4" s="1008"/>
      <c r="GB4" s="1008"/>
      <c r="GC4" s="1008"/>
      <c r="GD4" s="1008"/>
      <c r="GE4" s="1008"/>
      <c r="GF4" s="1008"/>
      <c r="GG4" s="1008"/>
      <c r="GH4" s="1008"/>
      <c r="GI4" s="1008"/>
      <c r="GJ4" s="1008"/>
      <c r="GK4" s="1008"/>
      <c r="GL4" s="1008"/>
      <c r="GM4" s="1008"/>
      <c r="GN4" s="1008"/>
      <c r="GO4" s="1008"/>
      <c r="GP4" s="1008"/>
      <c r="GQ4" s="1008"/>
      <c r="GR4" s="1008"/>
      <c r="GS4" s="1008"/>
      <c r="GT4" s="1008"/>
      <c r="GU4" s="1008"/>
      <c r="GV4" s="1008"/>
      <c r="GW4" s="1008"/>
      <c r="GX4" s="1008"/>
      <c r="GY4" s="1008"/>
      <c r="GZ4" s="1008"/>
      <c r="HA4" s="1008"/>
      <c r="HB4" s="1008"/>
      <c r="HC4" s="1008"/>
      <c r="HD4" s="1008"/>
      <c r="HE4" s="1008"/>
      <c r="HF4" s="1008"/>
      <c r="HG4" s="1008"/>
      <c r="HH4" s="1008"/>
      <c r="HI4" s="1008"/>
      <c r="HJ4" s="1008"/>
      <c r="HK4" s="1008"/>
      <c r="HL4" s="1008"/>
      <c r="HM4" s="1008"/>
      <c r="HN4" s="1008"/>
      <c r="HO4" s="1008"/>
      <c r="HP4" s="1008"/>
      <c r="HQ4" s="1008"/>
      <c r="HR4" s="1008"/>
      <c r="HS4" s="1008"/>
      <c r="HT4" s="1008"/>
      <c r="HU4" s="1008"/>
      <c r="HV4" s="1008"/>
      <c r="HW4" s="1008"/>
      <c r="HX4" s="1008"/>
      <c r="HY4" s="1008"/>
      <c r="HZ4" s="1008"/>
      <c r="IA4" s="1008"/>
      <c r="IB4" s="1008"/>
      <c r="IC4" s="1008"/>
      <c r="ID4" s="1008"/>
      <c r="IE4" s="1008"/>
      <c r="IF4" s="1008"/>
      <c r="IG4" s="1008"/>
      <c r="IH4" s="1008"/>
      <c r="II4" s="1008"/>
      <c r="IJ4" s="1008"/>
      <c r="IK4" s="1008"/>
      <c r="IL4" s="1008"/>
      <c r="IM4" s="1008"/>
      <c r="IN4" s="1008"/>
      <c r="IO4" s="1008"/>
      <c r="IP4" s="1008"/>
      <c r="IQ4" s="1008"/>
      <c r="IR4" s="1008"/>
      <c r="IS4" s="1008"/>
      <c r="IT4" s="1008"/>
      <c r="IU4" s="1008"/>
      <c r="IV4" s="1008"/>
    </row>
    <row r="5" spans="1:256">
      <c r="A5" s="1016"/>
      <c r="B5" s="1017"/>
      <c r="C5" s="1018" t="s">
        <v>5</v>
      </c>
      <c r="D5" s="1018" t="s">
        <v>6</v>
      </c>
      <c r="E5" s="1018" t="s">
        <v>24</v>
      </c>
      <c r="F5" s="1018" t="s">
        <v>25</v>
      </c>
      <c r="G5" s="1018" t="s">
        <v>26</v>
      </c>
      <c r="H5" s="1018" t="s">
        <v>27</v>
      </c>
      <c r="I5" s="1018" t="s">
        <v>28</v>
      </c>
      <c r="J5" s="1018" t="s">
        <v>29</v>
      </c>
      <c r="K5" s="1018" t="s">
        <v>55</v>
      </c>
      <c r="L5" s="1018" t="s">
        <v>56</v>
      </c>
      <c r="M5" s="1018" t="s">
        <v>57</v>
      </c>
      <c r="N5" s="1018" t="s">
        <v>58</v>
      </c>
      <c r="O5" s="1019" t="s">
        <v>59</v>
      </c>
      <c r="P5" s="1020"/>
      <c r="Q5" s="1016"/>
      <c r="R5" s="1016"/>
      <c r="S5" s="1016"/>
      <c r="T5" s="1016"/>
      <c r="U5" s="1016"/>
      <c r="V5" s="1016"/>
      <c r="W5" s="1016"/>
      <c r="X5" s="1016"/>
      <c r="Y5" s="1016"/>
      <c r="Z5" s="1016"/>
      <c r="AA5" s="1016"/>
      <c r="AB5" s="1016"/>
      <c r="AC5" s="1016"/>
      <c r="AD5" s="1016"/>
      <c r="AE5" s="1016"/>
      <c r="AF5" s="1016"/>
      <c r="AG5" s="1016"/>
      <c r="AH5" s="1016"/>
      <c r="AI5" s="1016"/>
      <c r="AJ5" s="1016"/>
      <c r="AK5" s="1016"/>
      <c r="AL5" s="1016"/>
      <c r="AM5" s="1016"/>
      <c r="AN5" s="1016"/>
      <c r="AO5" s="1016"/>
      <c r="AP5" s="1016"/>
      <c r="AQ5" s="1016"/>
      <c r="AR5" s="1016"/>
      <c r="AS5" s="1016"/>
      <c r="AT5" s="1016"/>
      <c r="AU5" s="1016"/>
      <c r="AV5" s="1016"/>
      <c r="AW5" s="1016"/>
      <c r="AX5" s="1016"/>
      <c r="AY5" s="1016"/>
      <c r="AZ5" s="1016"/>
      <c r="BA5" s="1016"/>
      <c r="BB5" s="1016"/>
      <c r="BC5" s="1016"/>
      <c r="BD5" s="1016"/>
      <c r="BE5" s="1016"/>
      <c r="BF5" s="1016"/>
      <c r="BG5" s="1016"/>
      <c r="BH5" s="1016"/>
      <c r="BI5" s="1016"/>
      <c r="BJ5" s="1016"/>
      <c r="BK5" s="1016"/>
      <c r="BL5" s="1016"/>
      <c r="BM5" s="1016"/>
      <c r="BN5" s="1016"/>
      <c r="BO5" s="1016"/>
      <c r="BP5" s="1016"/>
      <c r="BQ5" s="1016"/>
      <c r="BR5" s="1016"/>
      <c r="BS5" s="1016"/>
      <c r="BT5" s="1016"/>
      <c r="BU5" s="1016"/>
      <c r="BV5" s="1016"/>
      <c r="BW5" s="1016"/>
      <c r="BX5" s="1016"/>
      <c r="BY5" s="1016"/>
      <c r="BZ5" s="1016"/>
      <c r="CA5" s="1016"/>
      <c r="CB5" s="1016"/>
      <c r="CC5" s="1016"/>
      <c r="CD5" s="1016"/>
      <c r="CE5" s="1016"/>
      <c r="CF5" s="1016"/>
      <c r="CG5" s="1016"/>
      <c r="CH5" s="1016"/>
      <c r="CI5" s="1016"/>
      <c r="CJ5" s="1016"/>
      <c r="CK5" s="1016"/>
      <c r="CL5" s="1016"/>
      <c r="CM5" s="1016"/>
      <c r="CN5" s="1016"/>
      <c r="CO5" s="1016"/>
      <c r="CP5" s="1016"/>
      <c r="CQ5" s="1016"/>
      <c r="CR5" s="1016"/>
      <c r="CS5" s="1016"/>
      <c r="CT5" s="1016"/>
      <c r="CU5" s="1016"/>
      <c r="CV5" s="1016"/>
      <c r="CW5" s="1016"/>
      <c r="CX5" s="1016"/>
      <c r="CY5" s="1016"/>
      <c r="CZ5" s="1016"/>
      <c r="DA5" s="1016"/>
      <c r="DB5" s="1016"/>
      <c r="DC5" s="1016"/>
      <c r="DD5" s="1016"/>
      <c r="DE5" s="1016"/>
      <c r="DF5" s="1016"/>
      <c r="DG5" s="1016"/>
      <c r="DH5" s="1016"/>
      <c r="DI5" s="1016"/>
      <c r="DJ5" s="1016"/>
      <c r="DK5" s="1016"/>
      <c r="DL5" s="1016"/>
      <c r="DM5" s="1016"/>
      <c r="DN5" s="1016"/>
      <c r="DO5" s="1016"/>
      <c r="DP5" s="1016"/>
      <c r="DQ5" s="1016"/>
      <c r="DR5" s="1016"/>
      <c r="DS5" s="1016"/>
      <c r="DT5" s="1016"/>
      <c r="DU5" s="1016"/>
      <c r="DV5" s="1016"/>
      <c r="DW5" s="1016"/>
      <c r="DX5" s="1016"/>
      <c r="DY5" s="1016"/>
      <c r="DZ5" s="1016"/>
      <c r="EA5" s="1016"/>
      <c r="EB5" s="1016"/>
      <c r="EC5" s="1016"/>
      <c r="ED5" s="1016"/>
      <c r="EE5" s="1016"/>
      <c r="EF5" s="1016"/>
      <c r="EG5" s="1016"/>
      <c r="EH5" s="1016"/>
      <c r="EI5" s="1016"/>
      <c r="EJ5" s="1016"/>
      <c r="EK5" s="1016"/>
      <c r="EL5" s="1016"/>
      <c r="EM5" s="1016"/>
      <c r="EN5" s="1016"/>
      <c r="EO5" s="1016"/>
      <c r="EP5" s="1016"/>
      <c r="EQ5" s="1016"/>
      <c r="ER5" s="1016"/>
      <c r="ES5" s="1016"/>
      <c r="ET5" s="1016"/>
      <c r="EU5" s="1016"/>
      <c r="EV5" s="1016"/>
      <c r="EW5" s="1016"/>
      <c r="EX5" s="1016"/>
      <c r="EY5" s="1016"/>
      <c r="EZ5" s="1016"/>
      <c r="FA5" s="1016"/>
      <c r="FB5" s="1016"/>
      <c r="FC5" s="1016"/>
      <c r="FD5" s="1016"/>
      <c r="FE5" s="1016"/>
      <c r="FF5" s="1016"/>
      <c r="FG5" s="1016"/>
      <c r="FH5" s="1016"/>
      <c r="FI5" s="1016"/>
      <c r="FJ5" s="1016"/>
      <c r="FK5" s="1016"/>
      <c r="FL5" s="1016"/>
      <c r="FM5" s="1016"/>
      <c r="FN5" s="1016"/>
      <c r="FO5" s="1016"/>
      <c r="FP5" s="1016"/>
      <c r="FQ5" s="1016"/>
      <c r="FR5" s="1016"/>
      <c r="FS5" s="1016"/>
      <c r="FT5" s="1016"/>
      <c r="FU5" s="1016"/>
      <c r="FV5" s="1016"/>
      <c r="FW5" s="1016"/>
      <c r="FX5" s="1016"/>
      <c r="FY5" s="1016"/>
      <c r="FZ5" s="1016"/>
      <c r="GA5" s="1016"/>
      <c r="GB5" s="1016"/>
      <c r="GC5" s="1016"/>
      <c r="GD5" s="1016"/>
      <c r="GE5" s="1016"/>
      <c r="GF5" s="1016"/>
      <c r="GG5" s="1016"/>
      <c r="GH5" s="1016"/>
      <c r="GI5" s="1016"/>
      <c r="GJ5" s="1016"/>
      <c r="GK5" s="1016"/>
      <c r="GL5" s="1016"/>
      <c r="GM5" s="1016"/>
      <c r="GN5" s="1016"/>
      <c r="GO5" s="1016"/>
      <c r="GP5" s="1016"/>
      <c r="GQ5" s="1016"/>
      <c r="GR5" s="1016"/>
      <c r="GS5" s="1016"/>
      <c r="GT5" s="1016"/>
      <c r="GU5" s="1016"/>
      <c r="GV5" s="1016"/>
      <c r="GW5" s="1016"/>
      <c r="GX5" s="1016"/>
      <c r="GY5" s="1016"/>
      <c r="GZ5" s="1016"/>
      <c r="HA5" s="1016"/>
      <c r="HB5" s="1016"/>
      <c r="HC5" s="1016"/>
      <c r="HD5" s="1016"/>
      <c r="HE5" s="1016"/>
      <c r="HF5" s="1016"/>
      <c r="HG5" s="1016"/>
      <c r="HH5" s="1016"/>
      <c r="HI5" s="1016"/>
      <c r="HJ5" s="1016"/>
      <c r="HK5" s="1016"/>
      <c r="HL5" s="1016"/>
      <c r="HM5" s="1016"/>
      <c r="HN5" s="1016"/>
      <c r="HO5" s="1016"/>
      <c r="HP5" s="1016"/>
      <c r="HQ5" s="1016"/>
      <c r="HR5" s="1016"/>
      <c r="HS5" s="1016"/>
      <c r="HT5" s="1016"/>
      <c r="HU5" s="1016"/>
      <c r="HV5" s="1016"/>
      <c r="HW5" s="1016"/>
      <c r="HX5" s="1016"/>
      <c r="HY5" s="1016"/>
      <c r="HZ5" s="1016"/>
      <c r="IA5" s="1016"/>
      <c r="IB5" s="1016"/>
      <c r="IC5" s="1016"/>
      <c r="ID5" s="1016"/>
      <c r="IE5" s="1016"/>
      <c r="IF5" s="1016"/>
      <c r="IG5" s="1016"/>
      <c r="IH5" s="1016"/>
      <c r="II5" s="1016"/>
      <c r="IJ5" s="1016"/>
      <c r="IK5" s="1016"/>
      <c r="IL5" s="1016"/>
      <c r="IM5" s="1016"/>
      <c r="IN5" s="1016"/>
      <c r="IO5" s="1016"/>
      <c r="IP5" s="1016"/>
      <c r="IQ5" s="1016"/>
      <c r="IR5" s="1016"/>
      <c r="IS5" s="1016"/>
      <c r="IT5" s="1016"/>
      <c r="IU5" s="1016"/>
      <c r="IV5" s="1016"/>
    </row>
    <row r="6" spans="1:256">
      <c r="B6" s="1021" t="s">
        <v>66</v>
      </c>
      <c r="C6" s="1022"/>
      <c r="D6" s="1023"/>
      <c r="E6" s="1023"/>
      <c r="F6" s="1023"/>
      <c r="G6" s="1023"/>
      <c r="H6" s="1023"/>
      <c r="I6" s="1023"/>
      <c r="J6" s="1023"/>
      <c r="K6" s="1023"/>
      <c r="L6" s="1023"/>
      <c r="M6" s="1023"/>
      <c r="N6" s="1023"/>
      <c r="O6" s="1024"/>
    </row>
    <row r="7" spans="1:256">
      <c r="B7" s="1025" t="s">
        <v>67</v>
      </c>
      <c r="C7" s="1022"/>
      <c r="D7" s="1023"/>
      <c r="E7" s="1023"/>
      <c r="F7" s="1023"/>
      <c r="G7" s="1023"/>
      <c r="H7" s="1023"/>
      <c r="I7" s="1023"/>
      <c r="J7" s="1023"/>
      <c r="K7" s="1023"/>
      <c r="L7" s="1023"/>
      <c r="M7" s="1023"/>
      <c r="N7" s="1023"/>
      <c r="O7" s="1024"/>
    </row>
    <row r="8" spans="1:256">
      <c r="B8" s="1026" t="s">
        <v>68</v>
      </c>
      <c r="C8" s="1022"/>
      <c r="D8" s="1023"/>
      <c r="E8" s="1023"/>
      <c r="F8" s="1023"/>
      <c r="G8" s="1023"/>
      <c r="H8" s="1023"/>
      <c r="I8" s="1023"/>
      <c r="J8" s="1023"/>
      <c r="K8" s="1023"/>
      <c r="L8" s="1023"/>
      <c r="M8" s="1023"/>
      <c r="N8" s="1023"/>
      <c r="O8" s="1024"/>
    </row>
    <row r="9" spans="1:256">
      <c r="B9" s="1026" t="s">
        <v>69</v>
      </c>
      <c r="C9" s="1022"/>
      <c r="D9" s="1023"/>
      <c r="E9" s="1023"/>
      <c r="F9" s="1023"/>
      <c r="G9" s="1023"/>
      <c r="H9" s="1023"/>
      <c r="I9" s="1023"/>
      <c r="J9" s="1023"/>
      <c r="K9" s="1023"/>
      <c r="L9" s="1023"/>
      <c r="M9" s="1023"/>
      <c r="N9" s="1023"/>
      <c r="O9" s="1024"/>
    </row>
    <row r="10" spans="1:256">
      <c r="B10" s="1025" t="s">
        <v>70</v>
      </c>
      <c r="C10" s="1022"/>
      <c r="D10" s="1023"/>
      <c r="E10" s="1023"/>
      <c r="F10" s="1023"/>
      <c r="G10" s="1023"/>
      <c r="H10" s="1023"/>
      <c r="I10" s="1023"/>
      <c r="J10" s="1023"/>
      <c r="K10" s="1023"/>
      <c r="L10" s="1023"/>
      <c r="M10" s="1023"/>
      <c r="N10" s="1023"/>
      <c r="O10" s="1024"/>
    </row>
    <row r="11" spans="1:256">
      <c r="B11" s="1025" t="s">
        <v>71</v>
      </c>
      <c r="C11" s="1022"/>
      <c r="D11" s="1023"/>
      <c r="E11" s="1023"/>
      <c r="F11" s="1023"/>
      <c r="G11" s="1023"/>
      <c r="H11" s="1023"/>
      <c r="I11" s="1023"/>
      <c r="J11" s="1023"/>
      <c r="K11" s="1023"/>
      <c r="L11" s="1023"/>
      <c r="M11" s="1023"/>
      <c r="N11" s="1023"/>
      <c r="O11" s="1024"/>
    </row>
    <row r="12" spans="1:256">
      <c r="B12" s="1026" t="s">
        <v>72</v>
      </c>
      <c r="C12" s="1022"/>
      <c r="D12" s="1023"/>
      <c r="E12" s="1023"/>
      <c r="F12" s="1023"/>
      <c r="G12" s="1023"/>
      <c r="H12" s="1023"/>
      <c r="I12" s="1023"/>
      <c r="J12" s="1023"/>
      <c r="K12" s="1023"/>
      <c r="L12" s="1023"/>
      <c r="M12" s="1023"/>
      <c r="N12" s="1023"/>
      <c r="O12" s="1024"/>
    </row>
    <row r="13" spans="1:256">
      <c r="B13" s="1026" t="s">
        <v>73</v>
      </c>
      <c r="C13" s="1022"/>
      <c r="D13" s="1023"/>
      <c r="E13" s="1023"/>
      <c r="F13" s="1023"/>
      <c r="G13" s="1023"/>
      <c r="H13" s="1023"/>
      <c r="I13" s="1023"/>
      <c r="J13" s="1023"/>
      <c r="K13" s="1023"/>
      <c r="L13" s="1023"/>
      <c r="M13" s="1023"/>
      <c r="N13" s="1023"/>
      <c r="O13" s="1024"/>
    </row>
    <row r="14" spans="1:256">
      <c r="B14" s="1025" t="s">
        <v>74</v>
      </c>
      <c r="C14" s="1022"/>
      <c r="D14" s="1023"/>
      <c r="E14" s="1023"/>
      <c r="F14" s="1023"/>
      <c r="G14" s="1023"/>
      <c r="H14" s="1023"/>
      <c r="I14" s="1023"/>
      <c r="J14" s="1023"/>
      <c r="K14" s="1023"/>
      <c r="L14" s="1023"/>
      <c r="M14" s="1023"/>
      <c r="N14" s="1023"/>
      <c r="O14" s="1024"/>
    </row>
    <row r="15" spans="1:256">
      <c r="B15" s="1025" t="s">
        <v>75</v>
      </c>
      <c r="C15" s="1022"/>
      <c r="D15" s="1023"/>
      <c r="E15" s="1023"/>
      <c r="F15" s="1023"/>
      <c r="G15" s="1023"/>
      <c r="H15" s="1023"/>
      <c r="I15" s="1023"/>
      <c r="J15" s="1023"/>
      <c r="K15" s="1023"/>
      <c r="L15" s="1023"/>
      <c r="M15" s="1023"/>
      <c r="N15" s="1023"/>
      <c r="O15" s="1024"/>
    </row>
    <row r="16" spans="1:256">
      <c r="B16" s="1026" t="s">
        <v>137</v>
      </c>
      <c r="C16" s="1022"/>
      <c r="D16" s="1023"/>
      <c r="E16" s="1023"/>
      <c r="F16" s="1023"/>
      <c r="G16" s="1023"/>
      <c r="H16" s="1023"/>
      <c r="I16" s="1023"/>
      <c r="J16" s="1023"/>
      <c r="K16" s="1023"/>
      <c r="L16" s="1023"/>
      <c r="M16" s="1023"/>
      <c r="N16" s="1023"/>
      <c r="O16" s="1024"/>
    </row>
    <row r="17" spans="1:256">
      <c r="B17" s="1026" t="s">
        <v>138</v>
      </c>
      <c r="C17" s="1022"/>
      <c r="D17" s="1023"/>
      <c r="E17" s="1023"/>
      <c r="F17" s="1023"/>
      <c r="G17" s="1023"/>
      <c r="H17" s="1023"/>
      <c r="I17" s="1023"/>
      <c r="J17" s="1023"/>
      <c r="K17" s="1023"/>
      <c r="L17" s="1023"/>
      <c r="M17" s="1023"/>
      <c r="N17" s="1023"/>
      <c r="O17" s="1024"/>
    </row>
    <row r="18" spans="1:256">
      <c r="B18" s="1025" t="s">
        <v>78</v>
      </c>
      <c r="C18" s="1022"/>
      <c r="D18" s="1023"/>
      <c r="E18" s="1023"/>
      <c r="F18" s="1023"/>
      <c r="G18" s="1023"/>
      <c r="H18" s="1023"/>
      <c r="I18" s="1023"/>
      <c r="J18" s="1023"/>
      <c r="K18" s="1023"/>
      <c r="L18" s="1023"/>
      <c r="M18" s="1023"/>
      <c r="N18" s="1023"/>
      <c r="O18" s="1024"/>
    </row>
    <row r="19" spans="1:256">
      <c r="B19" s="1025" t="str">
        <v>צמודות למדד אחר:</v>
      </c>
      <c r="C19" s="1022"/>
      <c r="D19" s="1023"/>
      <c r="E19" s="1023"/>
      <c r="F19" s="1023"/>
      <c r="G19" s="1023"/>
      <c r="H19" s="1023"/>
      <c r="I19" s="1023"/>
      <c r="J19" s="1023"/>
      <c r="K19" s="1023"/>
      <c r="L19" s="1023"/>
      <c r="M19" s="1023"/>
      <c r="N19" s="1023"/>
      <c r="O19" s="1024"/>
    </row>
    <row r="20" spans="1:256">
      <c r="B20" s="1026" t="s">
        <v>141</v>
      </c>
      <c r="C20" s="1022"/>
      <c r="D20" s="1023"/>
      <c r="E20" s="1023"/>
      <c r="F20" s="1023"/>
      <c r="G20" s="1023"/>
      <c r="H20" s="1023"/>
      <c r="I20" s="1023"/>
      <c r="J20" s="1023"/>
      <c r="K20" s="1023"/>
      <c r="L20" s="1023"/>
      <c r="M20" s="1023"/>
      <c r="N20" s="1023"/>
      <c r="O20" s="1024"/>
    </row>
    <row r="21" spans="1:256">
      <c r="B21" s="1026" t="s">
        <v>142</v>
      </c>
      <c r="C21" s="1022"/>
      <c r="D21" s="1023"/>
      <c r="E21" s="1023"/>
      <c r="F21" s="1023"/>
      <c r="G21" s="1023"/>
      <c r="H21" s="1023"/>
      <c r="I21" s="1023"/>
      <c r="J21" s="1023"/>
      <c r="K21" s="1023"/>
      <c r="L21" s="1023"/>
      <c r="M21" s="1023"/>
      <c r="N21" s="1023"/>
      <c r="O21" s="1024"/>
    </row>
    <row r="22" spans="1:256">
      <c r="B22" s="1025" t="str">
        <v>סה"כ צמודות למדד אחר</v>
      </c>
      <c r="C22" s="1022"/>
      <c r="D22" s="1023"/>
      <c r="E22" s="1023"/>
      <c r="F22" s="1023"/>
      <c r="G22" s="1023"/>
      <c r="H22" s="1023"/>
      <c r="I22" s="1023"/>
      <c r="J22" s="1023"/>
      <c r="K22" s="1023"/>
      <c r="L22" s="1023"/>
      <c r="M22" s="1023"/>
      <c r="N22" s="1023"/>
      <c r="O22" s="1024"/>
    </row>
    <row r="23" spans="1:256">
      <c r="B23" s="1027" t="s">
        <v>79</v>
      </c>
      <c r="C23" s="1022"/>
      <c r="D23" s="1023"/>
      <c r="E23" s="1023"/>
      <c r="F23" s="1023"/>
      <c r="G23" s="1023"/>
      <c r="H23" s="1023"/>
      <c r="I23" s="1023"/>
      <c r="J23" s="1023"/>
      <c r="K23" s="1023"/>
      <c r="L23" s="1023"/>
      <c r="M23" s="1023"/>
      <c r="N23" s="1023"/>
      <c r="O23" s="1024"/>
    </row>
    <row r="24" spans="1:256">
      <c r="B24" s="1021" t="s">
        <v>80</v>
      </c>
      <c r="C24" s="1022"/>
      <c r="D24" s="1023"/>
      <c r="E24" s="1023"/>
      <c r="F24" s="1023"/>
      <c r="G24" s="1023"/>
      <c r="H24" s="1023"/>
      <c r="I24" s="1023"/>
      <c r="J24" s="1023"/>
      <c r="K24" s="1023"/>
      <c r="L24" s="1023"/>
      <c r="M24" s="1023"/>
      <c r="N24" s="1023"/>
      <c r="O24" s="1024"/>
    </row>
    <row r="25" spans="1:256">
      <c r="B25" s="1025" t="s">
        <v>81</v>
      </c>
      <c r="C25" s="1022"/>
      <c r="D25" s="1023"/>
      <c r="E25" s="1023"/>
      <c r="F25" s="1023"/>
      <c r="G25" s="1023"/>
      <c r="H25" s="1023"/>
      <c r="I25" s="1023"/>
      <c r="J25" s="1023"/>
      <c r="K25" s="1023"/>
      <c r="L25" s="1023"/>
      <c r="M25" s="1023"/>
      <c r="N25" s="1023"/>
      <c r="O25" s="1024"/>
    </row>
    <row r="26" spans="1:256">
      <c r="B26" s="1026" t="s">
        <v>68</v>
      </c>
      <c r="C26" s="1022"/>
      <c r="D26" s="1023"/>
      <c r="E26" s="1023"/>
      <c r="F26" s="1023"/>
      <c r="G26" s="1023"/>
      <c r="H26" s="1023"/>
      <c r="I26" s="1023"/>
      <c r="J26" s="1023"/>
      <c r="K26" s="1023"/>
      <c r="L26" s="1023"/>
      <c r="M26" s="1023"/>
      <c r="N26" s="1023"/>
      <c r="O26" s="1024"/>
    </row>
    <row r="27" spans="1:256">
      <c r="B27" s="1026" t="s">
        <v>69</v>
      </c>
      <c r="C27" s="1022"/>
      <c r="D27" s="1023"/>
      <c r="E27" s="1023"/>
      <c r="F27" s="1023"/>
      <c r="G27" s="1023"/>
      <c r="H27" s="1023"/>
      <c r="I27" s="1023"/>
      <c r="J27" s="1023"/>
      <c r="K27" s="1023"/>
      <c r="L27" s="1023"/>
      <c r="M27" s="1023"/>
      <c r="N27" s="1023"/>
      <c r="O27" s="1024"/>
    </row>
    <row r="28" spans="1:256" ht="19.5" customHeight="1">
      <c r="B28" s="1025" t="s">
        <v>82</v>
      </c>
      <c r="C28" s="1022"/>
      <c r="D28" s="1023"/>
      <c r="E28" s="1023"/>
      <c r="F28" s="1023"/>
      <c r="G28" s="1023"/>
      <c r="H28" s="1023"/>
      <c r="I28" s="1023"/>
      <c r="J28" s="1023"/>
      <c r="K28" s="1023"/>
      <c r="L28" s="1023"/>
      <c r="M28" s="1023"/>
      <c r="N28" s="1023"/>
      <c r="O28" s="1024"/>
    </row>
    <row r="29" spans="1:256">
      <c r="B29" s="1025" t="s">
        <v>8</v>
      </c>
      <c r="C29" s="1022"/>
      <c r="D29" s="1023"/>
      <c r="E29" s="1023"/>
      <c r="F29" s="1023"/>
      <c r="G29" s="1023"/>
      <c r="H29" s="1023"/>
      <c r="I29" s="1023"/>
      <c r="J29" s="1023"/>
      <c r="K29" s="1023"/>
      <c r="L29" s="1023"/>
      <c r="M29" s="1023"/>
      <c r="N29" s="1023"/>
      <c r="O29" s="1024"/>
    </row>
    <row r="30" spans="1:256">
      <c r="B30" s="1026" t="s">
        <v>72</v>
      </c>
      <c r="C30" s="1022"/>
      <c r="D30" s="1023"/>
      <c r="E30" s="1023"/>
      <c r="F30" s="1023"/>
      <c r="G30" s="1023"/>
      <c r="H30" s="1023"/>
      <c r="I30" s="1023"/>
      <c r="J30" s="1023"/>
      <c r="K30" s="1023"/>
      <c r="L30" s="1023"/>
      <c r="M30" s="1023"/>
      <c r="N30" s="1023"/>
      <c r="O30" s="1024"/>
    </row>
    <row r="31" spans="1:256">
      <c r="B31" s="1026" t="s">
        <v>73</v>
      </c>
      <c r="C31" s="1022"/>
      <c r="D31" s="1023"/>
      <c r="E31" s="1023"/>
      <c r="F31" s="1023"/>
      <c r="G31" s="1023"/>
      <c r="H31" s="1023"/>
      <c r="I31" s="1023"/>
      <c r="J31" s="1023"/>
      <c r="K31" s="1023"/>
      <c r="L31" s="1023"/>
      <c r="M31" s="1023"/>
      <c r="N31" s="1023"/>
      <c r="O31" s="1024"/>
    </row>
    <row r="32" spans="1:256">
      <c r="B32" s="1025" t="s">
        <v>84</v>
      </c>
      <c r="C32" s="1022"/>
      <c r="D32" s="1023"/>
      <c r="E32" s="1023"/>
      <c r="F32" s="1023"/>
      <c r="G32" s="1023"/>
      <c r="H32" s="1023"/>
      <c r="I32" s="1023"/>
      <c r="J32" s="1023"/>
      <c r="K32" s="1023"/>
      <c r="L32" s="1023"/>
      <c r="M32" s="1023"/>
      <c r="N32" s="1023"/>
      <c r="O32" s="1024"/>
    </row>
    <row r="33" spans="1:256">
      <c r="B33" s="1027" t="s">
        <v>85</v>
      </c>
      <c r="C33" s="1022"/>
      <c r="D33" s="1023"/>
      <c r="E33" s="1023"/>
      <c r="F33" s="1023"/>
      <c r="G33" s="1023"/>
      <c r="H33" s="1023"/>
      <c r="I33" s="1023"/>
      <c r="J33" s="1023"/>
      <c r="K33" s="1023"/>
      <c r="L33" s="1023"/>
      <c r="M33" s="1023"/>
      <c r="N33" s="1023"/>
      <c r="O33" s="1024"/>
    </row>
    <row r="34" spans="1:256">
      <c r="B34" s="1028" t="str">
        <v>סה"כ אגרות חוב קונצרניות</v>
      </c>
      <c r="C34" s="1029"/>
      <c r="D34" s="1030"/>
      <c r="E34" s="1030"/>
      <c r="F34" s="1030"/>
      <c r="G34" s="1030"/>
      <c r="H34" s="1030"/>
      <c r="I34" s="1030"/>
      <c r="J34" s="1030"/>
      <c r="K34" s="1030"/>
      <c r="L34" s="1030"/>
      <c r="M34" s="1030"/>
      <c r="N34" s="1030"/>
      <c r="O34" s="1031"/>
    </row>
    <row r="35" spans="1:256">
      <c r="B35" s="1032" t="s">
        <v>87</v>
      </c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B2:O2"/>
  </mergeCells>
  <printOptions/>
  <pageMargins left="0.75" right="0.75" top="1" bottom="1" header="0.5" footer="0.5"/>
  <pageSetup blackAndWhite="0" cellComments="none" copies="1" draft="0" errors="displayed" firstPageNumber="1" fitToHeight="1" fitToWidth="1" orientation="landscape" pageOrder="downThenOver" paperSize="9" scale="56" useFirstPageNumber="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35"/>
  <sheetViews>
    <sheetView workbookViewId="0" rightToLeft="1">
      <selection activeCell="A1" sqref="A1"/>
    </sheetView>
  </sheetViews>
  <sheetFormatPr defaultRowHeight="18"/>
  <cols>
    <col min="1" max="1" style="1033" width="6.281423" customWidth="1"/>
    <col min="2" max="2" style="1034" width="44.0678" customWidth="1"/>
    <col min="3" max="3" style="1034" width="17.58798" customWidth="1"/>
    <col min="4" max="4" style="1033" width="20.44887" customWidth="1"/>
    <col min="5" max="5" style="1033" width="12.4337" customWidth="1"/>
    <col min="6" max="6" style="1033" width="19.59178" customWidth="1"/>
    <col min="7" max="7" style="1033" width="16.58609" customWidth="1"/>
    <col min="8" max="8" style="1033" width="10.8604" customWidth="1"/>
    <col min="9" max="9" style="1033" width="9.142308" customWidth="1"/>
    <col min="10" max="10" style="1033" width="11.8623" customWidth="1"/>
    <col min="11" max="11" style="1033" width="13.009" customWidth="1"/>
    <col min="12" max="12" style="1033" width="22.88316" customWidth="1"/>
    <col min="13" max="13" style="1033" width="21.30987" customWidth="1"/>
    <col min="14" max="14" style="1033" width="10.8604" customWidth="1"/>
    <col min="15" max="15" style="1033" width="16.15558" customWidth="1"/>
    <col min="16" max="16" style="1033" width="7.569017" customWidth="1"/>
    <col min="17" max="17" style="1033" width="6.708012" customWidth="1"/>
    <col min="18" max="18" style="1033" width="7.709908" customWidth="1"/>
    <col min="19" max="19" style="1033" width="7.138514" customWidth="1"/>
    <col min="20" max="20" style="1033" width="5.995726" customWidth="1"/>
    <col min="21" max="21" style="1033" width="7.854714" customWidth="1"/>
    <col min="22" max="22" style="1033" width="8.140411" customWidth="1"/>
    <col min="23" max="23" style="1033" width="6.281423" customWidth="1"/>
    <col min="24" max="24" style="1033" width="7.999519" customWidth="1"/>
    <col min="25" max="25" style="1033" width="8.711805" customWidth="1"/>
    <col min="26" max="26" style="1033" width="10.00331" customWidth="1"/>
    <col min="27" max="27" style="1033" width="9.57281" customWidth="1"/>
    <col min="28" max="28" style="1033" width="6.136617" customWidth="1"/>
    <col min="29" max="30" style="1033" width="5.706115" customWidth="1"/>
    <col min="31" max="31" style="1033" width="6.852817" customWidth="1"/>
    <col min="32" max="32" style="1033" width="6.422315" customWidth="1"/>
    <col min="33" max="33" style="1033" width="6.708012" customWidth="1"/>
    <col min="34" max="34" style="1033" width="7.28332" customWidth="1"/>
    <col min="35" max="46" style="1033" width="5.706115" customWidth="1"/>
    <col min="47" max="256" style="1033"/>
  </cols>
  <sheetData>
    <row r="1" spans="1:256">
      <c r="B1" s="1035" t="s">
        <v>16</v>
      </c>
      <c r="C1" s="1036" t="s">
        <v>1</v>
      </c>
      <c r="D1" s="1037"/>
      <c r="E1" s="1038"/>
      <c r="F1" s="1037"/>
      <c r="G1" s="1038"/>
      <c r="H1" s="1039"/>
      <c r="I1" s="1037"/>
      <c r="J1" s="1039"/>
      <c r="K1" s="1039"/>
      <c r="L1" s="1040"/>
      <c r="M1" s="1040"/>
      <c r="N1" s="1039"/>
      <c r="O1" s="1039"/>
    </row>
    <row r="2" spans="1:256" ht="16.5" customHeight="1">
      <c r="B2" s="1041" t="s">
        <v>206</v>
      </c>
      <c r="C2" s="1042"/>
      <c r="D2" s="1042"/>
      <c r="E2" s="1042"/>
      <c r="F2" s="1042"/>
      <c r="G2" s="1042"/>
      <c r="H2" s="1042"/>
      <c r="I2" s="1042"/>
      <c r="J2" s="1042"/>
      <c r="K2" s="1042"/>
      <c r="L2" s="1042"/>
      <c r="M2" s="1042"/>
      <c r="N2" s="1042"/>
      <c r="O2" s="1043"/>
    </row>
    <row r="3" spans="1:256">
      <c r="A3" s="1044"/>
      <c r="B3" s="1045" t="str">
        <v>2. אג"ח קונצרני לא סחיר</v>
      </c>
      <c r="C3" s="1046" t="s">
        <v>17</v>
      </c>
      <c r="D3" s="1046" t="s">
        <v>64</v>
      </c>
      <c r="E3" s="1046" t="s">
        <v>18</v>
      </c>
      <c r="F3" s="1046" t="s">
        <v>19</v>
      </c>
      <c r="G3" s="1046" t="s">
        <v>46</v>
      </c>
      <c r="H3" s="1046" t="s">
        <v>47</v>
      </c>
      <c r="I3" s="1046" t="s">
        <v>20</v>
      </c>
      <c r="J3" s="1046" t="s">
        <v>21</v>
      </c>
      <c r="K3" s="1046" t="s">
        <v>207</v>
      </c>
      <c r="L3" s="1046" t="s">
        <v>48</v>
      </c>
      <c r="M3" s="1046" t="s">
        <v>208</v>
      </c>
      <c r="N3" s="1046" t="s">
        <v>50</v>
      </c>
      <c r="O3" s="1047" t="s">
        <v>2</v>
      </c>
      <c r="P3" s="1044"/>
      <c r="R3" s="1044"/>
      <c r="S3" s="1044"/>
      <c r="T3" s="1044"/>
      <c r="U3" s="1044"/>
      <c r="V3" s="1044"/>
      <c r="W3" s="1044"/>
      <c r="X3" s="1044"/>
      <c r="Y3" s="1044"/>
      <c r="Z3" s="1044"/>
      <c r="AA3" s="1044"/>
      <c r="AB3" s="1044"/>
      <c r="AC3" s="1044"/>
      <c r="AD3" s="1044"/>
      <c r="AE3" s="1044"/>
      <c r="AF3" s="1044"/>
      <c r="AG3" s="1044"/>
      <c r="AH3" s="1044"/>
      <c r="AI3" s="1044"/>
      <c r="AJ3" s="1044"/>
      <c r="AK3" s="1044"/>
      <c r="AL3" s="1044"/>
      <c r="AM3" s="1044"/>
      <c r="AN3" s="1044"/>
      <c r="AO3" s="1044"/>
      <c r="AP3" s="1044"/>
      <c r="AQ3" s="1044"/>
      <c r="AR3" s="1044"/>
      <c r="AS3" s="1044"/>
      <c r="AT3" s="1044"/>
      <c r="AU3" s="1044"/>
      <c r="AV3" s="1044"/>
      <c r="AW3" s="1044"/>
      <c r="AX3" s="1044"/>
      <c r="AY3" s="1044"/>
      <c r="AZ3" s="1044"/>
      <c r="BA3" s="1044"/>
      <c r="BB3" s="1044"/>
      <c r="BC3" s="1044"/>
      <c r="BD3" s="1044"/>
      <c r="BE3" s="1044"/>
      <c r="BF3" s="1044"/>
      <c r="BG3" s="1044"/>
      <c r="BH3" s="1044"/>
      <c r="BI3" s="1044"/>
      <c r="BJ3" s="1044"/>
      <c r="BK3" s="1044"/>
      <c r="BL3" s="1044"/>
      <c r="BM3" s="1044"/>
      <c r="BN3" s="1044"/>
      <c r="BO3" s="1044"/>
      <c r="BP3" s="1044"/>
      <c r="BQ3" s="1044"/>
      <c r="BR3" s="1044"/>
      <c r="BS3" s="1044"/>
      <c r="BT3" s="1044"/>
      <c r="BU3" s="1044"/>
      <c r="BV3" s="1044"/>
      <c r="BW3" s="1044"/>
      <c r="BX3" s="1044"/>
      <c r="BY3" s="1044"/>
      <c r="BZ3" s="1044"/>
      <c r="CA3" s="1044"/>
      <c r="CB3" s="1044"/>
      <c r="CC3" s="1044"/>
      <c r="CD3" s="1044"/>
      <c r="CE3" s="1044"/>
      <c r="CF3" s="1044"/>
      <c r="CG3" s="1044"/>
      <c r="CH3" s="1044"/>
      <c r="CI3" s="1044"/>
      <c r="CJ3" s="1044"/>
      <c r="CK3" s="1044"/>
      <c r="CL3" s="1044"/>
      <c r="CM3" s="1044"/>
      <c r="CN3" s="1044"/>
      <c r="CO3" s="1044"/>
      <c r="CP3" s="1044"/>
      <c r="CQ3" s="1044"/>
      <c r="CR3" s="1044"/>
      <c r="CS3" s="1044"/>
      <c r="CT3" s="1044"/>
      <c r="CU3" s="1044"/>
      <c r="CV3" s="1044"/>
      <c r="CW3" s="1044"/>
      <c r="CX3" s="1044"/>
      <c r="CY3" s="1044"/>
      <c r="CZ3" s="1044"/>
      <c r="DA3" s="1044"/>
      <c r="DB3" s="1044"/>
      <c r="DC3" s="1044"/>
      <c r="DD3" s="1044"/>
      <c r="DE3" s="1044"/>
      <c r="DF3" s="1044"/>
      <c r="DG3" s="1044"/>
      <c r="DH3" s="1044"/>
      <c r="DI3" s="1044"/>
      <c r="DJ3" s="1044"/>
      <c r="DK3" s="1044"/>
      <c r="DL3" s="1044"/>
      <c r="DM3" s="1044"/>
      <c r="DN3" s="1044"/>
      <c r="DO3" s="1044"/>
      <c r="DP3" s="1044"/>
      <c r="DQ3" s="1044"/>
      <c r="DR3" s="1044"/>
      <c r="DS3" s="1044"/>
      <c r="DT3" s="1044"/>
      <c r="DU3" s="1044"/>
      <c r="DV3" s="1044"/>
      <c r="DW3" s="1044"/>
      <c r="DX3" s="1044"/>
      <c r="DY3" s="1044"/>
      <c r="DZ3" s="1044"/>
      <c r="EA3" s="1044"/>
      <c r="EB3" s="1044"/>
      <c r="EC3" s="1044"/>
      <c r="ED3" s="1044"/>
      <c r="EE3" s="1044"/>
      <c r="EF3" s="1044"/>
      <c r="EG3" s="1044"/>
      <c r="EH3" s="1044"/>
      <c r="EI3" s="1044"/>
      <c r="EJ3" s="1044"/>
      <c r="EK3" s="1044"/>
      <c r="EL3" s="1044"/>
      <c r="EM3" s="1044"/>
      <c r="EN3" s="1044"/>
      <c r="EO3" s="1044"/>
      <c r="EP3" s="1044"/>
      <c r="EQ3" s="1044"/>
      <c r="ER3" s="1044"/>
      <c r="ES3" s="1044"/>
      <c r="ET3" s="1044"/>
      <c r="EU3" s="1044"/>
      <c r="EV3" s="1044"/>
      <c r="EW3" s="1044"/>
      <c r="EX3" s="1044"/>
      <c r="EY3" s="1044"/>
      <c r="EZ3" s="1044"/>
      <c r="FA3" s="1044"/>
      <c r="FB3" s="1044"/>
      <c r="FC3" s="1044"/>
      <c r="FD3" s="1044"/>
      <c r="FE3" s="1044"/>
      <c r="FF3" s="1044"/>
      <c r="FG3" s="1044"/>
      <c r="FH3" s="1044"/>
      <c r="FI3" s="1044"/>
      <c r="FJ3" s="1044"/>
      <c r="FK3" s="1044"/>
      <c r="FL3" s="1044"/>
      <c r="FM3" s="1044"/>
      <c r="FN3" s="1044"/>
      <c r="FO3" s="1044"/>
      <c r="FP3" s="1044"/>
      <c r="FQ3" s="1044"/>
      <c r="FR3" s="1044"/>
      <c r="FS3" s="1044"/>
      <c r="FT3" s="1044"/>
      <c r="FU3" s="1044"/>
      <c r="FV3" s="1044"/>
      <c r="FW3" s="1044"/>
      <c r="FX3" s="1044"/>
      <c r="FY3" s="1044"/>
      <c r="FZ3" s="1044"/>
      <c r="GA3" s="1044"/>
      <c r="GB3" s="1044"/>
      <c r="GC3" s="1044"/>
      <c r="GD3" s="1044"/>
      <c r="GE3" s="1044"/>
      <c r="GF3" s="1044"/>
      <c r="GG3" s="1044"/>
      <c r="GH3" s="1044"/>
      <c r="GI3" s="1044"/>
      <c r="GJ3" s="1044"/>
      <c r="GK3" s="1044"/>
      <c r="GL3" s="1044"/>
      <c r="GM3" s="1044"/>
      <c r="GN3" s="1044"/>
      <c r="GO3" s="1044"/>
      <c r="GP3" s="1044"/>
      <c r="GQ3" s="1044"/>
      <c r="GR3" s="1044"/>
      <c r="GS3" s="1044"/>
      <c r="GT3" s="1044"/>
      <c r="GU3" s="1044"/>
      <c r="GV3" s="1044"/>
      <c r="GW3" s="1044"/>
      <c r="GX3" s="1044"/>
      <c r="GY3" s="1044"/>
      <c r="GZ3" s="1044"/>
      <c r="HA3" s="1044"/>
      <c r="HB3" s="1044"/>
      <c r="HC3" s="1044"/>
      <c r="HD3" s="1044"/>
      <c r="HE3" s="1044"/>
      <c r="HF3" s="1044"/>
      <c r="HG3" s="1044"/>
      <c r="HH3" s="1044"/>
      <c r="HI3" s="1044"/>
      <c r="HJ3" s="1044"/>
      <c r="HK3" s="1044"/>
      <c r="HL3" s="1044"/>
      <c r="HM3" s="1044"/>
      <c r="HN3" s="1044"/>
      <c r="HO3" s="1044"/>
      <c r="HP3" s="1044"/>
      <c r="HQ3" s="1044"/>
      <c r="HR3" s="1044"/>
      <c r="HS3" s="1044"/>
      <c r="HT3" s="1044"/>
      <c r="HU3" s="1044"/>
      <c r="HV3" s="1044"/>
      <c r="HW3" s="1044"/>
      <c r="HX3" s="1044"/>
      <c r="HY3" s="1044"/>
      <c r="HZ3" s="1044"/>
      <c r="IA3" s="1044"/>
      <c r="IB3" s="1044"/>
      <c r="IC3" s="1044"/>
      <c r="ID3" s="1044"/>
      <c r="IE3" s="1044"/>
      <c r="IF3" s="1044"/>
      <c r="IG3" s="1044"/>
      <c r="IH3" s="1044"/>
      <c r="II3" s="1044"/>
      <c r="IJ3" s="1044"/>
      <c r="IK3" s="1044"/>
      <c r="IL3" s="1044"/>
      <c r="IM3" s="1044"/>
      <c r="IN3" s="1044"/>
      <c r="IO3" s="1044"/>
      <c r="IP3" s="1044"/>
      <c r="IQ3" s="1044"/>
      <c r="IR3" s="1044"/>
      <c r="IS3" s="1044"/>
      <c r="IT3" s="1044"/>
      <c r="IU3" s="1044"/>
      <c r="IV3" s="1044"/>
    </row>
    <row r="4" spans="1:256">
      <c r="A4" s="1044"/>
      <c r="B4" s="1048"/>
      <c r="C4" s="1049"/>
      <c r="D4" s="1049"/>
      <c r="E4" s="1049"/>
      <c r="F4" s="1049"/>
      <c r="G4" s="1049" t="s">
        <v>51</v>
      </c>
      <c r="H4" s="1049" t="s">
        <v>52</v>
      </c>
      <c r="I4" s="1049"/>
      <c r="J4" s="1049" t="s">
        <v>4</v>
      </c>
      <c r="K4" s="1049" t="s">
        <v>4</v>
      </c>
      <c r="L4" s="1049" t="s">
        <v>53</v>
      </c>
      <c r="M4" s="1049" t="s">
        <v>3</v>
      </c>
      <c r="N4" s="1049" t="s">
        <v>4</v>
      </c>
      <c r="O4" s="1050" t="s">
        <v>4</v>
      </c>
      <c r="P4" s="1044"/>
      <c r="Q4" s="1044"/>
      <c r="R4" s="1044"/>
      <c r="S4" s="1044"/>
      <c r="T4" s="1044"/>
      <c r="U4" s="1044"/>
      <c r="V4" s="1044"/>
      <c r="W4" s="1044"/>
      <c r="X4" s="1044"/>
      <c r="Y4" s="1044"/>
      <c r="Z4" s="1044"/>
      <c r="AA4" s="1044"/>
      <c r="AB4" s="1044"/>
      <c r="AC4" s="1044"/>
      <c r="AD4" s="1044"/>
      <c r="AE4" s="1044"/>
      <c r="AF4" s="1044"/>
      <c r="AG4" s="1044"/>
      <c r="AH4" s="1044"/>
      <c r="AI4" s="1044"/>
      <c r="AJ4" s="1044"/>
      <c r="AK4" s="1044"/>
      <c r="AL4" s="1044"/>
      <c r="AM4" s="1044"/>
      <c r="AN4" s="1044"/>
      <c r="AO4" s="1044"/>
      <c r="AP4" s="1044"/>
      <c r="AQ4" s="1044"/>
      <c r="AR4" s="1044"/>
      <c r="AS4" s="1044"/>
      <c r="AT4" s="1044"/>
      <c r="AU4" s="1044"/>
      <c r="AV4" s="1044"/>
      <c r="AW4" s="1044"/>
      <c r="AX4" s="1044"/>
      <c r="AY4" s="1044"/>
      <c r="AZ4" s="1044"/>
      <c r="BA4" s="1044"/>
      <c r="BB4" s="1044"/>
      <c r="BC4" s="1044"/>
      <c r="BD4" s="1044"/>
      <c r="BE4" s="1044"/>
      <c r="BF4" s="1044"/>
      <c r="BG4" s="1044"/>
      <c r="BH4" s="1044"/>
      <c r="BI4" s="1044"/>
      <c r="BJ4" s="1044"/>
      <c r="BK4" s="1044"/>
      <c r="BL4" s="1044"/>
      <c r="BM4" s="1044"/>
      <c r="BN4" s="1044"/>
      <c r="BO4" s="1044"/>
      <c r="BP4" s="1044"/>
      <c r="BQ4" s="1044"/>
      <c r="BR4" s="1044"/>
      <c r="BS4" s="1044"/>
      <c r="BT4" s="1044"/>
      <c r="BU4" s="1044"/>
      <c r="BV4" s="1044"/>
      <c r="BW4" s="1044"/>
      <c r="BX4" s="1044"/>
      <c r="BY4" s="1044"/>
      <c r="BZ4" s="1044"/>
      <c r="CA4" s="1044"/>
      <c r="CB4" s="1044"/>
      <c r="CC4" s="1044"/>
      <c r="CD4" s="1044"/>
      <c r="CE4" s="1044"/>
      <c r="CF4" s="1044"/>
      <c r="CG4" s="1044"/>
      <c r="CH4" s="1044"/>
      <c r="CI4" s="1044"/>
      <c r="CJ4" s="1044"/>
      <c r="CK4" s="1044"/>
      <c r="CL4" s="1044"/>
      <c r="CM4" s="1044"/>
      <c r="CN4" s="1044"/>
      <c r="CO4" s="1044"/>
      <c r="CP4" s="1044"/>
      <c r="CQ4" s="1044"/>
      <c r="CR4" s="1044"/>
      <c r="CS4" s="1044"/>
      <c r="CT4" s="1044"/>
      <c r="CU4" s="1044"/>
      <c r="CV4" s="1044"/>
      <c r="CW4" s="1044"/>
      <c r="CX4" s="1044"/>
      <c r="CY4" s="1044"/>
      <c r="CZ4" s="1044"/>
      <c r="DA4" s="1044"/>
      <c r="DB4" s="1044"/>
      <c r="DC4" s="1044"/>
      <c r="DD4" s="1044"/>
      <c r="DE4" s="1044"/>
      <c r="DF4" s="1044"/>
      <c r="DG4" s="1044"/>
      <c r="DH4" s="1044"/>
      <c r="DI4" s="1044"/>
      <c r="DJ4" s="1044"/>
      <c r="DK4" s="1044"/>
      <c r="DL4" s="1044"/>
      <c r="DM4" s="1044"/>
      <c r="DN4" s="1044"/>
      <c r="DO4" s="1044"/>
      <c r="DP4" s="1044"/>
      <c r="DQ4" s="1044"/>
      <c r="DR4" s="1044"/>
      <c r="DS4" s="1044"/>
      <c r="DT4" s="1044"/>
      <c r="DU4" s="1044"/>
      <c r="DV4" s="1044"/>
      <c r="DW4" s="1044"/>
      <c r="DX4" s="1044"/>
      <c r="DY4" s="1044"/>
      <c r="DZ4" s="1044"/>
      <c r="EA4" s="1044"/>
      <c r="EB4" s="1044"/>
      <c r="EC4" s="1044"/>
      <c r="ED4" s="1044"/>
      <c r="EE4" s="1044"/>
      <c r="EF4" s="1044"/>
      <c r="EG4" s="1044"/>
      <c r="EH4" s="1044"/>
      <c r="EI4" s="1044"/>
      <c r="EJ4" s="1044"/>
      <c r="EK4" s="1044"/>
      <c r="EL4" s="1044"/>
      <c r="EM4" s="1044"/>
      <c r="EN4" s="1044"/>
      <c r="EO4" s="1044"/>
      <c r="EP4" s="1044"/>
      <c r="EQ4" s="1044"/>
      <c r="ER4" s="1044"/>
      <c r="ES4" s="1044"/>
      <c r="ET4" s="1044"/>
      <c r="EU4" s="1044"/>
      <c r="EV4" s="1044"/>
      <c r="EW4" s="1044"/>
      <c r="EX4" s="1044"/>
      <c r="EY4" s="1044"/>
      <c r="EZ4" s="1044"/>
      <c r="FA4" s="1044"/>
      <c r="FB4" s="1044"/>
      <c r="FC4" s="1044"/>
      <c r="FD4" s="1044"/>
      <c r="FE4" s="1044"/>
      <c r="FF4" s="1044"/>
      <c r="FG4" s="1044"/>
      <c r="FH4" s="1044"/>
      <c r="FI4" s="1044"/>
      <c r="FJ4" s="1044"/>
      <c r="FK4" s="1044"/>
      <c r="FL4" s="1044"/>
      <c r="FM4" s="1044"/>
      <c r="FN4" s="1044"/>
      <c r="FO4" s="1044"/>
      <c r="FP4" s="1044"/>
      <c r="FQ4" s="1044"/>
      <c r="FR4" s="1044"/>
      <c r="FS4" s="1044"/>
      <c r="FT4" s="1044"/>
      <c r="FU4" s="1044"/>
      <c r="FV4" s="1044"/>
      <c r="FW4" s="1044"/>
      <c r="FX4" s="1044"/>
      <c r="FY4" s="1044"/>
      <c r="FZ4" s="1044"/>
      <c r="GA4" s="1044"/>
      <c r="GB4" s="1044"/>
      <c r="GC4" s="1044"/>
      <c r="GD4" s="1044"/>
      <c r="GE4" s="1044"/>
      <c r="GF4" s="1044"/>
      <c r="GG4" s="1044"/>
      <c r="GH4" s="1044"/>
      <c r="GI4" s="1044"/>
      <c r="GJ4" s="1044"/>
      <c r="GK4" s="1044"/>
      <c r="GL4" s="1044"/>
      <c r="GM4" s="1044"/>
      <c r="GN4" s="1044"/>
      <c r="GO4" s="1044"/>
      <c r="GP4" s="1044"/>
      <c r="GQ4" s="1044"/>
      <c r="GR4" s="1044"/>
      <c r="GS4" s="1044"/>
      <c r="GT4" s="1044"/>
      <c r="GU4" s="1044"/>
      <c r="GV4" s="1044"/>
      <c r="GW4" s="1044"/>
      <c r="GX4" s="1044"/>
      <c r="GY4" s="1044"/>
      <c r="GZ4" s="1044"/>
      <c r="HA4" s="1044"/>
      <c r="HB4" s="1044"/>
      <c r="HC4" s="1044"/>
      <c r="HD4" s="1044"/>
      <c r="HE4" s="1044"/>
      <c r="HF4" s="1044"/>
      <c r="HG4" s="1044"/>
      <c r="HH4" s="1044"/>
      <c r="HI4" s="1044"/>
      <c r="HJ4" s="1044"/>
      <c r="HK4" s="1044"/>
      <c r="HL4" s="1044"/>
      <c r="HM4" s="1044"/>
      <c r="HN4" s="1044"/>
      <c r="HO4" s="1044"/>
      <c r="HP4" s="1044"/>
      <c r="HQ4" s="1044"/>
      <c r="HR4" s="1044"/>
      <c r="HS4" s="1044"/>
      <c r="HT4" s="1044"/>
      <c r="HU4" s="1044"/>
      <c r="HV4" s="1044"/>
      <c r="HW4" s="1044"/>
      <c r="HX4" s="1044"/>
      <c r="HY4" s="1044"/>
      <c r="HZ4" s="1044"/>
      <c r="IA4" s="1044"/>
      <c r="IB4" s="1044"/>
      <c r="IC4" s="1044"/>
      <c r="ID4" s="1044"/>
      <c r="IE4" s="1044"/>
      <c r="IF4" s="1044"/>
      <c r="IG4" s="1044"/>
      <c r="IH4" s="1044"/>
      <c r="II4" s="1044"/>
      <c r="IJ4" s="1044"/>
      <c r="IK4" s="1044"/>
      <c r="IL4" s="1044"/>
      <c r="IM4" s="1044"/>
      <c r="IN4" s="1044"/>
      <c r="IO4" s="1044"/>
      <c r="IP4" s="1044"/>
      <c r="IQ4" s="1044"/>
      <c r="IR4" s="1044"/>
      <c r="IS4" s="1044"/>
      <c r="IT4" s="1044"/>
      <c r="IU4" s="1044"/>
      <c r="IV4" s="1044"/>
    </row>
    <row r="5" spans="1:256">
      <c r="A5" s="1051"/>
      <c r="B5" s="1052"/>
      <c r="C5" s="1053" t="s">
        <v>5</v>
      </c>
      <c r="D5" s="1053" t="s">
        <v>6</v>
      </c>
      <c r="E5" s="1053" t="s">
        <v>24</v>
      </c>
      <c r="F5" s="1053" t="s">
        <v>25</v>
      </c>
      <c r="G5" s="1053" t="s">
        <v>26</v>
      </c>
      <c r="H5" s="1053" t="s">
        <v>27</v>
      </c>
      <c r="I5" s="1053" t="s">
        <v>28</v>
      </c>
      <c r="J5" s="1053" t="s">
        <v>29</v>
      </c>
      <c r="K5" s="1053" t="s">
        <v>55</v>
      </c>
      <c r="L5" s="1053" t="s">
        <v>56</v>
      </c>
      <c r="M5" s="1053" t="s">
        <v>57</v>
      </c>
      <c r="N5" s="1053" t="s">
        <v>58</v>
      </c>
      <c r="O5" s="1054" t="s">
        <v>59</v>
      </c>
      <c r="P5" s="1055"/>
      <c r="Q5" s="1051"/>
      <c r="R5" s="1051"/>
      <c r="S5" s="1051"/>
      <c r="T5" s="1051"/>
      <c r="U5" s="1051"/>
      <c r="V5" s="1051"/>
      <c r="W5" s="1051"/>
      <c r="X5" s="1051"/>
      <c r="Y5" s="1051"/>
      <c r="Z5" s="1051"/>
      <c r="AA5" s="1051"/>
      <c r="AB5" s="1051"/>
      <c r="AC5" s="1051"/>
      <c r="AD5" s="1051"/>
      <c r="AE5" s="1051"/>
      <c r="AF5" s="1051"/>
      <c r="AG5" s="1051"/>
      <c r="AH5" s="1051"/>
      <c r="AI5" s="1051"/>
      <c r="AJ5" s="1051"/>
      <c r="AK5" s="1051"/>
      <c r="AL5" s="1051"/>
      <c r="AM5" s="1051"/>
      <c r="AN5" s="1051"/>
      <c r="AO5" s="1051"/>
      <c r="AP5" s="1051"/>
      <c r="AQ5" s="1051"/>
      <c r="AR5" s="1051"/>
      <c r="AS5" s="1051"/>
      <c r="AT5" s="1051"/>
      <c r="AU5" s="1051"/>
      <c r="AV5" s="1051"/>
      <c r="AW5" s="1051"/>
      <c r="AX5" s="1051"/>
      <c r="AY5" s="1051"/>
      <c r="AZ5" s="1051"/>
      <c r="BA5" s="1051"/>
      <c r="BB5" s="1051"/>
      <c r="BC5" s="1051"/>
      <c r="BD5" s="1051"/>
      <c r="BE5" s="1051"/>
      <c r="BF5" s="1051"/>
      <c r="BG5" s="1051"/>
      <c r="BH5" s="1051"/>
      <c r="BI5" s="1051"/>
      <c r="BJ5" s="1051"/>
      <c r="BK5" s="1051"/>
      <c r="BL5" s="1051"/>
      <c r="BM5" s="1051"/>
      <c r="BN5" s="1051"/>
      <c r="BO5" s="1051"/>
      <c r="BP5" s="1051"/>
      <c r="BQ5" s="1051"/>
      <c r="BR5" s="1051"/>
      <c r="BS5" s="1051"/>
      <c r="BT5" s="1051"/>
      <c r="BU5" s="1051"/>
      <c r="BV5" s="1051"/>
      <c r="BW5" s="1051"/>
      <c r="BX5" s="1051"/>
      <c r="BY5" s="1051"/>
      <c r="BZ5" s="1051"/>
      <c r="CA5" s="1051"/>
      <c r="CB5" s="1051"/>
      <c r="CC5" s="1051"/>
      <c r="CD5" s="1051"/>
      <c r="CE5" s="1051"/>
      <c r="CF5" s="1051"/>
      <c r="CG5" s="1051"/>
      <c r="CH5" s="1051"/>
      <c r="CI5" s="1051"/>
      <c r="CJ5" s="1051"/>
      <c r="CK5" s="1051"/>
      <c r="CL5" s="1051"/>
      <c r="CM5" s="1051"/>
      <c r="CN5" s="1051"/>
      <c r="CO5" s="1051"/>
      <c r="CP5" s="1051"/>
      <c r="CQ5" s="1051"/>
      <c r="CR5" s="1051"/>
      <c r="CS5" s="1051"/>
      <c r="CT5" s="1051"/>
      <c r="CU5" s="1051"/>
      <c r="CV5" s="1051"/>
      <c r="CW5" s="1051"/>
      <c r="CX5" s="1051"/>
      <c r="CY5" s="1051"/>
      <c r="CZ5" s="1051"/>
      <c r="DA5" s="1051"/>
      <c r="DB5" s="1051"/>
      <c r="DC5" s="1051"/>
      <c r="DD5" s="1051"/>
      <c r="DE5" s="1051"/>
      <c r="DF5" s="1051"/>
      <c r="DG5" s="1051"/>
      <c r="DH5" s="1051"/>
      <c r="DI5" s="1051"/>
      <c r="DJ5" s="1051"/>
      <c r="DK5" s="1051"/>
      <c r="DL5" s="1051"/>
      <c r="DM5" s="1051"/>
      <c r="DN5" s="1051"/>
      <c r="DO5" s="1051"/>
      <c r="DP5" s="1051"/>
      <c r="DQ5" s="1051"/>
      <c r="DR5" s="1051"/>
      <c r="DS5" s="1051"/>
      <c r="DT5" s="1051"/>
      <c r="DU5" s="1051"/>
      <c r="DV5" s="1051"/>
      <c r="DW5" s="1051"/>
      <c r="DX5" s="1051"/>
      <c r="DY5" s="1051"/>
      <c r="DZ5" s="1051"/>
      <c r="EA5" s="1051"/>
      <c r="EB5" s="1051"/>
      <c r="EC5" s="1051"/>
      <c r="ED5" s="1051"/>
      <c r="EE5" s="1051"/>
      <c r="EF5" s="1051"/>
      <c r="EG5" s="1051"/>
      <c r="EH5" s="1051"/>
      <c r="EI5" s="1051"/>
      <c r="EJ5" s="1051"/>
      <c r="EK5" s="1051"/>
      <c r="EL5" s="1051"/>
      <c r="EM5" s="1051"/>
      <c r="EN5" s="1051"/>
      <c r="EO5" s="1051"/>
      <c r="EP5" s="1051"/>
      <c r="EQ5" s="1051"/>
      <c r="ER5" s="1051"/>
      <c r="ES5" s="1051"/>
      <c r="ET5" s="1051"/>
      <c r="EU5" s="1051"/>
      <c r="EV5" s="1051"/>
      <c r="EW5" s="1051"/>
      <c r="EX5" s="1051"/>
      <c r="EY5" s="1051"/>
      <c r="EZ5" s="1051"/>
      <c r="FA5" s="1051"/>
      <c r="FB5" s="1051"/>
      <c r="FC5" s="1051"/>
      <c r="FD5" s="1051"/>
      <c r="FE5" s="1051"/>
      <c r="FF5" s="1051"/>
      <c r="FG5" s="1051"/>
      <c r="FH5" s="1051"/>
      <c r="FI5" s="1051"/>
      <c r="FJ5" s="1051"/>
      <c r="FK5" s="1051"/>
      <c r="FL5" s="1051"/>
      <c r="FM5" s="1051"/>
      <c r="FN5" s="1051"/>
      <c r="FO5" s="1051"/>
      <c r="FP5" s="1051"/>
      <c r="FQ5" s="1051"/>
      <c r="FR5" s="1051"/>
      <c r="FS5" s="1051"/>
      <c r="FT5" s="1051"/>
      <c r="FU5" s="1051"/>
      <c r="FV5" s="1051"/>
      <c r="FW5" s="1051"/>
      <c r="FX5" s="1051"/>
      <c r="FY5" s="1051"/>
      <c r="FZ5" s="1051"/>
      <c r="GA5" s="1051"/>
      <c r="GB5" s="1051"/>
      <c r="GC5" s="1051"/>
      <c r="GD5" s="1051"/>
      <c r="GE5" s="1051"/>
      <c r="GF5" s="1051"/>
      <c r="GG5" s="1051"/>
      <c r="GH5" s="1051"/>
      <c r="GI5" s="1051"/>
      <c r="GJ5" s="1051"/>
      <c r="GK5" s="1051"/>
      <c r="GL5" s="1051"/>
      <c r="GM5" s="1051"/>
      <c r="GN5" s="1051"/>
      <c r="GO5" s="1051"/>
      <c r="GP5" s="1051"/>
      <c r="GQ5" s="1051"/>
      <c r="GR5" s="1051"/>
      <c r="GS5" s="1051"/>
      <c r="GT5" s="1051"/>
      <c r="GU5" s="1051"/>
      <c r="GV5" s="1051"/>
      <c r="GW5" s="1051"/>
      <c r="GX5" s="1051"/>
      <c r="GY5" s="1051"/>
      <c r="GZ5" s="1051"/>
      <c r="HA5" s="1051"/>
      <c r="HB5" s="1051"/>
      <c r="HC5" s="1051"/>
      <c r="HD5" s="1051"/>
      <c r="HE5" s="1051"/>
      <c r="HF5" s="1051"/>
      <c r="HG5" s="1051"/>
      <c r="HH5" s="1051"/>
      <c r="HI5" s="1051"/>
      <c r="HJ5" s="1051"/>
      <c r="HK5" s="1051"/>
      <c r="HL5" s="1051"/>
      <c r="HM5" s="1051"/>
      <c r="HN5" s="1051"/>
      <c r="HO5" s="1051"/>
      <c r="HP5" s="1051"/>
      <c r="HQ5" s="1051"/>
      <c r="HR5" s="1051"/>
      <c r="HS5" s="1051"/>
      <c r="HT5" s="1051"/>
      <c r="HU5" s="1051"/>
      <c r="HV5" s="1051"/>
      <c r="HW5" s="1051"/>
      <c r="HX5" s="1051"/>
      <c r="HY5" s="1051"/>
      <c r="HZ5" s="1051"/>
      <c r="IA5" s="1051"/>
      <c r="IB5" s="1051"/>
      <c r="IC5" s="1051"/>
      <c r="ID5" s="1051"/>
      <c r="IE5" s="1051"/>
      <c r="IF5" s="1051"/>
      <c r="IG5" s="1051"/>
      <c r="IH5" s="1051"/>
      <c r="II5" s="1051"/>
      <c r="IJ5" s="1051"/>
      <c r="IK5" s="1051"/>
      <c r="IL5" s="1051"/>
      <c r="IM5" s="1051"/>
      <c r="IN5" s="1051"/>
      <c r="IO5" s="1051"/>
      <c r="IP5" s="1051"/>
      <c r="IQ5" s="1051"/>
      <c r="IR5" s="1051"/>
      <c r="IS5" s="1051"/>
      <c r="IT5" s="1051"/>
      <c r="IU5" s="1051"/>
      <c r="IV5" s="1051"/>
    </row>
    <row r="6" spans="1:256">
      <c r="B6" s="1056" t="s">
        <v>66</v>
      </c>
      <c r="C6" s="1057"/>
      <c r="D6" s="1058"/>
      <c r="E6" s="1058"/>
      <c r="F6" s="1058"/>
      <c r="G6" s="1058"/>
      <c r="H6" s="1058"/>
      <c r="I6" s="1058"/>
      <c r="J6" s="1058"/>
      <c r="K6" s="1058"/>
      <c r="L6" s="1058"/>
      <c r="M6" s="1058"/>
      <c r="N6" s="1058"/>
      <c r="O6" s="1059"/>
    </row>
    <row r="7" spans="1:256">
      <c r="B7" s="1060" t="s">
        <v>153</v>
      </c>
      <c r="C7" s="1057"/>
      <c r="D7" s="1058"/>
      <c r="E7" s="1058"/>
      <c r="F7" s="1058"/>
      <c r="G7" s="1058"/>
      <c r="H7" s="1058"/>
      <c r="I7" s="1058"/>
      <c r="J7" s="1058"/>
      <c r="K7" s="1058"/>
      <c r="L7" s="1058"/>
      <c r="M7" s="1058"/>
      <c r="N7" s="1058"/>
      <c r="O7" s="1059"/>
    </row>
    <row r="8" spans="1:256">
      <c r="B8" s="1061" t="s">
        <v>68</v>
      </c>
      <c r="C8" s="1057"/>
      <c r="D8" s="1058"/>
      <c r="E8" s="1058"/>
      <c r="F8" s="1058"/>
      <c r="G8" s="1058"/>
      <c r="H8" s="1058"/>
      <c r="I8" s="1058"/>
      <c r="J8" s="1058"/>
      <c r="K8" s="1058"/>
      <c r="L8" s="1058"/>
      <c r="M8" s="1058"/>
      <c r="N8" s="1058"/>
      <c r="O8" s="1059"/>
    </row>
    <row r="9" spans="1:256">
      <c r="B9" s="1061" t="s">
        <v>69</v>
      </c>
      <c r="C9" s="1057"/>
      <c r="D9" s="1058"/>
      <c r="E9" s="1058"/>
      <c r="F9" s="1058"/>
      <c r="G9" s="1058"/>
      <c r="H9" s="1058"/>
      <c r="I9" s="1058"/>
      <c r="J9" s="1058"/>
      <c r="K9" s="1058"/>
      <c r="L9" s="1058"/>
      <c r="M9" s="1058"/>
      <c r="N9" s="1058"/>
      <c r="O9" s="1059"/>
    </row>
    <row r="10" spans="1:256">
      <c r="B10" s="1062" t="s">
        <v>154</v>
      </c>
      <c r="C10" s="1057"/>
      <c r="D10" s="1058"/>
      <c r="E10" s="1058"/>
      <c r="F10" s="1058"/>
      <c r="G10" s="1058"/>
      <c r="H10" s="1058"/>
      <c r="I10" s="1058"/>
      <c r="J10" s="1058"/>
      <c r="K10" s="1058"/>
      <c r="L10" s="1058"/>
      <c r="M10" s="1058"/>
      <c r="N10" s="1058"/>
      <c r="O10" s="1059"/>
    </row>
    <row r="11" spans="1:256">
      <c r="B11" s="1060" t="s">
        <v>155</v>
      </c>
      <c r="C11" s="1057"/>
      <c r="D11" s="1058"/>
      <c r="E11" s="1058"/>
      <c r="F11" s="1058"/>
      <c r="G11" s="1058"/>
      <c r="H11" s="1058"/>
      <c r="I11" s="1058"/>
      <c r="J11" s="1058"/>
      <c r="K11" s="1058"/>
      <c r="L11" s="1058"/>
      <c r="M11" s="1058"/>
      <c r="N11" s="1058"/>
      <c r="O11" s="1059"/>
    </row>
    <row r="12" spans="1:256">
      <c r="B12" s="1061" t="s">
        <v>72</v>
      </c>
      <c r="C12" s="1057"/>
      <c r="D12" s="1058"/>
      <c r="E12" s="1058"/>
      <c r="F12" s="1058"/>
      <c r="G12" s="1058"/>
      <c r="H12" s="1058"/>
      <c r="I12" s="1058"/>
      <c r="J12" s="1058"/>
      <c r="K12" s="1058"/>
      <c r="L12" s="1058"/>
      <c r="M12" s="1058"/>
      <c r="N12" s="1058"/>
      <c r="O12" s="1059"/>
    </row>
    <row r="13" spans="1:256">
      <c r="B13" s="1061" t="s">
        <v>73</v>
      </c>
      <c r="C13" s="1057"/>
      <c r="D13" s="1058"/>
      <c r="E13" s="1058"/>
      <c r="F13" s="1058"/>
      <c r="G13" s="1058"/>
      <c r="H13" s="1058"/>
      <c r="I13" s="1058"/>
      <c r="J13" s="1058"/>
      <c r="K13" s="1058"/>
      <c r="L13" s="1058"/>
      <c r="M13" s="1058"/>
      <c r="N13" s="1058"/>
      <c r="O13" s="1059"/>
    </row>
    <row r="14" spans="1:256">
      <c r="B14" s="1062" t="s">
        <v>156</v>
      </c>
      <c r="C14" s="1057"/>
      <c r="D14" s="1058"/>
      <c r="E14" s="1058"/>
      <c r="F14" s="1058"/>
      <c r="G14" s="1058"/>
      <c r="H14" s="1058"/>
      <c r="I14" s="1058"/>
      <c r="J14" s="1058"/>
      <c r="K14" s="1058"/>
      <c r="L14" s="1058"/>
      <c r="M14" s="1058"/>
      <c r="N14" s="1058"/>
      <c r="O14" s="1059"/>
    </row>
    <row r="15" spans="1:256">
      <c r="B15" s="1060" t="s">
        <v>157</v>
      </c>
      <c r="C15" s="1057"/>
      <c r="D15" s="1058"/>
      <c r="E15" s="1058"/>
      <c r="F15" s="1058"/>
      <c r="G15" s="1058"/>
      <c r="H15" s="1058"/>
      <c r="I15" s="1058"/>
      <c r="J15" s="1058"/>
      <c r="K15" s="1058"/>
      <c r="L15" s="1058"/>
      <c r="M15" s="1058"/>
      <c r="N15" s="1058"/>
      <c r="O15" s="1059"/>
    </row>
    <row r="16" spans="1:256">
      <c r="B16" s="1061" t="s">
        <v>76</v>
      </c>
      <c r="C16" s="1057"/>
      <c r="D16" s="1058"/>
      <c r="E16" s="1058"/>
      <c r="F16" s="1058"/>
      <c r="G16" s="1058"/>
      <c r="H16" s="1058"/>
      <c r="I16" s="1058"/>
      <c r="J16" s="1058"/>
      <c r="K16" s="1058"/>
      <c r="L16" s="1058"/>
      <c r="M16" s="1058"/>
      <c r="N16" s="1058"/>
      <c r="O16" s="1059"/>
    </row>
    <row r="17" spans="1:256">
      <c r="B17" s="1061" t="s">
        <v>77</v>
      </c>
      <c r="C17" s="1057"/>
      <c r="D17" s="1058"/>
      <c r="E17" s="1058"/>
      <c r="F17" s="1058"/>
      <c r="G17" s="1058"/>
      <c r="H17" s="1058"/>
      <c r="I17" s="1058"/>
      <c r="J17" s="1058"/>
      <c r="K17" s="1058"/>
      <c r="L17" s="1058"/>
      <c r="M17" s="1058"/>
      <c r="N17" s="1058"/>
      <c r="O17" s="1059"/>
    </row>
    <row r="18" spans="1:256">
      <c r="B18" s="1062" t="s">
        <v>78</v>
      </c>
      <c r="C18" s="1057"/>
      <c r="D18" s="1058"/>
      <c r="E18" s="1058"/>
      <c r="F18" s="1058"/>
      <c r="G18" s="1058"/>
      <c r="H18" s="1058"/>
      <c r="I18" s="1058"/>
      <c r="J18" s="1058"/>
      <c r="K18" s="1058"/>
      <c r="L18" s="1058"/>
      <c r="M18" s="1058"/>
      <c r="N18" s="1058"/>
      <c r="O18" s="1059"/>
    </row>
    <row r="19" spans="1:256">
      <c r="B19" s="1060" t="s">
        <v>136</v>
      </c>
      <c r="C19" s="1057"/>
      <c r="D19" s="1058"/>
      <c r="E19" s="1058"/>
      <c r="F19" s="1058"/>
      <c r="G19" s="1058"/>
      <c r="H19" s="1058"/>
      <c r="I19" s="1058"/>
      <c r="J19" s="1058"/>
      <c r="K19" s="1058"/>
      <c r="L19" s="1058"/>
      <c r="M19" s="1058"/>
      <c r="N19" s="1058"/>
      <c r="O19" s="1059"/>
    </row>
    <row r="20" spans="1:256">
      <c r="B20" s="1061" t="s">
        <v>137</v>
      </c>
      <c r="C20" s="1057"/>
      <c r="D20" s="1058"/>
      <c r="E20" s="1058"/>
      <c r="F20" s="1058"/>
      <c r="G20" s="1058"/>
      <c r="H20" s="1058"/>
      <c r="I20" s="1058"/>
      <c r="J20" s="1058"/>
      <c r="K20" s="1058"/>
      <c r="L20" s="1058"/>
      <c r="M20" s="1058"/>
      <c r="N20" s="1058"/>
      <c r="O20" s="1059"/>
    </row>
    <row r="21" spans="1:256">
      <c r="B21" s="1061" t="s">
        <v>138</v>
      </c>
      <c r="C21" s="1057"/>
      <c r="D21" s="1058"/>
      <c r="E21" s="1058"/>
      <c r="F21" s="1058"/>
      <c r="G21" s="1058"/>
      <c r="H21" s="1058"/>
      <c r="I21" s="1058"/>
      <c r="J21" s="1058"/>
      <c r="K21" s="1058"/>
      <c r="L21" s="1058"/>
      <c r="M21" s="1058"/>
      <c r="N21" s="1058"/>
      <c r="O21" s="1059"/>
    </row>
    <row r="22" spans="1:256">
      <c r="B22" s="1062" t="s">
        <v>158</v>
      </c>
      <c r="C22" s="1057"/>
      <c r="D22" s="1058"/>
      <c r="E22" s="1058"/>
      <c r="F22" s="1058"/>
      <c r="G22" s="1058"/>
      <c r="H22" s="1058"/>
      <c r="I22" s="1058"/>
      <c r="J22" s="1058"/>
      <c r="K22" s="1058"/>
      <c r="L22" s="1058"/>
      <c r="M22" s="1058"/>
      <c r="N22" s="1058"/>
      <c r="O22" s="1059"/>
    </row>
    <row r="23" spans="1:256">
      <c r="B23" s="1060" t="s">
        <v>79</v>
      </c>
      <c r="C23" s="1057"/>
      <c r="D23" s="1058"/>
      <c r="E23" s="1058"/>
      <c r="F23" s="1058"/>
      <c r="G23" s="1058"/>
      <c r="H23" s="1058"/>
      <c r="I23" s="1058"/>
      <c r="J23" s="1058"/>
      <c r="K23" s="1058"/>
      <c r="L23" s="1058"/>
      <c r="M23" s="1058"/>
      <c r="N23" s="1058"/>
      <c r="O23" s="1059"/>
    </row>
    <row r="24" spans="1:256">
      <c r="B24" s="1056" t="s">
        <v>80</v>
      </c>
      <c r="C24" s="1057"/>
      <c r="D24" s="1058"/>
      <c r="E24" s="1058"/>
      <c r="F24" s="1058"/>
      <c r="G24" s="1058"/>
      <c r="H24" s="1058"/>
      <c r="I24" s="1058"/>
      <c r="J24" s="1058"/>
      <c r="K24" s="1058"/>
      <c r="L24" s="1058"/>
      <c r="M24" s="1058"/>
      <c r="N24" s="1058"/>
      <c r="O24" s="1059"/>
    </row>
    <row r="25" spans="1:256" ht="18.75" customHeight="1">
      <c r="B25" s="1063" t="str">
        <v>אג"ח קונצרני של חברות ישראליות</v>
      </c>
      <c r="C25" s="1057"/>
      <c r="D25" s="1058"/>
      <c r="E25" s="1058"/>
      <c r="F25" s="1058"/>
      <c r="G25" s="1058"/>
      <c r="H25" s="1058"/>
      <c r="I25" s="1058"/>
      <c r="J25" s="1058"/>
      <c r="K25" s="1058"/>
      <c r="L25" s="1058"/>
      <c r="M25" s="1058"/>
      <c r="N25" s="1058"/>
      <c r="O25" s="1059"/>
    </row>
    <row r="26" spans="1:256">
      <c r="B26" s="1061" t="s">
        <v>68</v>
      </c>
      <c r="C26" s="1057"/>
      <c r="D26" s="1058"/>
      <c r="E26" s="1058"/>
      <c r="F26" s="1058"/>
      <c r="G26" s="1058"/>
      <c r="H26" s="1058"/>
      <c r="I26" s="1058"/>
      <c r="J26" s="1058"/>
      <c r="K26" s="1058"/>
      <c r="L26" s="1058"/>
      <c r="M26" s="1058"/>
      <c r="N26" s="1058"/>
      <c r="O26" s="1059"/>
    </row>
    <row r="27" spans="1:256">
      <c r="B27" s="1061" t="s">
        <v>69</v>
      </c>
      <c r="C27" s="1057"/>
      <c r="D27" s="1058"/>
      <c r="E27" s="1058"/>
      <c r="F27" s="1058"/>
      <c r="G27" s="1058"/>
      <c r="H27" s="1058"/>
      <c r="I27" s="1058"/>
      <c r="J27" s="1058"/>
      <c r="K27" s="1058"/>
      <c r="L27" s="1058"/>
      <c r="M27" s="1058"/>
      <c r="N27" s="1058"/>
      <c r="O27" s="1059"/>
    </row>
    <row r="28" spans="1:256" ht="18.75" customHeight="1">
      <c r="B28" s="1063" t="str">
        <v>סה"כ אג"ח קונצרני של חברות ישראליות</v>
      </c>
      <c r="C28" s="1057"/>
      <c r="D28" s="1058"/>
      <c r="E28" s="1058"/>
      <c r="F28" s="1058"/>
      <c r="G28" s="1058"/>
      <c r="H28" s="1058"/>
      <c r="I28" s="1058"/>
      <c r="J28" s="1058"/>
      <c r="K28" s="1058"/>
      <c r="L28" s="1058"/>
      <c r="M28" s="1058"/>
      <c r="N28" s="1058"/>
      <c r="O28" s="1059"/>
    </row>
    <row r="29" spans="1:256">
      <c r="B29" s="1063" t="str">
        <v>אג"ח קונצרני של חברות זרות</v>
      </c>
      <c r="C29" s="1057"/>
      <c r="D29" s="1058"/>
      <c r="E29" s="1058"/>
      <c r="F29" s="1058"/>
      <c r="G29" s="1058"/>
      <c r="H29" s="1058"/>
      <c r="I29" s="1058"/>
      <c r="J29" s="1058"/>
      <c r="K29" s="1058"/>
      <c r="L29" s="1058"/>
      <c r="M29" s="1058"/>
      <c r="N29" s="1058"/>
      <c r="O29" s="1059"/>
    </row>
    <row r="30" spans="1:256">
      <c r="B30" s="1061" t="s">
        <v>72</v>
      </c>
      <c r="C30" s="1057"/>
      <c r="D30" s="1058"/>
      <c r="E30" s="1058"/>
      <c r="F30" s="1058"/>
      <c r="G30" s="1058"/>
      <c r="H30" s="1058"/>
      <c r="I30" s="1058"/>
      <c r="J30" s="1058"/>
      <c r="K30" s="1058"/>
      <c r="L30" s="1058"/>
      <c r="M30" s="1058"/>
      <c r="N30" s="1058"/>
      <c r="O30" s="1059"/>
    </row>
    <row r="31" spans="1:256">
      <c r="B31" s="1061" t="s">
        <v>73</v>
      </c>
      <c r="C31" s="1057"/>
      <c r="D31" s="1058"/>
      <c r="E31" s="1058"/>
      <c r="F31" s="1058"/>
      <c r="G31" s="1058"/>
      <c r="H31" s="1058"/>
      <c r="I31" s="1058"/>
      <c r="J31" s="1058"/>
      <c r="K31" s="1058"/>
      <c r="L31" s="1058"/>
      <c r="M31" s="1058"/>
      <c r="N31" s="1058"/>
      <c r="O31" s="1059"/>
    </row>
    <row r="32" spans="1:256" ht="18" customHeight="1">
      <c r="B32" s="1063" t="str">
        <v>סה"כ אג"ח קונצרני של חברות זרות</v>
      </c>
      <c r="C32" s="1057"/>
      <c r="D32" s="1058"/>
      <c r="E32" s="1058"/>
      <c r="F32" s="1058"/>
      <c r="G32" s="1058"/>
      <c r="H32" s="1058"/>
      <c r="I32" s="1058"/>
      <c r="J32" s="1058"/>
      <c r="K32" s="1058"/>
      <c r="L32" s="1058"/>
      <c r="M32" s="1058"/>
      <c r="N32" s="1058"/>
      <c r="O32" s="1059"/>
    </row>
    <row r="33" spans="1:256">
      <c r="B33" s="1060" t="s">
        <v>85</v>
      </c>
      <c r="C33" s="1057"/>
      <c r="D33" s="1058"/>
      <c r="E33" s="1058"/>
      <c r="F33" s="1058"/>
      <c r="G33" s="1058"/>
      <c r="H33" s="1058"/>
      <c r="I33" s="1058"/>
      <c r="J33" s="1058"/>
      <c r="K33" s="1058"/>
      <c r="L33" s="1058"/>
      <c r="M33" s="1058"/>
      <c r="N33" s="1058"/>
      <c r="O33" s="1059"/>
    </row>
    <row r="34" spans="1:256">
      <c r="B34" s="1064" t="str">
        <v>סה"כ אג"ח קונצרני</v>
      </c>
      <c r="C34" s="1065"/>
      <c r="D34" s="1066"/>
      <c r="E34" s="1066"/>
      <c r="F34" s="1066"/>
      <c r="G34" s="1066"/>
      <c r="H34" s="1066"/>
      <c r="I34" s="1066"/>
      <c r="J34" s="1066"/>
      <c r="K34" s="1066"/>
      <c r="L34" s="1066"/>
      <c r="M34" s="1066"/>
      <c r="N34" s="1066"/>
      <c r="O34" s="1067"/>
    </row>
    <row r="35" spans="1:256">
      <c r="B35" s="1068" t="s">
        <v>87</v>
      </c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B2:O2"/>
  </mergeCells>
  <printOptions/>
  <pageMargins left="0.75" right="0.75" top="1" bottom="1" header="0.5" footer="0.5"/>
  <pageSetup blackAndWhite="0" cellComments="none" copies="1" draft="0" errors="displayed" firstPageNumber="1" fitToHeight="1" fitToWidth="1" orientation="landscape" pageOrder="downThenOver" paperSize="9" scale="53" useFirstPageNumber="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E23"/>
  <sheetViews>
    <sheetView workbookViewId="0" rightToLeft="1">
      <selection activeCell="A1" sqref="A1"/>
    </sheetView>
  </sheetViews>
  <sheetFormatPr defaultRowHeight="12.75"/>
  <cols>
    <col min="1" max="1" style="1069" width="6.708012" customWidth="1"/>
    <col min="2" max="2" style="1069" width="52.50956" customWidth="1"/>
    <col min="3" max="3" style="1069" width="19.02038" customWidth="1"/>
    <col min="4" max="4" style="1069" width="14.86799" customWidth="1"/>
    <col min="5" max="5" style="1069" width="17.44318" customWidth="1"/>
    <col min="6" max="6" style="1069" width="14.15179" customWidth="1"/>
    <col min="7" max="7" style="1069" width="13.5804" customWidth="1"/>
    <col min="8" max="8" style="1069" width="20.59367" customWidth="1"/>
    <col min="9" max="9" style="1069" width="14.43749" customWidth="1"/>
    <col min="10" max="10" style="1069" width="13.14989" customWidth="1"/>
    <col min="11" max="11" style="1069" width="23.02797" customWidth="1"/>
    <col min="12" max="12" style="1069" width="21.59557" customWidth="1"/>
    <col min="13" max="13" style="1069" width="15.29849" customWidth="1"/>
    <col min="14" max="256" style="1069"/>
  </cols>
  <sheetData>
    <row r="1" spans="1:31">
      <c r="A1" s="1070"/>
      <c r="B1" s="1071" t="s">
        <v>16</v>
      </c>
      <c r="C1" s="1072" t="s">
        <v>1</v>
      </c>
      <c r="D1" s="1073"/>
      <c r="E1" s="1074"/>
      <c r="F1" s="1073"/>
      <c r="G1" s="1075"/>
      <c r="H1" s="1074"/>
      <c r="I1" s="1075"/>
      <c r="J1" s="1075"/>
      <c r="K1" s="1076"/>
      <c r="L1" s="1076"/>
      <c r="M1" s="1075"/>
      <c r="N1" s="1070"/>
      <c r="O1" s="1070"/>
      <c r="P1" s="1070"/>
      <c r="Q1" s="1070"/>
      <c r="R1" s="1070"/>
      <c r="S1" s="1070"/>
      <c r="T1" s="1070"/>
      <c r="U1" s="1070"/>
      <c r="V1" s="1070"/>
      <c r="W1" s="1070"/>
      <c r="X1" s="1070"/>
      <c r="Y1" s="1070"/>
      <c r="Z1" s="1070"/>
      <c r="AA1" s="1070"/>
      <c r="AB1" s="1070"/>
      <c r="AC1" s="1070"/>
      <c r="AD1" s="1070"/>
      <c r="AE1" s="1070"/>
    </row>
    <row r="2" spans="1:31">
      <c r="B2" s="1077" t="str">
        <v>ט. אגרות חוב המחושבות בעלות מתואמת:</v>
      </c>
      <c r="C2" s="1078"/>
      <c r="D2" s="1078"/>
      <c r="E2" s="1078"/>
      <c r="F2" s="1078"/>
      <c r="G2" s="1078"/>
      <c r="H2" s="1078"/>
      <c r="I2" s="1078"/>
      <c r="J2" s="1078"/>
      <c r="K2" s="1078"/>
      <c r="L2" s="1079"/>
      <c r="M2" s="1080"/>
    </row>
    <row r="3" spans="1:31">
      <c r="B3" s="1081" t="str">
        <v>3. מסגרת מנוצלת ללוים</v>
      </c>
      <c r="C3" s="1082" t="s">
        <v>17</v>
      </c>
      <c r="D3" s="1082" t="s">
        <v>18</v>
      </c>
      <c r="E3" s="1082" t="s">
        <v>19</v>
      </c>
      <c r="F3" s="1082" t="str">
        <v>תאריך הקצאה אחרון</v>
      </c>
      <c r="G3" s="1082" t="s">
        <v>47</v>
      </c>
      <c r="H3" s="1082" t="s">
        <v>20</v>
      </c>
      <c r="I3" s="1082" t="s">
        <v>188</v>
      </c>
      <c r="J3" s="1082" t="str">
        <v>ריבית אפקטיבית ממוצעת</v>
      </c>
      <c r="K3" s="1082" t="s">
        <v>48</v>
      </c>
      <c r="L3" s="1082" t="s">
        <v>208</v>
      </c>
      <c r="M3" s="1082" t="s">
        <v>2</v>
      </c>
    </row>
    <row r="4" spans="1:31">
      <c r="B4" s="1083"/>
      <c r="C4" s="1084"/>
      <c r="D4" s="1084"/>
      <c r="E4" s="1084"/>
      <c r="F4" s="1084" t="s">
        <v>51</v>
      </c>
      <c r="G4" s="1084" t="s">
        <v>52</v>
      </c>
      <c r="H4" s="1084"/>
      <c r="I4" s="1084" t="s">
        <v>4</v>
      </c>
      <c r="J4" s="1084" t="s">
        <v>4</v>
      </c>
      <c r="K4" s="1084" t="s">
        <v>53</v>
      </c>
      <c r="L4" s="1085" t="s">
        <v>3</v>
      </c>
      <c r="M4" s="1086" t="s">
        <v>4</v>
      </c>
    </row>
    <row r="5" spans="1:31">
      <c r="B5" s="1087"/>
      <c r="C5" s="1088" t="s">
        <v>5</v>
      </c>
      <c r="D5" s="1088" t="s">
        <v>6</v>
      </c>
      <c r="E5" s="1088" t="s">
        <v>24</v>
      </c>
      <c r="F5" s="1088" t="s">
        <v>25</v>
      </c>
      <c r="G5" s="1088" t="s">
        <v>26</v>
      </c>
      <c r="H5" s="1088" t="s">
        <v>27</v>
      </c>
      <c r="I5" s="1089" t="s">
        <v>28</v>
      </c>
      <c r="J5" s="1089" t="s">
        <v>29</v>
      </c>
      <c r="K5" s="1089" t="s">
        <v>55</v>
      </c>
      <c r="L5" s="1090" t="s">
        <v>56</v>
      </c>
      <c r="M5" s="1091" t="s">
        <v>57</v>
      </c>
    </row>
    <row r="6" spans="1:31">
      <c r="B6" s="1092" t="s">
        <v>66</v>
      </c>
      <c r="C6" s="1093"/>
      <c r="D6" s="1094"/>
      <c r="E6" s="1094"/>
      <c r="F6" s="1094"/>
      <c r="G6" s="1094"/>
      <c r="H6" s="1094"/>
      <c r="I6" s="1094"/>
      <c r="J6" s="1094"/>
      <c r="K6" s="1094"/>
      <c r="L6" s="1095"/>
      <c r="M6" s="1096"/>
    </row>
    <row r="7" spans="1:31">
      <c r="B7" s="1097" t="str">
        <v>סה"כ מובטחות במשכנתא או תיקי משכנתאות</v>
      </c>
      <c r="C7" s="1093"/>
      <c r="D7" s="1094"/>
      <c r="E7" s="1094"/>
      <c r="F7" s="1094"/>
      <c r="G7" s="1094"/>
      <c r="H7" s="1094"/>
      <c r="I7" s="1094"/>
      <c r="J7" s="1094"/>
      <c r="K7" s="1094"/>
      <c r="L7" s="1095"/>
      <c r="M7" s="1096"/>
    </row>
    <row r="8" spans="1:31">
      <c r="B8" s="1098" t="s">
        <v>72</v>
      </c>
      <c r="C8" s="1093"/>
      <c r="D8" s="1094"/>
      <c r="E8" s="1094"/>
      <c r="F8" s="1094"/>
      <c r="G8" s="1094"/>
      <c r="H8" s="1094"/>
      <c r="I8" s="1094"/>
      <c r="J8" s="1094"/>
      <c r="K8" s="1094"/>
      <c r="L8" s="1095"/>
      <c r="M8" s="1096"/>
    </row>
    <row r="9" spans="1:31">
      <c r="B9" s="1098" t="s">
        <v>73</v>
      </c>
      <c r="C9" s="1093"/>
      <c r="D9" s="1094"/>
      <c r="E9" s="1094"/>
      <c r="F9" s="1094"/>
      <c r="G9" s="1094"/>
      <c r="H9" s="1094"/>
      <c r="I9" s="1094"/>
      <c r="J9" s="1094"/>
      <c r="K9" s="1094"/>
      <c r="L9" s="1095"/>
      <c r="M9" s="1096"/>
    </row>
    <row r="10" spans="1:31" ht="15" customHeight="1">
      <c r="B10" s="1097" t="str">
        <v>סה"כ מובטחות בערבות בנקאית</v>
      </c>
      <c r="C10" s="1093"/>
      <c r="D10" s="1094"/>
      <c r="E10" s="1094"/>
      <c r="F10" s="1094"/>
      <c r="G10" s="1094"/>
      <c r="H10" s="1094"/>
      <c r="I10" s="1094"/>
      <c r="J10" s="1094"/>
      <c r="K10" s="1094"/>
      <c r="L10" s="1095"/>
      <c r="M10" s="1096"/>
    </row>
    <row r="11" spans="1:31">
      <c r="B11" s="1098" t="s">
        <v>76</v>
      </c>
      <c r="C11" s="1093"/>
      <c r="D11" s="1094"/>
      <c r="E11" s="1094"/>
      <c r="F11" s="1094"/>
      <c r="G11" s="1094"/>
      <c r="H11" s="1094"/>
      <c r="I11" s="1094"/>
      <c r="J11" s="1094"/>
      <c r="K11" s="1094"/>
      <c r="L11" s="1095"/>
      <c r="M11" s="1096"/>
    </row>
    <row r="12" spans="1:31">
      <c r="B12" s="1098" t="s">
        <v>77</v>
      </c>
      <c r="C12" s="1093"/>
      <c r="D12" s="1094"/>
      <c r="E12" s="1094"/>
      <c r="F12" s="1094"/>
      <c r="G12" s="1094"/>
      <c r="H12" s="1094"/>
      <c r="I12" s="1094"/>
      <c r="J12" s="1094"/>
      <c r="K12" s="1094"/>
      <c r="L12" s="1095"/>
      <c r="M12" s="1096"/>
    </row>
    <row r="13" spans="1:31" ht="15" customHeight="1">
      <c r="B13" s="1097" t="str">
        <v>סה"כ מובטחות בבטחונות אחרים</v>
      </c>
      <c r="C13" s="1093"/>
      <c r="D13" s="1094"/>
      <c r="E13" s="1094"/>
      <c r="F13" s="1094"/>
      <c r="G13" s="1094"/>
      <c r="H13" s="1094"/>
      <c r="I13" s="1094"/>
      <c r="J13" s="1094"/>
      <c r="K13" s="1094"/>
      <c r="L13" s="1095"/>
      <c r="M13" s="1096"/>
    </row>
    <row r="14" spans="1:31">
      <c r="B14" s="1098" t="s">
        <v>137</v>
      </c>
      <c r="C14" s="1093"/>
      <c r="D14" s="1094"/>
      <c r="E14" s="1094"/>
      <c r="F14" s="1094"/>
      <c r="G14" s="1094"/>
      <c r="H14" s="1094"/>
      <c r="I14" s="1094"/>
      <c r="J14" s="1094"/>
      <c r="K14" s="1094"/>
      <c r="L14" s="1095"/>
      <c r="M14" s="1096"/>
    </row>
    <row r="15" spans="1:31">
      <c r="B15" s="1098" t="s">
        <v>138</v>
      </c>
      <c r="C15" s="1093"/>
      <c r="D15" s="1094"/>
      <c r="E15" s="1094"/>
      <c r="F15" s="1094"/>
      <c r="G15" s="1094"/>
      <c r="H15" s="1094"/>
      <c r="I15" s="1094"/>
      <c r="J15" s="1094"/>
      <c r="K15" s="1094"/>
      <c r="L15" s="1095"/>
      <c r="M15" s="1096"/>
    </row>
    <row r="16" spans="1:31" ht="17.25" customHeight="1">
      <c r="B16" s="1097" t="str">
        <v>סה"כ מובטחות בשעבוד כלי רכב</v>
      </c>
      <c r="C16" s="1093"/>
      <c r="D16" s="1094"/>
      <c r="E16" s="1094"/>
      <c r="F16" s="1094"/>
      <c r="G16" s="1094"/>
      <c r="H16" s="1094"/>
      <c r="I16" s="1094"/>
      <c r="J16" s="1094"/>
      <c r="K16" s="1094"/>
      <c r="L16" s="1095"/>
      <c r="M16" s="1096"/>
    </row>
    <row r="17" spans="1:31">
      <c r="B17" s="1098" t="s">
        <v>141</v>
      </c>
      <c r="C17" s="1093"/>
      <c r="D17" s="1094"/>
      <c r="E17" s="1094"/>
      <c r="F17" s="1094"/>
      <c r="G17" s="1094"/>
      <c r="H17" s="1094"/>
      <c r="I17" s="1094"/>
      <c r="J17" s="1094"/>
      <c r="K17" s="1094"/>
      <c r="L17" s="1095"/>
      <c r="M17" s="1096"/>
    </row>
    <row r="18" spans="1:31">
      <c r="B18" s="1098" t="s">
        <v>142</v>
      </c>
      <c r="C18" s="1093"/>
      <c r="D18" s="1094"/>
      <c r="E18" s="1094"/>
      <c r="F18" s="1094"/>
      <c r="G18" s="1094"/>
      <c r="H18" s="1094"/>
      <c r="I18" s="1094"/>
      <c r="J18" s="1094"/>
      <c r="K18" s="1094"/>
      <c r="L18" s="1095"/>
      <c r="M18" s="1096"/>
    </row>
    <row r="19" spans="1:31">
      <c r="B19" s="1097" t="str">
        <v>סה"כ לא מובטחות</v>
      </c>
      <c r="C19" s="1093"/>
      <c r="D19" s="1094"/>
      <c r="E19" s="1094"/>
      <c r="F19" s="1094"/>
      <c r="G19" s="1094"/>
      <c r="H19" s="1094"/>
      <c r="I19" s="1094"/>
      <c r="J19" s="1094"/>
      <c r="K19" s="1094"/>
      <c r="L19" s="1095"/>
      <c r="M19" s="1096"/>
    </row>
    <row r="20" spans="1:31">
      <c r="B20" s="1098" t="str">
        <v>מנפיק יז</v>
      </c>
      <c r="C20" s="1093"/>
      <c r="D20" s="1094"/>
      <c r="E20" s="1094"/>
      <c r="F20" s="1094"/>
      <c r="G20" s="1094"/>
      <c r="H20" s="1094"/>
      <c r="I20" s="1094"/>
      <c r="J20" s="1094"/>
      <c r="K20" s="1094"/>
      <c r="L20" s="1095"/>
      <c r="M20" s="1096"/>
    </row>
    <row r="21" spans="1:31">
      <c r="B21" s="1098" t="str">
        <v>מנפיק יח</v>
      </c>
      <c r="C21" s="1093"/>
      <c r="D21" s="1094"/>
      <c r="E21" s="1094"/>
      <c r="F21" s="1094"/>
      <c r="G21" s="1094"/>
      <c r="H21" s="1094"/>
      <c r="I21" s="1094"/>
      <c r="J21" s="1094"/>
      <c r="K21" s="1094"/>
      <c r="L21" s="1095"/>
      <c r="M21" s="1096"/>
    </row>
    <row r="22" spans="1:31">
      <c r="B22" s="1099" t="str">
        <v>סה"כ הלוואות</v>
      </c>
      <c r="C22" s="1100"/>
      <c r="D22" s="1101"/>
      <c r="E22" s="1101"/>
      <c r="F22" s="1101"/>
      <c r="G22" s="1101"/>
      <c r="H22" s="1101"/>
      <c r="I22" s="1101"/>
      <c r="J22" s="1101"/>
      <c r="K22" s="1101"/>
      <c r="L22" s="1102"/>
      <c r="M22" s="1103"/>
    </row>
    <row r="23" spans="1:31">
      <c r="B23" s="1104" t="s">
        <v>87</v>
      </c>
      <c r="C23" s="1105"/>
      <c r="D23" s="1070"/>
      <c r="E23" s="1070"/>
      <c r="F23" s="1070"/>
      <c r="G23" s="1070"/>
      <c r="H23" s="1070"/>
      <c r="I23" s="1070"/>
      <c r="J23" s="1070"/>
      <c r="K23" s="1070"/>
      <c r="L23" s="1070"/>
      <c r="M23" s="1070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B2:M2"/>
  </mergeCells>
  <printOptions/>
  <pageMargins left="0.75" right="0.75" top="1" bottom="1" header="0.5" footer="0.5"/>
  <pageSetup blackAndWhite="0" cellComments="none" copies="1" draft="0" errors="displayed" firstPageNumber="1" fitToHeight="1" fitToWidth="1" orientation="landscape" pageOrder="downThenOver" paperSize="9" scale="53" useFirstPageNumber="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  <tabColor rgb="FF800000"/>
  </sheetPr>
  <dimension ref="A1:IV100"/>
  <sheetViews>
    <sheetView workbookViewId="0" rightToLeft="1">
      <selection activeCell="A1" sqref="A1"/>
    </sheetView>
  </sheetViews>
  <sheetFormatPr defaultRowHeight="18"/>
  <cols>
    <col min="1" max="1" style="86" width="6.281423" customWidth="1"/>
    <col min="2" max="2" style="87" width="47.78578" customWidth="1"/>
    <col min="3" max="3" style="87" width="17.72888" customWidth="1"/>
    <col min="4" max="4" style="86" width="9.713702" customWidth="1"/>
    <col min="5" max="5" style="86" width="19.30608" customWidth="1"/>
    <col min="6" max="6" style="86" width="9.858507" customWidth="1"/>
    <col min="7" max="7" style="86" width="9.713702" customWidth="1"/>
    <col min="8" max="8" style="86" width="16.15558" customWidth="1"/>
    <col min="9" max="10" style="86" width="9.713702" customWidth="1"/>
    <col min="11" max="11" style="86" width="19.73267" customWidth="1"/>
    <col min="12" max="12" style="86" width="14.2966" customWidth="1"/>
    <col min="13" max="13" style="86" width="15.72508" customWidth="1"/>
    <col min="14" max="15" style="86" width="9.713702" customWidth="1"/>
    <col min="16" max="16" style="86" width="7.569017" customWidth="1"/>
    <col min="17" max="17" style="86" width="6.708012" customWidth="1"/>
    <col min="18" max="18" style="86" width="7.709908" customWidth="1"/>
    <col min="19" max="19" style="86" width="7.138514" customWidth="1"/>
    <col min="20" max="20" style="86" width="5.995726" customWidth="1"/>
    <col min="21" max="21" style="86" width="7.854714" customWidth="1"/>
    <col min="22" max="22" style="86" width="8.140411" customWidth="1"/>
    <col min="23" max="23" style="86" width="6.281423" customWidth="1"/>
    <col min="24" max="24" style="86" width="7.999519" customWidth="1"/>
    <col min="25" max="25" style="86" width="8.711805" customWidth="1"/>
    <col min="26" max="26" style="86" width="10.00331" customWidth="1"/>
    <col min="27" max="27" style="86" width="9.57281" customWidth="1"/>
    <col min="28" max="28" style="86" width="6.136617" customWidth="1"/>
    <col min="29" max="30" style="86" width="5.706115" customWidth="1"/>
    <col min="31" max="31" style="86" width="6.852817" customWidth="1"/>
    <col min="32" max="32" style="86" width="6.422315" customWidth="1"/>
    <col min="33" max="33" style="86" width="6.708012" customWidth="1"/>
    <col min="34" max="34" style="86" width="7.28332" customWidth="1"/>
    <col min="35" max="46" style="86" width="5.706115" customWidth="1"/>
    <col min="47" max="256" style="86"/>
  </cols>
  <sheetData>
    <row r="1" spans="1:256">
      <c r="B1" s="88" t="s">
        <v>16</v>
      </c>
      <c r="C1" s="89" t="s">
        <v>1</v>
      </c>
    </row>
    <row r="2" spans="1:256">
      <c r="A2" s="90"/>
      <c r="B2" s="91" t="s">
        <v>44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3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0"/>
      <c r="BL2" s="90"/>
      <c r="BM2" s="90"/>
      <c r="BN2" s="90"/>
      <c r="BO2" s="90"/>
      <c r="BP2" s="90"/>
      <c r="BQ2" s="90"/>
      <c r="BR2" s="90"/>
      <c r="BS2" s="90"/>
      <c r="BT2" s="90"/>
      <c r="BU2" s="90"/>
      <c r="BV2" s="90"/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0"/>
      <c r="CQ2" s="90"/>
      <c r="CR2" s="90"/>
      <c r="CS2" s="90"/>
      <c r="CT2" s="90"/>
      <c r="CU2" s="90"/>
      <c r="CV2" s="90"/>
      <c r="CW2" s="90"/>
      <c r="CX2" s="90"/>
      <c r="CY2" s="90"/>
      <c r="CZ2" s="90"/>
      <c r="DA2" s="90"/>
      <c r="DB2" s="90"/>
      <c r="DC2" s="90"/>
      <c r="DD2" s="90"/>
      <c r="DE2" s="90"/>
      <c r="DF2" s="90"/>
      <c r="DG2" s="90"/>
      <c r="DH2" s="90"/>
      <c r="DI2" s="90"/>
      <c r="DJ2" s="90"/>
      <c r="DK2" s="90"/>
      <c r="DL2" s="90"/>
      <c r="DM2" s="90"/>
      <c r="DN2" s="90"/>
      <c r="DO2" s="90"/>
      <c r="DP2" s="90"/>
      <c r="DQ2" s="90"/>
      <c r="DR2" s="90"/>
      <c r="DS2" s="90"/>
      <c r="DT2" s="90"/>
      <c r="DU2" s="90"/>
      <c r="DV2" s="90"/>
      <c r="DW2" s="90"/>
      <c r="DX2" s="90"/>
      <c r="DY2" s="90"/>
      <c r="DZ2" s="90"/>
      <c r="EA2" s="90"/>
      <c r="EB2" s="90"/>
      <c r="EC2" s="90"/>
      <c r="ED2" s="90"/>
      <c r="EE2" s="90"/>
      <c r="EF2" s="90"/>
      <c r="EG2" s="90"/>
      <c r="EH2" s="90"/>
      <c r="EI2" s="90"/>
      <c r="EJ2" s="90"/>
      <c r="EK2" s="90"/>
      <c r="EL2" s="90"/>
      <c r="EM2" s="90"/>
      <c r="EN2" s="90"/>
      <c r="EO2" s="90"/>
      <c r="EP2" s="90"/>
      <c r="EQ2" s="90"/>
      <c r="ER2" s="90"/>
      <c r="ES2" s="90"/>
      <c r="ET2" s="90"/>
      <c r="EU2" s="90"/>
      <c r="EV2" s="90"/>
      <c r="EW2" s="90"/>
      <c r="EX2" s="90"/>
      <c r="EY2" s="90"/>
      <c r="EZ2" s="90"/>
      <c r="FA2" s="90"/>
      <c r="FB2" s="90"/>
      <c r="FC2" s="90"/>
      <c r="FD2" s="90"/>
      <c r="FE2" s="90"/>
      <c r="FF2" s="90"/>
      <c r="FG2" s="90"/>
      <c r="FH2" s="90"/>
      <c r="FI2" s="90"/>
      <c r="FJ2" s="90"/>
      <c r="FK2" s="90"/>
      <c r="FL2" s="90"/>
      <c r="FM2" s="90"/>
      <c r="FN2" s="90"/>
      <c r="FO2" s="90"/>
      <c r="FP2" s="90"/>
      <c r="FQ2" s="90"/>
      <c r="FR2" s="90"/>
      <c r="FS2" s="90"/>
      <c r="FT2" s="90"/>
      <c r="FU2" s="90"/>
      <c r="FV2" s="90"/>
      <c r="FW2" s="90"/>
      <c r="FX2" s="90"/>
      <c r="FY2" s="90"/>
      <c r="FZ2" s="90"/>
      <c r="GA2" s="90"/>
      <c r="GB2" s="90"/>
      <c r="GC2" s="90"/>
      <c r="GD2" s="90"/>
      <c r="GE2" s="90"/>
      <c r="GF2" s="90"/>
      <c r="GG2" s="90"/>
      <c r="GH2" s="90"/>
      <c r="GI2" s="90"/>
      <c r="GJ2" s="90"/>
      <c r="GK2" s="90"/>
      <c r="GL2" s="90"/>
      <c r="GM2" s="90"/>
      <c r="GN2" s="90"/>
      <c r="GO2" s="90"/>
      <c r="GP2" s="90"/>
      <c r="GQ2" s="90"/>
      <c r="GR2" s="90"/>
      <c r="GS2" s="90"/>
      <c r="GT2" s="90"/>
      <c r="GU2" s="90"/>
      <c r="GV2" s="90"/>
      <c r="GW2" s="90"/>
      <c r="GX2" s="90"/>
      <c r="GY2" s="90"/>
      <c r="GZ2" s="90"/>
      <c r="HA2" s="90"/>
      <c r="HB2" s="90"/>
      <c r="HC2" s="90"/>
      <c r="HD2" s="90"/>
      <c r="HE2" s="90"/>
      <c r="HF2" s="90"/>
      <c r="HG2" s="90"/>
      <c r="HH2" s="90"/>
      <c r="HI2" s="90"/>
      <c r="HJ2" s="90"/>
      <c r="HK2" s="90"/>
      <c r="HL2" s="90"/>
      <c r="HM2" s="90"/>
      <c r="HN2" s="90"/>
      <c r="HO2" s="90"/>
      <c r="HP2" s="90"/>
      <c r="HQ2" s="90"/>
      <c r="HR2" s="90"/>
      <c r="HS2" s="90"/>
      <c r="HT2" s="90"/>
      <c r="HU2" s="90"/>
      <c r="HV2" s="90"/>
      <c r="HW2" s="90"/>
      <c r="HX2" s="90"/>
      <c r="HY2" s="90"/>
      <c r="HZ2" s="90"/>
      <c r="IA2" s="90"/>
      <c r="IB2" s="90"/>
      <c r="IC2" s="90"/>
      <c r="ID2" s="90"/>
      <c r="IE2" s="90"/>
      <c r="IF2" s="90"/>
      <c r="IG2" s="90"/>
      <c r="IH2" s="90"/>
      <c r="II2" s="90"/>
      <c r="IJ2" s="90"/>
      <c r="IK2" s="90"/>
      <c r="IL2" s="90"/>
      <c r="IM2" s="90"/>
      <c r="IN2" s="90"/>
      <c r="IO2" s="90"/>
      <c r="IP2" s="90"/>
      <c r="IQ2" s="90"/>
      <c r="IR2" s="90"/>
      <c r="IS2" s="90"/>
      <c r="IT2" s="90"/>
      <c r="IU2" s="90"/>
      <c r="IV2" s="90"/>
    </row>
    <row r="3" spans="1:256">
      <c r="A3" s="94"/>
      <c r="B3" s="95" t="s">
        <v>45</v>
      </c>
      <c r="C3" s="96" t="s">
        <v>17</v>
      </c>
      <c r="D3" s="96" t="s">
        <v>18</v>
      </c>
      <c r="E3" s="96" t="s">
        <v>19</v>
      </c>
      <c r="F3" s="96" t="s">
        <v>46</v>
      </c>
      <c r="G3" s="96" t="s">
        <v>47</v>
      </c>
      <c r="H3" s="96" t="s">
        <v>20</v>
      </c>
      <c r="I3" s="96" t="s">
        <v>21</v>
      </c>
      <c r="J3" s="96" t="s">
        <v>22</v>
      </c>
      <c r="K3" s="96" t="s">
        <v>48</v>
      </c>
      <c r="L3" s="96" t="s">
        <v>49</v>
      </c>
      <c r="M3" s="96" t="s">
        <v>23</v>
      </c>
      <c r="N3" s="96" t="s">
        <v>50</v>
      </c>
      <c r="O3" s="97" t="s">
        <v>2</v>
      </c>
      <c r="P3" s="94"/>
      <c r="Q3" s="90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4"/>
      <c r="BX3" s="94"/>
      <c r="BY3" s="94"/>
      <c r="BZ3" s="94"/>
      <c r="CA3" s="94"/>
      <c r="CB3" s="94"/>
      <c r="CC3" s="94"/>
      <c r="CD3" s="94"/>
      <c r="CE3" s="94"/>
      <c r="CF3" s="94"/>
      <c r="CG3" s="94"/>
      <c r="CH3" s="94"/>
      <c r="CI3" s="94"/>
      <c r="CJ3" s="94"/>
      <c r="CK3" s="94"/>
      <c r="CL3" s="94"/>
      <c r="CM3" s="94"/>
      <c r="CN3" s="94"/>
      <c r="CO3" s="94"/>
      <c r="CP3" s="94"/>
      <c r="CQ3" s="94"/>
      <c r="CR3" s="94"/>
      <c r="CS3" s="94"/>
      <c r="CT3" s="94"/>
      <c r="CU3" s="94"/>
      <c r="CV3" s="94"/>
      <c r="CW3" s="94"/>
      <c r="CX3" s="94"/>
      <c r="CY3" s="94"/>
      <c r="CZ3" s="94"/>
      <c r="DA3" s="94"/>
      <c r="DB3" s="94"/>
      <c r="DC3" s="94"/>
      <c r="DD3" s="94"/>
      <c r="DE3" s="94"/>
      <c r="DF3" s="94"/>
      <c r="DG3" s="94"/>
      <c r="DH3" s="94"/>
      <c r="DI3" s="94"/>
      <c r="DJ3" s="94"/>
      <c r="DK3" s="94"/>
      <c r="DL3" s="94"/>
      <c r="DM3" s="94"/>
      <c r="DN3" s="94"/>
      <c r="DO3" s="94"/>
      <c r="DP3" s="94"/>
      <c r="DQ3" s="94"/>
      <c r="DR3" s="94"/>
      <c r="DS3" s="94"/>
      <c r="DT3" s="94"/>
      <c r="DU3" s="94"/>
      <c r="DV3" s="94"/>
      <c r="DW3" s="94"/>
      <c r="DX3" s="94"/>
      <c r="DY3" s="94"/>
      <c r="DZ3" s="94"/>
      <c r="EA3" s="94"/>
      <c r="EB3" s="94"/>
      <c r="EC3" s="94"/>
      <c r="ED3" s="94"/>
      <c r="EE3" s="94"/>
      <c r="EF3" s="94"/>
      <c r="EG3" s="94"/>
      <c r="EH3" s="94"/>
      <c r="EI3" s="94"/>
      <c r="EJ3" s="94"/>
      <c r="EK3" s="94"/>
      <c r="EL3" s="94"/>
      <c r="EM3" s="94"/>
      <c r="EN3" s="94"/>
      <c r="EO3" s="94"/>
      <c r="EP3" s="94"/>
      <c r="EQ3" s="94"/>
      <c r="ER3" s="94"/>
      <c r="ES3" s="94"/>
      <c r="ET3" s="94"/>
      <c r="EU3" s="94"/>
      <c r="EV3" s="94"/>
      <c r="EW3" s="94"/>
      <c r="EX3" s="94"/>
      <c r="EY3" s="94"/>
      <c r="EZ3" s="94"/>
      <c r="FA3" s="94"/>
      <c r="FB3" s="94"/>
      <c r="FC3" s="94"/>
      <c r="FD3" s="94"/>
      <c r="FE3" s="94"/>
      <c r="FF3" s="94"/>
      <c r="FG3" s="94"/>
      <c r="FH3" s="94"/>
      <c r="FI3" s="94"/>
      <c r="FJ3" s="94"/>
      <c r="FK3" s="94"/>
      <c r="FL3" s="94"/>
      <c r="FM3" s="94"/>
      <c r="FN3" s="94"/>
      <c r="FO3" s="94"/>
      <c r="FP3" s="94"/>
      <c r="FQ3" s="94"/>
      <c r="FR3" s="94"/>
      <c r="FS3" s="94"/>
      <c r="FT3" s="94"/>
      <c r="FU3" s="94"/>
      <c r="FV3" s="94"/>
      <c r="FW3" s="94"/>
      <c r="FX3" s="94"/>
      <c r="FY3" s="94"/>
      <c r="FZ3" s="94"/>
      <c r="GA3" s="94"/>
      <c r="GB3" s="94"/>
      <c r="GC3" s="94"/>
      <c r="GD3" s="94"/>
      <c r="GE3" s="94"/>
      <c r="GF3" s="94"/>
      <c r="GG3" s="94"/>
      <c r="GH3" s="94"/>
      <c r="GI3" s="94"/>
      <c r="GJ3" s="94"/>
      <c r="GK3" s="94"/>
      <c r="GL3" s="94"/>
      <c r="GM3" s="94"/>
      <c r="GN3" s="94"/>
      <c r="GO3" s="94"/>
      <c r="GP3" s="94"/>
      <c r="GQ3" s="94"/>
      <c r="GR3" s="94"/>
      <c r="GS3" s="94"/>
      <c r="GT3" s="94"/>
      <c r="GU3" s="94"/>
      <c r="GV3" s="94"/>
      <c r="GW3" s="94"/>
      <c r="GX3" s="94"/>
      <c r="GY3" s="94"/>
      <c r="GZ3" s="94"/>
      <c r="HA3" s="94"/>
      <c r="HB3" s="94"/>
      <c r="HC3" s="94"/>
      <c r="HD3" s="94"/>
      <c r="HE3" s="94"/>
      <c r="HF3" s="94"/>
      <c r="HG3" s="94"/>
      <c r="HH3" s="94"/>
      <c r="HI3" s="94"/>
      <c r="HJ3" s="94"/>
      <c r="HK3" s="94"/>
      <c r="HL3" s="94"/>
      <c r="HM3" s="94"/>
      <c r="HN3" s="94"/>
      <c r="HO3" s="94"/>
      <c r="HP3" s="94"/>
      <c r="HQ3" s="94"/>
      <c r="HR3" s="94"/>
      <c r="HS3" s="94"/>
      <c r="HT3" s="94"/>
      <c r="HU3" s="94"/>
      <c r="HV3" s="94"/>
      <c r="HW3" s="94"/>
      <c r="HX3" s="94"/>
      <c r="HY3" s="94"/>
      <c r="HZ3" s="94"/>
      <c r="IA3" s="94"/>
      <c r="IB3" s="94"/>
      <c r="IC3" s="94"/>
      <c r="ID3" s="94"/>
      <c r="IE3" s="94"/>
      <c r="IF3" s="94"/>
      <c r="IG3" s="94"/>
      <c r="IH3" s="94"/>
      <c r="II3" s="94"/>
      <c r="IJ3" s="94"/>
      <c r="IK3" s="94"/>
      <c r="IL3" s="94"/>
      <c r="IM3" s="94"/>
      <c r="IN3" s="94"/>
      <c r="IO3" s="94"/>
      <c r="IP3" s="94"/>
      <c r="IQ3" s="94"/>
      <c r="IR3" s="94"/>
      <c r="IS3" s="94"/>
      <c r="IT3" s="94"/>
      <c r="IU3" s="94"/>
      <c r="IV3" s="94"/>
    </row>
    <row r="4" spans="1:256">
      <c r="A4" s="98"/>
      <c r="B4" s="99"/>
      <c r="C4" s="100"/>
      <c r="D4" s="100"/>
      <c r="E4" s="100"/>
      <c r="F4" s="100" t="s">
        <v>51</v>
      </c>
      <c r="G4" s="100" t="s">
        <v>52</v>
      </c>
      <c r="H4" s="100"/>
      <c r="I4" s="100" t="s">
        <v>4</v>
      </c>
      <c r="J4" s="100" t="s">
        <v>4</v>
      </c>
      <c r="K4" s="100" t="s">
        <v>53</v>
      </c>
      <c r="L4" s="100" t="s">
        <v>54</v>
      </c>
      <c r="M4" s="100" t="s">
        <v>3</v>
      </c>
      <c r="N4" s="100" t="s">
        <v>4</v>
      </c>
      <c r="O4" s="101" t="s">
        <v>4</v>
      </c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/>
      <c r="BK4" s="98"/>
      <c r="BL4" s="98"/>
      <c r="BM4" s="98"/>
      <c r="BN4" s="98"/>
      <c r="BO4" s="98"/>
      <c r="BP4" s="98"/>
      <c r="BQ4" s="98"/>
      <c r="BR4" s="98"/>
      <c r="BS4" s="98"/>
      <c r="BT4" s="98"/>
      <c r="BU4" s="98"/>
      <c r="BV4" s="98"/>
      <c r="BW4" s="98"/>
      <c r="BX4" s="98"/>
      <c r="BY4" s="98"/>
      <c r="BZ4" s="98"/>
      <c r="CA4" s="98"/>
      <c r="CB4" s="98"/>
      <c r="CC4" s="98"/>
      <c r="CD4" s="98"/>
      <c r="CE4" s="98"/>
      <c r="CF4" s="98"/>
      <c r="CG4" s="98"/>
      <c r="CH4" s="98"/>
      <c r="CI4" s="98"/>
      <c r="CJ4" s="98"/>
      <c r="CK4" s="98"/>
      <c r="CL4" s="98"/>
      <c r="CM4" s="98"/>
      <c r="CN4" s="98"/>
      <c r="CO4" s="98"/>
      <c r="CP4" s="98"/>
      <c r="CQ4" s="98"/>
      <c r="CR4" s="98"/>
      <c r="CS4" s="98"/>
      <c r="CT4" s="98"/>
      <c r="CU4" s="98"/>
      <c r="CV4" s="98"/>
      <c r="CW4" s="98"/>
      <c r="CX4" s="98"/>
      <c r="CY4" s="98"/>
      <c r="CZ4" s="98"/>
      <c r="DA4" s="98"/>
      <c r="DB4" s="98"/>
      <c r="DC4" s="98"/>
      <c r="DD4" s="98"/>
      <c r="DE4" s="98"/>
      <c r="DF4" s="98"/>
      <c r="DG4" s="98"/>
      <c r="DH4" s="98"/>
      <c r="DI4" s="98"/>
      <c r="DJ4" s="98"/>
      <c r="DK4" s="98"/>
      <c r="DL4" s="98"/>
      <c r="DM4" s="98"/>
      <c r="DN4" s="98"/>
      <c r="DO4" s="98"/>
      <c r="DP4" s="98"/>
      <c r="DQ4" s="98"/>
      <c r="DR4" s="98"/>
      <c r="DS4" s="98"/>
      <c r="DT4" s="98"/>
      <c r="DU4" s="98"/>
      <c r="DV4" s="98"/>
      <c r="DW4" s="98"/>
      <c r="DX4" s="98"/>
      <c r="DY4" s="98"/>
      <c r="DZ4" s="98"/>
      <c r="EA4" s="98"/>
      <c r="EB4" s="98"/>
      <c r="EC4" s="98"/>
      <c r="ED4" s="98"/>
      <c r="EE4" s="98"/>
      <c r="EF4" s="98"/>
      <c r="EG4" s="98"/>
      <c r="EH4" s="98"/>
      <c r="EI4" s="98"/>
      <c r="EJ4" s="98"/>
      <c r="EK4" s="98"/>
      <c r="EL4" s="98"/>
      <c r="EM4" s="98"/>
      <c r="EN4" s="98"/>
      <c r="EO4" s="98"/>
      <c r="EP4" s="98"/>
      <c r="EQ4" s="98"/>
      <c r="ER4" s="98"/>
      <c r="ES4" s="98"/>
      <c r="ET4" s="98"/>
      <c r="EU4" s="98"/>
      <c r="EV4" s="98"/>
      <c r="EW4" s="98"/>
      <c r="EX4" s="98"/>
      <c r="EY4" s="98"/>
      <c r="EZ4" s="98"/>
      <c r="FA4" s="98"/>
      <c r="FB4" s="98"/>
      <c r="FC4" s="98"/>
      <c r="FD4" s="98"/>
      <c r="FE4" s="98"/>
      <c r="FF4" s="98"/>
      <c r="FG4" s="98"/>
      <c r="FH4" s="98"/>
      <c r="FI4" s="98"/>
      <c r="FJ4" s="98"/>
      <c r="FK4" s="98"/>
      <c r="FL4" s="98"/>
      <c r="FM4" s="98"/>
      <c r="FN4" s="98"/>
      <c r="FO4" s="98"/>
      <c r="FP4" s="98"/>
      <c r="FQ4" s="98"/>
      <c r="FR4" s="98"/>
      <c r="FS4" s="98"/>
      <c r="FT4" s="98"/>
      <c r="FU4" s="98"/>
      <c r="FV4" s="98"/>
      <c r="FW4" s="98"/>
      <c r="FX4" s="98"/>
      <c r="FY4" s="98"/>
      <c r="FZ4" s="98"/>
      <c r="GA4" s="98"/>
      <c r="GB4" s="98"/>
      <c r="GC4" s="98"/>
      <c r="GD4" s="98"/>
      <c r="GE4" s="98"/>
      <c r="GF4" s="98"/>
      <c r="GG4" s="98"/>
      <c r="GH4" s="98"/>
      <c r="GI4" s="98"/>
      <c r="GJ4" s="98"/>
      <c r="GK4" s="98"/>
      <c r="GL4" s="98"/>
      <c r="GM4" s="98"/>
      <c r="GN4" s="98"/>
      <c r="GO4" s="98"/>
      <c r="GP4" s="98"/>
      <c r="GQ4" s="98"/>
      <c r="GR4" s="98"/>
      <c r="GS4" s="98"/>
      <c r="GT4" s="98"/>
      <c r="GU4" s="98"/>
      <c r="GV4" s="98"/>
      <c r="GW4" s="98"/>
      <c r="GX4" s="98"/>
      <c r="GY4" s="98"/>
      <c r="GZ4" s="98"/>
      <c r="HA4" s="98"/>
      <c r="HB4" s="98"/>
      <c r="HC4" s="98"/>
      <c r="HD4" s="98"/>
      <c r="HE4" s="98"/>
      <c r="HF4" s="98"/>
      <c r="HG4" s="98"/>
      <c r="HH4" s="98"/>
      <c r="HI4" s="98"/>
      <c r="HJ4" s="98"/>
      <c r="HK4" s="98"/>
      <c r="HL4" s="98"/>
      <c r="HM4" s="98"/>
      <c r="HN4" s="98"/>
      <c r="HO4" s="98"/>
      <c r="HP4" s="98"/>
      <c r="HQ4" s="98"/>
      <c r="HR4" s="98"/>
      <c r="HS4" s="98"/>
      <c r="HT4" s="98"/>
      <c r="HU4" s="98"/>
      <c r="HV4" s="98"/>
      <c r="HW4" s="98"/>
      <c r="HX4" s="98"/>
      <c r="HY4" s="98"/>
      <c r="HZ4" s="98"/>
      <c r="IA4" s="98"/>
      <c r="IB4" s="98"/>
      <c r="IC4" s="98"/>
      <c r="ID4" s="98"/>
      <c r="IE4" s="98"/>
      <c r="IF4" s="98"/>
      <c r="IG4" s="98"/>
      <c r="IH4" s="98"/>
      <c r="II4" s="98"/>
      <c r="IJ4" s="98"/>
      <c r="IK4" s="98"/>
      <c r="IL4" s="98"/>
      <c r="IM4" s="98"/>
      <c r="IN4" s="98"/>
      <c r="IO4" s="98"/>
      <c r="IP4" s="98"/>
      <c r="IQ4" s="98"/>
      <c r="IR4" s="98"/>
      <c r="IS4" s="98"/>
      <c r="IT4" s="98"/>
      <c r="IU4" s="98"/>
      <c r="IV4" s="98"/>
    </row>
    <row r="5" spans="1:256">
      <c r="A5" s="102"/>
      <c r="B5" s="103"/>
      <c r="C5" s="104" t="s">
        <v>5</v>
      </c>
      <c r="D5" s="104" t="s">
        <v>6</v>
      </c>
      <c r="E5" s="104" t="s">
        <v>24</v>
      </c>
      <c r="F5" s="104" t="s">
        <v>25</v>
      </c>
      <c r="G5" s="104" t="s">
        <v>26</v>
      </c>
      <c r="H5" s="104" t="s">
        <v>27</v>
      </c>
      <c r="I5" s="104" t="s">
        <v>28</v>
      </c>
      <c r="J5" s="104" t="s">
        <v>29</v>
      </c>
      <c r="K5" s="104" t="s">
        <v>55</v>
      </c>
      <c r="L5" s="104" t="s">
        <v>56</v>
      </c>
      <c r="M5" s="104" t="s">
        <v>57</v>
      </c>
      <c r="N5" s="104" t="s">
        <v>58</v>
      </c>
      <c r="O5" s="105" t="s">
        <v>59</v>
      </c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  <c r="BW5" s="102"/>
      <c r="BX5" s="102"/>
      <c r="BY5" s="102"/>
      <c r="BZ5" s="102"/>
      <c r="CA5" s="102"/>
      <c r="CB5" s="102"/>
      <c r="CC5" s="102"/>
      <c r="CD5" s="102"/>
      <c r="CE5" s="102"/>
      <c r="CF5" s="102"/>
      <c r="CG5" s="102"/>
      <c r="CH5" s="102"/>
      <c r="CI5" s="102"/>
      <c r="CJ5" s="102"/>
      <c r="CK5" s="102"/>
      <c r="CL5" s="102"/>
      <c r="CM5" s="102"/>
      <c r="CN5" s="102"/>
      <c r="CO5" s="102"/>
      <c r="CP5" s="102"/>
      <c r="CQ5" s="102"/>
      <c r="CR5" s="102"/>
      <c r="CS5" s="102"/>
      <c r="CT5" s="102"/>
      <c r="CU5" s="102"/>
      <c r="CV5" s="102"/>
      <c r="CW5" s="102"/>
      <c r="CX5" s="102"/>
      <c r="CY5" s="102"/>
      <c r="CZ5" s="102"/>
      <c r="DA5" s="102"/>
      <c r="DB5" s="102"/>
      <c r="DC5" s="102"/>
      <c r="DD5" s="102"/>
      <c r="DE5" s="102"/>
      <c r="DF5" s="102"/>
      <c r="DG5" s="102"/>
      <c r="DH5" s="102"/>
      <c r="DI5" s="102"/>
      <c r="DJ5" s="102"/>
      <c r="DK5" s="102"/>
      <c r="DL5" s="102"/>
      <c r="DM5" s="102"/>
      <c r="DN5" s="102"/>
      <c r="DO5" s="102"/>
      <c r="DP5" s="102"/>
      <c r="DQ5" s="102"/>
      <c r="DR5" s="102"/>
      <c r="DS5" s="102"/>
      <c r="DT5" s="102"/>
      <c r="DU5" s="102"/>
      <c r="DV5" s="102"/>
      <c r="DW5" s="102"/>
      <c r="DX5" s="102"/>
      <c r="DY5" s="102"/>
      <c r="DZ5" s="102"/>
      <c r="EA5" s="102"/>
      <c r="EB5" s="102"/>
      <c r="EC5" s="102"/>
      <c r="ED5" s="102"/>
      <c r="EE5" s="102"/>
      <c r="EF5" s="102"/>
      <c r="EG5" s="102"/>
      <c r="EH5" s="102"/>
      <c r="EI5" s="102"/>
      <c r="EJ5" s="102"/>
      <c r="EK5" s="102"/>
      <c r="EL5" s="102"/>
      <c r="EM5" s="102"/>
      <c r="EN5" s="102"/>
      <c r="EO5" s="102"/>
      <c r="EP5" s="102"/>
      <c r="EQ5" s="102"/>
      <c r="ER5" s="102"/>
      <c r="ES5" s="102"/>
      <c r="ET5" s="102"/>
      <c r="EU5" s="102"/>
      <c r="EV5" s="102"/>
      <c r="EW5" s="102"/>
      <c r="EX5" s="102"/>
      <c r="EY5" s="102"/>
      <c r="EZ5" s="102"/>
      <c r="FA5" s="102"/>
      <c r="FB5" s="102"/>
      <c r="FC5" s="102"/>
      <c r="FD5" s="102"/>
      <c r="FE5" s="102"/>
      <c r="FF5" s="102"/>
      <c r="FG5" s="102"/>
      <c r="FH5" s="102"/>
      <c r="FI5" s="102"/>
      <c r="FJ5" s="102"/>
      <c r="FK5" s="102"/>
      <c r="FL5" s="102"/>
      <c r="FM5" s="102"/>
      <c r="FN5" s="102"/>
      <c r="FO5" s="102"/>
      <c r="FP5" s="102"/>
      <c r="FQ5" s="102"/>
      <c r="FR5" s="102"/>
      <c r="FS5" s="102"/>
      <c r="FT5" s="102"/>
      <c r="FU5" s="102"/>
      <c r="FV5" s="102"/>
      <c r="FW5" s="102"/>
      <c r="FX5" s="102"/>
      <c r="FY5" s="102"/>
      <c r="FZ5" s="102"/>
      <c r="GA5" s="102"/>
      <c r="GB5" s="102"/>
      <c r="GC5" s="102"/>
      <c r="GD5" s="102"/>
      <c r="GE5" s="102"/>
      <c r="GF5" s="102"/>
      <c r="GG5" s="102"/>
      <c r="GH5" s="102"/>
      <c r="GI5" s="102"/>
      <c r="GJ5" s="102"/>
      <c r="GK5" s="102"/>
      <c r="GL5" s="102"/>
      <c r="GM5" s="102"/>
      <c r="GN5" s="102"/>
      <c r="GO5" s="102"/>
      <c r="GP5" s="102"/>
      <c r="GQ5" s="102"/>
      <c r="GR5" s="102"/>
      <c r="GS5" s="102"/>
      <c r="GT5" s="102"/>
      <c r="GU5" s="102"/>
      <c r="GV5" s="102"/>
      <c r="GW5" s="102"/>
      <c r="GX5" s="102"/>
      <c r="GY5" s="102"/>
      <c r="GZ5" s="102"/>
      <c r="HA5" s="102"/>
      <c r="HB5" s="102"/>
      <c r="HC5" s="102"/>
      <c r="HD5" s="102"/>
      <c r="HE5" s="102"/>
      <c r="HF5" s="102"/>
      <c r="HG5" s="102"/>
      <c r="HH5" s="102"/>
      <c r="HI5" s="102"/>
      <c r="HJ5" s="102"/>
      <c r="HK5" s="102"/>
      <c r="HL5" s="102"/>
      <c r="HM5" s="102"/>
      <c r="HN5" s="102"/>
      <c r="HO5" s="102"/>
      <c r="HP5" s="102"/>
      <c r="HQ5" s="102"/>
      <c r="HR5" s="102"/>
      <c r="HS5" s="102"/>
      <c r="HT5" s="102"/>
      <c r="HU5" s="102"/>
      <c r="HV5" s="102"/>
      <c r="HW5" s="102"/>
      <c r="HX5" s="102"/>
      <c r="HY5" s="102"/>
      <c r="HZ5" s="102"/>
      <c r="IA5" s="102"/>
      <c r="IB5" s="102"/>
      <c r="IC5" s="102"/>
      <c r="ID5" s="102"/>
      <c r="IE5" s="102"/>
      <c r="IF5" s="102"/>
      <c r="IG5" s="102"/>
      <c r="IH5" s="102"/>
      <c r="II5" s="102"/>
      <c r="IJ5" s="102"/>
      <c r="IK5" s="102"/>
      <c r="IL5" s="102"/>
      <c r="IM5" s="102"/>
      <c r="IN5" s="102"/>
      <c r="IO5" s="102"/>
      <c r="IP5" s="102"/>
      <c r="IQ5" s="102"/>
      <c r="IR5" s="102"/>
      <c r="IS5" s="102"/>
      <c r="IT5" s="102"/>
      <c r="IU5" s="102"/>
      <c r="IV5" s="102"/>
    </row>
    <row r="6" spans="1:256">
      <c r="B6" s="106" t="s">
        <v>30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</row>
    <row r="7" spans="1:256">
      <c r="B7" s="108" t="str">
        <v>צמודות למדד:                            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</row>
    <row r="8" spans="1:256">
      <c r="B8" s="109" t="str">
        <v>מדינת ישראל
גליל 5472</v>
      </c>
      <c r="C8" s="110">
        <v>9547233</v>
      </c>
      <c r="D8" s="111" t="s">
        <v>60</v>
      </c>
      <c r="E8" s="112"/>
      <c r="F8" s="111"/>
      <c r="G8" s="113">
        <v>2.2</v>
      </c>
      <c r="H8" s="112" t="s">
        <v>33</v>
      </c>
      <c r="I8" s="113">
        <v>5</v>
      </c>
      <c r="J8" s="113">
        <v>-0.15</v>
      </c>
      <c r="K8" s="114">
        <v>1637</v>
      </c>
      <c r="L8" s="113">
        <v>151.34</v>
      </c>
      <c r="M8" s="114">
        <v>2.48</v>
      </c>
      <c r="N8" s="113">
        <v>0</v>
      </c>
      <c r="O8" s="113">
        <f>M8/'סכום נכסי הקרן'!$C$37*100</f>
        <v>0.00765369262893849</v>
      </c>
    </row>
    <row r="9" spans="1:256">
      <c r="B9" s="109" t="str">
        <v>מדינת ישראל
גליל 5903</v>
      </c>
      <c r="C9" s="110">
        <v>9590332</v>
      </c>
      <c r="D9" s="111" t="s">
        <v>60</v>
      </c>
      <c r="E9" s="112"/>
      <c r="F9" s="111"/>
      <c r="G9" s="113">
        <v>7.47</v>
      </c>
      <c r="H9" s="112" t="s">
        <v>33</v>
      </c>
      <c r="I9" s="113">
        <v>4</v>
      </c>
      <c r="J9" s="113">
        <v>1.02</v>
      </c>
      <c r="K9" s="114">
        <v>291387</v>
      </c>
      <c r="L9" s="113">
        <v>161.59</v>
      </c>
      <c r="M9" s="114">
        <v>470.85</v>
      </c>
      <c r="N9" s="113">
        <v>0</v>
      </c>
      <c r="O9" s="113">
        <f>M9/'סכום נכסי הקרן'!$C$37*100</f>
        <v>1.45312144126439</v>
      </c>
    </row>
    <row r="10" spans="1:256">
      <c r="B10" s="109" t="str">
        <v>מדינת ישראל
גליל 5904</v>
      </c>
      <c r="C10" s="110">
        <v>9590431</v>
      </c>
      <c r="D10" s="111" t="s">
        <v>60</v>
      </c>
      <c r="E10" s="112"/>
      <c r="F10" s="111"/>
      <c r="G10" s="113">
        <v>9.65</v>
      </c>
      <c r="H10" s="112" t="s">
        <v>33</v>
      </c>
      <c r="I10" s="113">
        <v>4</v>
      </c>
      <c r="J10" s="113">
        <v>1.43</v>
      </c>
      <c r="K10" s="114">
        <v>288525</v>
      </c>
      <c r="L10" s="113">
        <v>156.54</v>
      </c>
      <c r="M10" s="114">
        <v>451.66</v>
      </c>
      <c r="N10" s="113">
        <v>0</v>
      </c>
      <c r="O10" s="113">
        <f>M10/'סכום נכסי הקרן'!$C$37*100</f>
        <v>1.3938979083816</v>
      </c>
    </row>
    <row r="11" spans="1:256">
      <c r="B11" s="109" t="str">
        <v>מדינת ישראל
ממשל צמוד 418</v>
      </c>
      <c r="C11" s="110">
        <v>1108927</v>
      </c>
      <c r="D11" s="111" t="s">
        <v>60</v>
      </c>
      <c r="E11" s="112"/>
      <c r="F11" s="111"/>
      <c r="G11" s="113">
        <v>4.89</v>
      </c>
      <c r="H11" s="112" t="s">
        <v>33</v>
      </c>
      <c r="I11" s="113">
        <v>3.5</v>
      </c>
      <c r="J11" s="113">
        <v>0.32</v>
      </c>
      <c r="K11" s="114">
        <v>543415</v>
      </c>
      <c r="L11" s="113">
        <v>137.5</v>
      </c>
      <c r="M11" s="114">
        <v>747.2</v>
      </c>
      <c r="N11" s="113">
        <v>0</v>
      </c>
      <c r="O11" s="113">
        <f>M11/'סכום נכסי הקרן'!$C$37*100</f>
        <v>2.30598352110598</v>
      </c>
    </row>
    <row r="12" spans="1:256">
      <c r="B12" s="109" t="str">
        <v>מדינת ישראל
ממשל צמוד 0614 </v>
      </c>
      <c r="C12" s="110">
        <v>1113646</v>
      </c>
      <c r="D12" s="111" t="s">
        <v>60</v>
      </c>
      <c r="E12" s="112"/>
      <c r="F12" s="111"/>
      <c r="G12" s="113">
        <v>1.48</v>
      </c>
      <c r="H12" s="112" t="s">
        <v>33</v>
      </c>
      <c r="I12" s="113">
        <v>1.5</v>
      </c>
      <c r="J12" s="113">
        <v>-0.23</v>
      </c>
      <c r="K12" s="114">
        <v>409990</v>
      </c>
      <c r="L12" s="113">
        <v>115</v>
      </c>
      <c r="M12" s="114">
        <v>471.49</v>
      </c>
      <c r="N12" s="113">
        <v>0</v>
      </c>
      <c r="O12" s="113">
        <f>M12/'סכום נכסי הקרן'!$C$37*100</f>
        <v>1.45509658774928</v>
      </c>
    </row>
    <row r="13" spans="1:256">
      <c r="B13" s="109" t="str">
        <v>מדינת ישראל
ממשלתי צמוד 0536 </v>
      </c>
      <c r="C13" s="110">
        <v>1097708</v>
      </c>
      <c r="D13" s="111" t="s">
        <v>60</v>
      </c>
      <c r="E13" s="112"/>
      <c r="F13" s="111"/>
      <c r="G13" s="113">
        <v>16.51</v>
      </c>
      <c r="H13" s="112" t="s">
        <v>33</v>
      </c>
      <c r="I13" s="113">
        <v>4</v>
      </c>
      <c r="J13" s="113">
        <v>2.13</v>
      </c>
      <c r="K13" s="114">
        <v>32041</v>
      </c>
      <c r="L13" s="113">
        <v>159.5</v>
      </c>
      <c r="M13" s="114">
        <v>51.11</v>
      </c>
      <c r="N13" s="113">
        <v>0</v>
      </c>
      <c r="O13" s="113">
        <f>M13/'סכום נכסי הקרן'!$C$37*100</f>
        <v>0.157733963816551</v>
      </c>
    </row>
    <row r="14" spans="1:256">
      <c r="B14" s="109" t="str">
        <v>מדינת ישראל
ממשלתי צמוד 0613 </v>
      </c>
      <c r="C14" s="110">
        <v>1119338</v>
      </c>
      <c r="D14" s="111" t="s">
        <v>60</v>
      </c>
      <c r="E14" s="112"/>
      <c r="F14" s="111"/>
      <c r="G14" s="113">
        <v>0.49</v>
      </c>
      <c r="H14" s="112" t="s">
        <v>33</v>
      </c>
      <c r="I14" s="113">
        <v>0.5</v>
      </c>
      <c r="J14" s="113">
        <v>-0.08</v>
      </c>
      <c r="K14" s="114">
        <v>224104</v>
      </c>
      <c r="L14" s="113">
        <v>106.98</v>
      </c>
      <c r="M14" s="114">
        <v>239.75</v>
      </c>
      <c r="N14" s="113">
        <v>0</v>
      </c>
      <c r="O14" s="113">
        <f>M14/'סכום נכסי הקרן'!$C$37*100</f>
        <v>0.739908390237098</v>
      </c>
    </row>
    <row r="15" spans="1:256">
      <c r="B15" s="109" t="str">
        <v>מדינת ישראל
ממשלתי צמוד 1019 </v>
      </c>
      <c r="C15" s="110">
        <v>1114750</v>
      </c>
      <c r="D15" s="111" t="s">
        <v>60</v>
      </c>
      <c r="E15" s="112"/>
      <c r="F15" s="111"/>
      <c r="G15" s="113">
        <v>6.3</v>
      </c>
      <c r="H15" s="112" t="s">
        <v>33</v>
      </c>
      <c r="I15" s="113">
        <v>3</v>
      </c>
      <c r="J15" s="113">
        <v>0.68</v>
      </c>
      <c r="K15" s="114">
        <v>179541</v>
      </c>
      <c r="L15" s="113">
        <v>125.5</v>
      </c>
      <c r="M15" s="114">
        <v>225.32</v>
      </c>
      <c r="N15" s="113">
        <v>0</v>
      </c>
      <c r="O15" s="113">
        <f>M15/'סכום נכסי הקרן'!$C$37*100</f>
        <v>0.695375009335653</v>
      </c>
    </row>
    <row r="16" spans="1:256">
      <c r="B16" s="109" t="str">
        <v>מדינת ישראל
ממשלתי צמוד 922 </v>
      </c>
      <c r="C16" s="110">
        <v>1124056</v>
      </c>
      <c r="D16" s="111" t="s">
        <v>60</v>
      </c>
      <c r="E16" s="112"/>
      <c r="F16" s="111"/>
      <c r="G16" s="113">
        <v>8.71</v>
      </c>
      <c r="H16" s="112" t="s">
        <v>33</v>
      </c>
      <c r="I16" s="113">
        <v>2.75</v>
      </c>
      <c r="J16" s="113">
        <v>1.23</v>
      </c>
      <c r="K16" s="114">
        <v>219641</v>
      </c>
      <c r="L16" s="113">
        <v>116.7</v>
      </c>
      <c r="M16" s="114">
        <v>256.32</v>
      </c>
      <c r="N16" s="113">
        <v>0</v>
      </c>
      <c r="O16" s="113">
        <f>M16/'סכום נכסי הקרן'!$C$37*100</f>
        <v>0.791046167197384</v>
      </c>
    </row>
    <row r="17" spans="1:256">
      <c r="B17" s="115" t="str">
        <v>מדינת ישראל
ממשלתית צמודה 0517 </v>
      </c>
      <c r="C17" s="110">
        <v>1125905</v>
      </c>
      <c r="D17" s="111" t="s">
        <v>60</v>
      </c>
      <c r="E17" s="112"/>
      <c r="F17" s="111"/>
      <c r="G17" s="113">
        <v>4.32</v>
      </c>
      <c r="H17" s="112" t="s">
        <v>33</v>
      </c>
      <c r="I17" s="113">
        <v>1</v>
      </c>
      <c r="J17" s="113">
        <v>0.16</v>
      </c>
      <c r="K17" s="114">
        <v>7474</v>
      </c>
      <c r="L17" s="113">
        <v>105.77</v>
      </c>
      <c r="M17" s="114">
        <v>7.91</v>
      </c>
      <c r="N17" s="113">
        <v>0</v>
      </c>
      <c r="O17" s="113">
        <f>M17/'סכום נכסי הקרן'!$C$37*100</f>
        <v>0.0244115760866546</v>
      </c>
    </row>
    <row r="18" spans="1:256">
      <c r="B18" s="116" t="str">
        <v>סה"כ צמודות למדד:                       </v>
      </c>
      <c r="C18" s="117"/>
      <c r="D18" s="117"/>
      <c r="E18" s="117"/>
      <c r="F18" s="117"/>
      <c r="G18" s="118">
        <v>5.77</v>
      </c>
      <c r="H18" s="117"/>
      <c r="I18" s="117"/>
      <c r="J18" s="118">
        <v>0.62</v>
      </c>
      <c r="K18" s="119">
        <v>2197755</v>
      </c>
      <c r="L18" s="117"/>
      <c r="M18" s="119">
        <f>SUM(M8:M17)</f>
        <v>2924.09</v>
      </c>
      <c r="N18" s="117"/>
      <c r="O18" s="119">
        <f>M18/'סכום נכסי הקרן'!$C$37*100</f>
        <v>9.02422825780353</v>
      </c>
    </row>
    <row r="19" spans="1:256">
      <c r="B19" s="120" t="s">
        <v>61</v>
      </c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</row>
    <row r="20" spans="1:256">
      <c r="B20" s="109" t="str">
        <v>מדינת ישראל
מ.ק.מ. 1013 </v>
      </c>
      <c r="C20" s="110">
        <v>8131013</v>
      </c>
      <c r="D20" s="111" t="s">
        <v>60</v>
      </c>
      <c r="E20" s="112"/>
      <c r="F20" s="111"/>
      <c r="G20" s="113">
        <v>0.75</v>
      </c>
      <c r="H20" s="112" t="s">
        <v>33</v>
      </c>
      <c r="I20" s="113">
        <v>0</v>
      </c>
      <c r="J20" s="113">
        <v>1.73</v>
      </c>
      <c r="K20" s="114">
        <v>400000</v>
      </c>
      <c r="L20" s="113">
        <v>98.72</v>
      </c>
      <c r="M20" s="114">
        <v>394.88</v>
      </c>
      <c r="N20" s="113">
        <v>0</v>
      </c>
      <c r="O20" s="113">
        <f>M20/'סכום נכסי הקרן'!$C$37*100</f>
        <v>1.2186653811755</v>
      </c>
    </row>
    <row r="21" spans="1:256">
      <c r="B21" s="109" t="str">
        <v>מדינת ישראל
מ.ק.מ. 913 </v>
      </c>
      <c r="C21" s="110">
        <v>8130916</v>
      </c>
      <c r="D21" s="111" t="s">
        <v>60</v>
      </c>
      <c r="E21" s="112"/>
      <c r="F21" s="111"/>
      <c r="G21" s="113">
        <v>0.67</v>
      </c>
      <c r="H21" s="112" t="s">
        <v>33</v>
      </c>
      <c r="I21" s="113">
        <v>0</v>
      </c>
      <c r="J21" s="113">
        <v>1.75</v>
      </c>
      <c r="K21" s="114">
        <v>128500</v>
      </c>
      <c r="L21" s="113">
        <v>98.84</v>
      </c>
      <c r="M21" s="114">
        <v>127.01</v>
      </c>
      <c r="N21" s="113">
        <v>0</v>
      </c>
      <c r="O21" s="113">
        <f>M21/'סכום נכסי הקרן'!$C$37*100</f>
        <v>0.39197399225866</v>
      </c>
    </row>
    <row r="22" spans="1:256">
      <c r="B22" s="109" t="str">
        <v>מדינת ישראל
מקמ 523 </v>
      </c>
      <c r="C22" s="110">
        <v>8130528</v>
      </c>
      <c r="D22" s="111" t="s">
        <v>60</v>
      </c>
      <c r="E22" s="112"/>
      <c r="F22" s="111"/>
      <c r="G22" s="113">
        <v>0.35</v>
      </c>
      <c r="H22" s="112" t="s">
        <v>33</v>
      </c>
      <c r="I22" s="113">
        <v>0</v>
      </c>
      <c r="J22" s="113">
        <v>1.69</v>
      </c>
      <c r="K22" s="114">
        <v>192000</v>
      </c>
      <c r="L22" s="113">
        <v>99.42</v>
      </c>
      <c r="M22" s="114">
        <v>190.89</v>
      </c>
      <c r="N22" s="113">
        <v>0</v>
      </c>
      <c r="O22" s="113">
        <f>M22/'סכום נכסי הקרן'!$C$37*100</f>
        <v>0.589118300781479</v>
      </c>
    </row>
    <row r="23" spans="1:256">
      <c r="B23" s="109" t="str">
        <v>מדינת ישראל
מקמ613 </v>
      </c>
      <c r="C23" s="110">
        <v>8130619</v>
      </c>
      <c r="D23" s="111" t="s">
        <v>60</v>
      </c>
      <c r="E23" s="112"/>
      <c r="F23" s="111"/>
      <c r="G23" s="113">
        <v>0.42</v>
      </c>
      <c r="H23" s="112" t="s">
        <v>33</v>
      </c>
      <c r="I23" s="113">
        <v>0</v>
      </c>
      <c r="J23" s="113">
        <v>1.72</v>
      </c>
      <c r="K23" s="114">
        <v>830000</v>
      </c>
      <c r="L23" s="113">
        <v>99.28</v>
      </c>
      <c r="M23" s="114">
        <v>824.02</v>
      </c>
      <c r="N23" s="113">
        <v>0</v>
      </c>
      <c r="O23" s="113">
        <f>M23/'סכום נכסי הקרן'!$C$37*100</f>
        <v>2.54306282262012</v>
      </c>
    </row>
    <row r="24" spans="1:256">
      <c r="B24" s="109" t="str">
        <v>מדינת ישראל
מקמ813 </v>
      </c>
      <c r="C24" s="110">
        <v>8130817</v>
      </c>
      <c r="D24" s="111" t="s">
        <v>60</v>
      </c>
      <c r="E24" s="112"/>
      <c r="F24" s="111"/>
      <c r="G24" s="113">
        <v>0.6</v>
      </c>
      <c r="H24" s="112" t="s">
        <v>33</v>
      </c>
      <c r="I24" s="113">
        <v>0</v>
      </c>
      <c r="J24" s="113">
        <v>1.77</v>
      </c>
      <c r="K24" s="114">
        <v>67200</v>
      </c>
      <c r="L24" s="113">
        <v>98.96</v>
      </c>
      <c r="M24" s="114">
        <v>66.5</v>
      </c>
      <c r="N24" s="113">
        <v>0</v>
      </c>
      <c r="O24" s="113">
        <f>M24/'סכום נכסי הקרן'!$C$37*100</f>
        <v>0.205230064445326</v>
      </c>
    </row>
    <row r="25" spans="1:256">
      <c r="B25" s="109" t="str">
        <v>מדינת ישראל
ממשל 0323 </v>
      </c>
      <c r="C25" s="110">
        <v>1126747</v>
      </c>
      <c r="D25" s="111" t="s">
        <v>60</v>
      </c>
      <c r="E25" s="112"/>
      <c r="F25" s="111"/>
      <c r="G25" s="113">
        <v>8.41</v>
      </c>
      <c r="H25" s="112" t="s">
        <v>33</v>
      </c>
      <c r="I25" s="113">
        <v>4.25</v>
      </c>
      <c r="J25" s="113">
        <v>3.85</v>
      </c>
      <c r="K25" s="114">
        <v>21400</v>
      </c>
      <c r="L25" s="113">
        <v>105.04</v>
      </c>
      <c r="M25" s="114">
        <v>22.48</v>
      </c>
      <c r="N25" s="113">
        <v>0</v>
      </c>
      <c r="O25" s="113">
        <f>M25/'סכום נכסי הקרן'!$C$37*100</f>
        <v>0.0693770202816682</v>
      </c>
    </row>
    <row r="26" spans="1:256">
      <c r="B26" s="109" t="str">
        <v>מדינת ישראל
ממשל שיקלית 219</v>
      </c>
      <c r="C26" s="110">
        <v>1110907</v>
      </c>
      <c r="D26" s="111" t="s">
        <v>60</v>
      </c>
      <c r="E26" s="112"/>
      <c r="F26" s="111"/>
      <c r="G26" s="113">
        <v>5.18</v>
      </c>
      <c r="H26" s="112" t="s">
        <v>33</v>
      </c>
      <c r="I26" s="113">
        <v>6</v>
      </c>
      <c r="J26" s="113">
        <v>2.91</v>
      </c>
      <c r="K26" s="114">
        <v>235341</v>
      </c>
      <c r="L26" s="113">
        <v>122.24</v>
      </c>
      <c r="M26" s="114">
        <v>287.68</v>
      </c>
      <c r="N26" s="113">
        <v>0</v>
      </c>
      <c r="O26" s="113">
        <f>M26/'סכום נכסי הקרן'!$C$37*100</f>
        <v>0.887828344956864</v>
      </c>
    </row>
    <row r="27" spans="1:256">
      <c r="B27" s="109" t="str">
        <v>מדינת ישראל
ממשל שקל (שחר) 0217</v>
      </c>
      <c r="C27" s="110">
        <v>1101575</v>
      </c>
      <c r="D27" s="111" t="s">
        <v>60</v>
      </c>
      <c r="E27" s="112"/>
      <c r="F27" s="111"/>
      <c r="G27" s="113">
        <v>3.7</v>
      </c>
      <c r="H27" s="112" t="s">
        <v>33</v>
      </c>
      <c r="I27" s="113">
        <v>5.5</v>
      </c>
      <c r="J27" s="113">
        <v>2.37</v>
      </c>
      <c r="K27" s="114">
        <v>387760</v>
      </c>
      <c r="L27" s="113">
        <v>116.85</v>
      </c>
      <c r="M27" s="114">
        <v>453.1</v>
      </c>
      <c r="N27" s="113">
        <v>0</v>
      </c>
      <c r="O27" s="113">
        <f>M27/'סכום נכסי הקרן'!$C$37*100</f>
        <v>1.39834198797259</v>
      </c>
    </row>
    <row r="28" spans="1:256">
      <c r="B28" s="109" t="str">
        <v>מדינת ישראל
ממשל שקלי 118 </v>
      </c>
      <c r="C28" s="110">
        <v>1126218</v>
      </c>
      <c r="D28" s="111" t="s">
        <v>60</v>
      </c>
      <c r="E28" s="112"/>
      <c r="F28" s="111"/>
      <c r="G28" s="113">
        <v>4.6</v>
      </c>
      <c r="H28" s="112" t="s">
        <v>33</v>
      </c>
      <c r="I28" s="113">
        <v>4</v>
      </c>
      <c r="J28" s="113">
        <v>2.65</v>
      </c>
      <c r="K28" s="114">
        <v>43241</v>
      </c>
      <c r="L28" s="113">
        <v>108.95</v>
      </c>
      <c r="M28" s="114">
        <v>47.11</v>
      </c>
      <c r="N28" s="113">
        <v>0</v>
      </c>
      <c r="O28" s="113">
        <f>M28/'סכום נכסי הקרן'!$C$37*100</f>
        <v>0.145389298286005</v>
      </c>
    </row>
    <row r="29" spans="1:256">
      <c r="B29" s="109" t="str">
        <v>מדינת ישראל
ממשל שקלית 313 313</v>
      </c>
      <c r="C29" s="110">
        <v>1107788</v>
      </c>
      <c r="D29" s="111" t="s">
        <v>60</v>
      </c>
      <c r="E29" s="112"/>
      <c r="F29" s="111"/>
      <c r="G29" s="113">
        <v>0.24</v>
      </c>
      <c r="H29" s="112" t="s">
        <v>33</v>
      </c>
      <c r="I29" s="113">
        <v>5</v>
      </c>
      <c r="J29" s="113">
        <v>1.67</v>
      </c>
      <c r="K29" s="114">
        <v>43700</v>
      </c>
      <c r="L29" s="113">
        <v>104.59</v>
      </c>
      <c r="M29" s="114">
        <v>45.71</v>
      </c>
      <c r="N29" s="113">
        <v>0</v>
      </c>
      <c r="O29" s="113">
        <f>M29/'סכום נכסי הקרן'!$C$37*100</f>
        <v>0.141068665350314</v>
      </c>
    </row>
    <row r="30" spans="1:256">
      <c r="B30" s="109" t="str">
        <v>מדינת ישראל
ממשלתי שקלי 0814 </v>
      </c>
      <c r="C30" s="110">
        <v>1124486</v>
      </c>
      <c r="D30" s="111" t="s">
        <v>60</v>
      </c>
      <c r="E30" s="112"/>
      <c r="F30" s="111"/>
      <c r="G30" s="113">
        <v>1.63</v>
      </c>
      <c r="H30" s="112" t="s">
        <v>33</v>
      </c>
      <c r="I30" s="113">
        <v>3.5</v>
      </c>
      <c r="J30" s="113">
        <v>1.79</v>
      </c>
      <c r="K30" s="114">
        <v>386540</v>
      </c>
      <c r="L30" s="113">
        <v>103.94</v>
      </c>
      <c r="M30" s="114">
        <v>401.77</v>
      </c>
      <c r="N30" s="113">
        <v>0</v>
      </c>
      <c r="O30" s="113">
        <f>M30/'סכום נכסי הקרן'!$C$37*100</f>
        <v>1.23992906755186</v>
      </c>
    </row>
    <row r="31" spans="1:256">
      <c r="B31" s="109" t="str">
        <v>מדינת ישראל
ממשלתי שקלי 115 </v>
      </c>
      <c r="C31" s="110">
        <v>1114297</v>
      </c>
      <c r="D31" s="111" t="s">
        <v>60</v>
      </c>
      <c r="E31" s="112"/>
      <c r="F31" s="111"/>
      <c r="G31" s="113">
        <v>1.96</v>
      </c>
      <c r="H31" s="112" t="s">
        <v>33</v>
      </c>
      <c r="I31" s="113">
        <v>4.5</v>
      </c>
      <c r="J31" s="113">
        <v>1.84</v>
      </c>
      <c r="K31" s="114">
        <v>656500</v>
      </c>
      <c r="L31" s="113">
        <v>109.53</v>
      </c>
      <c r="M31" s="114">
        <v>719.06</v>
      </c>
      <c r="N31" s="113">
        <v>0</v>
      </c>
      <c r="O31" s="113">
        <f>M31/'סכום נכסי הקרן'!$C$37*100</f>
        <v>2.21913879909859</v>
      </c>
    </row>
    <row r="32" spans="1:256">
      <c r="B32" s="109" t="str">
        <v>מדינת ישראל
ממשלתי שקלי 122 </v>
      </c>
      <c r="C32" s="110">
        <v>1123272</v>
      </c>
      <c r="D32" s="111" t="s">
        <v>60</v>
      </c>
      <c r="E32" s="112"/>
      <c r="F32" s="111"/>
      <c r="G32" s="113">
        <v>7.2</v>
      </c>
      <c r="H32" s="112" t="s">
        <v>33</v>
      </c>
      <c r="I32" s="113">
        <v>5.5</v>
      </c>
      <c r="J32" s="113">
        <v>3.61</v>
      </c>
      <c r="K32" s="114">
        <v>56300</v>
      </c>
      <c r="L32" s="113">
        <v>119.47</v>
      </c>
      <c r="M32" s="114">
        <v>67.26</v>
      </c>
      <c r="N32" s="113">
        <v>0</v>
      </c>
      <c r="O32" s="113">
        <f>M32/'סכום נכסי הקרן'!$C$37*100</f>
        <v>0.20757555089613</v>
      </c>
    </row>
    <row r="33" spans="1:256">
      <c r="B33" s="109" t="str">
        <v>מדינת ישראל
ממשק 0120 </v>
      </c>
      <c r="C33" s="110">
        <v>1115773</v>
      </c>
      <c r="D33" s="111" t="s">
        <v>60</v>
      </c>
      <c r="E33" s="112"/>
      <c r="F33" s="111"/>
      <c r="G33" s="113">
        <v>5.95</v>
      </c>
      <c r="H33" s="112" t="s">
        <v>33</v>
      </c>
      <c r="I33" s="113">
        <v>5</v>
      </c>
      <c r="J33" s="113">
        <v>3.19</v>
      </c>
      <c r="K33" s="114">
        <v>53500</v>
      </c>
      <c r="L33" s="113">
        <v>115.9</v>
      </c>
      <c r="M33" s="114">
        <v>62.01</v>
      </c>
      <c r="N33" s="113">
        <v>0</v>
      </c>
      <c r="O33" s="113">
        <f>M33/'סכום נכסי הקרן'!$C$37*100</f>
        <v>0.191373177387289</v>
      </c>
    </row>
    <row r="34" spans="1:256">
      <c r="B34" s="109" t="str">
        <v>מדינת ישראל
שחר 2682</v>
      </c>
      <c r="C34" s="110">
        <v>9268236</v>
      </c>
      <c r="D34" s="111" t="s">
        <v>60</v>
      </c>
      <c r="E34" s="112"/>
      <c r="F34" s="111"/>
      <c r="G34" s="113">
        <v>1.18</v>
      </c>
      <c r="H34" s="112" t="s">
        <v>33</v>
      </c>
      <c r="I34" s="113">
        <v>7.5</v>
      </c>
      <c r="J34" s="113">
        <v>1.76</v>
      </c>
      <c r="K34" s="114">
        <v>46600</v>
      </c>
      <c r="L34" s="113">
        <v>112.66</v>
      </c>
      <c r="M34" s="114">
        <v>52.5</v>
      </c>
      <c r="N34" s="113">
        <v>0</v>
      </c>
      <c r="O34" s="113">
        <f>M34/'סכום נכסי הקרן'!$C$37*100</f>
        <v>0.162023735088416</v>
      </c>
    </row>
    <row r="35" spans="1:256">
      <c r="B35" s="109" t="str">
        <v>מדינת ישראל
שחר 2683</v>
      </c>
      <c r="C35" s="110">
        <v>9268335</v>
      </c>
      <c r="D35" s="111" t="s">
        <v>60</v>
      </c>
      <c r="E35" s="112"/>
      <c r="F35" s="111"/>
      <c r="G35" s="113">
        <v>2.76</v>
      </c>
      <c r="H35" s="112" t="s">
        <v>33</v>
      </c>
      <c r="I35" s="113">
        <v>6.5</v>
      </c>
      <c r="J35" s="113">
        <v>2.07</v>
      </c>
      <c r="K35" s="114">
        <v>356500</v>
      </c>
      <c r="L35" s="113">
        <v>119.09</v>
      </c>
      <c r="M35" s="114">
        <v>424.56</v>
      </c>
      <c r="N35" s="113">
        <v>0</v>
      </c>
      <c r="O35" s="113">
        <f>M35/'סכום נכסי הקרן'!$C$37*100</f>
        <v>1.31026279941215</v>
      </c>
    </row>
    <row r="36" spans="1:256">
      <c r="B36" s="109" t="str">
        <v>מדינת ישראל
ממשל משתנה 817</v>
      </c>
      <c r="C36" s="110">
        <v>1106970</v>
      </c>
      <c r="D36" s="111" t="s">
        <v>60</v>
      </c>
      <c r="E36" s="112"/>
      <c r="F36" s="111"/>
      <c r="G36" s="113">
        <v>4.48</v>
      </c>
      <c r="H36" s="112" t="s">
        <v>33</v>
      </c>
      <c r="I36" s="113">
        <v>1.24</v>
      </c>
      <c r="J36" s="113">
        <v>1.95</v>
      </c>
      <c r="K36" s="114">
        <v>280500</v>
      </c>
      <c r="L36" s="113">
        <v>99.19</v>
      </c>
      <c r="M36" s="114">
        <v>278.23</v>
      </c>
      <c r="N36" s="113">
        <v>0</v>
      </c>
      <c r="O36" s="113">
        <f>M36/'סכום נכסי הקרן'!$C$37*100</f>
        <v>0.85866407264095</v>
      </c>
    </row>
    <row r="37" spans="1:256">
      <c r="B37" s="115" t="str">
        <v>מדינת ישראל
ממשלתי משתנה 0520 </v>
      </c>
      <c r="C37" s="110">
        <v>1116193</v>
      </c>
      <c r="D37" s="111" t="s">
        <v>60</v>
      </c>
      <c r="E37" s="112"/>
      <c r="F37" s="111"/>
      <c r="G37" s="113">
        <v>6.96</v>
      </c>
      <c r="H37" s="112" t="s">
        <v>33</v>
      </c>
      <c r="I37" s="113">
        <v>2.13</v>
      </c>
      <c r="J37" s="113">
        <v>2</v>
      </c>
      <c r="K37" s="114">
        <v>1019701</v>
      </c>
      <c r="L37" s="113">
        <v>98.35</v>
      </c>
      <c r="M37" s="114">
        <v>1002.88</v>
      </c>
      <c r="N37" s="113">
        <v>0.01</v>
      </c>
      <c r="O37" s="113">
        <f>M37/'סכום נכסי הקרן'!$C$37*100</f>
        <v>3.09505454181848</v>
      </c>
    </row>
    <row r="38" spans="1:256">
      <c r="B38" s="116" t="s">
        <v>62</v>
      </c>
      <c r="C38" s="117"/>
      <c r="D38" s="117"/>
      <c r="E38" s="117"/>
      <c r="F38" s="117"/>
      <c r="G38" s="118">
        <v>3.07</v>
      </c>
      <c r="H38" s="117"/>
      <c r="I38" s="117"/>
      <c r="J38" s="118">
        <v>2.01</v>
      </c>
      <c r="K38" s="119">
        <v>5205283</v>
      </c>
      <c r="L38" s="117"/>
      <c r="M38" s="119">
        <f>SUM(M20:M37)</f>
        <v>5467.65</v>
      </c>
      <c r="N38" s="117"/>
      <c r="O38" s="119">
        <f>M38/'סכום נכסי הקרן'!$C$37*100</f>
        <v>16.8740776220224</v>
      </c>
    </row>
    <row r="39" spans="1:256">
      <c r="B39" s="121" t="str">
        <v>צמודות לדולר:                           </v>
      </c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</row>
    <row r="40" spans="1:256">
      <c r="B40" s="122" t="str">
        <v>סה"כ צמודות לדולר:                      </v>
      </c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</row>
    <row r="41" spans="1:256">
      <c r="B41" s="116" t="s">
        <v>40</v>
      </c>
      <c r="C41" s="117"/>
      <c r="D41" s="117"/>
      <c r="E41" s="117"/>
      <c r="F41" s="117"/>
      <c r="G41" s="118">
        <v>4.01</v>
      </c>
      <c r="H41" s="117"/>
      <c r="I41" s="117"/>
      <c r="J41" s="118">
        <v>1.52</v>
      </c>
      <c r="K41" s="119">
        <v>7403038</v>
      </c>
      <c r="L41" s="117"/>
      <c r="M41" s="119">
        <f>M38+M18</f>
        <v>8391.74</v>
      </c>
      <c r="N41" s="117"/>
      <c r="O41" s="119">
        <f>M41/'סכום נכסי הקרן'!$C$37*100</f>
        <v>25.8983058798259</v>
      </c>
    </row>
    <row r="42" spans="1:256">
      <c r="B42" s="123" t="s">
        <v>41</v>
      </c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</row>
    <row r="43" spans="1:256">
      <c r="B43" s="124" t="str">
        <v>אג"ח של ממשלת ישראל שהונפקו בחו"ל:      </v>
      </c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</row>
    <row r="44" spans="1:256">
      <c r="B44" s="116" t="str">
        <v>סה"כ אג"ח של ממשלת ישראל שהונפקו בחו"ל: </v>
      </c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</row>
    <row r="45" spans="1:256">
      <c r="B45" s="121" t="str">
        <v>אג"ח שהנפיקו ממשלות זרות בחו"ל:         </v>
      </c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</row>
    <row r="46" spans="1:256">
      <c r="B46" s="122" t="str">
        <v>סה"כ אג"ח שהנפיקו ממשלות זרות בחו"ל:    </v>
      </c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</row>
    <row r="47" spans="1:256">
      <c r="B47" s="122" t="s">
        <v>42</v>
      </c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</row>
    <row r="48" spans="1:256">
      <c r="B48" s="122" t="str">
        <v>סה"כ תעודות התחייבות ממשלתיות (סחיר)    </v>
      </c>
      <c r="C48" s="117"/>
      <c r="D48" s="117"/>
      <c r="E48" s="117"/>
      <c r="F48" s="117"/>
      <c r="G48" s="118">
        <v>4.01</v>
      </c>
      <c r="H48" s="117"/>
      <c r="I48" s="117"/>
      <c r="J48" s="118">
        <v>1.52</v>
      </c>
      <c r="K48" s="119">
        <v>7403038</v>
      </c>
      <c r="L48" s="117"/>
      <c r="M48" s="119">
        <f>M41</f>
        <v>8391.74</v>
      </c>
      <c r="N48" s="117"/>
      <c r="O48" s="119">
        <f>M48/'סכום נכסי הקרן'!$C$37*100</f>
        <v>25.8983058798259</v>
      </c>
    </row>
    <row r="49" spans="1:256">
      <c r="B49" s="125" t="s">
        <v>43</v>
      </c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</row>
    <row r="50" spans="1:256"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</row>
    <row r="51" spans="1:256"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</row>
    <row r="52" spans="1:256"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</row>
    <row r="53" spans="1:256"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</row>
    <row r="54" spans="1:256"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</row>
    <row r="55" spans="1:256"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</row>
    <row r="56" spans="1:256"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</row>
    <row r="57" spans="1:256"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</row>
    <row r="58" spans="1:256"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</row>
    <row r="59" spans="1:256"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</row>
    <row r="60" spans="1:256"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</row>
    <row r="61" spans="1:256"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</row>
    <row r="62" spans="1:256"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</row>
    <row r="63" spans="1:256"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</row>
    <row r="64" spans="1:256"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</row>
    <row r="65" spans="1:256"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</row>
    <row r="66" spans="1:256"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</row>
    <row r="67" spans="1:256"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</row>
    <row r="68" spans="1:256"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</row>
    <row r="69" spans="1:256"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</row>
    <row r="70" spans="1:256"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</row>
    <row r="71" spans="1:256"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</row>
    <row r="72" spans="1:256"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</row>
    <row r="73" spans="1:256"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</row>
    <row r="74" spans="1:256"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</row>
    <row r="75" spans="1:256"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</row>
    <row r="76" spans="1:256"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</row>
    <row r="77" spans="1:256"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</row>
    <row r="78" spans="1:256"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</row>
    <row r="79" spans="1:256"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</row>
    <row r="80" spans="1:256"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</row>
    <row r="81" spans="1:256"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</row>
    <row r="82" spans="1:256"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</row>
    <row r="83" spans="1:256"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</row>
    <row r="84" spans="1:256"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</row>
    <row r="85" spans="1:256"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</row>
    <row r="86" spans="1:256"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</row>
    <row r="87" spans="1:256"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</row>
    <row r="88" spans="1:256"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</row>
    <row r="89" spans="1:256"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</row>
    <row r="90" spans="1:256"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</row>
    <row r="91" spans="1:256"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</row>
    <row r="92" spans="1:256"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</row>
    <row r="93" spans="1:256"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</row>
    <row r="94" spans="1:256"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</row>
    <row r="95" spans="1:256"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</row>
    <row r="96" spans="1:256"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</row>
    <row r="97" spans="1:256"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</row>
    <row r="98" spans="1:256"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</row>
    <row r="99" spans="1:256"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</row>
    <row r="100" spans="1:256"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B2:O2"/>
  </mergeCells>
  <printOptions/>
  <pageMargins left="0" right="0" top="0.5" bottom="0.5" header="0" footer="0.25"/>
  <pageSetup blackAndWhite="1" cellComments="none" copies="1" draft="0" errors="displayed" firstPageNumber="1" fitToWidth="1" orientation="landscape" pageOrder="overThenDown" paperSize="9" scale="65" useFirstPageNumber="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  <tabColor rgb="FF99CCFF"/>
  </sheetPr>
  <dimension ref="A1:IV31"/>
  <sheetViews>
    <sheetView workbookViewId="0" rightToLeft="1">
      <selection activeCell="A1" sqref="A1"/>
    </sheetView>
  </sheetViews>
  <sheetFormatPr defaultRowHeight="18"/>
  <cols>
    <col min="1" max="1" style="126" width="6.281423" customWidth="1"/>
    <col min="2" max="2" style="127" width="47.78578" customWidth="1"/>
    <col min="3" max="3" style="127" width="17.72888" customWidth="1"/>
    <col min="4" max="4" style="127" width="21.16507" customWidth="1"/>
    <col min="5" max="5" style="126" width="9.713702" customWidth="1"/>
    <col min="6" max="6" style="126" width="19.44697" customWidth="1"/>
    <col min="7" max="7" style="126" width="9.858507" customWidth="1"/>
    <col min="8" max="8" style="126" width="9.713702" customWidth="1"/>
    <col min="9" max="9" style="126" width="17.87368" customWidth="1"/>
    <col min="10" max="11" style="126" width="9.713702" customWidth="1"/>
    <col min="12" max="12" style="126" width="19.73267" customWidth="1"/>
    <col min="13" max="13" style="126" width="14.15179" customWidth="1"/>
    <col min="14" max="14" style="126" width="15.72508" customWidth="1"/>
    <col min="15" max="16" style="126" width="9.713702" customWidth="1"/>
    <col min="17" max="17" style="126" width="7.569017" customWidth="1"/>
    <col min="18" max="18" style="126" width="6.708012" customWidth="1"/>
    <col min="19" max="19" style="126" width="7.709908" customWidth="1"/>
    <col min="20" max="20" style="126" width="7.138514" customWidth="1"/>
    <col min="21" max="21" style="126" width="5.995726" customWidth="1"/>
    <col min="22" max="22" style="126" width="7.854714" customWidth="1"/>
    <col min="23" max="23" style="126" width="8.140411" customWidth="1"/>
    <col min="24" max="24" style="126" width="6.281423" customWidth="1"/>
    <col min="25" max="25" style="126" width="7.999519" customWidth="1"/>
    <col min="26" max="26" style="126" width="8.711805" customWidth="1"/>
    <col min="27" max="27" style="126" width="10.00331" customWidth="1"/>
    <col min="28" max="28" style="126" width="9.57281" customWidth="1"/>
    <col min="29" max="29" style="126" width="6.136617" customWidth="1"/>
    <col min="30" max="31" style="126" width="5.706115" customWidth="1"/>
    <col min="32" max="32" style="126" width="6.852817" customWidth="1"/>
    <col min="33" max="33" style="126" width="6.422315" customWidth="1"/>
    <col min="34" max="34" style="126" width="6.708012" customWidth="1"/>
    <col min="35" max="35" style="126" width="7.28332" customWidth="1"/>
    <col min="36" max="47" style="126" width="5.706115" customWidth="1"/>
    <col min="48" max="256" style="126"/>
  </cols>
  <sheetData>
    <row r="1" spans="1:256">
      <c r="B1" s="128" t="s">
        <v>16</v>
      </c>
      <c r="C1" s="129" t="s">
        <v>1</v>
      </c>
      <c r="D1" s="130"/>
      <c r="E1" s="131"/>
      <c r="F1" s="130"/>
      <c r="G1" s="131"/>
      <c r="H1" s="132"/>
      <c r="I1" s="132"/>
      <c r="J1" s="132"/>
      <c r="K1" s="132"/>
      <c r="L1" s="133"/>
      <c r="M1" s="132"/>
      <c r="N1" s="133"/>
      <c r="O1" s="132"/>
      <c r="P1" s="132"/>
    </row>
    <row r="2" spans="1:256">
      <c r="A2" s="134"/>
      <c r="B2" s="135" t="s">
        <v>44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7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  <c r="EK2" s="134"/>
      <c r="EL2" s="134"/>
      <c r="EM2" s="134"/>
      <c r="EN2" s="134"/>
      <c r="EO2" s="134"/>
      <c r="EP2" s="134"/>
      <c r="EQ2" s="134"/>
      <c r="ER2" s="134"/>
      <c r="ES2" s="134"/>
      <c r="ET2" s="134"/>
      <c r="EU2" s="134"/>
      <c r="EV2" s="134"/>
      <c r="EW2" s="134"/>
      <c r="EX2" s="134"/>
      <c r="EY2" s="134"/>
      <c r="EZ2" s="134"/>
      <c r="FA2" s="134"/>
      <c r="FB2" s="134"/>
      <c r="FC2" s="134"/>
      <c r="FD2" s="134"/>
      <c r="FE2" s="134"/>
      <c r="FF2" s="134"/>
      <c r="FG2" s="134"/>
      <c r="FH2" s="134"/>
      <c r="FI2" s="134"/>
      <c r="FJ2" s="134"/>
      <c r="FK2" s="134"/>
      <c r="FL2" s="134"/>
      <c r="FM2" s="134"/>
      <c r="FN2" s="134"/>
      <c r="FO2" s="134"/>
      <c r="FP2" s="134"/>
      <c r="FQ2" s="134"/>
      <c r="FR2" s="134"/>
      <c r="FS2" s="134"/>
      <c r="FT2" s="134"/>
      <c r="FU2" s="134"/>
      <c r="FV2" s="134"/>
      <c r="FW2" s="134"/>
      <c r="FX2" s="134"/>
      <c r="FY2" s="134"/>
      <c r="FZ2" s="134"/>
      <c r="GA2" s="134"/>
      <c r="GB2" s="134"/>
      <c r="GC2" s="134"/>
      <c r="GD2" s="134"/>
      <c r="GE2" s="134"/>
      <c r="GF2" s="134"/>
      <c r="GG2" s="134"/>
      <c r="GH2" s="134"/>
      <c r="GI2" s="134"/>
      <c r="GJ2" s="134"/>
      <c r="GK2" s="134"/>
      <c r="GL2" s="134"/>
      <c r="GM2" s="134"/>
      <c r="GN2" s="134"/>
      <c r="GO2" s="134"/>
      <c r="GP2" s="134"/>
      <c r="GQ2" s="134"/>
      <c r="GR2" s="134"/>
      <c r="GS2" s="134"/>
      <c r="GT2" s="134"/>
      <c r="GU2" s="134"/>
      <c r="GV2" s="134"/>
      <c r="GW2" s="134"/>
      <c r="GX2" s="134"/>
      <c r="GY2" s="134"/>
      <c r="GZ2" s="134"/>
      <c r="HA2" s="134"/>
      <c r="HB2" s="134"/>
      <c r="HC2" s="134"/>
      <c r="HD2" s="134"/>
      <c r="HE2" s="134"/>
      <c r="HF2" s="134"/>
      <c r="HG2" s="134"/>
      <c r="HH2" s="134"/>
      <c r="HI2" s="134"/>
      <c r="HJ2" s="134"/>
      <c r="HK2" s="134"/>
      <c r="HL2" s="134"/>
      <c r="HM2" s="134"/>
      <c r="HN2" s="134"/>
      <c r="HO2" s="134"/>
      <c r="HP2" s="134"/>
      <c r="HQ2" s="134"/>
      <c r="HR2" s="134"/>
      <c r="HS2" s="134"/>
      <c r="HT2" s="134"/>
      <c r="HU2" s="134"/>
      <c r="HV2" s="134"/>
      <c r="HW2" s="134"/>
      <c r="HX2" s="134"/>
      <c r="HY2" s="134"/>
      <c r="HZ2" s="134"/>
      <c r="IA2" s="134"/>
      <c r="IB2" s="134"/>
      <c r="IC2" s="134"/>
      <c r="ID2" s="134"/>
      <c r="IE2" s="134"/>
      <c r="IF2" s="134"/>
      <c r="IG2" s="134"/>
      <c r="IH2" s="134"/>
      <c r="II2" s="134"/>
      <c r="IJ2" s="134"/>
      <c r="IK2" s="134"/>
      <c r="IL2" s="134"/>
      <c r="IM2" s="134"/>
      <c r="IN2" s="134"/>
      <c r="IO2" s="134"/>
      <c r="IP2" s="134"/>
      <c r="IQ2" s="134"/>
      <c r="IR2" s="134"/>
      <c r="IS2" s="134"/>
      <c r="IT2" s="134"/>
      <c r="IU2" s="134"/>
      <c r="IV2" s="134"/>
    </row>
    <row r="3" spans="1:256">
      <c r="A3" s="138"/>
      <c r="B3" s="139" t="s">
        <v>63</v>
      </c>
      <c r="C3" s="140" t="s">
        <v>17</v>
      </c>
      <c r="D3" s="140" t="s">
        <v>64</v>
      </c>
      <c r="E3" s="140" t="s">
        <v>18</v>
      </c>
      <c r="F3" s="140" t="s">
        <v>19</v>
      </c>
      <c r="G3" s="140" t="s">
        <v>46</v>
      </c>
      <c r="H3" s="140" t="s">
        <v>47</v>
      </c>
      <c r="I3" s="140" t="s">
        <v>20</v>
      </c>
      <c r="J3" s="140" t="s">
        <v>21</v>
      </c>
      <c r="K3" s="140" t="s">
        <v>22</v>
      </c>
      <c r="L3" s="140" t="s">
        <v>48</v>
      </c>
      <c r="M3" s="140" t="s">
        <v>49</v>
      </c>
      <c r="N3" s="140" t="s">
        <v>23</v>
      </c>
      <c r="O3" s="140" t="s">
        <v>50</v>
      </c>
      <c r="P3" s="141" t="s">
        <v>2</v>
      </c>
      <c r="Q3" s="138"/>
      <c r="R3" s="134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8"/>
      <c r="CN3" s="138"/>
      <c r="CO3" s="138"/>
      <c r="CP3" s="138"/>
      <c r="CQ3" s="138"/>
      <c r="CR3" s="138"/>
      <c r="CS3" s="138"/>
      <c r="CT3" s="138"/>
      <c r="CU3" s="138"/>
      <c r="CV3" s="138"/>
      <c r="CW3" s="138"/>
      <c r="CX3" s="138"/>
      <c r="CY3" s="138"/>
      <c r="CZ3" s="138"/>
      <c r="DA3" s="138"/>
      <c r="DB3" s="138"/>
      <c r="DC3" s="138"/>
      <c r="DD3" s="138"/>
      <c r="DE3" s="138"/>
      <c r="DF3" s="138"/>
      <c r="DG3" s="138"/>
      <c r="DH3" s="138"/>
      <c r="DI3" s="138"/>
      <c r="DJ3" s="138"/>
      <c r="DK3" s="138"/>
      <c r="DL3" s="138"/>
      <c r="DM3" s="138"/>
      <c r="DN3" s="138"/>
      <c r="DO3" s="138"/>
      <c r="DP3" s="138"/>
      <c r="DQ3" s="138"/>
      <c r="DR3" s="138"/>
      <c r="DS3" s="138"/>
      <c r="DT3" s="138"/>
      <c r="DU3" s="138"/>
      <c r="DV3" s="138"/>
      <c r="DW3" s="138"/>
      <c r="DX3" s="138"/>
      <c r="DY3" s="138"/>
      <c r="DZ3" s="138"/>
      <c r="EA3" s="138"/>
      <c r="EB3" s="138"/>
      <c r="EC3" s="138"/>
      <c r="ED3" s="138"/>
      <c r="EE3" s="138"/>
      <c r="EF3" s="138"/>
      <c r="EG3" s="138"/>
      <c r="EH3" s="138"/>
      <c r="EI3" s="138"/>
      <c r="EJ3" s="138"/>
      <c r="EK3" s="138"/>
      <c r="EL3" s="138"/>
      <c r="EM3" s="138"/>
      <c r="EN3" s="138"/>
      <c r="EO3" s="138"/>
      <c r="EP3" s="138"/>
      <c r="EQ3" s="138"/>
      <c r="ER3" s="138"/>
      <c r="ES3" s="138"/>
      <c r="ET3" s="138"/>
      <c r="EU3" s="138"/>
      <c r="EV3" s="138"/>
      <c r="EW3" s="138"/>
      <c r="EX3" s="138"/>
      <c r="EY3" s="138"/>
      <c r="EZ3" s="138"/>
      <c r="FA3" s="138"/>
      <c r="FB3" s="138"/>
      <c r="FC3" s="138"/>
      <c r="FD3" s="138"/>
      <c r="FE3" s="138"/>
      <c r="FF3" s="138"/>
      <c r="FG3" s="138"/>
      <c r="FH3" s="138"/>
      <c r="FI3" s="138"/>
      <c r="FJ3" s="138"/>
      <c r="FK3" s="138"/>
      <c r="FL3" s="138"/>
      <c r="FM3" s="138"/>
      <c r="FN3" s="138"/>
      <c r="FO3" s="138"/>
      <c r="FP3" s="138"/>
      <c r="FQ3" s="138"/>
      <c r="FR3" s="138"/>
      <c r="FS3" s="138"/>
      <c r="FT3" s="138"/>
      <c r="FU3" s="138"/>
      <c r="FV3" s="138"/>
      <c r="FW3" s="138"/>
      <c r="FX3" s="138"/>
      <c r="FY3" s="138"/>
      <c r="FZ3" s="138"/>
      <c r="GA3" s="138"/>
      <c r="GB3" s="138"/>
      <c r="GC3" s="138"/>
      <c r="GD3" s="138"/>
      <c r="GE3" s="138"/>
      <c r="GF3" s="138"/>
      <c r="GG3" s="138"/>
      <c r="GH3" s="138"/>
      <c r="GI3" s="138"/>
      <c r="GJ3" s="138"/>
      <c r="GK3" s="138"/>
      <c r="GL3" s="138"/>
      <c r="GM3" s="138"/>
      <c r="GN3" s="138"/>
      <c r="GO3" s="138"/>
      <c r="GP3" s="138"/>
      <c r="GQ3" s="138"/>
      <c r="GR3" s="138"/>
      <c r="GS3" s="138"/>
      <c r="GT3" s="138"/>
      <c r="GU3" s="138"/>
      <c r="GV3" s="138"/>
      <c r="GW3" s="138"/>
      <c r="GX3" s="138"/>
      <c r="GY3" s="138"/>
      <c r="GZ3" s="138"/>
      <c r="HA3" s="138"/>
      <c r="HB3" s="138"/>
      <c r="HC3" s="138"/>
      <c r="HD3" s="138"/>
      <c r="HE3" s="138"/>
      <c r="HF3" s="138"/>
      <c r="HG3" s="138"/>
      <c r="HH3" s="138"/>
      <c r="HI3" s="138"/>
      <c r="HJ3" s="138"/>
      <c r="HK3" s="138"/>
      <c r="HL3" s="138"/>
      <c r="HM3" s="138"/>
      <c r="HN3" s="138"/>
      <c r="HO3" s="138"/>
      <c r="HP3" s="138"/>
      <c r="HQ3" s="138"/>
      <c r="HR3" s="138"/>
      <c r="HS3" s="138"/>
      <c r="HT3" s="138"/>
      <c r="HU3" s="138"/>
      <c r="HV3" s="138"/>
      <c r="HW3" s="138"/>
      <c r="HX3" s="138"/>
      <c r="HY3" s="138"/>
      <c r="HZ3" s="138"/>
      <c r="IA3" s="138"/>
      <c r="IB3" s="138"/>
      <c r="IC3" s="138"/>
      <c r="ID3" s="138"/>
      <c r="IE3" s="138"/>
      <c r="IF3" s="138"/>
      <c r="IG3" s="138"/>
      <c r="IH3" s="138"/>
      <c r="II3" s="138"/>
      <c r="IJ3" s="138"/>
      <c r="IK3" s="138"/>
      <c r="IL3" s="138"/>
      <c r="IM3" s="138"/>
      <c r="IN3" s="138"/>
      <c r="IO3" s="138"/>
      <c r="IP3" s="138"/>
      <c r="IQ3" s="138"/>
      <c r="IR3" s="138"/>
      <c r="IS3" s="138"/>
      <c r="IT3" s="138"/>
      <c r="IU3" s="138"/>
      <c r="IV3" s="138"/>
    </row>
    <row r="4" spans="1:256">
      <c r="A4" s="142"/>
      <c r="B4" s="143"/>
      <c r="C4" s="144"/>
      <c r="D4" s="144"/>
      <c r="E4" s="144"/>
      <c r="F4" s="144"/>
      <c r="G4" s="144" t="s">
        <v>51</v>
      </c>
      <c r="H4" s="144" t="s">
        <v>52</v>
      </c>
      <c r="I4" s="144"/>
      <c r="J4" s="144" t="s">
        <v>4</v>
      </c>
      <c r="K4" s="144" t="s">
        <v>4</v>
      </c>
      <c r="L4" s="144" t="s">
        <v>53</v>
      </c>
      <c r="M4" s="144" t="s">
        <v>54</v>
      </c>
      <c r="N4" s="144" t="s">
        <v>3</v>
      </c>
      <c r="O4" s="144" t="s">
        <v>4</v>
      </c>
      <c r="P4" s="145" t="s">
        <v>4</v>
      </c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2"/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42"/>
      <c r="BW4" s="142"/>
      <c r="BX4" s="142"/>
      <c r="BY4" s="142"/>
      <c r="BZ4" s="142"/>
      <c r="CA4" s="142"/>
      <c r="CB4" s="142"/>
      <c r="CC4" s="142"/>
      <c r="CD4" s="142"/>
      <c r="CE4" s="142"/>
      <c r="CF4" s="142"/>
      <c r="CG4" s="142"/>
      <c r="CH4" s="142"/>
      <c r="CI4" s="142"/>
      <c r="CJ4" s="142"/>
      <c r="CK4" s="142"/>
      <c r="CL4" s="142"/>
      <c r="CM4" s="142"/>
      <c r="CN4" s="142"/>
      <c r="CO4" s="142"/>
      <c r="CP4" s="142"/>
      <c r="CQ4" s="142"/>
      <c r="CR4" s="142"/>
      <c r="CS4" s="142"/>
      <c r="CT4" s="142"/>
      <c r="CU4" s="142"/>
      <c r="CV4" s="142"/>
      <c r="CW4" s="142"/>
      <c r="CX4" s="142"/>
      <c r="CY4" s="142"/>
      <c r="CZ4" s="142"/>
      <c r="DA4" s="142"/>
      <c r="DB4" s="142"/>
      <c r="DC4" s="142"/>
      <c r="DD4" s="142"/>
      <c r="DE4" s="142"/>
      <c r="DF4" s="142"/>
      <c r="DG4" s="142"/>
      <c r="DH4" s="142"/>
      <c r="DI4" s="142"/>
      <c r="DJ4" s="142"/>
      <c r="DK4" s="142"/>
      <c r="DL4" s="142"/>
      <c r="DM4" s="142"/>
      <c r="DN4" s="142"/>
      <c r="DO4" s="142"/>
      <c r="DP4" s="142"/>
      <c r="DQ4" s="142"/>
      <c r="DR4" s="142"/>
      <c r="DS4" s="142"/>
      <c r="DT4" s="142"/>
      <c r="DU4" s="142"/>
      <c r="DV4" s="142"/>
      <c r="DW4" s="142"/>
      <c r="DX4" s="142"/>
      <c r="DY4" s="142"/>
      <c r="DZ4" s="142"/>
      <c r="EA4" s="142"/>
      <c r="EB4" s="142"/>
      <c r="EC4" s="142"/>
      <c r="ED4" s="142"/>
      <c r="EE4" s="142"/>
      <c r="EF4" s="142"/>
      <c r="EG4" s="142"/>
      <c r="EH4" s="142"/>
      <c r="EI4" s="142"/>
      <c r="EJ4" s="142"/>
      <c r="EK4" s="142"/>
      <c r="EL4" s="142"/>
      <c r="EM4" s="142"/>
      <c r="EN4" s="142"/>
      <c r="EO4" s="142"/>
      <c r="EP4" s="142"/>
      <c r="EQ4" s="142"/>
      <c r="ER4" s="142"/>
      <c r="ES4" s="142"/>
      <c r="ET4" s="142"/>
      <c r="EU4" s="142"/>
      <c r="EV4" s="142"/>
      <c r="EW4" s="142"/>
      <c r="EX4" s="142"/>
      <c r="EY4" s="142"/>
      <c r="EZ4" s="142"/>
      <c r="FA4" s="142"/>
      <c r="FB4" s="142"/>
      <c r="FC4" s="142"/>
      <c r="FD4" s="142"/>
      <c r="FE4" s="142"/>
      <c r="FF4" s="142"/>
      <c r="FG4" s="142"/>
      <c r="FH4" s="142"/>
      <c r="FI4" s="142"/>
      <c r="FJ4" s="142"/>
      <c r="FK4" s="142"/>
      <c r="FL4" s="142"/>
      <c r="FM4" s="142"/>
      <c r="FN4" s="142"/>
      <c r="FO4" s="142"/>
      <c r="FP4" s="142"/>
      <c r="FQ4" s="142"/>
      <c r="FR4" s="142"/>
      <c r="FS4" s="142"/>
      <c r="FT4" s="142"/>
      <c r="FU4" s="142"/>
      <c r="FV4" s="142"/>
      <c r="FW4" s="142"/>
      <c r="FX4" s="142"/>
      <c r="FY4" s="142"/>
      <c r="FZ4" s="142"/>
      <c r="GA4" s="142"/>
      <c r="GB4" s="142"/>
      <c r="GC4" s="142"/>
      <c r="GD4" s="142"/>
      <c r="GE4" s="142"/>
      <c r="GF4" s="142"/>
      <c r="GG4" s="142"/>
      <c r="GH4" s="142"/>
      <c r="GI4" s="142"/>
      <c r="GJ4" s="142"/>
      <c r="GK4" s="142"/>
      <c r="GL4" s="142"/>
      <c r="GM4" s="142"/>
      <c r="GN4" s="142"/>
      <c r="GO4" s="142"/>
      <c r="GP4" s="142"/>
      <c r="GQ4" s="142"/>
      <c r="GR4" s="142"/>
      <c r="GS4" s="142"/>
      <c r="GT4" s="142"/>
      <c r="GU4" s="142"/>
      <c r="GV4" s="142"/>
      <c r="GW4" s="142"/>
      <c r="GX4" s="142"/>
      <c r="GY4" s="142"/>
      <c r="GZ4" s="142"/>
      <c r="HA4" s="142"/>
      <c r="HB4" s="142"/>
      <c r="HC4" s="142"/>
      <c r="HD4" s="142"/>
      <c r="HE4" s="142"/>
      <c r="HF4" s="142"/>
      <c r="HG4" s="142"/>
      <c r="HH4" s="142"/>
      <c r="HI4" s="142"/>
      <c r="HJ4" s="142"/>
      <c r="HK4" s="142"/>
      <c r="HL4" s="142"/>
      <c r="HM4" s="142"/>
      <c r="HN4" s="142"/>
      <c r="HO4" s="142"/>
      <c r="HP4" s="142"/>
      <c r="HQ4" s="142"/>
      <c r="HR4" s="142"/>
      <c r="HS4" s="142"/>
      <c r="HT4" s="142"/>
      <c r="HU4" s="142"/>
      <c r="HV4" s="142"/>
      <c r="HW4" s="142"/>
      <c r="HX4" s="142"/>
      <c r="HY4" s="142"/>
      <c r="HZ4" s="142"/>
      <c r="IA4" s="142"/>
      <c r="IB4" s="142"/>
      <c r="IC4" s="142"/>
      <c r="ID4" s="142"/>
      <c r="IE4" s="142"/>
      <c r="IF4" s="142"/>
      <c r="IG4" s="142"/>
      <c r="IH4" s="142"/>
      <c r="II4" s="142"/>
      <c r="IJ4" s="142"/>
      <c r="IK4" s="142"/>
      <c r="IL4" s="142"/>
      <c r="IM4" s="142"/>
      <c r="IN4" s="142"/>
      <c r="IO4" s="142"/>
      <c r="IP4" s="142"/>
      <c r="IQ4" s="142"/>
      <c r="IR4" s="142"/>
      <c r="IS4" s="142"/>
      <c r="IT4" s="142"/>
      <c r="IU4" s="142"/>
      <c r="IV4" s="142"/>
    </row>
    <row r="5" spans="1:256">
      <c r="A5" s="146"/>
      <c r="B5" s="147"/>
      <c r="C5" s="148" t="s">
        <v>5</v>
      </c>
      <c r="D5" s="148" t="s">
        <v>6</v>
      </c>
      <c r="E5" s="148" t="s">
        <v>24</v>
      </c>
      <c r="F5" s="148" t="s">
        <v>25</v>
      </c>
      <c r="G5" s="148" t="s">
        <v>26</v>
      </c>
      <c r="H5" s="148" t="s">
        <v>27</v>
      </c>
      <c r="I5" s="148" t="s">
        <v>28</v>
      </c>
      <c r="J5" s="148" t="s">
        <v>29</v>
      </c>
      <c r="K5" s="148" t="s">
        <v>55</v>
      </c>
      <c r="L5" s="148" t="s">
        <v>56</v>
      </c>
      <c r="M5" s="148" t="s">
        <v>57</v>
      </c>
      <c r="N5" s="148" t="s">
        <v>58</v>
      </c>
      <c r="O5" s="148" t="s">
        <v>59</v>
      </c>
      <c r="P5" s="149" t="s">
        <v>65</v>
      </c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  <c r="BA5" s="146"/>
      <c r="BB5" s="146"/>
      <c r="BC5" s="146"/>
      <c r="BD5" s="146"/>
      <c r="BE5" s="146"/>
      <c r="BF5" s="146"/>
      <c r="BG5" s="146"/>
      <c r="BH5" s="146"/>
      <c r="BI5" s="146"/>
      <c r="BJ5" s="146"/>
      <c r="BK5" s="146"/>
      <c r="BL5" s="146"/>
      <c r="BM5" s="146"/>
      <c r="BN5" s="146"/>
      <c r="BO5" s="146"/>
      <c r="BP5" s="146"/>
      <c r="BQ5" s="146"/>
      <c r="BR5" s="146"/>
      <c r="BS5" s="146"/>
      <c r="BT5" s="146"/>
      <c r="BU5" s="146"/>
      <c r="BV5" s="146"/>
      <c r="BW5" s="146"/>
      <c r="BX5" s="146"/>
      <c r="BY5" s="146"/>
      <c r="BZ5" s="146"/>
      <c r="CA5" s="146"/>
      <c r="CB5" s="146"/>
      <c r="CC5" s="146"/>
      <c r="CD5" s="146"/>
      <c r="CE5" s="146"/>
      <c r="CF5" s="146"/>
      <c r="CG5" s="146"/>
      <c r="CH5" s="146"/>
      <c r="CI5" s="146"/>
      <c r="CJ5" s="146"/>
      <c r="CK5" s="146"/>
      <c r="CL5" s="146"/>
      <c r="CM5" s="146"/>
      <c r="CN5" s="146"/>
      <c r="CO5" s="146"/>
      <c r="CP5" s="146"/>
      <c r="CQ5" s="146"/>
      <c r="CR5" s="146"/>
      <c r="CS5" s="146"/>
      <c r="CT5" s="146"/>
      <c r="CU5" s="146"/>
      <c r="CV5" s="146"/>
      <c r="CW5" s="146"/>
      <c r="CX5" s="146"/>
      <c r="CY5" s="146"/>
      <c r="CZ5" s="146"/>
      <c r="DA5" s="146"/>
      <c r="DB5" s="146"/>
      <c r="DC5" s="146"/>
      <c r="DD5" s="146"/>
      <c r="DE5" s="146"/>
      <c r="DF5" s="146"/>
      <c r="DG5" s="146"/>
      <c r="DH5" s="146"/>
      <c r="DI5" s="146"/>
      <c r="DJ5" s="146"/>
      <c r="DK5" s="146"/>
      <c r="DL5" s="146"/>
      <c r="DM5" s="146"/>
      <c r="DN5" s="146"/>
      <c r="DO5" s="146"/>
      <c r="DP5" s="146"/>
      <c r="DQ5" s="146"/>
      <c r="DR5" s="146"/>
      <c r="DS5" s="146"/>
      <c r="DT5" s="146"/>
      <c r="DU5" s="146"/>
      <c r="DV5" s="146"/>
      <c r="DW5" s="146"/>
      <c r="DX5" s="146"/>
      <c r="DY5" s="146"/>
      <c r="DZ5" s="146"/>
      <c r="EA5" s="146"/>
      <c r="EB5" s="146"/>
      <c r="EC5" s="146"/>
      <c r="ED5" s="146"/>
      <c r="EE5" s="146"/>
      <c r="EF5" s="146"/>
      <c r="EG5" s="146"/>
      <c r="EH5" s="146"/>
      <c r="EI5" s="146"/>
      <c r="EJ5" s="146"/>
      <c r="EK5" s="146"/>
      <c r="EL5" s="146"/>
      <c r="EM5" s="146"/>
      <c r="EN5" s="146"/>
      <c r="EO5" s="146"/>
      <c r="EP5" s="146"/>
      <c r="EQ5" s="146"/>
      <c r="ER5" s="146"/>
      <c r="ES5" s="146"/>
      <c r="ET5" s="146"/>
      <c r="EU5" s="146"/>
      <c r="EV5" s="146"/>
      <c r="EW5" s="146"/>
      <c r="EX5" s="146"/>
      <c r="EY5" s="146"/>
      <c r="EZ5" s="146"/>
      <c r="FA5" s="146"/>
      <c r="FB5" s="146"/>
      <c r="FC5" s="146"/>
      <c r="FD5" s="146"/>
      <c r="FE5" s="146"/>
      <c r="FF5" s="146"/>
      <c r="FG5" s="146"/>
      <c r="FH5" s="146"/>
      <c r="FI5" s="146"/>
      <c r="FJ5" s="146"/>
      <c r="FK5" s="146"/>
      <c r="FL5" s="146"/>
      <c r="FM5" s="146"/>
      <c r="FN5" s="146"/>
      <c r="FO5" s="146"/>
      <c r="FP5" s="146"/>
      <c r="FQ5" s="146"/>
      <c r="FR5" s="146"/>
      <c r="FS5" s="146"/>
      <c r="FT5" s="146"/>
      <c r="FU5" s="146"/>
      <c r="FV5" s="146"/>
      <c r="FW5" s="146"/>
      <c r="FX5" s="146"/>
      <c r="FY5" s="146"/>
      <c r="FZ5" s="146"/>
      <c r="GA5" s="146"/>
      <c r="GB5" s="146"/>
      <c r="GC5" s="146"/>
      <c r="GD5" s="146"/>
      <c r="GE5" s="146"/>
      <c r="GF5" s="146"/>
      <c r="GG5" s="146"/>
      <c r="GH5" s="146"/>
      <c r="GI5" s="146"/>
      <c r="GJ5" s="146"/>
      <c r="GK5" s="146"/>
      <c r="GL5" s="146"/>
      <c r="GM5" s="146"/>
      <c r="GN5" s="146"/>
      <c r="GO5" s="146"/>
      <c r="GP5" s="146"/>
      <c r="GQ5" s="146"/>
      <c r="GR5" s="146"/>
      <c r="GS5" s="146"/>
      <c r="GT5" s="146"/>
      <c r="GU5" s="146"/>
      <c r="GV5" s="146"/>
      <c r="GW5" s="146"/>
      <c r="GX5" s="146"/>
      <c r="GY5" s="146"/>
      <c r="GZ5" s="146"/>
      <c r="HA5" s="146"/>
      <c r="HB5" s="146"/>
      <c r="HC5" s="146"/>
      <c r="HD5" s="146"/>
      <c r="HE5" s="146"/>
      <c r="HF5" s="146"/>
      <c r="HG5" s="146"/>
      <c r="HH5" s="146"/>
      <c r="HI5" s="146"/>
      <c r="HJ5" s="146"/>
      <c r="HK5" s="146"/>
      <c r="HL5" s="146"/>
      <c r="HM5" s="146"/>
      <c r="HN5" s="146"/>
      <c r="HO5" s="146"/>
      <c r="HP5" s="146"/>
      <c r="HQ5" s="146"/>
      <c r="HR5" s="146"/>
      <c r="HS5" s="146"/>
      <c r="HT5" s="146"/>
      <c r="HU5" s="146"/>
      <c r="HV5" s="146"/>
      <c r="HW5" s="146"/>
      <c r="HX5" s="146"/>
      <c r="HY5" s="146"/>
      <c r="HZ5" s="146"/>
      <c r="IA5" s="146"/>
      <c r="IB5" s="146"/>
      <c r="IC5" s="146"/>
      <c r="ID5" s="146"/>
      <c r="IE5" s="146"/>
      <c r="IF5" s="146"/>
      <c r="IG5" s="146"/>
      <c r="IH5" s="146"/>
      <c r="II5" s="146"/>
      <c r="IJ5" s="146"/>
      <c r="IK5" s="146"/>
      <c r="IL5" s="146"/>
      <c r="IM5" s="146"/>
      <c r="IN5" s="146"/>
      <c r="IO5" s="146"/>
      <c r="IP5" s="146"/>
      <c r="IQ5" s="146"/>
      <c r="IR5" s="146"/>
      <c r="IS5" s="146"/>
      <c r="IT5" s="146"/>
      <c r="IU5" s="146"/>
      <c r="IV5" s="146"/>
    </row>
    <row r="6" spans="1:256">
      <c r="B6" s="150" t="s">
        <v>66</v>
      </c>
      <c r="C6" s="151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3"/>
    </row>
    <row r="7" spans="1:256">
      <c r="B7" s="154" t="s">
        <v>67</v>
      </c>
      <c r="C7" s="151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3"/>
    </row>
    <row r="8" spans="1:256">
      <c r="B8" s="155" t="s">
        <v>68</v>
      </c>
      <c r="C8" s="151"/>
      <c r="D8" s="151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3"/>
    </row>
    <row r="9" spans="1:256">
      <c r="B9" s="155" t="s">
        <v>69</v>
      </c>
      <c r="C9" s="151"/>
      <c r="D9" s="151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3"/>
    </row>
    <row r="10" spans="1:256">
      <c r="B10" s="154" t="s">
        <v>70</v>
      </c>
      <c r="C10" s="151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3"/>
    </row>
    <row r="11" spans="1:256">
      <c r="B11" s="154" t="s">
        <v>71</v>
      </c>
      <c r="C11" s="151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3"/>
    </row>
    <row r="12" spans="1:256">
      <c r="B12" s="155" t="s">
        <v>72</v>
      </c>
      <c r="C12" s="151"/>
      <c r="D12" s="151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3"/>
    </row>
    <row r="13" spans="1:256">
      <c r="B13" s="155" t="s">
        <v>73</v>
      </c>
      <c r="C13" s="151"/>
      <c r="D13" s="151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3"/>
    </row>
    <row r="14" spans="1:256">
      <c r="B14" s="154" t="s">
        <v>74</v>
      </c>
      <c r="C14" s="151"/>
      <c r="D14" s="151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3"/>
    </row>
    <row r="15" spans="1:256">
      <c r="B15" s="154" t="s">
        <v>75</v>
      </c>
      <c r="C15" s="151"/>
      <c r="D15" s="151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3"/>
    </row>
    <row r="16" spans="1:256">
      <c r="B16" s="155" t="s">
        <v>76</v>
      </c>
      <c r="C16" s="151"/>
      <c r="D16" s="151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3"/>
    </row>
    <row r="17" spans="1:256">
      <c r="B17" s="155" t="s">
        <v>77</v>
      </c>
      <c r="C17" s="151"/>
      <c r="D17" s="151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3"/>
    </row>
    <row r="18" spans="1:256">
      <c r="B18" s="154" t="s">
        <v>78</v>
      </c>
      <c r="C18" s="151"/>
      <c r="D18" s="151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3"/>
    </row>
    <row r="19" spans="1:256">
      <c r="B19" s="154" t="s">
        <v>79</v>
      </c>
      <c r="C19" s="151"/>
      <c r="D19" s="151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3"/>
    </row>
    <row r="20" spans="1:256">
      <c r="B20" s="150" t="s">
        <v>80</v>
      </c>
      <c r="C20" s="151"/>
      <c r="D20" s="151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3"/>
    </row>
    <row r="21" spans="1:256">
      <c r="B21" s="154" t="s">
        <v>81</v>
      </c>
      <c r="C21" s="151"/>
      <c r="D21" s="151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3"/>
    </row>
    <row r="22" spans="1:256">
      <c r="B22" s="155" t="s">
        <v>68</v>
      </c>
      <c r="C22" s="151"/>
      <c r="D22" s="151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3"/>
    </row>
    <row r="23" spans="1:256">
      <c r="B23" s="155" t="s">
        <v>69</v>
      </c>
      <c r="C23" s="151"/>
      <c r="D23" s="151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3"/>
    </row>
    <row r="24" spans="1:256">
      <c r="B24" s="154" t="s">
        <v>82</v>
      </c>
      <c r="C24" s="151"/>
      <c r="D24" s="151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3"/>
    </row>
    <row r="25" spans="1:256">
      <c r="B25" s="154" t="s">
        <v>83</v>
      </c>
      <c r="C25" s="151"/>
      <c r="D25" s="151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3"/>
    </row>
    <row r="26" spans="1:256">
      <c r="B26" s="155" t="s">
        <v>72</v>
      </c>
      <c r="C26" s="151"/>
      <c r="D26" s="151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3"/>
    </row>
    <row r="27" spans="1:256">
      <c r="B27" s="155" t="s">
        <v>73</v>
      </c>
      <c r="C27" s="151"/>
      <c r="D27" s="151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3"/>
    </row>
    <row r="28" spans="1:256">
      <c r="B28" s="154" t="s">
        <v>84</v>
      </c>
      <c r="C28" s="151"/>
      <c r="D28" s="151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3"/>
    </row>
    <row r="29" spans="1:256">
      <c r="B29" s="156" t="s">
        <v>85</v>
      </c>
      <c r="C29" s="151"/>
      <c r="D29" s="151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3"/>
    </row>
    <row r="30" spans="1:256">
      <c r="B30" s="157" t="s">
        <v>86</v>
      </c>
      <c r="C30" s="158"/>
      <c r="D30" s="158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60"/>
    </row>
    <row r="31" spans="1:256">
      <c r="B31" s="161" t="s">
        <v>87</v>
      </c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B2:P2"/>
  </mergeCells>
  <printOptions/>
  <pageMargins left="0" right="0" top="0.5" bottom="0.5" header="0" footer="0.25"/>
  <pageSetup blackAndWhite="0" cellComments="none" copies="1" draft="0" errors="displayed" firstPageNumber="1" fitToWidth="1" orientation="landscape" pageOrder="overThenDown" paperSize="9" scale="59" useFirstPageNumber="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  <tabColor rgb="FF800000"/>
  </sheetPr>
  <dimension ref="A1:IV191"/>
  <sheetViews>
    <sheetView workbookViewId="0" rightToLeft="1">
      <selection activeCell="A1" sqref="A1"/>
    </sheetView>
  </sheetViews>
  <sheetFormatPr defaultRowHeight="18"/>
  <cols>
    <col min="1" max="1" style="162" width="6.281423" customWidth="1"/>
    <col min="2" max="2" style="163" width="47.78578" customWidth="1"/>
    <col min="3" max="3" style="163" width="17.72888" customWidth="1"/>
    <col min="4" max="4" style="162" width="20.59367" customWidth="1"/>
    <col min="5" max="5" style="162" width="9.713702" customWidth="1"/>
    <col min="6" max="6" style="162" width="19.59178" customWidth="1"/>
    <col min="7" max="7" style="162" width="9.858507" customWidth="1"/>
    <col min="8" max="8" style="162" width="9.713702" customWidth="1"/>
    <col min="9" max="9" style="162" width="17.87368" customWidth="1"/>
    <col min="10" max="11" style="162" width="9.713702" customWidth="1"/>
    <col min="12" max="12" style="162" width="19.73267" customWidth="1"/>
    <col min="13" max="13" style="162" width="14.86799" customWidth="1"/>
    <col min="14" max="14" style="162" width="15.72508" customWidth="1"/>
    <col min="15" max="16" style="162" width="9.713702" customWidth="1"/>
    <col min="17" max="17" style="162" width="7.569017" customWidth="1"/>
    <col min="18" max="18" style="162" width="6.708012" customWidth="1"/>
    <col min="19" max="19" style="162" width="7.709908" customWidth="1"/>
    <col min="20" max="20" style="162" width="7.138514" customWidth="1"/>
    <col min="21" max="21" style="162" width="5.995726" customWidth="1"/>
    <col min="22" max="22" style="162" width="7.854714" customWidth="1"/>
    <col min="23" max="23" style="162" width="8.140411" customWidth="1"/>
    <col min="24" max="24" style="162" width="6.281423" customWidth="1"/>
    <col min="25" max="25" style="162" width="7.999519" customWidth="1"/>
    <col min="26" max="26" style="162" width="8.711805" customWidth="1"/>
    <col min="27" max="27" style="162" width="10.00331" customWidth="1"/>
    <col min="28" max="28" style="162" width="9.57281" customWidth="1"/>
    <col min="29" max="29" style="162" width="6.136617" customWidth="1"/>
    <col min="30" max="31" style="162" width="5.706115" customWidth="1"/>
    <col min="32" max="32" style="162" width="6.852817" customWidth="1"/>
    <col min="33" max="33" style="162" width="6.422315" customWidth="1"/>
    <col min="34" max="34" style="162" width="6.708012" customWidth="1"/>
    <col min="35" max="35" style="162" width="7.28332" customWidth="1"/>
    <col min="36" max="47" style="162" width="5.706115" customWidth="1"/>
    <col min="48" max="256" style="162"/>
  </cols>
  <sheetData>
    <row r="1" spans="1:256">
      <c r="B1" s="164" t="s">
        <v>16</v>
      </c>
      <c r="C1" s="165" t="s">
        <v>1</v>
      </c>
    </row>
    <row r="2" spans="1:256">
      <c r="A2" s="166"/>
      <c r="B2" s="167" t="s">
        <v>44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9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BL2" s="166"/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  <c r="CT2" s="166"/>
      <c r="CU2" s="166"/>
      <c r="CV2" s="166"/>
      <c r="CW2" s="166"/>
      <c r="CX2" s="166"/>
      <c r="CY2" s="166"/>
      <c r="CZ2" s="166"/>
      <c r="DA2" s="166"/>
      <c r="DB2" s="166"/>
      <c r="DC2" s="166"/>
      <c r="DD2" s="166"/>
      <c r="DE2" s="166"/>
      <c r="DF2" s="166"/>
      <c r="DG2" s="166"/>
      <c r="DH2" s="166"/>
      <c r="DI2" s="166"/>
      <c r="DJ2" s="166"/>
      <c r="DK2" s="166"/>
      <c r="DL2" s="166"/>
      <c r="DM2" s="166"/>
      <c r="DN2" s="166"/>
      <c r="DO2" s="166"/>
      <c r="DP2" s="166"/>
      <c r="DQ2" s="166"/>
      <c r="DR2" s="166"/>
      <c r="DS2" s="166"/>
      <c r="DT2" s="166"/>
      <c r="DU2" s="166"/>
      <c r="DV2" s="166"/>
      <c r="DW2" s="166"/>
      <c r="DX2" s="166"/>
      <c r="DY2" s="166"/>
      <c r="DZ2" s="166"/>
      <c r="EA2" s="166"/>
      <c r="EB2" s="166"/>
      <c r="EC2" s="166"/>
      <c r="ED2" s="166"/>
      <c r="EE2" s="166"/>
      <c r="EF2" s="166"/>
      <c r="EG2" s="166"/>
      <c r="EH2" s="166"/>
      <c r="EI2" s="166"/>
      <c r="EJ2" s="166"/>
      <c r="EK2" s="166"/>
      <c r="EL2" s="166"/>
      <c r="EM2" s="166"/>
      <c r="EN2" s="166"/>
      <c r="EO2" s="166"/>
      <c r="EP2" s="166"/>
      <c r="EQ2" s="166"/>
      <c r="ER2" s="166"/>
      <c r="ES2" s="166"/>
      <c r="ET2" s="166"/>
      <c r="EU2" s="166"/>
      <c r="EV2" s="166"/>
      <c r="EW2" s="166"/>
      <c r="EX2" s="166"/>
      <c r="EY2" s="166"/>
      <c r="EZ2" s="166"/>
      <c r="FA2" s="166"/>
      <c r="FB2" s="166"/>
      <c r="FC2" s="166"/>
      <c r="FD2" s="166"/>
      <c r="FE2" s="166"/>
      <c r="FF2" s="166"/>
      <c r="FG2" s="166"/>
      <c r="FH2" s="166"/>
      <c r="FI2" s="166"/>
      <c r="FJ2" s="166"/>
      <c r="FK2" s="166"/>
      <c r="FL2" s="166"/>
      <c r="FM2" s="166"/>
      <c r="FN2" s="166"/>
      <c r="FO2" s="166"/>
      <c r="FP2" s="166"/>
      <c r="FQ2" s="166"/>
      <c r="FR2" s="166"/>
      <c r="FS2" s="166"/>
      <c r="FT2" s="166"/>
      <c r="FU2" s="166"/>
      <c r="FV2" s="166"/>
      <c r="FW2" s="166"/>
      <c r="FX2" s="166"/>
      <c r="FY2" s="166"/>
      <c r="FZ2" s="166"/>
      <c r="GA2" s="166"/>
      <c r="GB2" s="166"/>
      <c r="GC2" s="166"/>
      <c r="GD2" s="166"/>
      <c r="GE2" s="166"/>
      <c r="GF2" s="166"/>
      <c r="GG2" s="166"/>
      <c r="GH2" s="166"/>
      <c r="GI2" s="166"/>
      <c r="GJ2" s="166"/>
      <c r="GK2" s="166"/>
      <c r="GL2" s="166"/>
      <c r="GM2" s="166"/>
      <c r="GN2" s="166"/>
      <c r="GO2" s="166"/>
      <c r="GP2" s="166"/>
      <c r="GQ2" s="166"/>
      <c r="GR2" s="166"/>
      <c r="GS2" s="166"/>
      <c r="GT2" s="166"/>
      <c r="GU2" s="166"/>
      <c r="GV2" s="166"/>
      <c r="GW2" s="166"/>
      <c r="GX2" s="166"/>
      <c r="GY2" s="166"/>
      <c r="GZ2" s="166"/>
      <c r="HA2" s="166"/>
      <c r="HB2" s="166"/>
      <c r="HC2" s="166"/>
      <c r="HD2" s="166"/>
      <c r="HE2" s="166"/>
      <c r="HF2" s="166"/>
      <c r="HG2" s="166"/>
      <c r="HH2" s="166"/>
      <c r="HI2" s="166"/>
      <c r="HJ2" s="166"/>
      <c r="HK2" s="166"/>
      <c r="HL2" s="166"/>
      <c r="HM2" s="166"/>
      <c r="HN2" s="166"/>
      <c r="HO2" s="166"/>
      <c r="HP2" s="166"/>
      <c r="HQ2" s="166"/>
      <c r="HR2" s="166"/>
      <c r="HS2" s="166"/>
      <c r="HT2" s="166"/>
      <c r="HU2" s="166"/>
      <c r="HV2" s="166"/>
      <c r="HW2" s="166"/>
      <c r="HX2" s="166"/>
      <c r="HY2" s="166"/>
      <c r="HZ2" s="166"/>
      <c r="IA2" s="166"/>
      <c r="IB2" s="166"/>
      <c r="IC2" s="166"/>
      <c r="ID2" s="166"/>
      <c r="IE2" s="166"/>
      <c r="IF2" s="166"/>
      <c r="IG2" s="166"/>
      <c r="IH2" s="166"/>
      <c r="II2" s="166"/>
      <c r="IJ2" s="166"/>
      <c r="IK2" s="166"/>
      <c r="IL2" s="166"/>
      <c r="IM2" s="166"/>
      <c r="IN2" s="166"/>
      <c r="IO2" s="166"/>
      <c r="IP2" s="166"/>
      <c r="IQ2" s="166"/>
      <c r="IR2" s="166"/>
      <c r="IS2" s="166"/>
      <c r="IT2" s="166"/>
      <c r="IU2" s="166"/>
      <c r="IV2" s="166"/>
    </row>
    <row r="3" spans="1:256">
      <c r="A3" s="170"/>
      <c r="B3" s="171" t="s">
        <v>88</v>
      </c>
      <c r="C3" s="172" t="s">
        <v>17</v>
      </c>
      <c r="D3" s="172" t="s">
        <v>64</v>
      </c>
      <c r="E3" s="172" t="s">
        <v>18</v>
      </c>
      <c r="F3" s="172" t="s">
        <v>19</v>
      </c>
      <c r="G3" s="172" t="s">
        <v>46</v>
      </c>
      <c r="H3" s="172" t="s">
        <v>47</v>
      </c>
      <c r="I3" s="172" t="s">
        <v>20</v>
      </c>
      <c r="J3" s="172" t="s">
        <v>21</v>
      </c>
      <c r="K3" s="172" t="s">
        <v>22</v>
      </c>
      <c r="L3" s="172" t="s">
        <v>48</v>
      </c>
      <c r="M3" s="172" t="s">
        <v>49</v>
      </c>
      <c r="N3" s="172" t="s">
        <v>23</v>
      </c>
      <c r="O3" s="172" t="s">
        <v>50</v>
      </c>
      <c r="P3" s="173" t="s">
        <v>2</v>
      </c>
      <c r="Q3" s="170"/>
      <c r="R3" s="166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0"/>
      <c r="AT3" s="170"/>
      <c r="AU3" s="170"/>
      <c r="AV3" s="170"/>
      <c r="AW3" s="170"/>
      <c r="AX3" s="170"/>
      <c r="AY3" s="170"/>
      <c r="AZ3" s="170"/>
      <c r="BA3" s="170"/>
      <c r="BB3" s="170"/>
      <c r="BC3" s="170"/>
      <c r="BD3" s="170"/>
      <c r="BE3" s="170"/>
      <c r="BF3" s="170"/>
      <c r="BG3" s="170"/>
      <c r="BH3" s="170"/>
      <c r="BI3" s="170"/>
      <c r="BJ3" s="170"/>
      <c r="BK3" s="170"/>
      <c r="BL3" s="170"/>
      <c r="BM3" s="170"/>
      <c r="BN3" s="170"/>
      <c r="BO3" s="170"/>
      <c r="BP3" s="170"/>
      <c r="BQ3" s="170"/>
      <c r="BR3" s="170"/>
      <c r="BS3" s="170"/>
      <c r="BT3" s="170"/>
      <c r="BU3" s="170"/>
      <c r="BV3" s="170"/>
      <c r="BW3" s="170"/>
      <c r="BX3" s="170"/>
      <c r="BY3" s="170"/>
      <c r="BZ3" s="170"/>
      <c r="CA3" s="170"/>
      <c r="CB3" s="170"/>
      <c r="CC3" s="170"/>
      <c r="CD3" s="170"/>
      <c r="CE3" s="170"/>
      <c r="CF3" s="170"/>
      <c r="CG3" s="170"/>
      <c r="CH3" s="170"/>
      <c r="CI3" s="170"/>
      <c r="CJ3" s="170"/>
      <c r="CK3" s="170"/>
      <c r="CL3" s="170"/>
      <c r="CM3" s="170"/>
      <c r="CN3" s="170"/>
      <c r="CO3" s="170"/>
      <c r="CP3" s="170"/>
      <c r="CQ3" s="170"/>
      <c r="CR3" s="170"/>
      <c r="CS3" s="170"/>
      <c r="CT3" s="170"/>
      <c r="CU3" s="170"/>
      <c r="CV3" s="170"/>
      <c r="CW3" s="170"/>
      <c r="CX3" s="170"/>
      <c r="CY3" s="170"/>
      <c r="CZ3" s="170"/>
      <c r="DA3" s="170"/>
      <c r="DB3" s="170"/>
      <c r="DC3" s="170"/>
      <c r="DD3" s="170"/>
      <c r="DE3" s="170"/>
      <c r="DF3" s="170"/>
      <c r="DG3" s="170"/>
      <c r="DH3" s="170"/>
      <c r="DI3" s="170"/>
      <c r="DJ3" s="170"/>
      <c r="DK3" s="170"/>
      <c r="DL3" s="170"/>
      <c r="DM3" s="170"/>
      <c r="DN3" s="170"/>
      <c r="DO3" s="170"/>
      <c r="DP3" s="170"/>
      <c r="DQ3" s="170"/>
      <c r="DR3" s="170"/>
      <c r="DS3" s="170"/>
      <c r="DT3" s="170"/>
      <c r="DU3" s="170"/>
      <c r="DV3" s="170"/>
      <c r="DW3" s="170"/>
      <c r="DX3" s="170"/>
      <c r="DY3" s="170"/>
      <c r="DZ3" s="170"/>
      <c r="EA3" s="170"/>
      <c r="EB3" s="170"/>
      <c r="EC3" s="170"/>
      <c r="ED3" s="170"/>
      <c r="EE3" s="170"/>
      <c r="EF3" s="170"/>
      <c r="EG3" s="170"/>
      <c r="EH3" s="170"/>
      <c r="EI3" s="170"/>
      <c r="EJ3" s="170"/>
      <c r="EK3" s="170"/>
      <c r="EL3" s="170"/>
      <c r="EM3" s="170"/>
      <c r="EN3" s="170"/>
      <c r="EO3" s="170"/>
      <c r="EP3" s="170"/>
      <c r="EQ3" s="170"/>
      <c r="ER3" s="170"/>
      <c r="ES3" s="170"/>
      <c r="ET3" s="170"/>
      <c r="EU3" s="170"/>
      <c r="EV3" s="170"/>
      <c r="EW3" s="170"/>
      <c r="EX3" s="170"/>
      <c r="EY3" s="170"/>
      <c r="EZ3" s="170"/>
      <c r="FA3" s="170"/>
      <c r="FB3" s="170"/>
      <c r="FC3" s="170"/>
      <c r="FD3" s="170"/>
      <c r="FE3" s="170"/>
      <c r="FF3" s="170"/>
      <c r="FG3" s="170"/>
      <c r="FH3" s="170"/>
      <c r="FI3" s="170"/>
      <c r="FJ3" s="170"/>
      <c r="FK3" s="170"/>
      <c r="FL3" s="170"/>
      <c r="FM3" s="170"/>
      <c r="FN3" s="170"/>
      <c r="FO3" s="170"/>
      <c r="FP3" s="170"/>
      <c r="FQ3" s="170"/>
      <c r="FR3" s="170"/>
      <c r="FS3" s="170"/>
      <c r="FT3" s="170"/>
      <c r="FU3" s="170"/>
      <c r="FV3" s="170"/>
      <c r="FW3" s="170"/>
      <c r="FX3" s="170"/>
      <c r="FY3" s="170"/>
      <c r="FZ3" s="170"/>
      <c r="GA3" s="170"/>
      <c r="GB3" s="170"/>
      <c r="GC3" s="170"/>
      <c r="GD3" s="170"/>
      <c r="GE3" s="170"/>
      <c r="GF3" s="170"/>
      <c r="GG3" s="170"/>
      <c r="GH3" s="170"/>
      <c r="GI3" s="170"/>
      <c r="GJ3" s="170"/>
      <c r="GK3" s="170"/>
      <c r="GL3" s="170"/>
      <c r="GM3" s="170"/>
      <c r="GN3" s="170"/>
      <c r="GO3" s="170"/>
      <c r="GP3" s="170"/>
      <c r="GQ3" s="170"/>
      <c r="GR3" s="170"/>
      <c r="GS3" s="170"/>
      <c r="GT3" s="170"/>
      <c r="GU3" s="170"/>
      <c r="GV3" s="170"/>
      <c r="GW3" s="170"/>
      <c r="GX3" s="170"/>
      <c r="GY3" s="170"/>
      <c r="GZ3" s="170"/>
      <c r="HA3" s="170"/>
      <c r="HB3" s="170"/>
      <c r="HC3" s="170"/>
      <c r="HD3" s="170"/>
      <c r="HE3" s="170"/>
      <c r="HF3" s="170"/>
      <c r="HG3" s="170"/>
      <c r="HH3" s="170"/>
      <c r="HI3" s="170"/>
      <c r="HJ3" s="170"/>
      <c r="HK3" s="170"/>
      <c r="HL3" s="170"/>
      <c r="HM3" s="170"/>
      <c r="HN3" s="170"/>
      <c r="HO3" s="170"/>
      <c r="HP3" s="170"/>
      <c r="HQ3" s="170"/>
      <c r="HR3" s="170"/>
      <c r="HS3" s="170"/>
      <c r="HT3" s="170"/>
      <c r="HU3" s="170"/>
      <c r="HV3" s="170"/>
      <c r="HW3" s="170"/>
      <c r="HX3" s="170"/>
      <c r="HY3" s="170"/>
      <c r="HZ3" s="170"/>
      <c r="IA3" s="170"/>
      <c r="IB3" s="170"/>
      <c r="IC3" s="170"/>
      <c r="ID3" s="170"/>
      <c r="IE3" s="170"/>
      <c r="IF3" s="170"/>
      <c r="IG3" s="170"/>
      <c r="IH3" s="170"/>
      <c r="II3" s="170"/>
      <c r="IJ3" s="170"/>
      <c r="IK3" s="170"/>
      <c r="IL3" s="170"/>
      <c r="IM3" s="170"/>
      <c r="IN3" s="170"/>
      <c r="IO3" s="170"/>
      <c r="IP3" s="170"/>
      <c r="IQ3" s="170"/>
      <c r="IR3" s="170"/>
      <c r="IS3" s="170"/>
      <c r="IT3" s="170"/>
      <c r="IU3" s="170"/>
      <c r="IV3" s="170"/>
    </row>
    <row r="4" spans="1:256">
      <c r="A4" s="174"/>
      <c r="B4" s="175"/>
      <c r="C4" s="176"/>
      <c r="D4" s="176"/>
      <c r="E4" s="177"/>
      <c r="F4" s="177"/>
      <c r="G4" s="177" t="s">
        <v>51</v>
      </c>
      <c r="H4" s="177" t="s">
        <v>52</v>
      </c>
      <c r="I4" s="177"/>
      <c r="J4" s="177" t="s">
        <v>4</v>
      </c>
      <c r="K4" s="177" t="s">
        <v>4</v>
      </c>
      <c r="L4" s="177" t="s">
        <v>53</v>
      </c>
      <c r="M4" s="177" t="s">
        <v>54</v>
      </c>
      <c r="N4" s="177" t="s">
        <v>3</v>
      </c>
      <c r="O4" s="177" t="s">
        <v>4</v>
      </c>
      <c r="P4" s="178" t="s">
        <v>4</v>
      </c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  <c r="BF4" s="174"/>
      <c r="BG4" s="174"/>
      <c r="BH4" s="174"/>
      <c r="BI4" s="174"/>
      <c r="BJ4" s="174"/>
      <c r="BK4" s="174"/>
      <c r="BL4" s="174"/>
      <c r="BM4" s="174"/>
      <c r="BN4" s="174"/>
      <c r="BO4" s="174"/>
      <c r="BP4" s="174"/>
      <c r="BQ4" s="174"/>
      <c r="BR4" s="174"/>
      <c r="BS4" s="174"/>
      <c r="BT4" s="174"/>
      <c r="BU4" s="174"/>
      <c r="BV4" s="174"/>
      <c r="BW4" s="174"/>
      <c r="BX4" s="174"/>
      <c r="BY4" s="174"/>
      <c r="BZ4" s="174"/>
      <c r="CA4" s="174"/>
      <c r="CB4" s="174"/>
      <c r="CC4" s="174"/>
      <c r="CD4" s="174"/>
      <c r="CE4" s="174"/>
      <c r="CF4" s="174"/>
      <c r="CG4" s="174"/>
      <c r="CH4" s="174"/>
      <c r="CI4" s="174"/>
      <c r="CJ4" s="174"/>
      <c r="CK4" s="174"/>
      <c r="CL4" s="174"/>
      <c r="CM4" s="174"/>
      <c r="CN4" s="174"/>
      <c r="CO4" s="174"/>
      <c r="CP4" s="174"/>
      <c r="CQ4" s="174"/>
      <c r="CR4" s="174"/>
      <c r="CS4" s="174"/>
      <c r="CT4" s="174"/>
      <c r="CU4" s="174"/>
      <c r="CV4" s="174"/>
      <c r="CW4" s="174"/>
      <c r="CX4" s="174"/>
      <c r="CY4" s="174"/>
      <c r="CZ4" s="174"/>
      <c r="DA4" s="174"/>
      <c r="DB4" s="174"/>
      <c r="DC4" s="174"/>
      <c r="DD4" s="174"/>
      <c r="DE4" s="174"/>
      <c r="DF4" s="174"/>
      <c r="DG4" s="174"/>
      <c r="DH4" s="174"/>
      <c r="DI4" s="174"/>
      <c r="DJ4" s="174"/>
      <c r="DK4" s="174"/>
      <c r="DL4" s="174"/>
      <c r="DM4" s="174"/>
      <c r="DN4" s="174"/>
      <c r="DO4" s="174"/>
      <c r="DP4" s="174"/>
      <c r="DQ4" s="174"/>
      <c r="DR4" s="174"/>
      <c r="DS4" s="174"/>
      <c r="DT4" s="174"/>
      <c r="DU4" s="174"/>
      <c r="DV4" s="174"/>
      <c r="DW4" s="174"/>
      <c r="DX4" s="174"/>
      <c r="DY4" s="174"/>
      <c r="DZ4" s="174"/>
      <c r="EA4" s="174"/>
      <c r="EB4" s="174"/>
      <c r="EC4" s="174"/>
      <c r="ED4" s="174"/>
      <c r="EE4" s="174"/>
      <c r="EF4" s="174"/>
      <c r="EG4" s="174"/>
      <c r="EH4" s="174"/>
      <c r="EI4" s="174"/>
      <c r="EJ4" s="174"/>
      <c r="EK4" s="174"/>
      <c r="EL4" s="174"/>
      <c r="EM4" s="174"/>
      <c r="EN4" s="174"/>
      <c r="EO4" s="174"/>
      <c r="EP4" s="174"/>
      <c r="EQ4" s="174"/>
      <c r="ER4" s="174"/>
      <c r="ES4" s="174"/>
      <c r="ET4" s="174"/>
      <c r="EU4" s="174"/>
      <c r="EV4" s="174"/>
      <c r="EW4" s="174"/>
      <c r="EX4" s="174"/>
      <c r="EY4" s="174"/>
      <c r="EZ4" s="174"/>
      <c r="FA4" s="174"/>
      <c r="FB4" s="174"/>
      <c r="FC4" s="174"/>
      <c r="FD4" s="174"/>
      <c r="FE4" s="174"/>
      <c r="FF4" s="174"/>
      <c r="FG4" s="174"/>
      <c r="FH4" s="174"/>
      <c r="FI4" s="174"/>
      <c r="FJ4" s="174"/>
      <c r="FK4" s="174"/>
      <c r="FL4" s="174"/>
      <c r="FM4" s="174"/>
      <c r="FN4" s="174"/>
      <c r="FO4" s="174"/>
      <c r="FP4" s="174"/>
      <c r="FQ4" s="174"/>
      <c r="FR4" s="174"/>
      <c r="FS4" s="174"/>
      <c r="FT4" s="174"/>
      <c r="FU4" s="174"/>
      <c r="FV4" s="174"/>
      <c r="FW4" s="174"/>
      <c r="FX4" s="174"/>
      <c r="FY4" s="174"/>
      <c r="FZ4" s="174"/>
      <c r="GA4" s="174"/>
      <c r="GB4" s="174"/>
      <c r="GC4" s="174"/>
      <c r="GD4" s="174"/>
      <c r="GE4" s="174"/>
      <c r="GF4" s="174"/>
      <c r="GG4" s="174"/>
      <c r="GH4" s="174"/>
      <c r="GI4" s="174"/>
      <c r="GJ4" s="174"/>
      <c r="GK4" s="174"/>
      <c r="GL4" s="174"/>
      <c r="GM4" s="174"/>
      <c r="GN4" s="174"/>
      <c r="GO4" s="174"/>
      <c r="GP4" s="174"/>
      <c r="GQ4" s="174"/>
      <c r="GR4" s="174"/>
      <c r="GS4" s="174"/>
      <c r="GT4" s="174"/>
      <c r="GU4" s="174"/>
      <c r="GV4" s="174"/>
      <c r="GW4" s="174"/>
      <c r="GX4" s="174"/>
      <c r="GY4" s="174"/>
      <c r="GZ4" s="174"/>
      <c r="HA4" s="174"/>
      <c r="HB4" s="174"/>
      <c r="HC4" s="174"/>
      <c r="HD4" s="174"/>
      <c r="HE4" s="174"/>
      <c r="HF4" s="174"/>
      <c r="HG4" s="174"/>
      <c r="HH4" s="174"/>
      <c r="HI4" s="174"/>
      <c r="HJ4" s="174"/>
      <c r="HK4" s="174"/>
      <c r="HL4" s="174"/>
      <c r="HM4" s="174"/>
      <c r="HN4" s="174"/>
      <c r="HO4" s="174"/>
      <c r="HP4" s="174"/>
      <c r="HQ4" s="174"/>
      <c r="HR4" s="174"/>
      <c r="HS4" s="174"/>
      <c r="HT4" s="174"/>
      <c r="HU4" s="174"/>
      <c r="HV4" s="174"/>
      <c r="HW4" s="174"/>
      <c r="HX4" s="174"/>
      <c r="HY4" s="174"/>
      <c r="HZ4" s="174"/>
      <c r="IA4" s="174"/>
      <c r="IB4" s="174"/>
      <c r="IC4" s="174"/>
      <c r="ID4" s="174"/>
      <c r="IE4" s="174"/>
      <c r="IF4" s="174"/>
      <c r="IG4" s="174"/>
      <c r="IH4" s="174"/>
      <c r="II4" s="174"/>
      <c r="IJ4" s="174"/>
      <c r="IK4" s="174"/>
      <c r="IL4" s="174"/>
      <c r="IM4" s="174"/>
      <c r="IN4" s="174"/>
      <c r="IO4" s="174"/>
      <c r="IP4" s="174"/>
      <c r="IQ4" s="174"/>
      <c r="IR4" s="174"/>
      <c r="IS4" s="174"/>
      <c r="IT4" s="174"/>
      <c r="IU4" s="174"/>
      <c r="IV4" s="174"/>
    </row>
    <row r="5" spans="1:256">
      <c r="A5" s="179"/>
      <c r="B5" s="180"/>
      <c r="C5" s="181" t="s">
        <v>5</v>
      </c>
      <c r="D5" s="181" t="s">
        <v>6</v>
      </c>
      <c r="E5" s="181" t="s">
        <v>24</v>
      </c>
      <c r="F5" s="181" t="s">
        <v>25</v>
      </c>
      <c r="G5" s="181" t="s">
        <v>26</v>
      </c>
      <c r="H5" s="181" t="s">
        <v>27</v>
      </c>
      <c r="I5" s="181" t="s">
        <v>28</v>
      </c>
      <c r="J5" s="181" t="s">
        <v>29</v>
      </c>
      <c r="K5" s="181" t="s">
        <v>55</v>
      </c>
      <c r="L5" s="181" t="s">
        <v>56</v>
      </c>
      <c r="M5" s="181" t="s">
        <v>57</v>
      </c>
      <c r="N5" s="181" t="s">
        <v>58</v>
      </c>
      <c r="O5" s="181" t="s">
        <v>59</v>
      </c>
      <c r="P5" s="182" t="s">
        <v>65</v>
      </c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U5" s="179"/>
      <c r="AV5" s="179"/>
      <c r="AW5" s="179"/>
      <c r="AX5" s="179"/>
      <c r="AY5" s="179"/>
      <c r="AZ5" s="179"/>
      <c r="BA5" s="179"/>
      <c r="BB5" s="179"/>
      <c r="BC5" s="179"/>
      <c r="BD5" s="179"/>
      <c r="BE5" s="179"/>
      <c r="BF5" s="179"/>
      <c r="BG5" s="179"/>
      <c r="BH5" s="179"/>
      <c r="BI5" s="179"/>
      <c r="BJ5" s="179"/>
      <c r="BK5" s="179"/>
      <c r="BL5" s="179"/>
      <c r="BM5" s="179"/>
      <c r="BN5" s="179"/>
      <c r="BO5" s="179"/>
      <c r="BP5" s="179"/>
      <c r="BQ5" s="179"/>
      <c r="BR5" s="179"/>
      <c r="BS5" s="179"/>
      <c r="BT5" s="179"/>
      <c r="BU5" s="179"/>
      <c r="BV5" s="179"/>
      <c r="BW5" s="179"/>
      <c r="BX5" s="179"/>
      <c r="BY5" s="179"/>
      <c r="BZ5" s="179"/>
      <c r="CA5" s="179"/>
      <c r="CB5" s="179"/>
      <c r="CC5" s="179"/>
      <c r="CD5" s="179"/>
      <c r="CE5" s="179"/>
      <c r="CF5" s="179"/>
      <c r="CG5" s="179"/>
      <c r="CH5" s="179"/>
      <c r="CI5" s="179"/>
      <c r="CJ5" s="179"/>
      <c r="CK5" s="179"/>
      <c r="CL5" s="179"/>
      <c r="CM5" s="179"/>
      <c r="CN5" s="179"/>
      <c r="CO5" s="179"/>
      <c r="CP5" s="179"/>
      <c r="CQ5" s="179"/>
      <c r="CR5" s="179"/>
      <c r="CS5" s="179"/>
      <c r="CT5" s="179"/>
      <c r="CU5" s="179"/>
      <c r="CV5" s="179"/>
      <c r="CW5" s="179"/>
      <c r="CX5" s="179"/>
      <c r="CY5" s="179"/>
      <c r="CZ5" s="179"/>
      <c r="DA5" s="179"/>
      <c r="DB5" s="179"/>
      <c r="DC5" s="179"/>
      <c r="DD5" s="179"/>
      <c r="DE5" s="179"/>
      <c r="DF5" s="179"/>
      <c r="DG5" s="179"/>
      <c r="DH5" s="179"/>
      <c r="DI5" s="179"/>
      <c r="DJ5" s="179"/>
      <c r="DK5" s="179"/>
      <c r="DL5" s="179"/>
      <c r="DM5" s="179"/>
      <c r="DN5" s="179"/>
      <c r="DO5" s="179"/>
      <c r="DP5" s="179"/>
      <c r="DQ5" s="179"/>
      <c r="DR5" s="179"/>
      <c r="DS5" s="179"/>
      <c r="DT5" s="179"/>
      <c r="DU5" s="179"/>
      <c r="DV5" s="179"/>
      <c r="DW5" s="179"/>
      <c r="DX5" s="179"/>
      <c r="DY5" s="179"/>
      <c r="DZ5" s="179"/>
      <c r="EA5" s="179"/>
      <c r="EB5" s="179"/>
      <c r="EC5" s="179"/>
      <c r="ED5" s="179"/>
      <c r="EE5" s="179"/>
      <c r="EF5" s="179"/>
      <c r="EG5" s="179"/>
      <c r="EH5" s="179"/>
      <c r="EI5" s="179"/>
      <c r="EJ5" s="179"/>
      <c r="EK5" s="179"/>
      <c r="EL5" s="179"/>
      <c r="EM5" s="179"/>
      <c r="EN5" s="179"/>
      <c r="EO5" s="179"/>
      <c r="EP5" s="179"/>
      <c r="EQ5" s="179"/>
      <c r="ER5" s="179"/>
      <c r="ES5" s="179"/>
      <c r="ET5" s="179"/>
      <c r="EU5" s="179"/>
      <c r="EV5" s="179"/>
      <c r="EW5" s="179"/>
      <c r="EX5" s="179"/>
      <c r="EY5" s="179"/>
      <c r="EZ5" s="179"/>
      <c r="FA5" s="179"/>
      <c r="FB5" s="179"/>
      <c r="FC5" s="179"/>
      <c r="FD5" s="179"/>
      <c r="FE5" s="179"/>
      <c r="FF5" s="179"/>
      <c r="FG5" s="179"/>
      <c r="FH5" s="179"/>
      <c r="FI5" s="179"/>
      <c r="FJ5" s="179"/>
      <c r="FK5" s="179"/>
      <c r="FL5" s="179"/>
      <c r="FM5" s="179"/>
      <c r="FN5" s="179"/>
      <c r="FO5" s="179"/>
      <c r="FP5" s="179"/>
      <c r="FQ5" s="179"/>
      <c r="FR5" s="179"/>
      <c r="FS5" s="179"/>
      <c r="FT5" s="179"/>
      <c r="FU5" s="179"/>
      <c r="FV5" s="179"/>
      <c r="FW5" s="179"/>
      <c r="FX5" s="179"/>
      <c r="FY5" s="179"/>
      <c r="FZ5" s="179"/>
      <c r="GA5" s="179"/>
      <c r="GB5" s="179"/>
      <c r="GC5" s="179"/>
      <c r="GD5" s="179"/>
      <c r="GE5" s="179"/>
      <c r="GF5" s="179"/>
      <c r="GG5" s="179"/>
      <c r="GH5" s="179"/>
      <c r="GI5" s="179"/>
      <c r="GJ5" s="179"/>
      <c r="GK5" s="179"/>
      <c r="GL5" s="179"/>
      <c r="GM5" s="179"/>
      <c r="GN5" s="179"/>
      <c r="GO5" s="179"/>
      <c r="GP5" s="179"/>
      <c r="GQ5" s="179"/>
      <c r="GR5" s="179"/>
      <c r="GS5" s="179"/>
      <c r="GT5" s="179"/>
      <c r="GU5" s="179"/>
      <c r="GV5" s="179"/>
      <c r="GW5" s="179"/>
      <c r="GX5" s="179"/>
      <c r="GY5" s="179"/>
      <c r="GZ5" s="179"/>
      <c r="HA5" s="179"/>
      <c r="HB5" s="179"/>
      <c r="HC5" s="179"/>
      <c r="HD5" s="179"/>
      <c r="HE5" s="179"/>
      <c r="HF5" s="179"/>
      <c r="HG5" s="179"/>
      <c r="HH5" s="179"/>
      <c r="HI5" s="179"/>
      <c r="HJ5" s="179"/>
      <c r="HK5" s="179"/>
      <c r="HL5" s="179"/>
      <c r="HM5" s="179"/>
      <c r="HN5" s="179"/>
      <c r="HO5" s="179"/>
      <c r="HP5" s="179"/>
      <c r="HQ5" s="179"/>
      <c r="HR5" s="179"/>
      <c r="HS5" s="179"/>
      <c r="HT5" s="179"/>
      <c r="HU5" s="179"/>
      <c r="HV5" s="179"/>
      <c r="HW5" s="179"/>
      <c r="HX5" s="179"/>
      <c r="HY5" s="179"/>
      <c r="HZ5" s="179"/>
      <c r="IA5" s="179"/>
      <c r="IB5" s="179"/>
      <c r="IC5" s="179"/>
      <c r="ID5" s="179"/>
      <c r="IE5" s="179"/>
      <c r="IF5" s="179"/>
      <c r="IG5" s="179"/>
      <c r="IH5" s="179"/>
      <c r="II5" s="179"/>
      <c r="IJ5" s="179"/>
      <c r="IK5" s="179"/>
      <c r="IL5" s="179"/>
      <c r="IM5" s="179"/>
      <c r="IN5" s="179"/>
      <c r="IO5" s="179"/>
      <c r="IP5" s="179"/>
      <c r="IQ5" s="179"/>
      <c r="IR5" s="179"/>
      <c r="IS5" s="179"/>
      <c r="IT5" s="179"/>
      <c r="IU5" s="179"/>
      <c r="IV5" s="179"/>
    </row>
    <row r="6" spans="1:256">
      <c r="B6" s="183" t="s">
        <v>30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</row>
    <row r="7" spans="1:256">
      <c r="B7" s="185" t="str">
        <v>צמודות:                                 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</row>
    <row r="8" spans="1:256">
      <c r="B8" s="186" t="str">
        <v>טפחות
טפחות הנפקות 28 </v>
      </c>
      <c r="C8" s="187">
        <v>2310043</v>
      </c>
      <c r="D8" s="188" t="s">
        <v>89</v>
      </c>
      <c r="E8" s="189" t="s">
        <v>35</v>
      </c>
      <c r="F8" s="188" t="s">
        <v>90</v>
      </c>
      <c r="G8" s="189"/>
      <c r="H8" s="190">
        <v>0.14</v>
      </c>
      <c r="I8" s="188" t="s">
        <v>33</v>
      </c>
      <c r="J8" s="190">
        <v>4.35</v>
      </c>
      <c r="K8" s="190">
        <v>4.94</v>
      </c>
      <c r="L8" s="191">
        <v>16335</v>
      </c>
      <c r="M8" s="190">
        <v>122.9</v>
      </c>
      <c r="N8" s="191">
        <v>20.08</v>
      </c>
      <c r="O8" s="190">
        <v>0</v>
      </c>
      <c r="P8" s="190">
        <f>N8/'סכום נכסי הקרן'!$C$37*100</f>
        <v>0.0619702209633406</v>
      </c>
    </row>
    <row r="9" spans="1:256">
      <c r="B9" s="186" t="str">
        <v>בנק מזרחי טפחות בע"מ
טפחות הנפקות אג 29 </v>
      </c>
      <c r="C9" s="187">
        <v>2310050</v>
      </c>
      <c r="D9" s="188" t="s">
        <v>89</v>
      </c>
      <c r="E9" s="189" t="s">
        <v>35</v>
      </c>
      <c r="F9" s="188" t="s">
        <v>90</v>
      </c>
      <c r="G9" s="189"/>
      <c r="H9" s="190">
        <v>1.93</v>
      </c>
      <c r="I9" s="188" t="s">
        <v>33</v>
      </c>
      <c r="J9" s="190">
        <v>4.2</v>
      </c>
      <c r="K9" s="190">
        <v>0.5</v>
      </c>
      <c r="L9" s="191">
        <v>13200</v>
      </c>
      <c r="M9" s="190">
        <v>132.36</v>
      </c>
      <c r="N9" s="191">
        <v>17.47</v>
      </c>
      <c r="O9" s="190">
        <v>0</v>
      </c>
      <c r="P9" s="190">
        <f>N9/'סכום נכסי הקרן'!$C$37*100</f>
        <v>0.0539153267046594</v>
      </c>
    </row>
    <row r="10" spans="1:256">
      <c r="A10" s="192" t="s">
        <v>34</v>
      </c>
      <c r="B10" s="186" t="str">
        <v>לאומי מימון
לאומי מימון 176 </v>
      </c>
      <c r="C10" s="187">
        <v>7410087</v>
      </c>
      <c r="D10" s="188" t="s">
        <v>89</v>
      </c>
      <c r="E10" s="189" t="s">
        <v>35</v>
      </c>
      <c r="F10" s="188" t="s">
        <v>90</v>
      </c>
      <c r="G10" s="189"/>
      <c r="H10" s="190">
        <v>2.02</v>
      </c>
      <c r="I10" s="188" t="s">
        <v>33</v>
      </c>
      <c r="J10" s="190">
        <v>5.05</v>
      </c>
      <c r="K10" s="190">
        <v>0.48</v>
      </c>
      <c r="L10" s="191">
        <v>1485</v>
      </c>
      <c r="M10" s="190">
        <v>143.6</v>
      </c>
      <c r="N10" s="191">
        <v>2.13</v>
      </c>
      <c r="O10" s="190">
        <v>0</v>
      </c>
      <c r="P10" s="190">
        <f>N10/'סכום נכסי הקרן'!$C$37*100</f>
        <v>0.00657353439501572</v>
      </c>
    </row>
    <row r="11" spans="1:256">
      <c r="B11" s="186" t="str">
        <v>פועלים הנפקות
פועלים הנפקות 25 </v>
      </c>
      <c r="C11" s="187">
        <v>1940360</v>
      </c>
      <c r="D11" s="188" t="s">
        <v>89</v>
      </c>
      <c r="E11" s="189" t="s">
        <v>35</v>
      </c>
      <c r="F11" s="188" t="s">
        <v>90</v>
      </c>
      <c r="G11" s="189"/>
      <c r="H11" s="190">
        <v>2.26</v>
      </c>
      <c r="I11" s="188" t="s">
        <v>33</v>
      </c>
      <c r="J11" s="190">
        <v>4.35</v>
      </c>
      <c r="K11" s="190">
        <v>0.51</v>
      </c>
      <c r="L11" s="191">
        <v>400</v>
      </c>
      <c r="M11" s="190">
        <v>135.51</v>
      </c>
      <c r="N11" s="191">
        <v>0.54</v>
      </c>
      <c r="O11" s="190">
        <v>0</v>
      </c>
      <c r="P11" s="190">
        <f>N11/'סכום נכסי הקרן'!$C$37*100</f>
        <v>0.0016665298466237</v>
      </c>
    </row>
    <row r="12" spans="1:256">
      <c r="B12" s="186" t="str">
        <v>בנק הפועלים בעמ
פעלה.ק31 </v>
      </c>
      <c r="C12" s="187">
        <v>1940527</v>
      </c>
      <c r="D12" s="188" t="s">
        <v>89</v>
      </c>
      <c r="E12" s="189" t="s">
        <v>35</v>
      </c>
      <c r="F12" s="188" t="s">
        <v>90</v>
      </c>
      <c r="G12" s="189"/>
      <c r="H12" s="190">
        <v>3.77</v>
      </c>
      <c r="I12" s="188" t="s">
        <v>33</v>
      </c>
      <c r="J12" s="190">
        <v>4.5</v>
      </c>
      <c r="K12" s="190">
        <v>0.87</v>
      </c>
      <c r="L12" s="191">
        <v>27923</v>
      </c>
      <c r="M12" s="190">
        <v>118.07</v>
      </c>
      <c r="N12" s="191">
        <v>32.97</v>
      </c>
      <c r="O12" s="190">
        <v>0</v>
      </c>
      <c r="P12" s="190">
        <f>N12/'סכום נכסי הקרן'!$C$37*100</f>
        <v>0.101750905635525</v>
      </c>
    </row>
    <row r="13" spans="1:256">
      <c r="B13" s="186" t="str">
        <v>בזק
בזק אג"ח סד' 5 </v>
      </c>
      <c r="C13" s="187">
        <v>2300069</v>
      </c>
      <c r="D13" s="188" t="s">
        <v>91</v>
      </c>
      <c r="E13" s="189" t="s">
        <v>92</v>
      </c>
      <c r="F13" s="188" t="s">
        <v>32</v>
      </c>
      <c r="G13" s="189"/>
      <c r="H13" s="190">
        <v>1.85</v>
      </c>
      <c r="I13" s="188" t="s">
        <v>33</v>
      </c>
      <c r="J13" s="190">
        <v>5.3</v>
      </c>
      <c r="K13" s="190">
        <v>0.57</v>
      </c>
      <c r="L13" s="191">
        <v>23542.4</v>
      </c>
      <c r="M13" s="190">
        <v>136.31</v>
      </c>
      <c r="N13" s="191">
        <v>32.09</v>
      </c>
      <c r="O13" s="190">
        <v>0</v>
      </c>
      <c r="P13" s="190">
        <f>N13/'סכום נכסי הקרן'!$C$37*100</f>
        <v>0.0990350792188049</v>
      </c>
    </row>
    <row r="14" spans="1:256">
      <c r="B14" s="186" t="str">
        <v>בינ הנפקות
בינ"ל הנפקות </v>
      </c>
      <c r="C14" s="187">
        <v>1093681</v>
      </c>
      <c r="D14" s="188" t="s">
        <v>89</v>
      </c>
      <c r="E14" s="189" t="s">
        <v>92</v>
      </c>
      <c r="F14" s="188" t="s">
        <v>90</v>
      </c>
      <c r="G14" s="189"/>
      <c r="H14" s="190">
        <v>2.95</v>
      </c>
      <c r="I14" s="188" t="s">
        <v>33</v>
      </c>
      <c r="J14" s="190">
        <v>4.2</v>
      </c>
      <c r="K14" s="190">
        <v>0.67</v>
      </c>
      <c r="L14" s="191">
        <v>15000</v>
      </c>
      <c r="M14" s="190">
        <v>135.96</v>
      </c>
      <c r="N14" s="191">
        <v>20.39</v>
      </c>
      <c r="O14" s="190">
        <v>0</v>
      </c>
      <c r="P14" s="190">
        <f>N14/'סכום נכסי הקרן'!$C$37*100</f>
        <v>0.062926932541958</v>
      </c>
    </row>
    <row r="15" spans="1:256">
      <c r="B15" s="186" t="str">
        <v>הבנק הבינלאומי הראשון
בנהנ. ק21 </v>
      </c>
      <c r="C15" s="187">
        <v>1126598</v>
      </c>
      <c r="D15" s="188" t="s">
        <v>89</v>
      </c>
      <c r="E15" s="189" t="s">
        <v>92</v>
      </c>
      <c r="F15" s="188" t="s">
        <v>32</v>
      </c>
      <c r="G15" s="189"/>
      <c r="H15" s="190">
        <v>5.99</v>
      </c>
      <c r="I15" s="188" t="s">
        <v>33</v>
      </c>
      <c r="J15" s="190">
        <v>2.8</v>
      </c>
      <c r="K15" s="190">
        <v>1.75</v>
      </c>
      <c r="L15" s="191">
        <v>5348</v>
      </c>
      <c r="M15" s="190">
        <v>108.09</v>
      </c>
      <c r="N15" s="191">
        <v>5.78</v>
      </c>
      <c r="O15" s="190">
        <v>0</v>
      </c>
      <c r="P15" s="190">
        <f>N15/'סכום נכסי הקרן'!$C$37*100</f>
        <v>0.0178380416916389</v>
      </c>
    </row>
    <row r="16" spans="1:256">
      <c r="B16" s="186" t="str">
        <v>הראל השקעות
הראל אג"ח א' </v>
      </c>
      <c r="C16" s="187">
        <v>1099738</v>
      </c>
      <c r="D16" s="188" t="s">
        <v>93</v>
      </c>
      <c r="E16" s="189" t="s">
        <v>92</v>
      </c>
      <c r="F16" s="188" t="s">
        <v>90</v>
      </c>
      <c r="G16" s="189"/>
      <c r="H16" s="190">
        <v>4.66</v>
      </c>
      <c r="I16" s="188" t="s">
        <v>33</v>
      </c>
      <c r="J16" s="190">
        <v>4.65</v>
      </c>
      <c r="K16" s="190">
        <v>1.27</v>
      </c>
      <c r="L16" s="191">
        <v>11184.54</v>
      </c>
      <c r="M16" s="190">
        <v>137.58</v>
      </c>
      <c r="N16" s="191">
        <v>15.39</v>
      </c>
      <c r="O16" s="190">
        <v>0</v>
      </c>
      <c r="P16" s="190">
        <f>N16/'סכום נכסי הקרן'!$C$37*100</f>
        <v>0.0474961006287755</v>
      </c>
    </row>
    <row r="17" spans="1:256">
      <c r="A17" s="192" t="s">
        <v>34</v>
      </c>
      <c r="B17" s="186" t="str">
        <v>בנק לאומי לישראל בע"מ
לאומי מימ הת10 </v>
      </c>
      <c r="C17" s="187">
        <v>7410186</v>
      </c>
      <c r="D17" s="188" t="s">
        <v>89</v>
      </c>
      <c r="E17" s="189" t="s">
        <v>92</v>
      </c>
      <c r="F17" s="188" t="s">
        <v>90</v>
      </c>
      <c r="G17" s="189"/>
      <c r="H17" s="190">
        <v>2</v>
      </c>
      <c r="I17" s="188" t="s">
        <v>33</v>
      </c>
      <c r="J17" s="190">
        <v>5.3</v>
      </c>
      <c r="K17" s="190">
        <v>0.7</v>
      </c>
      <c r="L17" s="191">
        <v>549</v>
      </c>
      <c r="M17" s="190">
        <v>120.97</v>
      </c>
      <c r="N17" s="191">
        <v>0.66</v>
      </c>
      <c r="O17" s="190">
        <v>0</v>
      </c>
      <c r="P17" s="190">
        <f>N17/'סכום נכסי הקרן'!$C$37*100</f>
        <v>0.00203686981254008</v>
      </c>
    </row>
    <row r="18" spans="1:256">
      <c r="A18" s="192" t="s">
        <v>34</v>
      </c>
      <c r="B18" s="186" t="str">
        <v>לאומי מימון
לאומי מימון אג"ח 7 </v>
      </c>
      <c r="C18" s="187">
        <v>7410152</v>
      </c>
      <c r="D18" s="188" t="s">
        <v>89</v>
      </c>
      <c r="E18" s="189" t="s">
        <v>92</v>
      </c>
      <c r="F18" s="188" t="s">
        <v>90</v>
      </c>
      <c r="G18" s="189"/>
      <c r="H18" s="190">
        <v>2.11</v>
      </c>
      <c r="I18" s="188" t="s">
        <v>33</v>
      </c>
      <c r="J18" s="190">
        <v>4.1</v>
      </c>
      <c r="K18" s="190">
        <v>0.71</v>
      </c>
      <c r="L18" s="191">
        <v>26150</v>
      </c>
      <c r="M18" s="190">
        <v>131.86</v>
      </c>
      <c r="N18" s="191">
        <v>34.48</v>
      </c>
      <c r="O18" s="190">
        <v>0</v>
      </c>
      <c r="P18" s="190">
        <f>N18/'סכום נכסי הקרן'!$C$37*100</f>
        <v>0.106411016873306</v>
      </c>
    </row>
    <row r="19" spans="1:256">
      <c r="A19" s="192" t="s">
        <v>34</v>
      </c>
      <c r="B19" s="186" t="str">
        <v>לאומי מימון
לאומי מימון הת יב </v>
      </c>
      <c r="C19" s="187">
        <v>7410228</v>
      </c>
      <c r="D19" s="188" t="s">
        <v>89</v>
      </c>
      <c r="E19" s="189" t="s">
        <v>92</v>
      </c>
      <c r="F19" s="188" t="s">
        <v>90</v>
      </c>
      <c r="G19" s="189"/>
      <c r="H19" s="190">
        <v>4.46</v>
      </c>
      <c r="I19" s="188" t="s">
        <v>33</v>
      </c>
      <c r="J19" s="190">
        <v>2.6</v>
      </c>
      <c r="K19" s="190">
        <v>1.11</v>
      </c>
      <c r="L19" s="191">
        <v>160149</v>
      </c>
      <c r="M19" s="190">
        <v>113.18</v>
      </c>
      <c r="N19" s="191">
        <v>181.26</v>
      </c>
      <c r="O19" s="190">
        <v>0</v>
      </c>
      <c r="P19" s="190">
        <f>N19/'סכום נכסי הקרן'!$C$37*100</f>
        <v>0.55939851851669</v>
      </c>
    </row>
    <row r="20" spans="1:256">
      <c r="B20" s="186" t="str">
        <v>בנק לאומי לישראל בע"מ
לאומי מימון הת יד </v>
      </c>
      <c r="C20" s="187">
        <v>7410244</v>
      </c>
      <c r="D20" s="188" t="s">
        <v>89</v>
      </c>
      <c r="E20" s="189" t="s">
        <v>92</v>
      </c>
      <c r="F20" s="188" t="s">
        <v>90</v>
      </c>
      <c r="G20" s="189"/>
      <c r="H20" s="190">
        <v>7.05</v>
      </c>
      <c r="I20" s="188" t="s">
        <v>33</v>
      </c>
      <c r="J20" s="190">
        <v>3.4</v>
      </c>
      <c r="K20" s="190">
        <v>1.97</v>
      </c>
      <c r="L20" s="191">
        <v>4600</v>
      </c>
      <c r="M20" s="190">
        <v>112.35</v>
      </c>
      <c r="N20" s="191">
        <v>5.17</v>
      </c>
      <c r="O20" s="190">
        <v>0</v>
      </c>
      <c r="P20" s="190">
        <f>N20/'סכום נכסי הקרן'!$C$37*100</f>
        <v>0.0159554801982306</v>
      </c>
    </row>
    <row r="21" spans="1:256">
      <c r="A21" s="192" t="s">
        <v>34</v>
      </c>
      <c r="B21" s="186" t="str">
        <v>לאומי מימון
לאומי מימון התחי  ח' </v>
      </c>
      <c r="C21" s="187">
        <v>7410160</v>
      </c>
      <c r="D21" s="188" t="s">
        <v>89</v>
      </c>
      <c r="E21" s="189" t="s">
        <v>92</v>
      </c>
      <c r="F21" s="188" t="s">
        <v>90</v>
      </c>
      <c r="G21" s="189"/>
      <c r="H21" s="190">
        <v>3.63</v>
      </c>
      <c r="I21" s="188" t="s">
        <v>33</v>
      </c>
      <c r="J21" s="190">
        <v>4.4</v>
      </c>
      <c r="K21" s="190">
        <v>0.98</v>
      </c>
      <c r="L21" s="191">
        <v>154963</v>
      </c>
      <c r="M21" s="190">
        <v>131.69</v>
      </c>
      <c r="N21" s="191">
        <v>204.07</v>
      </c>
      <c r="O21" s="190">
        <v>0.01</v>
      </c>
      <c r="P21" s="190">
        <f>N21/'סכום נכסי הקרן'!$C$37*100</f>
        <v>0.629793973704628</v>
      </c>
    </row>
    <row r="22" spans="1:256">
      <c r="B22" s="186" t="str">
        <v>מזרחי
מזרחי טפחות הנפקות </v>
      </c>
      <c r="C22" s="187">
        <v>2310068</v>
      </c>
      <c r="D22" s="188" t="s">
        <v>89</v>
      </c>
      <c r="E22" s="189" t="s">
        <v>92</v>
      </c>
      <c r="F22" s="188" t="s">
        <v>90</v>
      </c>
      <c r="G22" s="189"/>
      <c r="H22" s="190">
        <v>4.07</v>
      </c>
      <c r="I22" s="188" t="s">
        <v>33</v>
      </c>
      <c r="J22" s="190">
        <v>3.9</v>
      </c>
      <c r="K22" s="190">
        <v>0.97</v>
      </c>
      <c r="L22" s="191">
        <v>28600</v>
      </c>
      <c r="M22" s="190">
        <v>136</v>
      </c>
      <c r="N22" s="191">
        <v>38.9</v>
      </c>
      <c r="O22" s="190">
        <v>0</v>
      </c>
      <c r="P22" s="190">
        <f>N22/'סכום נכסי הקרן'!$C$37*100</f>
        <v>0.120051872284559</v>
      </c>
    </row>
    <row r="23" spans="1:256">
      <c r="B23" s="186" t="str">
        <v>בנק מזרחי טפחות בע"מ
מזרחי טפחות הנפקות הת 31 </v>
      </c>
      <c r="C23" s="187">
        <v>2310076</v>
      </c>
      <c r="D23" s="188" t="s">
        <v>89</v>
      </c>
      <c r="E23" s="189" t="s">
        <v>92</v>
      </c>
      <c r="F23" s="188" t="s">
        <v>90</v>
      </c>
      <c r="G23" s="189"/>
      <c r="H23" s="190">
        <v>6.17</v>
      </c>
      <c r="I23" s="188" t="s">
        <v>33</v>
      </c>
      <c r="J23" s="190">
        <v>3</v>
      </c>
      <c r="K23" s="190">
        <v>1.47</v>
      </c>
      <c r="L23" s="191">
        <v>30577</v>
      </c>
      <c r="M23" s="190">
        <v>115.76</v>
      </c>
      <c r="N23" s="191">
        <v>35.4</v>
      </c>
      <c r="O23" s="190">
        <v>0.01</v>
      </c>
      <c r="P23" s="190">
        <f>N23/'סכום נכסי הקרן'!$C$37*100</f>
        <v>0.109250289945332</v>
      </c>
    </row>
    <row r="24" spans="1:256">
      <c r="B24" s="186" t="str">
        <v>נצבא
נצבא ד </v>
      </c>
      <c r="C24" s="187">
        <v>1116169</v>
      </c>
      <c r="D24" s="188" t="s">
        <v>94</v>
      </c>
      <c r="E24" s="189" t="s">
        <v>92</v>
      </c>
      <c r="F24" s="188" t="s">
        <v>90</v>
      </c>
      <c r="G24" s="189"/>
      <c r="H24" s="190">
        <v>1.59</v>
      </c>
      <c r="I24" s="188" t="s">
        <v>33</v>
      </c>
      <c r="J24" s="190">
        <v>3.19</v>
      </c>
      <c r="K24" s="190">
        <v>0.83</v>
      </c>
      <c r="L24" s="191">
        <v>5250</v>
      </c>
      <c r="M24" s="190">
        <v>112.04</v>
      </c>
      <c r="N24" s="191">
        <v>5.88</v>
      </c>
      <c r="O24" s="190">
        <v>0</v>
      </c>
      <c r="P24" s="190">
        <f>N24/'סכום נכסי הקרן'!$C$37*100</f>
        <v>0.0181466583299025</v>
      </c>
    </row>
    <row r="25" spans="1:256">
      <c r="B25" s="186" t="str">
        <v>בנק הפועלים בעמ
פועלים 14 </v>
      </c>
      <c r="C25" s="187">
        <v>1940501</v>
      </c>
      <c r="D25" s="188" t="s">
        <v>89</v>
      </c>
      <c r="E25" s="189" t="s">
        <v>92</v>
      </c>
      <c r="F25" s="188" t="s">
        <v>90</v>
      </c>
      <c r="G25" s="189"/>
      <c r="H25" s="190">
        <v>7.32</v>
      </c>
      <c r="I25" s="188" t="s">
        <v>33</v>
      </c>
      <c r="J25" s="190">
        <v>4</v>
      </c>
      <c r="K25" s="190">
        <v>2.14</v>
      </c>
      <c r="L25" s="191">
        <v>73466</v>
      </c>
      <c r="M25" s="190">
        <v>119.31</v>
      </c>
      <c r="N25" s="191">
        <v>87.65</v>
      </c>
      <c r="O25" s="190">
        <v>0</v>
      </c>
      <c r="P25" s="190">
        <f>N25/'סכום נכסי הקרן'!$C$37*100</f>
        <v>0.270502483438088</v>
      </c>
    </row>
    <row r="26" spans="1:256">
      <c r="B26" s="186" t="str">
        <v>פועלים הנפקות
פועלים הנפקות אג"ח ט' </v>
      </c>
      <c r="C26" s="187">
        <v>1940386</v>
      </c>
      <c r="D26" s="188" t="s">
        <v>89</v>
      </c>
      <c r="E26" s="189" t="s">
        <v>92</v>
      </c>
      <c r="F26" s="188" t="s">
        <v>90</v>
      </c>
      <c r="G26" s="189"/>
      <c r="H26" s="190">
        <v>2.87</v>
      </c>
      <c r="I26" s="188" t="s">
        <v>33</v>
      </c>
      <c r="J26" s="190">
        <v>4.7</v>
      </c>
      <c r="K26" s="190">
        <v>0.79</v>
      </c>
      <c r="L26" s="191">
        <v>1564.28</v>
      </c>
      <c r="M26" s="190">
        <v>131.99</v>
      </c>
      <c r="N26" s="191">
        <v>2.07</v>
      </c>
      <c r="O26" s="190">
        <v>0</v>
      </c>
      <c r="P26" s="190">
        <f>N26/'סכום נכסי הקרן'!$C$37*100</f>
        <v>0.00638836441205753</v>
      </c>
    </row>
    <row r="27" spans="1:256">
      <c r="B27" s="186" t="str">
        <v>הפניקס
פנהנ.ק1 </v>
      </c>
      <c r="C27" s="187">
        <v>1115104</v>
      </c>
      <c r="D27" s="188" t="s">
        <v>93</v>
      </c>
      <c r="E27" s="189" t="s">
        <v>92</v>
      </c>
      <c r="F27" s="188" t="s">
        <v>90</v>
      </c>
      <c r="G27" s="189"/>
      <c r="H27" s="190">
        <v>4.25</v>
      </c>
      <c r="I27" s="188" t="s">
        <v>33</v>
      </c>
      <c r="J27" s="190">
        <v>4.4</v>
      </c>
      <c r="K27" s="190">
        <v>1.36</v>
      </c>
      <c r="L27" s="191">
        <v>25827</v>
      </c>
      <c r="M27" s="190">
        <v>123.38</v>
      </c>
      <c r="N27" s="191">
        <v>31.87</v>
      </c>
      <c r="O27" s="190">
        <v>0.01</v>
      </c>
      <c r="P27" s="190">
        <f>N27/'סכום נכסי הקרן'!$C$37*100</f>
        <v>0.0983561226146248</v>
      </c>
    </row>
    <row r="28" spans="1:256">
      <c r="B28" s="186" t="str">
        <v>פועלים
פעלה. ק 10 </v>
      </c>
      <c r="C28" s="187">
        <v>1940402</v>
      </c>
      <c r="D28" s="188" t="s">
        <v>89</v>
      </c>
      <c r="E28" s="189" t="s">
        <v>92</v>
      </c>
      <c r="F28" s="188" t="s">
        <v>90</v>
      </c>
      <c r="G28" s="189"/>
      <c r="H28" s="190">
        <v>5.54</v>
      </c>
      <c r="I28" s="188" t="s">
        <v>33</v>
      </c>
      <c r="J28" s="190">
        <v>4.1</v>
      </c>
      <c r="K28" s="190">
        <v>1.57</v>
      </c>
      <c r="L28" s="191">
        <v>120236</v>
      </c>
      <c r="M28" s="190">
        <v>140.62</v>
      </c>
      <c r="N28" s="191">
        <v>169.08</v>
      </c>
      <c r="O28" s="190">
        <v>0</v>
      </c>
      <c r="P28" s="190">
        <f>N28/'סכום נכסי הקרן'!$C$37*100</f>
        <v>0.521809011976177</v>
      </c>
    </row>
    <row r="29" spans="1:256">
      <c r="B29" s="186" t="str">
        <v>אורפק
אורפק ק.1 </v>
      </c>
      <c r="C29" s="187">
        <v>1096320</v>
      </c>
      <c r="D29" s="188" t="s">
        <v>94</v>
      </c>
      <c r="E29" s="189" t="s">
        <v>31</v>
      </c>
      <c r="F29" s="188" t="s">
        <v>90</v>
      </c>
      <c r="G29" s="189"/>
      <c r="H29" s="190">
        <v>1.13</v>
      </c>
      <c r="I29" s="188" t="s">
        <v>33</v>
      </c>
      <c r="J29" s="190">
        <v>5</v>
      </c>
      <c r="K29" s="190">
        <v>0.9</v>
      </c>
      <c r="L29" s="191">
        <v>13867.5</v>
      </c>
      <c r="M29" s="190">
        <v>126.52</v>
      </c>
      <c r="N29" s="191">
        <v>17.55</v>
      </c>
      <c r="O29" s="190">
        <v>0</v>
      </c>
      <c r="P29" s="190">
        <f>N29/'סכום נכסי הקרן'!$C$37*100</f>
        <v>0.0541622200152703</v>
      </c>
    </row>
    <row r="30" spans="1:256">
      <c r="A30" s="192" t="s">
        <v>34</v>
      </c>
      <c r="B30" s="186" t="str">
        <v>אמות
אמות ק3 </v>
      </c>
      <c r="C30" s="187">
        <v>1117357</v>
      </c>
      <c r="D30" s="188" t="s">
        <v>94</v>
      </c>
      <c r="E30" s="189" t="s">
        <v>31</v>
      </c>
      <c r="F30" s="188" t="s">
        <v>32</v>
      </c>
      <c r="G30" s="189"/>
      <c r="H30" s="190">
        <v>4.19</v>
      </c>
      <c r="I30" s="188" t="s">
        <v>33</v>
      </c>
      <c r="J30" s="190">
        <v>4.9</v>
      </c>
      <c r="K30" s="190">
        <v>1.81</v>
      </c>
      <c r="L30" s="191">
        <v>20000</v>
      </c>
      <c r="M30" s="190">
        <v>120.35</v>
      </c>
      <c r="N30" s="191">
        <v>24.07</v>
      </c>
      <c r="O30" s="190">
        <v>0</v>
      </c>
      <c r="P30" s="190">
        <f>N30/'סכום נכסי הקרן'!$C$37*100</f>
        <v>0.0742840248300602</v>
      </c>
    </row>
    <row r="31" spans="1:256">
      <c r="B31" s="186" t="str">
        <v>הבנק הבינלאומי הראשון
בינל הנפ אג4 </v>
      </c>
      <c r="C31" s="187">
        <v>1103126</v>
      </c>
      <c r="D31" s="188" t="s">
        <v>89</v>
      </c>
      <c r="E31" s="189" t="s">
        <v>31</v>
      </c>
      <c r="F31" s="188" t="s">
        <v>90</v>
      </c>
      <c r="G31" s="189"/>
      <c r="H31" s="190">
        <v>3.94</v>
      </c>
      <c r="I31" s="188" t="s">
        <v>33</v>
      </c>
      <c r="J31" s="190">
        <v>4.2</v>
      </c>
      <c r="K31" s="190">
        <v>1.17</v>
      </c>
      <c r="L31" s="191">
        <v>7614</v>
      </c>
      <c r="M31" s="190">
        <v>135.3</v>
      </c>
      <c r="N31" s="191">
        <v>10.3</v>
      </c>
      <c r="O31" s="190">
        <v>0</v>
      </c>
      <c r="P31" s="190">
        <f>N31/'סכום נכסי הקרן'!$C$37*100</f>
        <v>0.0317875137411558</v>
      </c>
    </row>
    <row r="32" spans="1:256">
      <c r="B32" s="186" t="str">
        <v>בינלאומי
בינלאומי אג"ח ה </v>
      </c>
      <c r="C32" s="187">
        <v>1105576</v>
      </c>
      <c r="D32" s="188" t="s">
        <v>89</v>
      </c>
      <c r="E32" s="189" t="s">
        <v>31</v>
      </c>
      <c r="F32" s="188" t="s">
        <v>90</v>
      </c>
      <c r="G32" s="189"/>
      <c r="H32" s="190">
        <v>3.7</v>
      </c>
      <c r="I32" s="188" t="s">
        <v>33</v>
      </c>
      <c r="J32" s="190">
        <v>3.85</v>
      </c>
      <c r="K32" s="190">
        <v>1.05</v>
      </c>
      <c r="L32" s="191">
        <v>30700</v>
      </c>
      <c r="M32" s="190">
        <v>131.4</v>
      </c>
      <c r="N32" s="191">
        <v>40.34</v>
      </c>
      <c r="O32" s="190">
        <v>0</v>
      </c>
      <c r="P32" s="190">
        <f>N32/'סכום נכסי הקרן'!$C$37*100</f>
        <v>0.124495951875556</v>
      </c>
    </row>
    <row r="33" spans="1:256">
      <c r="A33" s="192" t="s">
        <v>34</v>
      </c>
      <c r="B33" s="186" t="str">
        <v>לאומי
בנק לאומי ש"ה סדרה200 </v>
      </c>
      <c r="C33" s="187">
        <v>6040141</v>
      </c>
      <c r="D33" s="188" t="s">
        <v>89</v>
      </c>
      <c r="E33" s="189" t="s">
        <v>31</v>
      </c>
      <c r="F33" s="188" t="s">
        <v>90</v>
      </c>
      <c r="G33" s="189"/>
      <c r="H33" s="190">
        <v>7</v>
      </c>
      <c r="I33" s="188" t="s">
        <v>33</v>
      </c>
      <c r="J33" s="190">
        <v>4</v>
      </c>
      <c r="K33" s="190">
        <v>2.35</v>
      </c>
      <c r="L33" s="191">
        <v>77889</v>
      </c>
      <c r="M33" s="190">
        <v>120.15</v>
      </c>
      <c r="N33" s="191">
        <v>93.58</v>
      </c>
      <c r="O33" s="190">
        <v>0.01</v>
      </c>
      <c r="P33" s="190">
        <f>N33/'סכום נכסי הקרן'!$C$37*100</f>
        <v>0.288803450087122</v>
      </c>
    </row>
    <row r="34" spans="1:256">
      <c r="B34" s="186" t="str">
        <v>בריטיש
בריטיש ישראל אג"ח א' </v>
      </c>
      <c r="C34" s="187">
        <v>1104504</v>
      </c>
      <c r="D34" s="188" t="s">
        <v>94</v>
      </c>
      <c r="E34" s="189" t="s">
        <v>31</v>
      </c>
      <c r="F34" s="188" t="s">
        <v>90</v>
      </c>
      <c r="G34" s="189"/>
      <c r="H34" s="190">
        <v>2.97</v>
      </c>
      <c r="I34" s="188" t="s">
        <v>33</v>
      </c>
      <c r="J34" s="190">
        <v>5.5</v>
      </c>
      <c r="K34" s="190">
        <v>1.37</v>
      </c>
      <c r="L34" s="191">
        <v>1321</v>
      </c>
      <c r="M34" s="190">
        <v>133.97</v>
      </c>
      <c r="N34" s="191">
        <v>1.77</v>
      </c>
      <c r="O34" s="190">
        <v>0</v>
      </c>
      <c r="P34" s="190">
        <f>N34/'סכום נכסי הקרן'!$C$37*100</f>
        <v>0.00546251449726658</v>
      </c>
    </row>
    <row r="35" spans="1:256">
      <c r="B35" s="186" t="str">
        <v>בריטיש
בריטיש ישראל סדרה ג </v>
      </c>
      <c r="C35" s="187">
        <v>1117423</v>
      </c>
      <c r="D35" s="188" t="s">
        <v>94</v>
      </c>
      <c r="E35" s="189" t="s">
        <v>31</v>
      </c>
      <c r="F35" s="188" t="s">
        <v>90</v>
      </c>
      <c r="G35" s="189"/>
      <c r="H35" s="190">
        <v>4.94</v>
      </c>
      <c r="I35" s="188" t="s">
        <v>33</v>
      </c>
      <c r="J35" s="190">
        <v>5.85</v>
      </c>
      <c r="K35" s="190">
        <v>2.87</v>
      </c>
      <c r="L35" s="191">
        <v>14509</v>
      </c>
      <c r="M35" s="190">
        <v>123.2</v>
      </c>
      <c r="N35" s="191">
        <v>17.88</v>
      </c>
      <c r="O35" s="190">
        <v>0</v>
      </c>
      <c r="P35" s="190">
        <f>N35/'סכום נכסי הקרן'!$C$37*100</f>
        <v>0.0551806549215404</v>
      </c>
    </row>
    <row r="36" spans="1:256">
      <c r="B36" s="186" t="str">
        <v>דקסיה ישראל
דקאהנ.ק7 </v>
      </c>
      <c r="C36" s="187">
        <v>1119825</v>
      </c>
      <c r="D36" s="188" t="s">
        <v>89</v>
      </c>
      <c r="E36" s="189" t="s">
        <v>31</v>
      </c>
      <c r="F36" s="188" t="s">
        <v>90</v>
      </c>
      <c r="G36" s="189"/>
      <c r="H36" s="190">
        <v>5.55</v>
      </c>
      <c r="I36" s="188" t="s">
        <v>33</v>
      </c>
      <c r="J36" s="190">
        <v>3.55</v>
      </c>
      <c r="K36" s="190">
        <v>1.58</v>
      </c>
      <c r="L36" s="191">
        <v>81000</v>
      </c>
      <c r="M36" s="190">
        <v>119.47</v>
      </c>
      <c r="N36" s="191">
        <v>96.77</v>
      </c>
      <c r="O36" s="190">
        <v>0.02</v>
      </c>
      <c r="P36" s="190">
        <f>N36/'סכום נכסי הקרן'!$C$37*100</f>
        <v>0.298648320847733</v>
      </c>
    </row>
    <row r="37" spans="1:256">
      <c r="B37" s="186" t="str">
        <v>בנק דקסיה ישראל בע"מ
דקסיה אגח 4 </v>
      </c>
      <c r="C37" s="187">
        <v>1111160</v>
      </c>
      <c r="D37" s="188" t="s">
        <v>89</v>
      </c>
      <c r="E37" s="189" t="s">
        <v>31</v>
      </c>
      <c r="F37" s="188" t="s">
        <v>90</v>
      </c>
      <c r="G37" s="189"/>
      <c r="H37" s="190">
        <v>1.39</v>
      </c>
      <c r="I37" s="188" t="s">
        <v>33</v>
      </c>
      <c r="J37" s="190">
        <v>3.4</v>
      </c>
      <c r="K37" s="190">
        <v>0.51</v>
      </c>
      <c r="L37" s="191">
        <v>15000</v>
      </c>
      <c r="M37" s="190">
        <v>117.94</v>
      </c>
      <c r="N37" s="191">
        <v>17.69</v>
      </c>
      <c r="O37" s="190">
        <v>0.01</v>
      </c>
      <c r="P37" s="190">
        <f>N37/'סכום נכסי הקרן'!$C$37*100</f>
        <v>0.0545942833088394</v>
      </c>
    </row>
    <row r="38" spans="1:256">
      <c r="B38" s="186" t="str">
        <v>בנק דקסיה ישראל בע"מ
דקסיה הנפקות אג 5 </v>
      </c>
      <c r="C38" s="187">
        <v>1114800</v>
      </c>
      <c r="D38" s="188" t="s">
        <v>89</v>
      </c>
      <c r="E38" s="189" t="s">
        <v>31</v>
      </c>
      <c r="F38" s="188" t="s">
        <v>90</v>
      </c>
      <c r="G38" s="189"/>
      <c r="H38" s="190">
        <v>1.56</v>
      </c>
      <c r="I38" s="188" t="s">
        <v>33</v>
      </c>
      <c r="J38" s="190">
        <v>2.7</v>
      </c>
      <c r="K38" s="190">
        <v>0.57</v>
      </c>
      <c r="L38" s="191">
        <v>39750</v>
      </c>
      <c r="M38" s="190">
        <v>113.09</v>
      </c>
      <c r="N38" s="191">
        <v>44.95</v>
      </c>
      <c r="O38" s="190">
        <v>0.01</v>
      </c>
      <c r="P38" s="190">
        <f>N38/'סכום נכסי הקרן'!$C$37*100</f>
        <v>0.13872317889951</v>
      </c>
    </row>
    <row r="39" spans="1:256">
      <c r="B39" s="186" t="str">
        <v>דקסיה ישראל
דקסיה ישראל אג"ח א </v>
      </c>
      <c r="C39" s="187">
        <v>1095058</v>
      </c>
      <c r="D39" s="188" t="s">
        <v>89</v>
      </c>
      <c r="E39" s="189" t="s">
        <v>31</v>
      </c>
      <c r="F39" s="188" t="s">
        <v>90</v>
      </c>
      <c r="G39" s="189"/>
      <c r="H39" s="190">
        <v>0.93</v>
      </c>
      <c r="I39" s="188" t="s">
        <v>33</v>
      </c>
      <c r="J39" s="190">
        <v>4.25</v>
      </c>
      <c r="K39" s="190">
        <v>0.95</v>
      </c>
      <c r="L39" s="191">
        <v>1033.33</v>
      </c>
      <c r="M39" s="190">
        <v>122.15</v>
      </c>
      <c r="N39" s="191">
        <v>1.26</v>
      </c>
      <c r="O39" s="190">
        <v>0</v>
      </c>
      <c r="P39" s="190">
        <f>N39/'סכום נכסי הקרן'!$C$37*100</f>
        <v>0.00388856964212197</v>
      </c>
    </row>
    <row r="40" spans="1:256">
      <c r="B40" s="186" t="str">
        <v>דקסיה ישראל
דקסיה ישראל אגח ב </v>
      </c>
      <c r="C40" s="187">
        <v>1095066</v>
      </c>
      <c r="D40" s="188" t="s">
        <v>89</v>
      </c>
      <c r="E40" s="189" t="s">
        <v>31</v>
      </c>
      <c r="F40" s="188" t="s">
        <v>90</v>
      </c>
      <c r="G40" s="189"/>
      <c r="H40" s="190">
        <v>4.17</v>
      </c>
      <c r="I40" s="188" t="s">
        <v>33</v>
      </c>
      <c r="J40" s="190">
        <v>4.65</v>
      </c>
      <c r="K40" s="190">
        <v>1.18</v>
      </c>
      <c r="L40" s="191">
        <v>76000.12</v>
      </c>
      <c r="M40" s="190">
        <v>136.05</v>
      </c>
      <c r="N40" s="191">
        <v>103.4</v>
      </c>
      <c r="O40" s="190">
        <v>0.01</v>
      </c>
      <c r="P40" s="190">
        <f>N40/'סכום נכסי הקרן'!$C$37*100</f>
        <v>0.319109603964613</v>
      </c>
    </row>
    <row r="41" spans="1:256">
      <c r="B41" s="186" t="str">
        <v>הראל השקעות
הראל הנפקות אגח ד </v>
      </c>
      <c r="C41" s="187">
        <v>1119213</v>
      </c>
      <c r="D41" s="188" t="s">
        <v>93</v>
      </c>
      <c r="E41" s="189" t="s">
        <v>31</v>
      </c>
      <c r="F41" s="188" t="s">
        <v>90</v>
      </c>
      <c r="G41" s="189"/>
      <c r="H41" s="190">
        <v>6.55</v>
      </c>
      <c r="I41" s="188" t="s">
        <v>33</v>
      </c>
      <c r="J41" s="190">
        <v>3.9</v>
      </c>
      <c r="K41" s="190">
        <v>2.09</v>
      </c>
      <c r="L41" s="191">
        <v>9500</v>
      </c>
      <c r="M41" s="190">
        <v>119.98</v>
      </c>
      <c r="N41" s="191">
        <v>11.4</v>
      </c>
      <c r="O41" s="190">
        <v>0</v>
      </c>
      <c r="P41" s="190">
        <f>N41/'סכום נכסי הקרן'!$C$37*100</f>
        <v>0.0351822967620559</v>
      </c>
    </row>
    <row r="42" spans="1:256">
      <c r="B42" s="186" t="str">
        <v>הראל חברה לבטוח בע"מ
הראל הנפקות אגח ה' </v>
      </c>
      <c r="C42" s="187">
        <v>1119221</v>
      </c>
      <c r="D42" s="188" t="s">
        <v>93</v>
      </c>
      <c r="E42" s="189" t="s">
        <v>31</v>
      </c>
      <c r="F42" s="188" t="s">
        <v>90</v>
      </c>
      <c r="G42" s="189"/>
      <c r="H42" s="190">
        <v>7.31</v>
      </c>
      <c r="I42" s="188" t="s">
        <v>33</v>
      </c>
      <c r="J42" s="190">
        <v>3.9</v>
      </c>
      <c r="K42" s="190">
        <v>2.37</v>
      </c>
      <c r="L42" s="191">
        <v>42000</v>
      </c>
      <c r="M42" s="190">
        <v>119.23</v>
      </c>
      <c r="N42" s="191">
        <v>50.08</v>
      </c>
      <c r="O42" s="190">
        <v>0.01</v>
      </c>
      <c r="P42" s="190">
        <f>N42/'סכום נכסי הקרן'!$C$37*100</f>
        <v>0.154555212442435</v>
      </c>
    </row>
    <row r="43" spans="1:256">
      <c r="B43" s="186" t="str">
        <v>חשמל
חשמל 22</v>
      </c>
      <c r="C43" s="187">
        <v>6000020</v>
      </c>
      <c r="D43" s="188" t="s">
        <v>91</v>
      </c>
      <c r="E43" s="189" t="s">
        <v>31</v>
      </c>
      <c r="F43" s="188" t="s">
        <v>90</v>
      </c>
      <c r="G43" s="189"/>
      <c r="H43" s="190">
        <v>1.1</v>
      </c>
      <c r="I43" s="188" t="s">
        <v>33</v>
      </c>
      <c r="J43" s="190">
        <v>6.5</v>
      </c>
      <c r="K43" s="190">
        <v>1.98</v>
      </c>
      <c r="L43" s="191">
        <v>0.18</v>
      </c>
      <c r="M43" s="190">
        <v>130.67</v>
      </c>
      <c r="N43" s="190">
        <v>0</v>
      </c>
      <c r="O43" s="190">
        <v>0</v>
      </c>
      <c r="P43" s="190">
        <f>N43/'סכום נכסי הקרן'!$C$37*100</f>
        <v>0</v>
      </c>
    </row>
    <row r="44" spans="1:256">
      <c r="A44" s="192" t="s">
        <v>34</v>
      </c>
      <c r="B44" s="186" t="str">
        <v>לאומי
למן.ק300 </v>
      </c>
      <c r="C44" s="187">
        <v>7410202</v>
      </c>
      <c r="D44" s="188" t="s">
        <v>89</v>
      </c>
      <c r="E44" s="189" t="s">
        <v>31</v>
      </c>
      <c r="F44" s="188" t="s">
        <v>90</v>
      </c>
      <c r="G44" s="189"/>
      <c r="H44" s="190">
        <v>6.47</v>
      </c>
      <c r="I44" s="188" t="s">
        <v>33</v>
      </c>
      <c r="J44" s="190">
        <v>5</v>
      </c>
      <c r="K44" s="190">
        <v>2.16</v>
      </c>
      <c r="L44" s="191">
        <v>42359</v>
      </c>
      <c r="M44" s="190">
        <v>130.65</v>
      </c>
      <c r="N44" s="191">
        <v>55.34</v>
      </c>
      <c r="O44" s="190">
        <v>0</v>
      </c>
      <c r="P44" s="190">
        <f>N44/'סכום נכסי הקרן'!$C$37*100</f>
        <v>0.170788447615103</v>
      </c>
    </row>
    <row r="45" spans="1:256">
      <c r="B45" s="186" t="str">
        <v>מליסרון
מליסרון  אג"ח  ה </v>
      </c>
      <c r="C45" s="187">
        <v>3230091</v>
      </c>
      <c r="D45" s="188" t="s">
        <v>94</v>
      </c>
      <c r="E45" s="189" t="s">
        <v>31</v>
      </c>
      <c r="F45" s="188" t="s">
        <v>90</v>
      </c>
      <c r="G45" s="189"/>
      <c r="H45" s="190">
        <v>6.07</v>
      </c>
      <c r="I45" s="188" t="s">
        <v>33</v>
      </c>
      <c r="J45" s="190">
        <v>5.1</v>
      </c>
      <c r="K45" s="190">
        <v>1.99</v>
      </c>
      <c r="L45" s="191">
        <v>25726.32</v>
      </c>
      <c r="M45" s="190">
        <v>131.01</v>
      </c>
      <c r="N45" s="191">
        <v>33.7</v>
      </c>
      <c r="O45" s="190">
        <v>0</v>
      </c>
      <c r="P45" s="190">
        <f>N45/'סכום נכסי הקרן'!$C$37*100</f>
        <v>0.10400380709485</v>
      </c>
    </row>
    <row r="46" spans="1:256">
      <c r="B46" s="186" t="str">
        <v>מליסרון
מליסרון אג"ח ו </v>
      </c>
      <c r="C46" s="187">
        <v>3230125</v>
      </c>
      <c r="D46" s="188" t="s">
        <v>94</v>
      </c>
      <c r="E46" s="189" t="s">
        <v>31</v>
      </c>
      <c r="F46" s="188" t="s">
        <v>90</v>
      </c>
      <c r="G46" s="189"/>
      <c r="H46" s="190">
        <v>6.13</v>
      </c>
      <c r="I46" s="188" t="s">
        <v>33</v>
      </c>
      <c r="J46" s="190">
        <v>4.9</v>
      </c>
      <c r="K46" s="190">
        <v>3.11</v>
      </c>
      <c r="L46" s="191">
        <v>45000</v>
      </c>
      <c r="M46" s="190">
        <v>114.03</v>
      </c>
      <c r="N46" s="191">
        <v>51.31</v>
      </c>
      <c r="O46" s="190">
        <v>0.01</v>
      </c>
      <c r="P46" s="190">
        <f>N46/'סכום נכסי הקרן'!$C$37*100</f>
        <v>0.158351197093078</v>
      </c>
    </row>
    <row r="47" spans="1:256">
      <c r="B47" s="186" t="str">
        <v>מליסרון
מליסרון ק. 7 </v>
      </c>
      <c r="C47" s="187">
        <v>3230141</v>
      </c>
      <c r="D47" s="188" t="s">
        <v>94</v>
      </c>
      <c r="E47" s="189" t="s">
        <v>31</v>
      </c>
      <c r="F47" s="188" t="s">
        <v>90</v>
      </c>
      <c r="G47" s="189"/>
      <c r="H47" s="190">
        <v>6.43</v>
      </c>
      <c r="I47" s="188" t="s">
        <v>33</v>
      </c>
      <c r="J47" s="190">
        <v>3.4</v>
      </c>
      <c r="K47" s="190">
        <v>2.62</v>
      </c>
      <c r="L47" s="191">
        <v>39600</v>
      </c>
      <c r="M47" s="190">
        <v>106.18</v>
      </c>
      <c r="N47" s="191">
        <v>42.05</v>
      </c>
      <c r="O47" s="190">
        <v>0.01</v>
      </c>
      <c r="P47" s="190">
        <f>N47/'סכום נכסי הקרן'!$C$37*100</f>
        <v>0.129773296389864</v>
      </c>
    </row>
    <row r="48" spans="1:256">
      <c r="B48" s="186" t="str">
        <v>מנורה
מנורה הון </v>
      </c>
      <c r="C48" s="187">
        <v>1103670</v>
      </c>
      <c r="D48" s="188" t="s">
        <v>93</v>
      </c>
      <c r="E48" s="189" t="s">
        <v>31</v>
      </c>
      <c r="F48" s="188" t="s">
        <v>32</v>
      </c>
      <c r="G48" s="189"/>
      <c r="H48" s="190">
        <v>4.6</v>
      </c>
      <c r="I48" s="188" t="s">
        <v>33</v>
      </c>
      <c r="J48" s="190">
        <v>4.05</v>
      </c>
      <c r="K48" s="190">
        <v>1.59</v>
      </c>
      <c r="L48" s="191">
        <v>36363.64</v>
      </c>
      <c r="M48" s="190">
        <v>134.43</v>
      </c>
      <c r="N48" s="191">
        <v>48.88</v>
      </c>
      <c r="O48" s="190">
        <v>0.01</v>
      </c>
      <c r="P48" s="190">
        <f>N48/'סכום נכסי הקרן'!$C$37*100</f>
        <v>0.150851812783271</v>
      </c>
    </row>
    <row r="49" spans="1:256">
      <c r="B49" s="186" t="str">
        <v>מנורה
מנורה מב אג1 </v>
      </c>
      <c r="C49" s="187">
        <v>5660048</v>
      </c>
      <c r="D49" s="188" t="s">
        <v>93</v>
      </c>
      <c r="E49" s="189" t="s">
        <v>31</v>
      </c>
      <c r="F49" s="188" t="s">
        <v>32</v>
      </c>
      <c r="G49" s="189"/>
      <c r="H49" s="190">
        <v>3.33</v>
      </c>
      <c r="I49" s="188" t="s">
        <v>33</v>
      </c>
      <c r="J49" s="190">
        <v>4.28</v>
      </c>
      <c r="K49" s="190">
        <v>1.34</v>
      </c>
      <c r="L49" s="191">
        <v>5000</v>
      </c>
      <c r="M49" s="190">
        <v>132.56</v>
      </c>
      <c r="N49" s="191">
        <v>6.63</v>
      </c>
      <c r="O49" s="190">
        <v>0</v>
      </c>
      <c r="P49" s="190">
        <f>N49/'סכום נכסי הקרן'!$C$37*100</f>
        <v>0.0204612831168799</v>
      </c>
    </row>
    <row r="50" spans="1:256">
      <c r="B50" s="186" t="str">
        <v>סלקום
סלקום אג"ח ב </v>
      </c>
      <c r="C50" s="187">
        <v>1096270</v>
      </c>
      <c r="D50" s="188" t="s">
        <v>91</v>
      </c>
      <c r="E50" s="189" t="s">
        <v>31</v>
      </c>
      <c r="F50" s="188" t="s">
        <v>90</v>
      </c>
      <c r="G50" s="189"/>
      <c r="H50" s="190">
        <v>2.43</v>
      </c>
      <c r="I50" s="188" t="s">
        <v>33</v>
      </c>
      <c r="J50" s="190">
        <v>5.3</v>
      </c>
      <c r="K50" s="190">
        <v>1.63</v>
      </c>
      <c r="L50" s="191">
        <v>38100</v>
      </c>
      <c r="M50" s="190">
        <v>128.81</v>
      </c>
      <c r="N50" s="191">
        <v>49.08</v>
      </c>
      <c r="O50" s="190">
        <v>0.01</v>
      </c>
      <c r="P50" s="190">
        <f>N50/'סכום נכסי הקרן'!$C$37*100</f>
        <v>0.151469046059799</v>
      </c>
    </row>
    <row r="51" spans="1:256">
      <c r="B51" s="186" t="str">
        <v>סלקום
סלקום אג"ח ד' </v>
      </c>
      <c r="C51" s="187">
        <v>1107333</v>
      </c>
      <c r="D51" s="188" t="s">
        <v>91</v>
      </c>
      <c r="E51" s="189" t="s">
        <v>31</v>
      </c>
      <c r="F51" s="188" t="s">
        <v>90</v>
      </c>
      <c r="G51" s="189"/>
      <c r="H51" s="190">
        <v>2.38</v>
      </c>
      <c r="I51" s="188" t="s">
        <v>33</v>
      </c>
      <c r="J51" s="190">
        <v>5.19</v>
      </c>
      <c r="K51" s="190">
        <v>1.6</v>
      </c>
      <c r="L51" s="191">
        <v>39049</v>
      </c>
      <c r="M51" s="190">
        <v>128.47</v>
      </c>
      <c r="N51" s="191">
        <v>50.17</v>
      </c>
      <c r="O51" s="190">
        <v>0</v>
      </c>
      <c r="P51" s="190">
        <f>N51/'סכום נכסי הקרן'!$C$37*100</f>
        <v>0.154832967416873</v>
      </c>
    </row>
    <row r="52" spans="1:256">
      <c r="B52" s="186" t="str">
        <v>הפניקס
פניקס הון אגח ב </v>
      </c>
      <c r="C52" s="187">
        <v>1120799</v>
      </c>
      <c r="D52" s="188" t="s">
        <v>93</v>
      </c>
      <c r="E52" s="189" t="s">
        <v>31</v>
      </c>
      <c r="F52" s="188" t="s">
        <v>90</v>
      </c>
      <c r="G52" s="189"/>
      <c r="H52" s="190">
        <v>6.04</v>
      </c>
      <c r="I52" s="188" t="s">
        <v>33</v>
      </c>
      <c r="J52" s="190">
        <v>3.6</v>
      </c>
      <c r="K52" s="190">
        <v>2.08</v>
      </c>
      <c r="L52" s="191">
        <v>36151</v>
      </c>
      <c r="M52" s="190">
        <v>115.73</v>
      </c>
      <c r="N52" s="191">
        <v>41.84</v>
      </c>
      <c r="O52" s="190">
        <v>0.01</v>
      </c>
      <c r="P52" s="190">
        <f>N52/'סכום נכסי הקרן'!$C$37*100</f>
        <v>0.129125201449511</v>
      </c>
    </row>
    <row r="53" spans="1:256">
      <c r="B53" s="186" t="str">
        <v>פרטנר
פרטנר ג </v>
      </c>
      <c r="C53" s="187">
        <v>1118827</v>
      </c>
      <c r="D53" s="188" t="s">
        <v>91</v>
      </c>
      <c r="E53" s="189" t="s">
        <v>31</v>
      </c>
      <c r="F53" s="188" t="s">
        <v>90</v>
      </c>
      <c r="G53" s="189"/>
      <c r="H53" s="190">
        <v>4.66</v>
      </c>
      <c r="I53" s="188" t="s">
        <v>33</v>
      </c>
      <c r="J53" s="190">
        <v>3.35</v>
      </c>
      <c r="K53" s="190">
        <v>1.83</v>
      </c>
      <c r="L53" s="191">
        <v>50000</v>
      </c>
      <c r="M53" s="190">
        <v>115.1</v>
      </c>
      <c r="N53" s="191">
        <v>57.55</v>
      </c>
      <c r="O53" s="190">
        <v>0.01</v>
      </c>
      <c r="P53" s="190">
        <f>N53/'סכום נכסי הקרן'!$C$37*100</f>
        <v>0.17760887532073</v>
      </c>
    </row>
    <row r="54" spans="1:256">
      <c r="B54" s="186" t="str">
        <v>בנק איגוד לישראל
אגוד הנפקות התחייבות י"ט </v>
      </c>
      <c r="C54" s="187">
        <v>1124080</v>
      </c>
      <c r="D54" s="188" t="s">
        <v>89</v>
      </c>
      <c r="E54" s="189" t="s">
        <v>95</v>
      </c>
      <c r="F54" s="188" t="s">
        <v>32</v>
      </c>
      <c r="G54" s="189"/>
      <c r="H54" s="190">
        <v>6.56</v>
      </c>
      <c r="I54" s="188" t="s">
        <v>33</v>
      </c>
      <c r="J54" s="190">
        <v>4.15</v>
      </c>
      <c r="K54" s="190">
        <v>2.02</v>
      </c>
      <c r="L54" s="191">
        <v>3500</v>
      </c>
      <c r="M54" s="190">
        <v>118.85</v>
      </c>
      <c r="N54" s="191">
        <v>4.16</v>
      </c>
      <c r="O54" s="190">
        <v>0</v>
      </c>
      <c r="P54" s="190">
        <f>N54/'סכום נכסי הקרן'!$C$37*100</f>
        <v>0.0128384521517678</v>
      </c>
    </row>
    <row r="55" spans="1:256">
      <c r="B55" s="186" t="str">
        <v>גזית גלוב
גזית גלוב 10 </v>
      </c>
      <c r="C55" s="187">
        <v>1260488</v>
      </c>
      <c r="D55" s="188" t="s">
        <v>94</v>
      </c>
      <c r="E55" s="189" t="s">
        <v>95</v>
      </c>
      <c r="F55" s="188" t="s">
        <v>90</v>
      </c>
      <c r="G55" s="189"/>
      <c r="H55" s="190">
        <v>5.47</v>
      </c>
      <c r="I55" s="188" t="s">
        <v>33</v>
      </c>
      <c r="J55" s="190">
        <v>6.5</v>
      </c>
      <c r="K55" s="190">
        <v>1.93</v>
      </c>
      <c r="L55" s="191">
        <v>20248</v>
      </c>
      <c r="M55" s="190">
        <v>143.81</v>
      </c>
      <c r="N55" s="191">
        <v>29.12</v>
      </c>
      <c r="O55" s="190">
        <v>0</v>
      </c>
      <c r="P55" s="190">
        <f>N55/'סכום נכסי הקרן'!$C$37*100</f>
        <v>0.0898691650623745</v>
      </c>
    </row>
    <row r="56" spans="1:256">
      <c r="B56" s="186" t="str">
        <v>גזית גלוב
גזית גלוב ג </v>
      </c>
      <c r="C56" s="187">
        <v>1260306</v>
      </c>
      <c r="D56" s="188" t="s">
        <v>94</v>
      </c>
      <c r="E56" s="189" t="s">
        <v>95</v>
      </c>
      <c r="F56" s="188" t="s">
        <v>90</v>
      </c>
      <c r="G56" s="189"/>
      <c r="H56" s="190">
        <v>3.39</v>
      </c>
      <c r="I56" s="188" t="s">
        <v>33</v>
      </c>
      <c r="J56" s="190">
        <v>4.95</v>
      </c>
      <c r="K56" s="190">
        <v>1.9</v>
      </c>
      <c r="L56" s="191">
        <v>7521.87</v>
      </c>
      <c r="M56" s="190">
        <v>135.06</v>
      </c>
      <c r="N56" s="191">
        <v>10.16</v>
      </c>
      <c r="O56" s="190">
        <v>0</v>
      </c>
      <c r="P56" s="190">
        <f>N56/'סכום נכסי הקרן'!$C$37*100</f>
        <v>0.0313554504475867</v>
      </c>
    </row>
    <row r="57" spans="1:256">
      <c r="B57" s="186" t="str">
        <v>גזית גלוב
גזית גלוב סד' ד' </v>
      </c>
      <c r="C57" s="187">
        <v>1260397</v>
      </c>
      <c r="D57" s="188" t="s">
        <v>94</v>
      </c>
      <c r="E57" s="189" t="s">
        <v>95</v>
      </c>
      <c r="F57" s="188" t="s">
        <v>90</v>
      </c>
      <c r="G57" s="189"/>
      <c r="H57" s="190">
        <v>6.16</v>
      </c>
      <c r="I57" s="188" t="s">
        <v>33</v>
      </c>
      <c r="J57" s="190">
        <v>5.1</v>
      </c>
      <c r="K57" s="190">
        <v>3.39</v>
      </c>
      <c r="L57" s="191">
        <v>73324</v>
      </c>
      <c r="M57" s="190">
        <v>133.83</v>
      </c>
      <c r="N57" s="191">
        <v>98.13</v>
      </c>
      <c r="O57" s="190">
        <v>0</v>
      </c>
      <c r="P57" s="190">
        <f>N57/'סכום נכסי הקרן'!$C$37*100</f>
        <v>0.302845507128118</v>
      </c>
    </row>
    <row r="58" spans="1:256">
      <c r="B58" s="186" t="str">
        <v>גזית גלוב
גזית גלוב סד' ט </v>
      </c>
      <c r="C58" s="187">
        <v>1260462</v>
      </c>
      <c r="D58" s="188" t="s">
        <v>94</v>
      </c>
      <c r="E58" s="189" t="s">
        <v>95</v>
      </c>
      <c r="F58" s="188" t="s">
        <v>90</v>
      </c>
      <c r="G58" s="189"/>
      <c r="H58" s="190">
        <v>3.27</v>
      </c>
      <c r="I58" s="188" t="s">
        <v>33</v>
      </c>
      <c r="J58" s="190">
        <v>5.3</v>
      </c>
      <c r="K58" s="190">
        <v>1.9</v>
      </c>
      <c r="L58" s="191">
        <v>25296</v>
      </c>
      <c r="M58" s="190">
        <v>128.63</v>
      </c>
      <c r="N58" s="191">
        <v>32.54</v>
      </c>
      <c r="O58" s="190">
        <v>0</v>
      </c>
      <c r="P58" s="190">
        <f>N58/'סכום נכסי הקרן'!$C$37*100</f>
        <v>0.100423854090991</v>
      </c>
    </row>
    <row r="59" spans="1:256">
      <c r="B59" s="186" t="str">
        <v>בנק דיסקונט לישראל בע"מ
דיסקונט התחייבות י </v>
      </c>
      <c r="C59" s="187">
        <v>6910129</v>
      </c>
      <c r="D59" s="188" t="s">
        <v>89</v>
      </c>
      <c r="E59" s="189" t="s">
        <v>95</v>
      </c>
      <c r="F59" s="188" t="s">
        <v>90</v>
      </c>
      <c r="G59" s="189"/>
      <c r="H59" s="190">
        <v>6.97</v>
      </c>
      <c r="I59" s="188" t="s">
        <v>33</v>
      </c>
      <c r="J59" s="190">
        <v>3.85</v>
      </c>
      <c r="K59" s="190">
        <v>2.22</v>
      </c>
      <c r="L59" s="191">
        <v>25700</v>
      </c>
      <c r="M59" s="190">
        <v>118.82</v>
      </c>
      <c r="N59" s="191">
        <v>30.54</v>
      </c>
      <c r="O59" s="190">
        <v>0.01</v>
      </c>
      <c r="P59" s="190">
        <f>N59/'סכום נכסי הקרן'!$C$37*100</f>
        <v>0.0942515213257183</v>
      </c>
    </row>
    <row r="60" spans="1:256">
      <c r="B60" s="186" t="str">
        <v>דיסקונט
דיסקונט מנפיקים 8 </v>
      </c>
      <c r="C60" s="187">
        <v>7480072</v>
      </c>
      <c r="D60" s="188" t="s">
        <v>89</v>
      </c>
      <c r="E60" s="189" t="s">
        <v>95</v>
      </c>
      <c r="F60" s="188" t="s">
        <v>90</v>
      </c>
      <c r="G60" s="189"/>
      <c r="H60" s="190">
        <v>2.97</v>
      </c>
      <c r="I60" s="188" t="s">
        <v>33</v>
      </c>
      <c r="J60" s="190">
        <v>4.29</v>
      </c>
      <c r="K60" s="190">
        <v>0.98</v>
      </c>
      <c r="L60" s="191">
        <v>40000</v>
      </c>
      <c r="M60" s="190">
        <v>130.63</v>
      </c>
      <c r="N60" s="191">
        <v>52.25</v>
      </c>
      <c r="O60" s="190">
        <v>0</v>
      </c>
      <c r="P60" s="190">
        <f>N60/'סכום נכסי הקרן'!$C$37*100</f>
        <v>0.161252193492756</v>
      </c>
    </row>
    <row r="61" spans="1:256">
      <c r="B61" s="186" t="str">
        <v>דיסקונט
דיסקונט מנפיקים אג"ח סד'4 </v>
      </c>
      <c r="C61" s="187">
        <v>7480049</v>
      </c>
      <c r="D61" s="188" t="s">
        <v>89</v>
      </c>
      <c r="E61" s="189" t="s">
        <v>95</v>
      </c>
      <c r="F61" s="188" t="s">
        <v>90</v>
      </c>
      <c r="G61" s="189"/>
      <c r="H61" s="190">
        <v>4.89</v>
      </c>
      <c r="I61" s="188" t="s">
        <v>33</v>
      </c>
      <c r="J61" s="190">
        <v>4.75</v>
      </c>
      <c r="K61" s="190">
        <v>1.52</v>
      </c>
      <c r="L61" s="191">
        <v>19500</v>
      </c>
      <c r="M61" s="190">
        <v>135.8</v>
      </c>
      <c r="N61" s="191">
        <v>26.48</v>
      </c>
      <c r="O61" s="190">
        <v>0</v>
      </c>
      <c r="P61" s="190">
        <f>N61/'סכום נכסי הקרן'!$C$37*100</f>
        <v>0.0817216858122142</v>
      </c>
    </row>
    <row r="62" spans="1:256">
      <c r="B62" s="186" t="str">
        <v>דלק
דלקב.ק18 </v>
      </c>
      <c r="C62" s="187">
        <v>1115823</v>
      </c>
      <c r="D62" s="188" t="s">
        <v>96</v>
      </c>
      <c r="E62" s="189" t="s">
        <v>95</v>
      </c>
      <c r="F62" s="188" t="s">
        <v>32</v>
      </c>
      <c r="G62" s="189"/>
      <c r="H62" s="190">
        <v>5.8</v>
      </c>
      <c r="I62" s="188" t="s">
        <v>33</v>
      </c>
      <c r="J62" s="190">
        <v>6.1</v>
      </c>
      <c r="K62" s="190">
        <v>4.06</v>
      </c>
      <c r="L62" s="191">
        <v>97800</v>
      </c>
      <c r="M62" s="190">
        <v>121.31</v>
      </c>
      <c r="N62" s="191">
        <v>118.64</v>
      </c>
      <c r="O62" s="190">
        <v>0.01</v>
      </c>
      <c r="P62" s="190">
        <f>N62/'סכום נכסי הקרן'!$C$37*100</f>
        <v>0.366142779635993</v>
      </c>
    </row>
    <row r="63" spans="1:256">
      <c r="B63" s="186" t="str">
        <v>הוט
הוט אגח א </v>
      </c>
      <c r="C63" s="187">
        <v>1123256</v>
      </c>
      <c r="D63" s="188" t="s">
        <v>91</v>
      </c>
      <c r="E63" s="189" t="s">
        <v>95</v>
      </c>
      <c r="F63" s="188" t="s">
        <v>32</v>
      </c>
      <c r="G63" s="189"/>
      <c r="H63" s="190">
        <v>3.94</v>
      </c>
      <c r="I63" s="188" t="s">
        <v>33</v>
      </c>
      <c r="J63" s="190">
        <v>3.9</v>
      </c>
      <c r="K63" s="190">
        <v>3.32</v>
      </c>
      <c r="L63" s="191">
        <v>2850.66</v>
      </c>
      <c r="M63" s="190">
        <v>106.63</v>
      </c>
      <c r="N63" s="191">
        <v>3.04</v>
      </c>
      <c r="O63" s="190">
        <v>0</v>
      </c>
      <c r="P63" s="190">
        <f>N63/'סכום נכסי הקרן'!$C$37*100</f>
        <v>0.00938194580321492</v>
      </c>
    </row>
    <row r="64" spans="1:256">
      <c r="B64" s="186" t="str">
        <v>החברה לישראל בע"מ
החברה לישראל אג"ח 6 </v>
      </c>
      <c r="C64" s="187">
        <v>5760152</v>
      </c>
      <c r="D64" s="188" t="s">
        <v>96</v>
      </c>
      <c r="E64" s="189" t="s">
        <v>95</v>
      </c>
      <c r="F64" s="188" t="s">
        <v>90</v>
      </c>
      <c r="G64" s="189"/>
      <c r="H64" s="190">
        <v>1.64</v>
      </c>
      <c r="I64" s="188" t="s">
        <v>33</v>
      </c>
      <c r="J64" s="190">
        <v>4.55</v>
      </c>
      <c r="K64" s="190">
        <v>1.13</v>
      </c>
      <c r="L64" s="191">
        <v>24495.6</v>
      </c>
      <c r="M64" s="190">
        <v>127.27</v>
      </c>
      <c r="N64" s="191">
        <v>31.18</v>
      </c>
      <c r="O64" s="190">
        <v>0</v>
      </c>
      <c r="P64" s="190">
        <f>N64/'סכום נכסי הקרן'!$C$37*100</f>
        <v>0.0962266678106057</v>
      </c>
    </row>
    <row r="65" spans="1:256">
      <c r="B65" s="186" t="str">
        <v>חברה לישראל
החברה לישראל אג"ח 7 </v>
      </c>
      <c r="C65" s="187">
        <v>5760160</v>
      </c>
      <c r="D65" s="188" t="s">
        <v>96</v>
      </c>
      <c r="E65" s="189" t="s">
        <v>95</v>
      </c>
      <c r="F65" s="188" t="s">
        <v>90</v>
      </c>
      <c r="G65" s="189"/>
      <c r="H65" s="190">
        <v>5.44</v>
      </c>
      <c r="I65" s="188" t="s">
        <v>33</v>
      </c>
      <c r="J65" s="190">
        <v>4.7</v>
      </c>
      <c r="K65" s="190">
        <v>2.28</v>
      </c>
      <c r="L65" s="191">
        <v>53145</v>
      </c>
      <c r="M65" s="190">
        <v>137.1</v>
      </c>
      <c r="N65" s="191">
        <v>72.86</v>
      </c>
      <c r="O65" s="190">
        <v>0</v>
      </c>
      <c r="P65" s="190">
        <f>N65/'סכום נכסי הקרן'!$C$37*100</f>
        <v>0.224858082638894</v>
      </c>
    </row>
    <row r="66" spans="1:256">
      <c r="B66" s="186" t="str">
        <v>כללביט מימון
כלל ביט מימון אגח ג </v>
      </c>
      <c r="C66" s="187">
        <v>1120120</v>
      </c>
      <c r="D66" s="188" t="s">
        <v>93</v>
      </c>
      <c r="E66" s="189" t="s">
        <v>95</v>
      </c>
      <c r="F66" s="188" t="s">
        <v>90</v>
      </c>
      <c r="G66" s="189"/>
      <c r="H66" s="190">
        <v>7.37</v>
      </c>
      <c r="I66" s="188" t="s">
        <v>33</v>
      </c>
      <c r="J66" s="190">
        <v>3.75</v>
      </c>
      <c r="K66" s="190">
        <v>2.65</v>
      </c>
      <c r="L66" s="191">
        <v>177920</v>
      </c>
      <c r="M66" s="190">
        <v>116.4</v>
      </c>
      <c r="N66" s="191">
        <v>207.1</v>
      </c>
      <c r="O66" s="190">
        <v>0.03</v>
      </c>
      <c r="P66" s="190">
        <f>N66/'סכום נכסי הקרן'!$C$37*100</f>
        <v>0.639145057844016</v>
      </c>
    </row>
    <row r="67" spans="1:256">
      <c r="B67" s="186" t="str">
        <v>מזרחי טפחות
מזרחי טפחות אג"ח </v>
      </c>
      <c r="C67" s="187">
        <v>6950083</v>
      </c>
      <c r="D67" s="188" t="s">
        <v>89</v>
      </c>
      <c r="E67" s="189" t="s">
        <v>95</v>
      </c>
      <c r="F67" s="188" t="s">
        <v>90</v>
      </c>
      <c r="G67" s="189"/>
      <c r="H67" s="190">
        <v>7.59</v>
      </c>
      <c r="I67" s="188" t="s">
        <v>33</v>
      </c>
      <c r="J67" s="190">
        <v>4.5</v>
      </c>
      <c r="K67" s="190">
        <v>2.48</v>
      </c>
      <c r="L67" s="191">
        <v>138057</v>
      </c>
      <c r="M67" s="190">
        <v>137.94</v>
      </c>
      <c r="N67" s="191">
        <v>190.44</v>
      </c>
      <c r="O67" s="190">
        <v>0.01</v>
      </c>
      <c r="P67" s="190">
        <f>N67/'סכום נכסי הקרן'!$C$37*100</f>
        <v>0.587729525909293</v>
      </c>
    </row>
    <row r="68" spans="1:256">
      <c r="B68" s="186" t="str">
        <v>מכתשים אגן
מכתשים אגן סד' ב' </v>
      </c>
      <c r="C68" s="187">
        <v>1110915</v>
      </c>
      <c r="D68" s="188" t="s">
        <v>97</v>
      </c>
      <c r="E68" s="189" t="s">
        <v>95</v>
      </c>
      <c r="F68" s="188" t="s">
        <v>90</v>
      </c>
      <c r="G68" s="189"/>
      <c r="H68" s="190">
        <v>10.66</v>
      </c>
      <c r="I68" s="188" t="s">
        <v>33</v>
      </c>
      <c r="J68" s="190">
        <v>5.15</v>
      </c>
      <c r="K68" s="190">
        <v>5.4</v>
      </c>
      <c r="L68" s="191">
        <v>58885</v>
      </c>
      <c r="M68" s="190">
        <v>116.7</v>
      </c>
      <c r="N68" s="191">
        <v>68.72</v>
      </c>
      <c r="O68" s="190">
        <v>0</v>
      </c>
      <c r="P68" s="190">
        <f>N68/'סכום נכסי הקרן'!$C$37*100</f>
        <v>0.212081353814779</v>
      </c>
    </row>
    <row r="69" spans="1:256">
      <c r="B69" s="186" t="str">
        <v>מנפיקים
מנפיקים א'</v>
      </c>
      <c r="C69" s="187">
        <v>7480015</v>
      </c>
      <c r="D69" s="188" t="s">
        <v>89</v>
      </c>
      <c r="E69" s="189" t="s">
        <v>95</v>
      </c>
      <c r="F69" s="188" t="s">
        <v>90</v>
      </c>
      <c r="G69" s="189"/>
      <c r="H69" s="190">
        <v>2.59</v>
      </c>
      <c r="I69" s="188" t="s">
        <v>33</v>
      </c>
      <c r="J69" s="190">
        <v>5.5</v>
      </c>
      <c r="K69" s="190">
        <v>0.8</v>
      </c>
      <c r="L69" s="191">
        <v>6257.15</v>
      </c>
      <c r="M69" s="190">
        <v>143.51</v>
      </c>
      <c r="N69" s="191">
        <v>8.98</v>
      </c>
      <c r="O69" s="190">
        <v>0</v>
      </c>
      <c r="P69" s="190">
        <f>N69/'סכום נכסי הקרן'!$C$37*100</f>
        <v>0.0277137741160757</v>
      </c>
    </row>
    <row r="70" spans="1:256">
      <c r="B70" s="186" t="str">
        <v>דיסקונט
מנפיקים התח ב' </v>
      </c>
      <c r="C70" s="187">
        <v>7480023</v>
      </c>
      <c r="D70" s="188" t="s">
        <v>89</v>
      </c>
      <c r="E70" s="189" t="s">
        <v>95</v>
      </c>
      <c r="F70" s="188" t="s">
        <v>90</v>
      </c>
      <c r="G70" s="189"/>
      <c r="H70" s="190">
        <v>4.51</v>
      </c>
      <c r="I70" s="188" t="s">
        <v>33</v>
      </c>
      <c r="J70" s="190">
        <v>5.25</v>
      </c>
      <c r="K70" s="190">
        <v>1.25</v>
      </c>
      <c r="L70" s="191">
        <v>15600</v>
      </c>
      <c r="M70" s="190">
        <v>144.91</v>
      </c>
      <c r="N70" s="191">
        <v>22.61</v>
      </c>
      <c r="O70" s="190">
        <v>0</v>
      </c>
      <c r="P70" s="190">
        <f>N70/'סכום נכסי הקרן'!$C$37*100</f>
        <v>0.069778221911411</v>
      </c>
    </row>
    <row r="71" spans="1:256">
      <c r="B71" s="186" t="str">
        <v>נכסים ובנין
נכסים ובנין 6 </v>
      </c>
      <c r="C71" s="187">
        <v>6990188</v>
      </c>
      <c r="D71" s="188" t="s">
        <v>94</v>
      </c>
      <c r="E71" s="189" t="s">
        <v>95</v>
      </c>
      <c r="F71" s="188" t="s">
        <v>90</v>
      </c>
      <c r="G71" s="189"/>
      <c r="H71" s="190">
        <v>5.97</v>
      </c>
      <c r="I71" s="188" t="s">
        <v>33</v>
      </c>
      <c r="J71" s="190">
        <v>4.95</v>
      </c>
      <c r="K71" s="190">
        <v>4.78</v>
      </c>
      <c r="L71" s="191">
        <v>29000</v>
      </c>
      <c r="M71" s="190">
        <v>101.36</v>
      </c>
      <c r="N71" s="191">
        <v>29.39</v>
      </c>
      <c r="O71" s="190">
        <v>0.01</v>
      </c>
      <c r="P71" s="190">
        <f>N71/'סכום נכסי הקרן'!$C$37*100</f>
        <v>0.0907024299856863</v>
      </c>
    </row>
    <row r="72" spans="1:256">
      <c r="B72" s="186" t="str">
        <v>פז
פז נפט אג"ח א' </v>
      </c>
      <c r="C72" s="187">
        <v>1100056</v>
      </c>
      <c r="D72" s="188" t="s">
        <v>96</v>
      </c>
      <c r="E72" s="189" t="s">
        <v>95</v>
      </c>
      <c r="F72" s="188" t="s">
        <v>90</v>
      </c>
      <c r="G72" s="189"/>
      <c r="H72" s="190">
        <v>1.29</v>
      </c>
      <c r="I72" s="188" t="s">
        <v>33</v>
      </c>
      <c r="J72" s="190">
        <v>5.2</v>
      </c>
      <c r="K72" s="190">
        <v>0.92</v>
      </c>
      <c r="L72" s="191">
        <v>16511</v>
      </c>
      <c r="M72" s="190">
        <v>124.97</v>
      </c>
      <c r="N72" s="191">
        <v>20.63</v>
      </c>
      <c r="O72" s="190">
        <v>0</v>
      </c>
      <c r="P72" s="190">
        <f>N72/'סכום נכסי הקרן'!$C$37*100</f>
        <v>0.0636676124737907</v>
      </c>
    </row>
    <row r="73" spans="1:256">
      <c r="B73" s="186" t="str">
        <v>פניקס
פניקס אג"ח 1 </v>
      </c>
      <c r="C73" s="187">
        <v>7670102</v>
      </c>
      <c r="D73" s="188" t="s">
        <v>93</v>
      </c>
      <c r="E73" s="189" t="s">
        <v>95</v>
      </c>
      <c r="F73" s="188" t="s">
        <v>90</v>
      </c>
      <c r="G73" s="189"/>
      <c r="H73" s="190">
        <v>3.45</v>
      </c>
      <c r="I73" s="188" t="s">
        <v>33</v>
      </c>
      <c r="J73" s="190">
        <v>4.5</v>
      </c>
      <c r="K73" s="190">
        <v>1.43</v>
      </c>
      <c r="L73" s="191">
        <v>40000</v>
      </c>
      <c r="M73" s="190">
        <v>136.45</v>
      </c>
      <c r="N73" s="191">
        <v>54.58</v>
      </c>
      <c r="O73" s="190">
        <v>0.01</v>
      </c>
      <c r="P73" s="190">
        <f>N73/'סכום נכסי הקרן'!$C$37*100</f>
        <v>0.168442961164299</v>
      </c>
    </row>
    <row r="74" spans="1:256">
      <c r="B74" s="186" t="str">
        <v>ריבוע כחול נדלן
רבוע נדל"ן ב </v>
      </c>
      <c r="C74" s="187">
        <v>1098656</v>
      </c>
      <c r="D74" s="188" t="s">
        <v>94</v>
      </c>
      <c r="E74" s="189" t="s">
        <v>95</v>
      </c>
      <c r="F74" s="188" t="s">
        <v>32</v>
      </c>
      <c r="G74" s="189"/>
      <c r="H74" s="190">
        <v>2.06</v>
      </c>
      <c r="I74" s="188" t="s">
        <v>33</v>
      </c>
      <c r="J74" s="190">
        <v>4.7</v>
      </c>
      <c r="K74" s="190">
        <v>2.09</v>
      </c>
      <c r="L74" s="191">
        <v>17696</v>
      </c>
      <c r="M74" s="190">
        <v>124.88</v>
      </c>
      <c r="N74" s="191">
        <v>22.1</v>
      </c>
      <c r="O74" s="190">
        <v>0</v>
      </c>
      <c r="P74" s="190">
        <f>N74/'סכום נכסי הקרן'!$C$37*100</f>
        <v>0.0682042770562664</v>
      </c>
    </row>
    <row r="75" spans="1:256">
      <c r="B75" s="186" t="str">
        <v>רבוע כחול
רבוע נדלן 4 </v>
      </c>
      <c r="C75" s="187">
        <v>1119999</v>
      </c>
      <c r="D75" s="188" t="s">
        <v>94</v>
      </c>
      <c r="E75" s="189" t="s">
        <v>95</v>
      </c>
      <c r="F75" s="188" t="s">
        <v>32</v>
      </c>
      <c r="G75" s="189"/>
      <c r="H75" s="190">
        <v>5.34</v>
      </c>
      <c r="I75" s="188" t="s">
        <v>33</v>
      </c>
      <c r="J75" s="190">
        <v>4.5</v>
      </c>
      <c r="K75" s="190">
        <v>3.31</v>
      </c>
      <c r="L75" s="191">
        <v>32000</v>
      </c>
      <c r="M75" s="190">
        <v>112.94</v>
      </c>
      <c r="N75" s="191">
        <v>36.14</v>
      </c>
      <c r="O75" s="190">
        <v>0.01</v>
      </c>
      <c r="P75" s="190">
        <f>N75/'סכום נכסי הקרן'!$C$37*100</f>
        <v>0.111534053068483</v>
      </c>
    </row>
    <row r="76" spans="1:256">
      <c r="B76" s="186" t="str">
        <v>ריבוע כחול נדלן
רבוע נדלן אג 3 </v>
      </c>
      <c r="C76" s="187">
        <v>1115724</v>
      </c>
      <c r="D76" s="188" t="s">
        <v>94</v>
      </c>
      <c r="E76" s="189" t="s">
        <v>95</v>
      </c>
      <c r="F76" s="188" t="s">
        <v>32</v>
      </c>
      <c r="G76" s="189"/>
      <c r="H76" s="190">
        <v>3.93</v>
      </c>
      <c r="I76" s="188" t="s">
        <v>33</v>
      </c>
      <c r="J76" s="190">
        <v>4.2</v>
      </c>
      <c r="K76" s="190">
        <v>2.72</v>
      </c>
      <c r="L76" s="191">
        <v>8828</v>
      </c>
      <c r="M76" s="190">
        <v>113.71</v>
      </c>
      <c r="N76" s="191">
        <v>10.04</v>
      </c>
      <c r="O76" s="190">
        <v>0</v>
      </c>
      <c r="P76" s="190">
        <f>N76/'סכום נכסי הקרן'!$C$37*100</f>
        <v>0.0309851104816703</v>
      </c>
    </row>
    <row r="77" spans="1:256">
      <c r="B77" s="186" t="str">
        <v>אשטרום נכסים
אשטרום נכ אג7 </v>
      </c>
      <c r="C77" s="187">
        <v>2510139</v>
      </c>
      <c r="D77" s="188" t="s">
        <v>94</v>
      </c>
      <c r="E77" s="189" t="s">
        <v>98</v>
      </c>
      <c r="F77" s="188" t="s">
        <v>90</v>
      </c>
      <c r="G77" s="189"/>
      <c r="H77" s="190">
        <v>4.11</v>
      </c>
      <c r="I77" s="188" t="s">
        <v>33</v>
      </c>
      <c r="J77" s="190">
        <v>4.25</v>
      </c>
      <c r="K77" s="190">
        <v>2.93</v>
      </c>
      <c r="L77" s="191">
        <v>1473.68</v>
      </c>
      <c r="M77" s="190">
        <v>111.55</v>
      </c>
      <c r="N77" s="191">
        <v>1.64</v>
      </c>
      <c r="O77" s="190">
        <v>0</v>
      </c>
      <c r="P77" s="190">
        <f>N77/'סכום נכסי הקרן'!$C$37*100</f>
        <v>0.00506131286752384</v>
      </c>
    </row>
    <row r="78" spans="1:256">
      <c r="B78" s="186" t="str">
        <v>אשטרום נכסים
אשטרום נכ אגח 8 </v>
      </c>
      <c r="C78" s="187">
        <v>2510162</v>
      </c>
      <c r="D78" s="188" t="s">
        <v>94</v>
      </c>
      <c r="E78" s="189" t="s">
        <v>98</v>
      </c>
      <c r="F78" s="188" t="s">
        <v>90</v>
      </c>
      <c r="G78" s="189"/>
      <c r="H78" s="190">
        <v>5.93</v>
      </c>
      <c r="I78" s="188" t="s">
        <v>33</v>
      </c>
      <c r="J78" s="190">
        <v>4.6</v>
      </c>
      <c r="K78" s="190">
        <v>4.49</v>
      </c>
      <c r="L78" s="191">
        <v>21000</v>
      </c>
      <c r="M78" s="190">
        <v>101.26</v>
      </c>
      <c r="N78" s="191">
        <v>21.27</v>
      </c>
      <c r="O78" s="190">
        <v>0.01</v>
      </c>
      <c r="P78" s="190">
        <f>N78/'סכום נכסי הקרן'!$C$37*100</f>
        <v>0.0656427589586781</v>
      </c>
    </row>
    <row r="79" spans="1:256">
      <c r="B79" s="186" t="str">
        <v>דה לסר
דה לסר אגח ב </v>
      </c>
      <c r="C79" s="187">
        <v>1118587</v>
      </c>
      <c r="D79" s="188" t="s">
        <v>94</v>
      </c>
      <c r="E79" s="189" t="s">
        <v>98</v>
      </c>
      <c r="F79" s="188" t="s">
        <v>32</v>
      </c>
      <c r="G79" s="189"/>
      <c r="H79" s="190">
        <v>3.72</v>
      </c>
      <c r="I79" s="188" t="s">
        <v>33</v>
      </c>
      <c r="J79" s="190">
        <v>6.4</v>
      </c>
      <c r="K79" s="190">
        <v>4.54</v>
      </c>
      <c r="L79" s="191">
        <v>12870.96</v>
      </c>
      <c r="M79" s="190">
        <v>115.57</v>
      </c>
      <c r="N79" s="191">
        <v>14.88</v>
      </c>
      <c r="O79" s="190">
        <v>0.01</v>
      </c>
      <c r="P79" s="190">
        <f>N79/'סכום נכסי הקרן'!$C$37*100</f>
        <v>0.0459221557736309</v>
      </c>
    </row>
    <row r="80" spans="1:256">
      <c r="B80" s="186" t="str">
        <v>דה לסר
דה לסר אגח ג </v>
      </c>
      <c r="C80" s="187">
        <v>1127299</v>
      </c>
      <c r="D80" s="188" t="s">
        <v>94</v>
      </c>
      <c r="E80" s="189" t="s">
        <v>98</v>
      </c>
      <c r="F80" s="188" t="s">
        <v>90</v>
      </c>
      <c r="G80" s="189"/>
      <c r="H80" s="190">
        <v>5.25</v>
      </c>
      <c r="I80" s="188" t="s">
        <v>33</v>
      </c>
      <c r="J80" s="190">
        <v>5.4</v>
      </c>
      <c r="K80" s="190">
        <v>5.25</v>
      </c>
      <c r="L80" s="191">
        <v>21900</v>
      </c>
      <c r="M80" s="190">
        <v>101.52</v>
      </c>
      <c r="N80" s="191">
        <v>22.23</v>
      </c>
      <c r="O80" s="190">
        <v>0.01</v>
      </c>
      <c r="P80" s="190">
        <f>N80/'סכום נכסי הקרן'!$C$37*100</f>
        <v>0.0686054786860091</v>
      </c>
    </row>
    <row r="81" spans="1:256">
      <c r="B81" s="186" t="str">
        <v>דלק
דלק ב' ק 22 </v>
      </c>
      <c r="C81" s="187">
        <v>1106046</v>
      </c>
      <c r="D81" s="188" t="s">
        <v>96</v>
      </c>
      <c r="E81" s="189" t="s">
        <v>98</v>
      </c>
      <c r="F81" s="188" t="s">
        <v>90</v>
      </c>
      <c r="G81" s="189"/>
      <c r="H81" s="190">
        <v>6.64</v>
      </c>
      <c r="I81" s="188" t="s">
        <v>33</v>
      </c>
      <c r="J81" s="190">
        <v>4.5</v>
      </c>
      <c r="K81" s="190">
        <v>4.11</v>
      </c>
      <c r="L81" s="191">
        <v>22500</v>
      </c>
      <c r="M81" s="190">
        <v>121.75</v>
      </c>
      <c r="N81" s="191">
        <v>27.39</v>
      </c>
      <c r="O81" s="190">
        <v>0.01</v>
      </c>
      <c r="P81" s="190">
        <f>N81/'סכום נכסי הקרן'!$C$37*100</f>
        <v>0.0845300972204134</v>
      </c>
    </row>
    <row r="82" spans="1:256">
      <c r="B82" s="186" t="str">
        <v>דן רכב
דן רכב אג"ח סד' ו' </v>
      </c>
      <c r="C82" s="187">
        <v>4590097</v>
      </c>
      <c r="D82" s="188" t="s">
        <v>91</v>
      </c>
      <c r="E82" s="189" t="s">
        <v>98</v>
      </c>
      <c r="F82" s="188" t="s">
        <v>90</v>
      </c>
      <c r="G82" s="189"/>
      <c r="H82" s="190">
        <v>2.08</v>
      </c>
      <c r="I82" s="188" t="s">
        <v>33</v>
      </c>
      <c r="J82" s="190">
        <v>5.15</v>
      </c>
      <c r="K82" s="190">
        <v>3.69</v>
      </c>
      <c r="L82" s="191">
        <v>20083.33</v>
      </c>
      <c r="M82" s="190">
        <v>124.64</v>
      </c>
      <c r="N82" s="191">
        <v>25.03</v>
      </c>
      <c r="O82" s="190">
        <v>0.01</v>
      </c>
      <c r="P82" s="190">
        <f>N82/'סכום נכסי הקרן'!$C$37*100</f>
        <v>0.0772467445573913</v>
      </c>
    </row>
    <row r="83" spans="1:256">
      <c r="B83" s="186" t="str">
        <v>דן רכב
דן רכב ותחבורה אג"ח </v>
      </c>
      <c r="C83" s="187">
        <v>4590089</v>
      </c>
      <c r="D83" s="188" t="s">
        <v>91</v>
      </c>
      <c r="E83" s="189" t="s">
        <v>98</v>
      </c>
      <c r="F83" s="188" t="s">
        <v>90</v>
      </c>
      <c r="G83" s="189"/>
      <c r="H83" s="190">
        <v>2.19</v>
      </c>
      <c r="I83" s="188" t="s">
        <v>33</v>
      </c>
      <c r="J83" s="190">
        <v>5.3</v>
      </c>
      <c r="K83" s="190">
        <v>3.61</v>
      </c>
      <c r="L83" s="191">
        <v>8391.42</v>
      </c>
      <c r="M83" s="190">
        <v>123.16</v>
      </c>
      <c r="N83" s="191">
        <v>10.34</v>
      </c>
      <c r="O83" s="190">
        <v>0</v>
      </c>
      <c r="P83" s="190">
        <f>N83/'סכום נכסי הקרן'!$C$37*100</f>
        <v>0.0319109603964613</v>
      </c>
    </row>
    <row r="84" spans="1:256">
      <c r="B84" s="186" t="str">
        <v>מבני תעשיה
מבנה תעשיה 14 </v>
      </c>
      <c r="C84" s="187">
        <v>2260412</v>
      </c>
      <c r="D84" s="188" t="s">
        <v>94</v>
      </c>
      <c r="E84" s="189" t="s">
        <v>98</v>
      </c>
      <c r="F84" s="188" t="s">
        <v>90</v>
      </c>
      <c r="G84" s="189"/>
      <c r="H84" s="190">
        <v>4.67</v>
      </c>
      <c r="I84" s="188" t="s">
        <v>33</v>
      </c>
      <c r="J84" s="190">
        <v>6.1</v>
      </c>
      <c r="K84" s="190">
        <v>5.46</v>
      </c>
      <c r="L84" s="191">
        <v>22500</v>
      </c>
      <c r="M84" s="190">
        <v>103.41</v>
      </c>
      <c r="N84" s="191">
        <v>23.27</v>
      </c>
      <c r="O84" s="190">
        <v>0.01</v>
      </c>
      <c r="P84" s="190">
        <f>N84/'סכום נכסי הקרן'!$C$37*100</f>
        <v>0.071815091723951</v>
      </c>
    </row>
    <row r="85" spans="1:256">
      <c r="B85" s="186" t="str">
        <v>מבני תעשיה
מבני תעשיה אג"ח סד'11 </v>
      </c>
      <c r="C85" s="187">
        <v>2260206</v>
      </c>
      <c r="D85" s="188" t="s">
        <v>94</v>
      </c>
      <c r="E85" s="189" t="s">
        <v>98</v>
      </c>
      <c r="F85" s="188" t="s">
        <v>90</v>
      </c>
      <c r="G85" s="189"/>
      <c r="H85" s="190">
        <v>1.59</v>
      </c>
      <c r="I85" s="188" t="s">
        <v>33</v>
      </c>
      <c r="J85" s="190">
        <v>5.3</v>
      </c>
      <c r="K85" s="190">
        <v>2.87</v>
      </c>
      <c r="L85" s="191">
        <v>42441.75</v>
      </c>
      <c r="M85" s="190">
        <v>122.05</v>
      </c>
      <c r="N85" s="191">
        <v>51.8</v>
      </c>
      <c r="O85" s="190">
        <v>0.01</v>
      </c>
      <c r="P85" s="190">
        <f>N85/'סכום נכסי הקרן'!$C$37*100</f>
        <v>0.15986341862057</v>
      </c>
    </row>
    <row r="86" spans="1:256">
      <c r="B86" s="186" t="str">
        <v>מבני תעשיה
מבני תעשיה אגח ט </v>
      </c>
      <c r="C86" s="187">
        <v>2260180</v>
      </c>
      <c r="D86" s="188" t="s">
        <v>94</v>
      </c>
      <c r="E86" s="189" t="s">
        <v>98</v>
      </c>
      <c r="F86" s="188" t="s">
        <v>90</v>
      </c>
      <c r="G86" s="189"/>
      <c r="H86" s="190">
        <v>3.71</v>
      </c>
      <c r="I86" s="188" t="s">
        <v>33</v>
      </c>
      <c r="J86" s="190">
        <v>5.05</v>
      </c>
      <c r="K86" s="190">
        <v>4.31</v>
      </c>
      <c r="L86" s="191">
        <v>42947</v>
      </c>
      <c r="M86" s="190">
        <v>121.85</v>
      </c>
      <c r="N86" s="191">
        <v>52.33</v>
      </c>
      <c r="O86" s="190">
        <v>0</v>
      </c>
      <c r="P86" s="190">
        <f>N86/'סכום נכסי הקרן'!$C$37*100</f>
        <v>0.161499086803367</v>
      </c>
    </row>
    <row r="87" spans="1:256">
      <c r="B87" s="186" t="str">
        <v>מבני תעשיה
מבני תעשיה בע"מ אג"ח ח' </v>
      </c>
      <c r="C87" s="187">
        <v>2260131</v>
      </c>
      <c r="D87" s="188" t="s">
        <v>94</v>
      </c>
      <c r="E87" s="189" t="s">
        <v>98</v>
      </c>
      <c r="F87" s="188" t="s">
        <v>90</v>
      </c>
      <c r="G87" s="189"/>
      <c r="H87" s="190">
        <v>2.9</v>
      </c>
      <c r="I87" s="188" t="s">
        <v>33</v>
      </c>
      <c r="J87" s="190">
        <v>4.65</v>
      </c>
      <c r="K87" s="190">
        <v>3.76</v>
      </c>
      <c r="L87" s="191">
        <v>52417.57</v>
      </c>
      <c r="M87" s="190">
        <v>124.55</v>
      </c>
      <c r="N87" s="191">
        <v>65.29</v>
      </c>
      <c r="O87" s="190">
        <v>0.01</v>
      </c>
      <c r="P87" s="190">
        <f>N87/'סכום נכסי הקרן'!$C$37*100</f>
        <v>0.201495803122336</v>
      </c>
    </row>
    <row r="88" spans="1:256">
      <c r="B88" s="186" t="str">
        <v>גזית גלוב
נורסטאר החזקות ו(לשעבר גזית) </v>
      </c>
      <c r="C88" s="187">
        <v>7230279</v>
      </c>
      <c r="D88" s="188" t="s">
        <v>94</v>
      </c>
      <c r="E88" s="189" t="s">
        <v>98</v>
      </c>
      <c r="F88" s="188" t="s">
        <v>90</v>
      </c>
      <c r="G88" s="189"/>
      <c r="H88" s="190">
        <v>2.13</v>
      </c>
      <c r="I88" s="188" t="s">
        <v>33</v>
      </c>
      <c r="J88" s="190">
        <v>4.95</v>
      </c>
      <c r="K88" s="190">
        <v>2</v>
      </c>
      <c r="L88" s="191">
        <v>4908.78</v>
      </c>
      <c r="M88" s="190">
        <v>128.99</v>
      </c>
      <c r="N88" s="191">
        <v>6.33</v>
      </c>
      <c r="O88" s="190">
        <v>0</v>
      </c>
      <c r="P88" s="190">
        <f>N88/'סכום נכסי הקרן'!$C$37*100</f>
        <v>0.019535433202089</v>
      </c>
    </row>
    <row r="89" spans="1:256">
      <c r="B89" s="186" t="str">
        <v>גזית
נורסטאר החזקות ט </v>
      </c>
      <c r="C89" s="187">
        <v>7230303</v>
      </c>
      <c r="D89" s="188" t="s">
        <v>94</v>
      </c>
      <c r="E89" s="189" t="s">
        <v>98</v>
      </c>
      <c r="F89" s="188" t="s">
        <v>90</v>
      </c>
      <c r="G89" s="189"/>
      <c r="H89" s="190">
        <v>4.64</v>
      </c>
      <c r="I89" s="188" t="s">
        <v>33</v>
      </c>
      <c r="J89" s="190">
        <v>4.7</v>
      </c>
      <c r="K89" s="190">
        <v>3.79</v>
      </c>
      <c r="L89" s="191">
        <v>38000</v>
      </c>
      <c r="M89" s="190">
        <v>112.15</v>
      </c>
      <c r="N89" s="191">
        <v>42.62</v>
      </c>
      <c r="O89" s="190">
        <v>0.01</v>
      </c>
      <c r="P89" s="190">
        <f>N89/'סכום נכסי הקרן'!$C$37*100</f>
        <v>0.131532411227967</v>
      </c>
    </row>
    <row r="90" spans="1:256">
      <c r="B90" s="186" t="str">
        <v>נכסים ובנין
נכסים ובנין אג"ח סד' 4 </v>
      </c>
      <c r="C90" s="187">
        <v>6990154</v>
      </c>
      <c r="D90" s="188" t="s">
        <v>94</v>
      </c>
      <c r="E90" s="189" t="s">
        <v>98</v>
      </c>
      <c r="F90" s="188" t="s">
        <v>90</v>
      </c>
      <c r="G90" s="189"/>
      <c r="H90" s="190">
        <v>8.2</v>
      </c>
      <c r="I90" s="188" t="s">
        <v>33</v>
      </c>
      <c r="J90" s="190">
        <v>4.95</v>
      </c>
      <c r="K90" s="190">
        <v>5.61</v>
      </c>
      <c r="L90" s="191">
        <v>10896</v>
      </c>
      <c r="M90" s="190">
        <v>113.27</v>
      </c>
      <c r="N90" s="191">
        <v>12.34</v>
      </c>
      <c r="O90" s="190">
        <v>0</v>
      </c>
      <c r="P90" s="190">
        <f>N90/'סכום נכסי הקרן'!$C$37*100</f>
        <v>0.0380832931617342</v>
      </c>
    </row>
    <row r="91" spans="1:256">
      <c r="B91" s="186" t="str">
        <v>נכסים ובנין
נכסים ובנין בע"מ אג"ח סד' ג </v>
      </c>
      <c r="C91" s="187">
        <v>6990139</v>
      </c>
      <c r="D91" s="188" t="s">
        <v>94</v>
      </c>
      <c r="E91" s="189" t="s">
        <v>98</v>
      </c>
      <c r="F91" s="188" t="s">
        <v>90</v>
      </c>
      <c r="G91" s="189"/>
      <c r="H91" s="190">
        <v>2.75</v>
      </c>
      <c r="I91" s="188" t="s">
        <v>33</v>
      </c>
      <c r="J91" s="190">
        <v>5</v>
      </c>
      <c r="K91" s="190">
        <v>2.83</v>
      </c>
      <c r="L91" s="191">
        <v>37033.07</v>
      </c>
      <c r="M91" s="190">
        <v>125.79</v>
      </c>
      <c r="N91" s="191">
        <v>46.58</v>
      </c>
      <c r="O91" s="190">
        <v>0</v>
      </c>
      <c r="P91" s="190">
        <f>N91/'סכום נכסי הקרן'!$C$37*100</f>
        <v>0.143753630103208</v>
      </c>
    </row>
    <row r="92" spans="1:256">
      <c r="B92" s="186" t="str">
        <v>פועלים
פועלים שה א </v>
      </c>
      <c r="C92" s="187">
        <v>6620207</v>
      </c>
      <c r="D92" s="188" t="s">
        <v>89</v>
      </c>
      <c r="E92" s="189" t="s">
        <v>98</v>
      </c>
      <c r="F92" s="188" t="s">
        <v>90</v>
      </c>
      <c r="G92" s="189"/>
      <c r="H92" s="190">
        <v>3.59</v>
      </c>
      <c r="I92" s="188" t="s">
        <v>33</v>
      </c>
      <c r="J92" s="190">
        <v>6.5</v>
      </c>
      <c r="K92" s="190">
        <v>1.52</v>
      </c>
      <c r="L92" s="191">
        <v>12529</v>
      </c>
      <c r="M92" s="190">
        <v>152.17</v>
      </c>
      <c r="N92" s="191">
        <v>19.07</v>
      </c>
      <c r="O92" s="190">
        <v>0</v>
      </c>
      <c r="P92" s="190">
        <f>N92/'סכום נכסי הקרן'!$C$37*100</f>
        <v>0.0588531929168778</v>
      </c>
    </row>
    <row r="93" spans="1:256">
      <c r="B93" s="186" t="str">
        <v>קבוצת דלק
קב' דלק אג"ח סד' 13 </v>
      </c>
      <c r="C93" s="187">
        <v>1105543</v>
      </c>
      <c r="D93" s="188" t="s">
        <v>96</v>
      </c>
      <c r="E93" s="189" t="s">
        <v>98</v>
      </c>
      <c r="F93" s="188" t="s">
        <v>90</v>
      </c>
      <c r="G93" s="189"/>
      <c r="H93" s="190">
        <v>4.32</v>
      </c>
      <c r="I93" s="188" t="s">
        <v>33</v>
      </c>
      <c r="J93" s="190">
        <v>4.6</v>
      </c>
      <c r="K93" s="190">
        <v>3.34</v>
      </c>
      <c r="L93" s="191">
        <v>82500</v>
      </c>
      <c r="M93" s="190">
        <v>127.27</v>
      </c>
      <c r="N93" s="191">
        <v>105</v>
      </c>
      <c r="O93" s="190">
        <v>0.01</v>
      </c>
      <c r="P93" s="190">
        <f>N93/'סכום נכסי הקרן'!$C$37*100</f>
        <v>0.324047470176831</v>
      </c>
    </row>
    <row r="94" spans="1:256">
      <c r="B94" s="186" t="str">
        <v>קבוצת דלק
קבוצת דלק סד' כג </v>
      </c>
      <c r="C94" s="187">
        <v>1107465</v>
      </c>
      <c r="D94" s="188" t="s">
        <v>96</v>
      </c>
      <c r="E94" s="189" t="s">
        <v>98</v>
      </c>
      <c r="F94" s="188" t="s">
        <v>90</v>
      </c>
      <c r="G94" s="189"/>
      <c r="H94" s="190">
        <v>1.28</v>
      </c>
      <c r="I94" s="188" t="s">
        <v>33</v>
      </c>
      <c r="J94" s="190">
        <v>4.75</v>
      </c>
      <c r="K94" s="190">
        <v>1.89</v>
      </c>
      <c r="L94" s="191">
        <v>44064.5</v>
      </c>
      <c r="M94" s="190">
        <v>121.34</v>
      </c>
      <c r="N94" s="191">
        <v>53.47</v>
      </c>
      <c r="O94" s="190">
        <v>0.01</v>
      </c>
      <c r="P94" s="190">
        <f>N94/'סכום נכסי הקרן'!$C$37*100</f>
        <v>0.165017316479573</v>
      </c>
    </row>
    <row r="95" spans="1:256">
      <c r="B95" s="186" t="str">
        <v>שלמה אחזקות - ניו קופל
שלמנ החז אגח י </v>
      </c>
      <c r="C95" s="187">
        <v>1410216</v>
      </c>
      <c r="D95" s="188" t="s">
        <v>91</v>
      </c>
      <c r="E95" s="189" t="s">
        <v>98</v>
      </c>
      <c r="F95" s="188" t="s">
        <v>90</v>
      </c>
      <c r="G95" s="189"/>
      <c r="H95" s="190">
        <v>0.8</v>
      </c>
      <c r="I95" s="188" t="s">
        <v>33</v>
      </c>
      <c r="J95" s="190">
        <v>3.35</v>
      </c>
      <c r="K95" s="190">
        <v>2.27</v>
      </c>
      <c r="L95" s="191">
        <v>23239.99</v>
      </c>
      <c r="M95" s="190">
        <v>108.37</v>
      </c>
      <c r="N95" s="191">
        <v>25.19</v>
      </c>
      <c r="O95" s="190">
        <v>0.01</v>
      </c>
      <c r="P95" s="190">
        <f>N95/'סכום נכסי הקרן'!$C$37*100</f>
        <v>0.0777405311786131</v>
      </c>
    </row>
    <row r="96" spans="1:256">
      <c r="B96" s="186" t="str">
        <v>אלבר
אלבר.ק11 </v>
      </c>
      <c r="C96" s="187">
        <v>1123413</v>
      </c>
      <c r="D96" s="188" t="s">
        <v>99</v>
      </c>
      <c r="E96" s="189" t="s">
        <v>100</v>
      </c>
      <c r="F96" s="188" t="s">
        <v>32</v>
      </c>
      <c r="G96" s="189"/>
      <c r="H96" s="190">
        <v>1.81</v>
      </c>
      <c r="I96" s="188" t="s">
        <v>33</v>
      </c>
      <c r="J96" s="190">
        <v>2.8</v>
      </c>
      <c r="K96" s="190">
        <v>3.32</v>
      </c>
      <c r="L96" s="191">
        <v>17502.82</v>
      </c>
      <c r="M96" s="190">
        <v>102.25</v>
      </c>
      <c r="N96" s="191">
        <v>17.9</v>
      </c>
      <c r="O96" s="190">
        <v>0</v>
      </c>
      <c r="P96" s="190">
        <f>N96/'סכום נכסי הקרן'!$C$37*100</f>
        <v>0.0552423782491931</v>
      </c>
    </row>
    <row r="97" spans="1:256">
      <c r="B97" s="186" t="str">
        <v>דיסקונט
דיסקונט מנ שה </v>
      </c>
      <c r="C97" s="187">
        <v>7480098</v>
      </c>
      <c r="D97" s="188" t="s">
        <v>89</v>
      </c>
      <c r="E97" s="189" t="s">
        <v>100</v>
      </c>
      <c r="F97" s="188" t="s">
        <v>90</v>
      </c>
      <c r="G97" s="189"/>
      <c r="H97" s="190">
        <v>6.01</v>
      </c>
      <c r="I97" s="188" t="s">
        <v>33</v>
      </c>
      <c r="J97" s="190">
        <v>6.4</v>
      </c>
      <c r="K97" s="190">
        <v>2.54</v>
      </c>
      <c r="L97" s="191">
        <v>131775</v>
      </c>
      <c r="M97" s="190">
        <v>141.41</v>
      </c>
      <c r="N97" s="191">
        <v>186.34</v>
      </c>
      <c r="O97" s="190">
        <v>0.01</v>
      </c>
      <c r="P97" s="190">
        <f>N97/'סכום נכסי הקרן'!$C$37*100</f>
        <v>0.575076243740483</v>
      </c>
    </row>
    <row r="98" spans="1:256">
      <c r="B98" s="186" t="str">
        <v>דרבן
דרבן השקעות אגח ח 6.5% </v>
      </c>
      <c r="C98" s="187">
        <v>4110151</v>
      </c>
      <c r="D98" s="188" t="s">
        <v>94</v>
      </c>
      <c r="E98" s="189" t="s">
        <v>100</v>
      </c>
      <c r="F98" s="188" t="s">
        <v>32</v>
      </c>
      <c r="G98" s="189"/>
      <c r="H98" s="190">
        <v>2.26</v>
      </c>
      <c r="I98" s="188" t="s">
        <v>33</v>
      </c>
      <c r="J98" s="190">
        <v>6.5</v>
      </c>
      <c r="K98" s="190">
        <v>4.14</v>
      </c>
      <c r="L98" s="191">
        <v>50712</v>
      </c>
      <c r="M98" s="190">
        <v>113.06</v>
      </c>
      <c r="N98" s="191">
        <v>57.34</v>
      </c>
      <c r="O98" s="190">
        <v>0.02</v>
      </c>
      <c r="P98" s="190">
        <f>N98/'סכום נכסי הקרן'!$C$37*100</f>
        <v>0.176960780380376</v>
      </c>
    </row>
    <row r="99" spans="1:256">
      <c r="B99" s="186" t="str">
        <v>דרבן
דרבן השקעות סד' ז' </v>
      </c>
      <c r="C99" s="187">
        <v>4110128</v>
      </c>
      <c r="D99" s="188" t="s">
        <v>94</v>
      </c>
      <c r="E99" s="189" t="s">
        <v>100</v>
      </c>
      <c r="F99" s="188" t="s">
        <v>32</v>
      </c>
      <c r="G99" s="189"/>
      <c r="H99" s="190">
        <v>0.89</v>
      </c>
      <c r="I99" s="188" t="s">
        <v>33</v>
      </c>
      <c r="J99" s="190">
        <v>5.9</v>
      </c>
      <c r="K99" s="190">
        <v>3.3</v>
      </c>
      <c r="L99" s="191">
        <v>20000</v>
      </c>
      <c r="M99" s="190">
        <v>119.5</v>
      </c>
      <c r="N99" s="191">
        <v>23.9</v>
      </c>
      <c r="O99" s="190">
        <v>0.02</v>
      </c>
      <c r="P99" s="190">
        <f>N99/'סכום נכסי הקרן'!$C$37*100</f>
        <v>0.073759376545012</v>
      </c>
    </row>
    <row r="100" spans="1:256">
      <c r="B100" s="186" t="str">
        <v>דרבן
דרבן.ק4 </v>
      </c>
      <c r="C100" s="187">
        <v>4110094</v>
      </c>
      <c r="D100" s="188" t="s">
        <v>94</v>
      </c>
      <c r="E100" s="189" t="s">
        <v>100</v>
      </c>
      <c r="F100" s="188" t="s">
        <v>32</v>
      </c>
      <c r="G100" s="189"/>
      <c r="H100" s="190">
        <v>4.31</v>
      </c>
      <c r="I100" s="188" t="s">
        <v>33</v>
      </c>
      <c r="J100" s="190">
        <v>4.6</v>
      </c>
      <c r="K100" s="190">
        <v>6.25</v>
      </c>
      <c r="L100" s="191">
        <v>25700</v>
      </c>
      <c r="M100" s="190">
        <v>112.99</v>
      </c>
      <c r="N100" s="191">
        <v>29.04</v>
      </c>
      <c r="O100" s="190">
        <v>0.01</v>
      </c>
      <c r="P100" s="190">
        <f>N100/'סכום נכסי הקרן'!$C$37*100</f>
        <v>0.0896222717517636</v>
      </c>
    </row>
    <row r="101" spans="1:256">
      <c r="B101" s="186" t="str">
        <v>כלכלית ירושלים
כלכלית אג"ח סד' 7 </v>
      </c>
      <c r="C101" s="187">
        <v>1980200</v>
      </c>
      <c r="D101" s="188" t="s">
        <v>94</v>
      </c>
      <c r="E101" s="189" t="s">
        <v>100</v>
      </c>
      <c r="F101" s="188" t="s">
        <v>32</v>
      </c>
      <c r="G101" s="189"/>
      <c r="H101" s="190">
        <v>1.58</v>
      </c>
      <c r="I101" s="188" t="s">
        <v>33</v>
      </c>
      <c r="J101" s="190">
        <v>5.1</v>
      </c>
      <c r="K101" s="190">
        <v>6.31</v>
      </c>
      <c r="L101" s="191">
        <v>61184.01</v>
      </c>
      <c r="M101" s="190">
        <v>114.44</v>
      </c>
      <c r="N101" s="191">
        <v>70.02</v>
      </c>
      <c r="O101" s="190">
        <v>0.02</v>
      </c>
      <c r="P101" s="190">
        <f>N101/'סכום נכסי הקרן'!$C$37*100</f>
        <v>0.216093370112207</v>
      </c>
    </row>
    <row r="102" spans="1:256">
      <c r="B102" s="186" t="str">
        <v>כלכלית ירושלים
כלכלית י-ם ד </v>
      </c>
      <c r="C102" s="187">
        <v>1980119</v>
      </c>
      <c r="D102" s="188" t="s">
        <v>94</v>
      </c>
      <c r="E102" s="189" t="s">
        <v>100</v>
      </c>
      <c r="F102" s="188" t="s">
        <v>32</v>
      </c>
      <c r="G102" s="189"/>
      <c r="H102" s="190">
        <v>0.64</v>
      </c>
      <c r="I102" s="188" t="s">
        <v>33</v>
      </c>
      <c r="J102" s="190">
        <v>5.5</v>
      </c>
      <c r="K102" s="190">
        <v>4.56</v>
      </c>
      <c r="L102" s="191">
        <v>933.33</v>
      </c>
      <c r="M102" s="190">
        <v>126.18</v>
      </c>
      <c r="N102" s="191">
        <v>1.18</v>
      </c>
      <c r="O102" s="190">
        <v>0</v>
      </c>
      <c r="P102" s="190">
        <f>N102/'סכום נכסי הקרן'!$C$37*100</f>
        <v>0.00364167633151105</v>
      </c>
    </row>
    <row r="103" spans="1:256">
      <c r="B103" s="186" t="str">
        <v>כלכלית ירושלים
כלכלית ים אג"ח ה </v>
      </c>
      <c r="C103" s="187">
        <v>1980150</v>
      </c>
      <c r="D103" s="188" t="s">
        <v>94</v>
      </c>
      <c r="E103" s="189" t="s">
        <v>100</v>
      </c>
      <c r="F103" s="188" t="s">
        <v>90</v>
      </c>
      <c r="G103" s="189"/>
      <c r="H103" s="190">
        <v>1.35</v>
      </c>
      <c r="I103" s="188" t="s">
        <v>33</v>
      </c>
      <c r="J103" s="190">
        <v>4.75</v>
      </c>
      <c r="K103" s="190">
        <v>6.26</v>
      </c>
      <c r="L103" s="191">
        <v>8626.25</v>
      </c>
      <c r="M103" s="190">
        <v>119.53</v>
      </c>
      <c r="N103" s="191">
        <v>10.31</v>
      </c>
      <c r="O103" s="190">
        <v>0</v>
      </c>
      <c r="P103" s="190">
        <f>N103/'סכום נכסי הקרן'!$C$37*100</f>
        <v>0.0318183754049822</v>
      </c>
    </row>
    <row r="104" spans="1:256">
      <c r="B104" s="186" t="str">
        <v>כלכלית ירושלים
כלכלית ירושלים אגח י </v>
      </c>
      <c r="C104" s="187">
        <v>1980317</v>
      </c>
      <c r="D104" s="188" t="s">
        <v>94</v>
      </c>
      <c r="E104" s="189" t="s">
        <v>100</v>
      </c>
      <c r="F104" s="188" t="s">
        <v>90</v>
      </c>
      <c r="G104" s="189"/>
      <c r="H104" s="190">
        <v>4.59</v>
      </c>
      <c r="I104" s="188" t="s">
        <v>33</v>
      </c>
      <c r="J104" s="190">
        <v>6.75</v>
      </c>
      <c r="K104" s="190">
        <v>8.25</v>
      </c>
      <c r="L104" s="191">
        <v>40000</v>
      </c>
      <c r="M104" s="190">
        <v>99.26</v>
      </c>
      <c r="N104" s="191">
        <v>39.7</v>
      </c>
      <c r="O104" s="190">
        <v>0.03</v>
      </c>
      <c r="P104" s="190">
        <f>N104/'סכום נכסי הקרן'!$C$37*100</f>
        <v>0.122520805390669</v>
      </c>
    </row>
    <row r="105" spans="1:256">
      <c r="B105" s="186" t="str">
        <v>כלכלית ירושלים
כלכלית לירושלים אגח ו </v>
      </c>
      <c r="C105" s="187">
        <v>1980192</v>
      </c>
      <c r="D105" s="188" t="s">
        <v>94</v>
      </c>
      <c r="E105" s="189" t="s">
        <v>100</v>
      </c>
      <c r="F105" s="188" t="s">
        <v>90</v>
      </c>
      <c r="G105" s="189"/>
      <c r="H105" s="190">
        <v>3.65</v>
      </c>
      <c r="I105" s="188" t="s">
        <v>33</v>
      </c>
      <c r="J105" s="190">
        <v>4.85</v>
      </c>
      <c r="K105" s="190">
        <v>8.54</v>
      </c>
      <c r="L105" s="191">
        <v>50378</v>
      </c>
      <c r="M105" s="190">
        <v>106.38</v>
      </c>
      <c r="N105" s="191">
        <v>53.59</v>
      </c>
      <c r="O105" s="190">
        <v>0.01</v>
      </c>
      <c r="P105" s="190">
        <f>N105/'סכום נכסי הקרן'!$C$37*100</f>
        <v>0.165387656445489</v>
      </c>
    </row>
    <row r="106" spans="1:256">
      <c r="B106" s="186" t="str">
        <v>כלל תעשיה והשקעות
כלל תעשיות יג </v>
      </c>
      <c r="C106" s="187">
        <v>6080188</v>
      </c>
      <c r="D106" s="188" t="s">
        <v>101</v>
      </c>
      <c r="E106" s="189" t="s">
        <v>100</v>
      </c>
      <c r="F106" s="188" t="s">
        <v>90</v>
      </c>
      <c r="G106" s="189"/>
      <c r="H106" s="190">
        <v>2.33</v>
      </c>
      <c r="I106" s="188" t="s">
        <v>33</v>
      </c>
      <c r="J106" s="190">
        <v>4.5</v>
      </c>
      <c r="K106" s="190">
        <v>1.44</v>
      </c>
      <c r="L106" s="191">
        <v>8225</v>
      </c>
      <c r="M106" s="190">
        <v>133.09</v>
      </c>
      <c r="N106" s="191">
        <v>10.95</v>
      </c>
      <c r="O106" s="190">
        <v>0</v>
      </c>
      <c r="P106" s="190">
        <f>N106/'סכום נכסי הקרן'!$C$37*100</f>
        <v>0.0337935218898695</v>
      </c>
    </row>
    <row r="107" spans="1:256">
      <c r="B107" s="186" t="str">
        <v>כלל תעשיה והשקעות
כלל תעשיות סד 14 </v>
      </c>
      <c r="C107" s="187">
        <v>6080204</v>
      </c>
      <c r="D107" s="188" t="s">
        <v>101</v>
      </c>
      <c r="E107" s="189" t="s">
        <v>100</v>
      </c>
      <c r="F107" s="188" t="s">
        <v>90</v>
      </c>
      <c r="G107" s="189"/>
      <c r="H107" s="190">
        <v>5.9</v>
      </c>
      <c r="I107" s="188" t="s">
        <v>33</v>
      </c>
      <c r="J107" s="190">
        <v>4.9</v>
      </c>
      <c r="K107" s="190">
        <v>3.47</v>
      </c>
      <c r="L107" s="191">
        <v>41900</v>
      </c>
      <c r="M107" s="190">
        <v>134.66</v>
      </c>
      <c r="N107" s="191">
        <v>56.42</v>
      </c>
      <c r="O107" s="190">
        <v>0.01</v>
      </c>
      <c r="P107" s="190">
        <f>N107/'סכום נכסי הקרן'!$C$37*100</f>
        <v>0.174121507308351</v>
      </c>
    </row>
    <row r="108" spans="1:256">
      <c r="B108" s="186" t="str">
        <v>אדגר
אדגר 6 </v>
      </c>
      <c r="C108" s="187">
        <v>1820141</v>
      </c>
      <c r="D108" s="188" t="s">
        <v>94</v>
      </c>
      <c r="E108" s="189" t="s">
        <v>102</v>
      </c>
      <c r="F108" s="188" t="s">
        <v>32</v>
      </c>
      <c r="G108" s="189"/>
      <c r="H108" s="190">
        <v>2.61</v>
      </c>
      <c r="I108" s="188" t="s">
        <v>33</v>
      </c>
      <c r="J108" s="190">
        <v>6.1</v>
      </c>
      <c r="K108" s="190">
        <v>4.31</v>
      </c>
      <c r="L108" s="191">
        <v>17300</v>
      </c>
      <c r="M108" s="190">
        <v>113.58</v>
      </c>
      <c r="N108" s="191">
        <v>19.65</v>
      </c>
      <c r="O108" s="190">
        <v>0.01</v>
      </c>
      <c r="P108" s="190">
        <f>N108/'סכום נכסי הקרן'!$C$37*100</f>
        <v>0.060643169418807</v>
      </c>
    </row>
    <row r="109" spans="1:256">
      <c r="B109" s="186" t="str">
        <v>אזורים
אזורים אגח 8 </v>
      </c>
      <c r="C109" s="187">
        <v>7150246</v>
      </c>
      <c r="D109" s="188" t="s">
        <v>94</v>
      </c>
      <c r="E109" s="189" t="s">
        <v>102</v>
      </c>
      <c r="F109" s="188" t="s">
        <v>90</v>
      </c>
      <c r="G109" s="189"/>
      <c r="H109" s="190">
        <v>2.72</v>
      </c>
      <c r="I109" s="188" t="s">
        <v>33</v>
      </c>
      <c r="J109" s="190">
        <v>5.5</v>
      </c>
      <c r="K109" s="190">
        <v>7.55</v>
      </c>
      <c r="L109" s="191">
        <v>19060</v>
      </c>
      <c r="M109" s="190">
        <v>112.52</v>
      </c>
      <c r="N109" s="191">
        <v>21.45</v>
      </c>
      <c r="O109" s="190">
        <v>0.01</v>
      </c>
      <c r="P109" s="190">
        <f>N109/'סכום נכסי הקרן'!$C$37*100</f>
        <v>0.0661982689075526</v>
      </c>
    </row>
    <row r="110" spans="1:256">
      <c r="B110" s="186" t="str">
        <v>בזן
בז"ן ק' 1 </v>
      </c>
      <c r="C110" s="187">
        <v>2590255</v>
      </c>
      <c r="D110" s="188" t="s">
        <v>97</v>
      </c>
      <c r="E110" s="189" t="s">
        <v>102</v>
      </c>
      <c r="F110" s="188" t="s">
        <v>90</v>
      </c>
      <c r="G110" s="189"/>
      <c r="H110" s="190">
        <v>3.8</v>
      </c>
      <c r="I110" s="188" t="s">
        <v>33</v>
      </c>
      <c r="J110" s="190">
        <v>4.8</v>
      </c>
      <c r="K110" s="190">
        <v>5.21</v>
      </c>
      <c r="L110" s="191">
        <v>17954</v>
      </c>
      <c r="M110" s="190">
        <v>114.45</v>
      </c>
      <c r="N110" s="191">
        <v>20.55</v>
      </c>
      <c r="O110" s="190">
        <v>0</v>
      </c>
      <c r="P110" s="190">
        <f>N110/'סכום נכסי הקרן'!$C$37*100</f>
        <v>0.0634207191631798</v>
      </c>
    </row>
    <row r="111" spans="1:256">
      <c r="B111" s="186" t="str">
        <v>בתי זיקוק
בתי זיקוק לנפט אג"ח ב' </v>
      </c>
      <c r="C111" s="187">
        <v>2590263</v>
      </c>
      <c r="D111" s="188" t="s">
        <v>97</v>
      </c>
      <c r="E111" s="189" t="s">
        <v>102</v>
      </c>
      <c r="F111" s="188" t="s">
        <v>90</v>
      </c>
      <c r="G111" s="189"/>
      <c r="H111" s="190">
        <v>1.46</v>
      </c>
      <c r="I111" s="188" t="s">
        <v>33</v>
      </c>
      <c r="J111" s="190">
        <v>4.6</v>
      </c>
      <c r="K111" s="190">
        <v>3.56</v>
      </c>
      <c r="L111" s="191">
        <v>34698.33</v>
      </c>
      <c r="M111" s="190">
        <v>117.72</v>
      </c>
      <c r="N111" s="191">
        <v>40.85</v>
      </c>
      <c r="O111" s="190">
        <v>0</v>
      </c>
      <c r="P111" s="190">
        <f>N111/'סכום נכסי הקרן'!$C$37*100</f>
        <v>0.1260698967307</v>
      </c>
    </row>
    <row r="112" spans="1:256">
      <c r="B112" s="186" t="str">
        <v>הכשרת הישוב
הכשרה ק.13 </v>
      </c>
      <c r="C112" s="187">
        <v>6120125</v>
      </c>
      <c r="D112" s="188" t="s">
        <v>96</v>
      </c>
      <c r="E112" s="189" t="s">
        <v>102</v>
      </c>
      <c r="F112" s="188" t="s">
        <v>90</v>
      </c>
      <c r="G112" s="189"/>
      <c r="H112" s="190">
        <v>3.36</v>
      </c>
      <c r="I112" s="188" t="s">
        <v>33</v>
      </c>
      <c r="J112" s="190">
        <v>5.3</v>
      </c>
      <c r="K112" s="190">
        <v>11.48</v>
      </c>
      <c r="L112" s="191">
        <v>40000</v>
      </c>
      <c r="M112" s="190">
        <v>99</v>
      </c>
      <c r="N112" s="191">
        <v>39.6</v>
      </c>
      <c r="O112" s="190">
        <v>0.02</v>
      </c>
      <c r="P112" s="190">
        <f>N112/'סכום נכסי הקרן'!$C$37*100</f>
        <v>0.122212188752405</v>
      </c>
    </row>
    <row r="113" spans="1:256">
      <c r="B113" s="186" t="str">
        <v>הכשרת הישוב
הכשרת הישוב אגח 12 </v>
      </c>
      <c r="C113" s="187">
        <v>6120117</v>
      </c>
      <c r="D113" s="188" t="s">
        <v>96</v>
      </c>
      <c r="E113" s="189" t="s">
        <v>102</v>
      </c>
      <c r="F113" s="188" t="s">
        <v>90</v>
      </c>
      <c r="G113" s="189"/>
      <c r="H113" s="190">
        <v>2.62</v>
      </c>
      <c r="I113" s="188" t="s">
        <v>33</v>
      </c>
      <c r="J113" s="190">
        <v>5.25</v>
      </c>
      <c r="K113" s="190">
        <v>9.85</v>
      </c>
      <c r="L113" s="191">
        <v>18886</v>
      </c>
      <c r="M113" s="190">
        <v>108.02</v>
      </c>
      <c r="N113" s="191">
        <v>20.4</v>
      </c>
      <c r="O113" s="190">
        <v>0.01</v>
      </c>
      <c r="P113" s="190">
        <f>N113/'סכום נכסי הקרן'!$C$37*100</f>
        <v>0.0629577942057843</v>
      </c>
    </row>
    <row r="114" spans="1:256">
      <c r="B114" s="186" t="str">
        <v>טן חברה לדלק
טנדל. ק1 </v>
      </c>
      <c r="C114" s="187">
        <v>1108307</v>
      </c>
      <c r="D114" s="188" t="s">
        <v>97</v>
      </c>
      <c r="E114" s="189" t="s">
        <v>102</v>
      </c>
      <c r="F114" s="188" t="s">
        <v>90</v>
      </c>
      <c r="G114" s="189"/>
      <c r="H114" s="190">
        <v>1.91</v>
      </c>
      <c r="I114" s="188" t="s">
        <v>33</v>
      </c>
      <c r="J114" s="190">
        <v>5.5</v>
      </c>
      <c r="K114" s="190">
        <v>4.08</v>
      </c>
      <c r="L114" s="191">
        <v>11219.4</v>
      </c>
      <c r="M114" s="190">
        <v>119.13</v>
      </c>
      <c r="N114" s="191">
        <v>13.37</v>
      </c>
      <c r="O114" s="190">
        <v>0.01</v>
      </c>
      <c r="P114" s="190">
        <f>N114/'סכום נכסי הקרן'!$C$37*100</f>
        <v>0.0412620445358498</v>
      </c>
    </row>
    <row r="115" spans="1:256">
      <c r="B115" s="186" t="str">
        <v>אדגר
אדגר אגח ז </v>
      </c>
      <c r="C115" s="187">
        <v>1820158</v>
      </c>
      <c r="D115" s="188" t="s">
        <v>94</v>
      </c>
      <c r="E115" s="189" t="s">
        <v>103</v>
      </c>
      <c r="F115" s="188" t="s">
        <v>90</v>
      </c>
      <c r="G115" s="189"/>
      <c r="H115" s="190">
        <v>3.99</v>
      </c>
      <c r="I115" s="188" t="s">
        <v>33</v>
      </c>
      <c r="J115" s="190">
        <v>5.6</v>
      </c>
      <c r="K115" s="190">
        <v>5.21</v>
      </c>
      <c r="L115" s="191">
        <v>9630</v>
      </c>
      <c r="M115" s="190">
        <v>105.9</v>
      </c>
      <c r="N115" s="191">
        <v>10.2</v>
      </c>
      <c r="O115" s="190">
        <v>0</v>
      </c>
      <c r="P115" s="190">
        <f>N115/'סכום נכסי הקרן'!$C$37*100</f>
        <v>0.0314788971028922</v>
      </c>
    </row>
    <row r="116" spans="1:256">
      <c r="B116" s="186" t="str">
        <v>אדגר
אדגר ד </v>
      </c>
      <c r="C116" s="187">
        <v>1820117</v>
      </c>
      <c r="D116" s="188" t="s">
        <v>94</v>
      </c>
      <c r="E116" s="189" t="s">
        <v>103</v>
      </c>
      <c r="F116" s="188" t="s">
        <v>90</v>
      </c>
      <c r="G116" s="189"/>
      <c r="H116" s="190">
        <v>0.66</v>
      </c>
      <c r="I116" s="188" t="s">
        <v>33</v>
      </c>
      <c r="J116" s="190">
        <v>6.35</v>
      </c>
      <c r="K116" s="190">
        <v>3.49</v>
      </c>
      <c r="L116" s="191">
        <v>11666.68</v>
      </c>
      <c r="M116" s="190">
        <v>126.2</v>
      </c>
      <c r="N116" s="191">
        <v>14.72</v>
      </c>
      <c r="O116" s="190">
        <v>0.04</v>
      </c>
      <c r="P116" s="190">
        <f>N116/'סכום נכסי הקרן'!$C$37*100</f>
        <v>0.0454283691524091</v>
      </c>
    </row>
    <row r="117" spans="1:256">
      <c r="B117" s="186" t="str">
        <v>אדרי אל
אדרי א ל אגח ב </v>
      </c>
      <c r="C117" s="187">
        <v>1123371</v>
      </c>
      <c r="D117" s="188" t="s">
        <v>94</v>
      </c>
      <c r="E117" s="189" t="s">
        <v>103</v>
      </c>
      <c r="F117" s="188" t="s">
        <v>90</v>
      </c>
      <c r="G117" s="189"/>
      <c r="H117" s="190">
        <v>3.74</v>
      </c>
      <c r="I117" s="188" t="s">
        <v>33</v>
      </c>
      <c r="J117" s="190">
        <v>5.1</v>
      </c>
      <c r="K117" s="190">
        <v>6.05</v>
      </c>
      <c r="L117" s="191">
        <v>27160.97</v>
      </c>
      <c r="M117" s="190">
        <v>99.82</v>
      </c>
      <c r="N117" s="191">
        <v>27.11</v>
      </c>
      <c r="O117" s="190">
        <v>0.01</v>
      </c>
      <c r="P117" s="190">
        <f>N117/'סכום נכסי הקרן'!$C$37*100</f>
        <v>0.0836659706332751</v>
      </c>
    </row>
    <row r="118" spans="1:256">
      <c r="B118" s="186" t="str">
        <v>דיסקונט
דיסקונט אג"ח ק1 </v>
      </c>
      <c r="C118" s="187">
        <v>6910095</v>
      </c>
      <c r="D118" s="188" t="s">
        <v>89</v>
      </c>
      <c r="E118" s="189" t="s">
        <v>103</v>
      </c>
      <c r="F118" s="188" t="s">
        <v>90</v>
      </c>
      <c r="G118" s="189"/>
      <c r="H118" s="190">
        <v>7.39</v>
      </c>
      <c r="I118" s="188" t="s">
        <v>33</v>
      </c>
      <c r="J118" s="190">
        <v>5.1</v>
      </c>
      <c r="K118" s="190">
        <v>3.6</v>
      </c>
      <c r="L118" s="191">
        <v>72000</v>
      </c>
      <c r="M118" s="190">
        <v>132.72</v>
      </c>
      <c r="N118" s="191">
        <v>95.56</v>
      </c>
      <c r="O118" s="190">
        <v>0.01</v>
      </c>
      <c r="P118" s="190">
        <f>N118/'סכום נכסי הקרן'!$C$37*100</f>
        <v>0.294914059524743</v>
      </c>
    </row>
    <row r="119" spans="1:256">
      <c r="B119" s="186" t="str">
        <v>דיסקונט השקעות
דיסקונט השקעות סד' 6 </v>
      </c>
      <c r="C119" s="187">
        <v>6390207</v>
      </c>
      <c r="D119" s="188" t="s">
        <v>96</v>
      </c>
      <c r="E119" s="189" t="s">
        <v>103</v>
      </c>
      <c r="F119" s="188" t="s">
        <v>90</v>
      </c>
      <c r="G119" s="189"/>
      <c r="H119" s="190">
        <v>6.92</v>
      </c>
      <c r="I119" s="188" t="s">
        <v>33</v>
      </c>
      <c r="J119" s="190">
        <v>4.95</v>
      </c>
      <c r="K119" s="190">
        <v>9.44</v>
      </c>
      <c r="L119" s="191">
        <v>83917</v>
      </c>
      <c r="M119" s="190">
        <v>87.97</v>
      </c>
      <c r="N119" s="191">
        <v>73.82</v>
      </c>
      <c r="O119" s="190">
        <v>0.01</v>
      </c>
      <c r="P119" s="190">
        <f>N119/'סכום נכסי הקרן'!$C$37*100</f>
        <v>0.227820802366225</v>
      </c>
    </row>
    <row r="120" spans="1:256">
      <c r="B120" s="186" t="str">
        <v>מרכנתיל
דיסקונט להשקעות ק4 אג"ח </v>
      </c>
      <c r="C120" s="187">
        <v>6390157</v>
      </c>
      <c r="D120" s="188" t="s">
        <v>96</v>
      </c>
      <c r="E120" s="189" t="s">
        <v>103</v>
      </c>
      <c r="F120" s="188" t="s">
        <v>90</v>
      </c>
      <c r="G120" s="189"/>
      <c r="H120" s="190">
        <v>1.61</v>
      </c>
      <c r="I120" s="188" t="s">
        <v>33</v>
      </c>
      <c r="J120" s="190">
        <v>5</v>
      </c>
      <c r="K120" s="190">
        <v>11.01</v>
      </c>
      <c r="L120" s="191">
        <v>17508.4</v>
      </c>
      <c r="M120" s="190">
        <v>115.13</v>
      </c>
      <c r="N120" s="191">
        <v>20.16</v>
      </c>
      <c r="O120" s="190">
        <v>0</v>
      </c>
      <c r="P120" s="190">
        <f>N120/'סכום נכסי הקרן'!$C$37*100</f>
        <v>0.0622171142739516</v>
      </c>
    </row>
    <row r="121" spans="1:256">
      <c r="B121" s="186" t="str">
        <v>דלק
דלק אגח א </v>
      </c>
      <c r="C121" s="187">
        <v>6360069</v>
      </c>
      <c r="D121" s="188" t="s">
        <v>104</v>
      </c>
      <c r="E121" s="189" t="s">
        <v>103</v>
      </c>
      <c r="F121" s="188" t="s">
        <v>32</v>
      </c>
      <c r="G121" s="189"/>
      <c r="H121" s="190">
        <v>1.97</v>
      </c>
      <c r="I121" s="188" t="s">
        <v>33</v>
      </c>
      <c r="J121" s="190">
        <v>5.1</v>
      </c>
      <c r="K121" s="190">
        <v>4.48</v>
      </c>
      <c r="L121" s="191">
        <v>53999.99</v>
      </c>
      <c r="M121" s="190">
        <v>121.41</v>
      </c>
      <c r="N121" s="191">
        <v>65.56</v>
      </c>
      <c r="O121" s="190">
        <v>0.01</v>
      </c>
      <c r="P121" s="190">
        <f>N121/'סכום נכסי הקרן'!$C$37*100</f>
        <v>0.202329068045648</v>
      </c>
    </row>
    <row r="122" spans="1:256">
      <c r="B122" s="186" t="str">
        <v>דיסקונט השקעות
דסקש ק8 </v>
      </c>
      <c r="C122" s="187">
        <v>6390223</v>
      </c>
      <c r="D122" s="188" t="s">
        <v>96</v>
      </c>
      <c r="E122" s="189" t="s">
        <v>103</v>
      </c>
      <c r="F122" s="188" t="s">
        <v>90</v>
      </c>
      <c r="G122" s="189"/>
      <c r="H122" s="190">
        <v>3.45</v>
      </c>
      <c r="I122" s="188" t="s">
        <v>33</v>
      </c>
      <c r="J122" s="190">
        <v>4.45</v>
      </c>
      <c r="K122" s="190">
        <v>10.06</v>
      </c>
      <c r="L122" s="191">
        <v>9900</v>
      </c>
      <c r="M122" s="190">
        <v>100.61</v>
      </c>
      <c r="N122" s="191">
        <v>9.96</v>
      </c>
      <c r="O122" s="190">
        <v>0.01</v>
      </c>
      <c r="P122" s="190">
        <f>N122/'סכום נכסי הקרן'!$C$37*100</f>
        <v>0.0307382171710594</v>
      </c>
    </row>
    <row r="123" spans="1:256">
      <c r="B123" s="186" t="str">
        <v>קרדן
קרדן אן וי 1 </v>
      </c>
      <c r="C123" s="187">
        <v>1105535</v>
      </c>
      <c r="D123" s="188" t="s">
        <v>96</v>
      </c>
      <c r="E123" s="189" t="s">
        <v>105</v>
      </c>
      <c r="F123" s="188" t="s">
        <v>90</v>
      </c>
      <c r="G123" s="189"/>
      <c r="H123" s="190">
        <v>1.18</v>
      </c>
      <c r="I123" s="188" t="s">
        <v>33</v>
      </c>
      <c r="J123" s="190">
        <v>4.45</v>
      </c>
      <c r="K123" s="190">
        <v>41.89</v>
      </c>
      <c r="L123" s="191">
        <v>14462</v>
      </c>
      <c r="M123" s="190">
        <v>81.26</v>
      </c>
      <c r="N123" s="191">
        <v>11.75</v>
      </c>
      <c r="O123" s="190">
        <v>0</v>
      </c>
      <c r="P123" s="190">
        <f>N123/'סכום נכסי הקרן'!$C$37*100</f>
        <v>0.0362624549959787</v>
      </c>
    </row>
    <row r="124" spans="1:256">
      <c r="B124" s="186" t="str">
        <v>קרדן
קרנו. ק2 </v>
      </c>
      <c r="C124" s="187">
        <v>1113034</v>
      </c>
      <c r="D124" s="188" t="s">
        <v>96</v>
      </c>
      <c r="E124" s="189" t="s">
        <v>105</v>
      </c>
      <c r="F124" s="188" t="s">
        <v>90</v>
      </c>
      <c r="G124" s="189"/>
      <c r="H124" s="190">
        <v>2.79</v>
      </c>
      <c r="I124" s="188" t="s">
        <v>33</v>
      </c>
      <c r="J124" s="190">
        <v>4.9</v>
      </c>
      <c r="K124" s="190">
        <v>26.83</v>
      </c>
      <c r="L124" s="191">
        <v>44134</v>
      </c>
      <c r="M124" s="190">
        <v>67.95</v>
      </c>
      <c r="N124" s="191">
        <v>29.99</v>
      </c>
      <c r="O124" s="190">
        <v>0</v>
      </c>
      <c r="P124" s="190">
        <f>N124/'סכום נכסי הקרן'!$C$37*100</f>
        <v>0.0925541298152682</v>
      </c>
    </row>
    <row r="125" spans="1:256">
      <c r="B125" s="186" t="str">
        <v>פטרוכימיים
מפעלים פטרוכימיים אג"ח 2 </v>
      </c>
      <c r="C125" s="187">
        <v>7560048</v>
      </c>
      <c r="D125" s="188" t="s">
        <v>97</v>
      </c>
      <c r="E125" s="189" t="str">
        <v>bb+</v>
      </c>
      <c r="F125" s="188" t="s">
        <v>32</v>
      </c>
      <c r="G125" s="189"/>
      <c r="H125" s="190">
        <v>5.9</v>
      </c>
      <c r="I125" s="188" t="s">
        <v>33</v>
      </c>
      <c r="J125" s="190">
        <v>5.1</v>
      </c>
      <c r="K125" s="190">
        <v>14.52</v>
      </c>
      <c r="L125" s="191">
        <v>5504</v>
      </c>
      <c r="M125" s="190">
        <v>69.7</v>
      </c>
      <c r="N125" s="191">
        <v>3.84</v>
      </c>
      <c r="O125" s="190">
        <v>0</v>
      </c>
      <c r="P125" s="190">
        <f>N125/'סכום נכסי הקרן'!$C$37*100</f>
        <v>0.0118508789093241</v>
      </c>
    </row>
    <row r="126" spans="1:256">
      <c r="B126" s="186" t="str">
        <v>אורד בע"מ
אורד אגח א </v>
      </c>
      <c r="C126" s="187">
        <v>1104728</v>
      </c>
      <c r="D126" s="188" t="s">
        <v>96</v>
      </c>
      <c r="E126" s="189" t="str">
        <v>d</v>
      </c>
      <c r="F126" s="188" t="s">
        <v>90</v>
      </c>
      <c r="G126" s="189"/>
      <c r="H126" s="190">
        <v>0.41</v>
      </c>
      <c r="I126" s="188" t="s">
        <v>33</v>
      </c>
      <c r="J126" s="190">
        <v>5.45</v>
      </c>
      <c r="K126" s="190">
        <v>10.97</v>
      </c>
      <c r="L126" s="191">
        <v>3333.33</v>
      </c>
      <c r="M126" s="190">
        <v>116.49</v>
      </c>
      <c r="N126" s="191">
        <v>3.88</v>
      </c>
      <c r="O126" s="190">
        <v>0.04</v>
      </c>
      <c r="P126" s="190">
        <f>N126/'סכום נכסי הקרן'!$C$37*100</f>
        <v>0.0119743255646296</v>
      </c>
    </row>
    <row r="127" spans="1:256">
      <c r="B127" s="186" t="str">
        <v>דור אלון
אלון חברת דלק אג"ח ב' </v>
      </c>
      <c r="C127" s="187">
        <v>1093244</v>
      </c>
      <c r="D127" s="188" t="s">
        <v>91</v>
      </c>
      <c r="E127" s="189" t="s">
        <v>106</v>
      </c>
      <c r="F127" s="188" t="s">
        <v>32</v>
      </c>
      <c r="G127" s="189"/>
      <c r="H127" s="190">
        <v>1.37</v>
      </c>
      <c r="I127" s="188" t="s">
        <v>33</v>
      </c>
      <c r="J127" s="190">
        <v>5</v>
      </c>
      <c r="K127" s="190">
        <v>3.02</v>
      </c>
      <c r="L127" s="191">
        <v>4500</v>
      </c>
      <c r="M127" s="190">
        <v>125.12</v>
      </c>
      <c r="N127" s="191">
        <v>5.63</v>
      </c>
      <c r="O127" s="190">
        <v>0</v>
      </c>
      <c r="P127" s="190">
        <f>N127/'סכום נכסי הקרן'!$C$37*100</f>
        <v>0.0173751167342434</v>
      </c>
    </row>
    <row r="128" spans="1:256">
      <c r="B128" s="186" t="str">
        <v>אלון חברה לדלק
אלון גז אג"ח א </v>
      </c>
      <c r="C128" s="187">
        <v>1125590</v>
      </c>
      <c r="D128" s="188" t="s">
        <v>107</v>
      </c>
      <c r="E128" s="189"/>
      <c r="F128" s="188"/>
      <c r="G128" s="189"/>
      <c r="H128" s="190">
        <v>3.49</v>
      </c>
      <c r="I128" s="188" t="s">
        <v>33</v>
      </c>
      <c r="J128" s="190">
        <v>8.5</v>
      </c>
      <c r="K128" s="190">
        <v>4.24</v>
      </c>
      <c r="L128" s="191">
        <v>25500</v>
      </c>
      <c r="M128" s="190">
        <v>119.25</v>
      </c>
      <c r="N128" s="191">
        <v>30.41</v>
      </c>
      <c r="O128" s="190">
        <v>0.01</v>
      </c>
      <c r="P128" s="190">
        <f>N128/'סכום נכסי הקרן'!$C$37*100</f>
        <v>0.0938503196959756</v>
      </c>
    </row>
    <row r="129" spans="1:256">
      <c r="B129" s="193" t="str">
        <v>נפטא
נפטא אגח א </v>
      </c>
      <c r="C129" s="187">
        <v>6430102</v>
      </c>
      <c r="D129" s="188" t="s">
        <v>107</v>
      </c>
      <c r="E129" s="189"/>
      <c r="F129" s="188"/>
      <c r="G129" s="189"/>
      <c r="H129" s="190">
        <v>2.14</v>
      </c>
      <c r="I129" s="188" t="s">
        <v>33</v>
      </c>
      <c r="J129" s="190">
        <v>4.16</v>
      </c>
      <c r="K129" s="190">
        <v>2.67</v>
      </c>
      <c r="L129" s="191">
        <v>17890</v>
      </c>
      <c r="M129" s="190">
        <v>106.5</v>
      </c>
      <c r="N129" s="191">
        <v>19.05</v>
      </c>
      <c r="O129" s="190">
        <v>0.01</v>
      </c>
      <c r="P129" s="190">
        <f>N129/'סכום נכסי הקרן'!$C$37*100</f>
        <v>0.0587914695892251</v>
      </c>
    </row>
    <row r="130" spans="1:256">
      <c r="B130" s="194" t="str">
        <v>סה"כ צמודות:                            </v>
      </c>
      <c r="C130" s="195"/>
      <c r="D130" s="195"/>
      <c r="E130" s="195"/>
      <c r="F130" s="195"/>
      <c r="G130" s="195"/>
      <c r="H130" s="196">
        <v>4.67</v>
      </c>
      <c r="I130" s="195"/>
      <c r="J130" s="195"/>
      <c r="K130" s="196">
        <v>3.2</v>
      </c>
      <c r="L130" s="197">
        <v>4006875.15</v>
      </c>
      <c r="M130" s="195"/>
      <c r="N130" s="197">
        <f>SUM(N8:N129)</f>
        <v>4871.02</v>
      </c>
      <c r="O130" s="195"/>
      <c r="P130" s="197">
        <f>N130/'סכום נכסי הקרן'!$C$37*100</f>
        <v>15.03277817315</v>
      </c>
    </row>
    <row r="131" spans="1:256">
      <c r="B131" s="198" t="s">
        <v>61</v>
      </c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</row>
    <row r="132" spans="1:256">
      <c r="B132" s="186" t="str">
        <v>אלביט מערכות
אלביט א </v>
      </c>
      <c r="C132" s="187">
        <v>1119635</v>
      </c>
      <c r="D132" s="188" t="s">
        <v>104</v>
      </c>
      <c r="E132" s="189" t="s">
        <v>35</v>
      </c>
      <c r="F132" s="188" t="s">
        <v>32</v>
      </c>
      <c r="G132" s="189"/>
      <c r="H132" s="190">
        <v>3.66</v>
      </c>
      <c r="I132" s="188" t="s">
        <v>33</v>
      </c>
      <c r="J132" s="190">
        <v>4.84</v>
      </c>
      <c r="K132" s="190">
        <v>3.17</v>
      </c>
      <c r="L132" s="191">
        <v>52916.11</v>
      </c>
      <c r="M132" s="190">
        <v>106.2</v>
      </c>
      <c r="N132" s="191">
        <v>56.2</v>
      </c>
      <c r="O132" s="190">
        <v>0</v>
      </c>
      <c r="P132" s="190">
        <f>N132/'סכום נכסי הקרן'!$C$37*100</f>
        <v>0.173442550704171</v>
      </c>
    </row>
    <row r="133" spans="1:256">
      <c r="A133" s="192" t="s">
        <v>34</v>
      </c>
      <c r="B133" s="186" t="str">
        <v>לאומי מימון
לאומי חב' למימון אג"ח סד'6 </v>
      </c>
      <c r="C133" s="187">
        <v>7410178</v>
      </c>
      <c r="D133" s="188" t="s">
        <v>89</v>
      </c>
      <c r="E133" s="189" t="s">
        <v>35</v>
      </c>
      <c r="F133" s="188" t="s">
        <v>90</v>
      </c>
      <c r="G133" s="189"/>
      <c r="H133" s="190">
        <v>0.61</v>
      </c>
      <c r="I133" s="188" t="s">
        <v>33</v>
      </c>
      <c r="J133" s="190">
        <v>6.29</v>
      </c>
      <c r="K133" s="190">
        <v>2.13</v>
      </c>
      <c r="L133" s="191">
        <v>16000</v>
      </c>
      <c r="M133" s="190">
        <v>104.93</v>
      </c>
      <c r="N133" s="191">
        <v>16.79</v>
      </c>
      <c r="O133" s="190">
        <v>0</v>
      </c>
      <c r="P133" s="190">
        <f>N133/'סכום נכסי הקרן'!$C$37*100</f>
        <v>0.0518167335644666</v>
      </c>
    </row>
    <row r="134" spans="1:256">
      <c r="B134" s="186" t="str">
        <v>פועלים הנפקות
פועלים הנפק 26 </v>
      </c>
      <c r="C134" s="187">
        <v>1940451</v>
      </c>
      <c r="D134" s="188" t="s">
        <v>89</v>
      </c>
      <c r="E134" s="189" t="s">
        <v>35</v>
      </c>
      <c r="F134" s="188" t="s">
        <v>90</v>
      </c>
      <c r="G134" s="189"/>
      <c r="H134" s="190">
        <v>3.74</v>
      </c>
      <c r="I134" s="188" t="s">
        <v>33</v>
      </c>
      <c r="J134" s="190">
        <v>2.65</v>
      </c>
      <c r="K134" s="190">
        <v>2.55</v>
      </c>
      <c r="L134" s="191">
        <v>27800</v>
      </c>
      <c r="M134" s="190">
        <v>99.87</v>
      </c>
      <c r="N134" s="191">
        <v>27.76</v>
      </c>
      <c r="O134" s="190">
        <v>0</v>
      </c>
      <c r="P134" s="190">
        <f>N134/'סכום נכסי הקרן'!$C$37*100</f>
        <v>0.0856719787819889</v>
      </c>
    </row>
    <row r="135" spans="1:256">
      <c r="B135" s="186" t="str">
        <v>בנק הפועלים בעמ
פועלים הנפקות אגח 29 </v>
      </c>
      <c r="C135" s="187">
        <v>1940485</v>
      </c>
      <c r="D135" s="188" t="s">
        <v>89</v>
      </c>
      <c r="E135" s="189" t="s">
        <v>35</v>
      </c>
      <c r="F135" s="188" t="s">
        <v>90</v>
      </c>
      <c r="G135" s="189"/>
      <c r="H135" s="190">
        <v>4.74</v>
      </c>
      <c r="I135" s="188" t="s">
        <v>33</v>
      </c>
      <c r="J135" s="190">
        <v>5.9</v>
      </c>
      <c r="K135" s="190">
        <v>3.35</v>
      </c>
      <c r="L135" s="191">
        <v>35252</v>
      </c>
      <c r="M135" s="190">
        <v>113.15</v>
      </c>
      <c r="N135" s="191">
        <v>39.89</v>
      </c>
      <c r="O135" s="190">
        <v>0</v>
      </c>
      <c r="P135" s="190">
        <f>N135/'סכום נכסי הקרן'!$C$37*100</f>
        <v>0.123107177003369</v>
      </c>
    </row>
    <row r="136" spans="1:256">
      <c r="B136" s="186" t="str">
        <v>בנק הפועלים בעמ
פועלים הנפקות אגח 30 </v>
      </c>
      <c r="C136" s="187">
        <v>1940493</v>
      </c>
      <c r="D136" s="188" t="s">
        <v>89</v>
      </c>
      <c r="E136" s="189" t="s">
        <v>35</v>
      </c>
      <c r="F136" s="188" t="s">
        <v>90</v>
      </c>
      <c r="G136" s="189"/>
      <c r="H136" s="190">
        <v>5.37</v>
      </c>
      <c r="I136" s="188" t="s">
        <v>33</v>
      </c>
      <c r="J136" s="190">
        <v>3.82</v>
      </c>
      <c r="K136" s="190">
        <v>2.75</v>
      </c>
      <c r="L136" s="191">
        <v>2300</v>
      </c>
      <c r="M136" s="190">
        <v>104.16</v>
      </c>
      <c r="N136" s="191">
        <v>2.4</v>
      </c>
      <c r="O136" s="190">
        <v>0</v>
      </c>
      <c r="P136" s="190">
        <f>N136/'סכום נכסי הקרן'!$C$37*100</f>
        <v>0.00740679931832757</v>
      </c>
    </row>
    <row r="137" spans="1:256">
      <c r="B137" s="186" t="str">
        <v>שטראוס עלית
שטרס.ק3 </v>
      </c>
      <c r="C137" s="187">
        <v>7460207</v>
      </c>
      <c r="D137" s="188" t="s">
        <v>108</v>
      </c>
      <c r="E137" s="189" t="s">
        <v>35</v>
      </c>
      <c r="F137" s="188" t="s">
        <v>90</v>
      </c>
      <c r="G137" s="189"/>
      <c r="H137" s="190">
        <v>0.41</v>
      </c>
      <c r="I137" s="188" t="s">
        <v>33</v>
      </c>
      <c r="J137" s="190">
        <v>2.83</v>
      </c>
      <c r="K137" s="190">
        <v>2.25</v>
      </c>
      <c r="L137" s="191">
        <v>1100</v>
      </c>
      <c r="M137" s="190">
        <v>100.32</v>
      </c>
      <c r="N137" s="191">
        <v>1.1</v>
      </c>
      <c r="O137" s="190">
        <v>0</v>
      </c>
      <c r="P137" s="190">
        <f>N137/'סכום נכסי הקרן'!$C$37*100</f>
        <v>0.00339478302090014</v>
      </c>
    </row>
    <row r="138" spans="1:256">
      <c r="A138" s="192" t="s">
        <v>34</v>
      </c>
      <c r="B138" s="186" t="str">
        <v>לאומי
לאומי מימון הת יג </v>
      </c>
      <c r="C138" s="187">
        <v>7410236</v>
      </c>
      <c r="D138" s="188" t="s">
        <v>89</v>
      </c>
      <c r="E138" s="189" t="s">
        <v>92</v>
      </c>
      <c r="F138" s="188" t="s">
        <v>90</v>
      </c>
      <c r="G138" s="189"/>
      <c r="H138" s="190">
        <v>4.23</v>
      </c>
      <c r="I138" s="188" t="s">
        <v>33</v>
      </c>
      <c r="J138" s="190">
        <v>5.4</v>
      </c>
      <c r="K138" s="190">
        <v>3.21</v>
      </c>
      <c r="L138" s="191">
        <v>61983</v>
      </c>
      <c r="M138" s="190">
        <v>111.03</v>
      </c>
      <c r="N138" s="191">
        <v>68.82</v>
      </c>
      <c r="O138" s="190">
        <v>0</v>
      </c>
      <c r="P138" s="190">
        <f>N138/'סכום נכסי הקרן'!$C$37*100</f>
        <v>0.212389970453043</v>
      </c>
    </row>
    <row r="139" spans="1:256">
      <c r="B139" s="186" t="str">
        <v>פועלים
פועלים הנפקות 3 </v>
      </c>
      <c r="C139" s="187">
        <v>1940436</v>
      </c>
      <c r="D139" s="188" t="s">
        <v>89</v>
      </c>
      <c r="E139" s="189" t="s">
        <v>92</v>
      </c>
      <c r="F139" s="188" t="s">
        <v>90</v>
      </c>
      <c r="G139" s="189"/>
      <c r="H139" s="190">
        <v>4.27</v>
      </c>
      <c r="I139" s="188" t="s">
        <v>33</v>
      </c>
      <c r="J139" s="190">
        <v>3.55</v>
      </c>
      <c r="K139" s="190">
        <v>2.9</v>
      </c>
      <c r="L139" s="191">
        <v>26500</v>
      </c>
      <c r="M139" s="190">
        <v>105.42</v>
      </c>
      <c r="N139" s="191">
        <v>27.94</v>
      </c>
      <c r="O139" s="190">
        <v>0</v>
      </c>
      <c r="P139" s="190">
        <f>N139/'סכום נכסי הקרן'!$C$37*100</f>
        <v>0.0862274887308634</v>
      </c>
    </row>
    <row r="140" spans="1:256">
      <c r="B140" s="186" t="str">
        <v>פועלים
פעלה. ק11 </v>
      </c>
      <c r="C140" s="187">
        <v>1940410</v>
      </c>
      <c r="D140" s="188" t="s">
        <v>89</v>
      </c>
      <c r="E140" s="189" t="s">
        <v>92</v>
      </c>
      <c r="F140" s="188" t="s">
        <v>90</v>
      </c>
      <c r="G140" s="189"/>
      <c r="H140" s="190">
        <v>5.21</v>
      </c>
      <c r="I140" s="188" t="s">
        <v>33</v>
      </c>
      <c r="J140" s="190">
        <v>6.1</v>
      </c>
      <c r="K140" s="190">
        <v>3.81</v>
      </c>
      <c r="L140" s="191">
        <v>134000</v>
      </c>
      <c r="M140" s="190">
        <v>117.04</v>
      </c>
      <c r="N140" s="191">
        <v>156.83</v>
      </c>
      <c r="O140" s="190">
        <v>0.01</v>
      </c>
      <c r="P140" s="190">
        <f>N140/'סכום נכסי הקרן'!$C$37*100</f>
        <v>0.48400347378888</v>
      </c>
    </row>
    <row r="141" spans="1:256">
      <c r="A141" s="192" t="s">
        <v>34</v>
      </c>
      <c r="B141" s="186" t="str">
        <v>לאומי
בנק לאומי ש"ה סדרה 201 </v>
      </c>
      <c r="C141" s="187">
        <v>6040158</v>
      </c>
      <c r="D141" s="188" t="s">
        <v>89</v>
      </c>
      <c r="E141" s="189" t="s">
        <v>31</v>
      </c>
      <c r="F141" s="188" t="s">
        <v>90</v>
      </c>
      <c r="G141" s="189"/>
      <c r="H141" s="190">
        <v>7.13</v>
      </c>
      <c r="I141" s="188" t="s">
        <v>33</v>
      </c>
      <c r="J141" s="190">
        <v>3.38</v>
      </c>
      <c r="K141" s="190">
        <v>3.53</v>
      </c>
      <c r="L141" s="191">
        <v>58498</v>
      </c>
      <c r="M141" s="190">
        <v>98.07</v>
      </c>
      <c r="N141" s="191">
        <v>57.37</v>
      </c>
      <c r="O141" s="190">
        <v>0.01</v>
      </c>
      <c r="P141" s="190">
        <f>N141/'סכום נכסי הקרן'!$C$37*100</f>
        <v>0.177053365371855</v>
      </c>
    </row>
    <row r="142" spans="1:256">
      <c r="B142" s="186" t="str">
        <v>דקסיה ישראל
דסקיה ישראל הנפקות אג"ח ט </v>
      </c>
      <c r="C142" s="187">
        <v>1126051</v>
      </c>
      <c r="D142" s="188" t="s">
        <v>89</v>
      </c>
      <c r="E142" s="189" t="s">
        <v>31</v>
      </c>
      <c r="F142" s="188" t="s">
        <v>90</v>
      </c>
      <c r="G142" s="189"/>
      <c r="H142" s="190">
        <v>3.1</v>
      </c>
      <c r="I142" s="188" t="s">
        <v>33</v>
      </c>
      <c r="J142" s="190">
        <v>1.21</v>
      </c>
      <c r="K142" s="190">
        <v>2.76</v>
      </c>
      <c r="L142" s="191">
        <v>33241</v>
      </c>
      <c r="M142" s="190">
        <v>100.71</v>
      </c>
      <c r="N142" s="191">
        <v>33.48</v>
      </c>
      <c r="O142" s="190">
        <v>0.02</v>
      </c>
      <c r="P142" s="190">
        <f>N142/'סכום נכסי הקרן'!$C$37*100</f>
        <v>0.10332485049067</v>
      </c>
    </row>
    <row r="143" spans="1:256">
      <c r="B143" s="186" t="str">
        <v>דקסיה ישראל
דקאהנ.ק8 </v>
      </c>
      <c r="C143" s="187">
        <v>1125186</v>
      </c>
      <c r="D143" s="188" t="s">
        <v>89</v>
      </c>
      <c r="E143" s="189" t="s">
        <v>31</v>
      </c>
      <c r="F143" s="188" t="s">
        <v>90</v>
      </c>
      <c r="G143" s="189"/>
      <c r="H143" s="190">
        <v>1.48</v>
      </c>
      <c r="I143" s="188" t="s">
        <v>33</v>
      </c>
      <c r="J143" s="190">
        <v>5.2</v>
      </c>
      <c r="K143" s="190">
        <v>2.33</v>
      </c>
      <c r="L143" s="191">
        <v>6400</v>
      </c>
      <c r="M143" s="190">
        <v>104.18</v>
      </c>
      <c r="N143" s="191">
        <v>6.67</v>
      </c>
      <c r="O143" s="190">
        <v>0</v>
      </c>
      <c r="P143" s="190">
        <f>N143/'סכום נכסי הקרן'!$C$37*100</f>
        <v>0.0205847297721854</v>
      </c>
    </row>
    <row r="144" spans="1:256">
      <c r="B144" s="186" t="str">
        <v>הפניקס
הפניקס אגח ג </v>
      </c>
      <c r="C144" s="187">
        <v>1120807</v>
      </c>
      <c r="D144" s="188" t="s">
        <v>93</v>
      </c>
      <c r="E144" s="189" t="s">
        <v>31</v>
      </c>
      <c r="F144" s="188" t="s">
        <v>90</v>
      </c>
      <c r="G144" s="189"/>
      <c r="H144" s="190">
        <v>4.18</v>
      </c>
      <c r="I144" s="188" t="s">
        <v>33</v>
      </c>
      <c r="J144" s="190">
        <v>6</v>
      </c>
      <c r="K144" s="190">
        <v>3.58</v>
      </c>
      <c r="L144" s="191">
        <v>52363</v>
      </c>
      <c r="M144" s="190">
        <v>112.12</v>
      </c>
      <c r="N144" s="191">
        <v>58.71</v>
      </c>
      <c r="O144" s="190">
        <v>0.02</v>
      </c>
      <c r="P144" s="190">
        <f>N144/'סכום נכסי הקרן'!$C$37*100</f>
        <v>0.181188828324588</v>
      </c>
    </row>
    <row r="145" spans="1:256">
      <c r="B145" s="186" t="str">
        <v>הראל השקעות
הראל הנפקות אג"ח ב </v>
      </c>
      <c r="C145" s="187">
        <v>1119197</v>
      </c>
      <c r="D145" s="188" t="s">
        <v>93</v>
      </c>
      <c r="E145" s="189" t="s">
        <v>31</v>
      </c>
      <c r="F145" s="188" t="s">
        <v>90</v>
      </c>
      <c r="G145" s="189"/>
      <c r="H145" s="190">
        <v>4.94</v>
      </c>
      <c r="I145" s="188" t="s">
        <v>33</v>
      </c>
      <c r="J145" s="190">
        <v>4.02</v>
      </c>
      <c r="K145" s="190">
        <v>3.25</v>
      </c>
      <c r="L145" s="191">
        <v>50000</v>
      </c>
      <c r="M145" s="190">
        <v>101.89</v>
      </c>
      <c r="N145" s="191">
        <v>50.95</v>
      </c>
      <c r="O145" s="190">
        <v>0.03</v>
      </c>
      <c r="P145" s="190">
        <f>N145/'סכום נכסי הקרן'!$C$37*100</f>
        <v>0.157240177195329</v>
      </c>
    </row>
    <row r="146" spans="1:256">
      <c r="B146" s="186" t="str">
        <v>הראל השקעות
הראל הנפקות אג"ח ג </v>
      </c>
      <c r="C146" s="187">
        <v>1119205</v>
      </c>
      <c r="D146" s="188" t="s">
        <v>93</v>
      </c>
      <c r="E146" s="189" t="s">
        <v>31</v>
      </c>
      <c r="F146" s="188" t="s">
        <v>90</v>
      </c>
      <c r="G146" s="189"/>
      <c r="H146" s="190">
        <v>5.75</v>
      </c>
      <c r="I146" s="188" t="s">
        <v>33</v>
      </c>
      <c r="J146" s="190">
        <v>4.02</v>
      </c>
      <c r="K146" s="190">
        <v>3.38</v>
      </c>
      <c r="L146" s="191">
        <v>71000</v>
      </c>
      <c r="M146" s="190">
        <v>101.44</v>
      </c>
      <c r="N146" s="191">
        <v>72.02</v>
      </c>
      <c r="O146" s="190">
        <v>0.05</v>
      </c>
      <c r="P146" s="190">
        <f>N146/'סכום נכסי הקרן'!$C$37*100</f>
        <v>0.22226570287748</v>
      </c>
    </row>
    <row r="147" spans="1:256">
      <c r="A147" s="192" t="s">
        <v>34</v>
      </c>
      <c r="B147" s="186" t="str">
        <v>בנק לאומי לישראל בע"מ
לאומי מימון שטר הון סדרה 301 </v>
      </c>
      <c r="C147" s="187">
        <v>7410210</v>
      </c>
      <c r="D147" s="188" t="s">
        <v>89</v>
      </c>
      <c r="E147" s="189" t="s">
        <v>31</v>
      </c>
      <c r="F147" s="188" t="s">
        <v>90</v>
      </c>
      <c r="G147" s="189"/>
      <c r="H147" s="190">
        <v>6.64</v>
      </c>
      <c r="I147" s="188" t="s">
        <v>33</v>
      </c>
      <c r="J147" s="190">
        <v>4.1</v>
      </c>
      <c r="K147" s="190">
        <v>3.47</v>
      </c>
      <c r="L147" s="191">
        <v>900</v>
      </c>
      <c r="M147" s="190">
        <v>102.62</v>
      </c>
      <c r="N147" s="191">
        <v>0.92</v>
      </c>
      <c r="O147" s="190">
        <v>0</v>
      </c>
      <c r="P147" s="190">
        <f>N147/'סכום נכסי הקרן'!$C$37*100</f>
        <v>0.00283927307202557</v>
      </c>
    </row>
    <row r="148" spans="1:256">
      <c r="B148" s="186" t="str">
        <v>סלקום
סלקום אגח ה </v>
      </c>
      <c r="C148" s="187">
        <v>1113661</v>
      </c>
      <c r="D148" s="188" t="s">
        <v>109</v>
      </c>
      <c r="E148" s="189" t="s">
        <v>31</v>
      </c>
      <c r="F148" s="188" t="s">
        <v>90</v>
      </c>
      <c r="G148" s="189"/>
      <c r="H148" s="190">
        <v>2.4</v>
      </c>
      <c r="I148" s="188" t="s">
        <v>33</v>
      </c>
      <c r="J148" s="190">
        <v>6.25</v>
      </c>
      <c r="K148" s="190">
        <v>3.59</v>
      </c>
      <c r="L148" s="191">
        <v>51683.33</v>
      </c>
      <c r="M148" s="190">
        <v>106.16</v>
      </c>
      <c r="N148" s="191">
        <v>54.87</v>
      </c>
      <c r="O148" s="190">
        <v>0</v>
      </c>
      <c r="P148" s="190">
        <f>N148/'סכום נכסי הקרן'!$C$37*100</f>
        <v>0.169337949415264</v>
      </c>
    </row>
    <row r="149" spans="1:256">
      <c r="B149" s="186" t="str">
        <v>פרטנר
פרטנר ד </v>
      </c>
      <c r="C149" s="187">
        <v>1118835</v>
      </c>
      <c r="D149" s="188" t="s">
        <v>91</v>
      </c>
      <c r="E149" s="189" t="s">
        <v>31</v>
      </c>
      <c r="F149" s="188" t="s">
        <v>90</v>
      </c>
      <c r="G149" s="189"/>
      <c r="H149" s="190">
        <v>6.29</v>
      </c>
      <c r="I149" s="188" t="s">
        <v>33</v>
      </c>
      <c r="J149" s="190">
        <v>1.8</v>
      </c>
      <c r="K149" s="190">
        <v>3.92</v>
      </c>
      <c r="L149" s="191">
        <v>103000</v>
      </c>
      <c r="M149" s="190">
        <v>94.36</v>
      </c>
      <c r="N149" s="191">
        <v>97.19</v>
      </c>
      <c r="O149" s="190">
        <v>0.02</v>
      </c>
      <c r="P149" s="190">
        <f>N149/'סכום נכסי הקרן'!$C$37*100</f>
        <v>0.29994451072844</v>
      </c>
    </row>
    <row r="150" spans="1:256">
      <c r="B150" s="186" t="str">
        <v>פרטנר
פרטנר ה </v>
      </c>
      <c r="C150" s="187">
        <v>1118843</v>
      </c>
      <c r="D150" s="188" t="s">
        <v>91</v>
      </c>
      <c r="E150" s="189" t="s">
        <v>31</v>
      </c>
      <c r="F150" s="188" t="s">
        <v>90</v>
      </c>
      <c r="G150" s="189"/>
      <c r="H150" s="190">
        <v>2.79</v>
      </c>
      <c r="I150" s="188" t="s">
        <v>33</v>
      </c>
      <c r="J150" s="190">
        <v>5.5</v>
      </c>
      <c r="K150" s="190">
        <v>3.52</v>
      </c>
      <c r="L150" s="191">
        <v>10500</v>
      </c>
      <c r="M150" s="190">
        <v>105.64</v>
      </c>
      <c r="N150" s="191">
        <v>11.09</v>
      </c>
      <c r="O150" s="190">
        <v>0</v>
      </c>
      <c r="P150" s="190">
        <f>N150/'סכום נכסי הקרן'!$C$37*100</f>
        <v>0.0342255851834386</v>
      </c>
    </row>
    <row r="151" spans="1:256">
      <c r="B151" s="186" t="str">
        <v>גב ים
גבים אגח ז </v>
      </c>
      <c r="C151" s="187">
        <v>7590144</v>
      </c>
      <c r="D151" s="188" t="s">
        <v>94</v>
      </c>
      <c r="E151" s="189" t="s">
        <v>95</v>
      </c>
      <c r="F151" s="188" t="s">
        <v>90</v>
      </c>
      <c r="G151" s="189"/>
      <c r="H151" s="190">
        <v>2.61</v>
      </c>
      <c r="I151" s="188" t="s">
        <v>33</v>
      </c>
      <c r="J151" s="190">
        <v>6.41</v>
      </c>
      <c r="K151" s="190">
        <v>3.38</v>
      </c>
      <c r="L151" s="191">
        <v>2774</v>
      </c>
      <c r="M151" s="190">
        <v>109.2</v>
      </c>
      <c r="N151" s="191">
        <v>3.03</v>
      </c>
      <c r="O151" s="190">
        <v>0</v>
      </c>
      <c r="P151" s="190">
        <f>N151/'סכום נכסי הקרן'!$C$37*100</f>
        <v>0.00935108413938855</v>
      </c>
    </row>
    <row r="152" spans="1:256">
      <c r="B152" s="186" t="str">
        <v>גזית גלוב
גלוב.ק5 </v>
      </c>
      <c r="C152" s="187">
        <v>1260421</v>
      </c>
      <c r="D152" s="188" t="s">
        <v>94</v>
      </c>
      <c r="E152" s="189" t="s">
        <v>95</v>
      </c>
      <c r="F152" s="188" t="s">
        <v>32</v>
      </c>
      <c r="G152" s="189"/>
      <c r="H152" s="190">
        <v>4.51</v>
      </c>
      <c r="I152" s="188" t="s">
        <v>33</v>
      </c>
      <c r="J152" s="190">
        <v>2.07</v>
      </c>
      <c r="K152" s="190">
        <v>3.79</v>
      </c>
      <c r="L152" s="191">
        <v>17800</v>
      </c>
      <c r="M152" s="190">
        <v>93.97</v>
      </c>
      <c r="N152" s="191">
        <v>16.73</v>
      </c>
      <c r="O152" s="190">
        <v>0</v>
      </c>
      <c r="P152" s="190">
        <f>N152/'סכום נכסי הקרן'!$C$37*100</f>
        <v>0.0516315635815084</v>
      </c>
    </row>
    <row r="153" spans="1:256">
      <c r="B153" s="186" t="str">
        <v>דיסקונט
דיסקונט מנפיקים הת9 </v>
      </c>
      <c r="C153" s="187">
        <v>7480106</v>
      </c>
      <c r="D153" s="188" t="s">
        <v>89</v>
      </c>
      <c r="E153" s="189" t="s">
        <v>95</v>
      </c>
      <c r="F153" s="188" t="s">
        <v>90</v>
      </c>
      <c r="G153" s="189"/>
      <c r="H153" s="190">
        <v>4.3</v>
      </c>
      <c r="I153" s="188" t="s">
        <v>33</v>
      </c>
      <c r="J153" s="190">
        <v>1.2</v>
      </c>
      <c r="K153" s="190">
        <v>2.99</v>
      </c>
      <c r="L153" s="191">
        <v>86501</v>
      </c>
      <c r="M153" s="190">
        <v>103.72</v>
      </c>
      <c r="N153" s="191">
        <v>89.72</v>
      </c>
      <c r="O153" s="190">
        <v>0.01</v>
      </c>
      <c r="P153" s="190">
        <f>N153/'סכום נכסי הקרן'!$C$37*100</f>
        <v>0.276890847850146</v>
      </c>
    </row>
    <row r="154" spans="1:256">
      <c r="B154" s="186" t="str">
        <v>הוט
הוט.ק2 </v>
      </c>
      <c r="C154" s="187">
        <v>1123264</v>
      </c>
      <c r="D154" s="188" t="s">
        <v>91</v>
      </c>
      <c r="E154" s="189" t="s">
        <v>95</v>
      </c>
      <c r="F154" s="188" t="s">
        <v>32</v>
      </c>
      <c r="G154" s="189"/>
      <c r="H154" s="190">
        <v>3.71</v>
      </c>
      <c r="I154" s="188" t="s">
        <v>33</v>
      </c>
      <c r="J154" s="190">
        <v>6.9</v>
      </c>
      <c r="K154" s="190">
        <v>5.34</v>
      </c>
      <c r="L154" s="191">
        <v>26580.69</v>
      </c>
      <c r="M154" s="190">
        <v>107.85</v>
      </c>
      <c r="N154" s="191">
        <v>28.67</v>
      </c>
      <c r="O154" s="190">
        <v>0</v>
      </c>
      <c r="P154" s="190">
        <f>N154/'סכום נכסי הקרן'!$C$37*100</f>
        <v>0.0884803901901881</v>
      </c>
    </row>
    <row r="155" spans="1:256">
      <c r="B155" s="186" t="str">
        <v>ירושלים
ירושלים הנפקות אגח 7 </v>
      </c>
      <c r="C155" s="187">
        <v>1115039</v>
      </c>
      <c r="D155" s="188" t="s">
        <v>89</v>
      </c>
      <c r="E155" s="189" t="s">
        <v>95</v>
      </c>
      <c r="F155" s="188" t="s">
        <v>90</v>
      </c>
      <c r="G155" s="189"/>
      <c r="H155" s="190">
        <v>2.32</v>
      </c>
      <c r="I155" s="188" t="s">
        <v>33</v>
      </c>
      <c r="J155" s="190">
        <v>2.6</v>
      </c>
      <c r="K155" s="190">
        <v>2.86</v>
      </c>
      <c r="L155" s="191">
        <v>25000</v>
      </c>
      <c r="M155" s="190">
        <v>99.91</v>
      </c>
      <c r="N155" s="191">
        <v>24.98</v>
      </c>
      <c r="O155" s="190">
        <v>0.01</v>
      </c>
      <c r="P155" s="190">
        <f>N155/'סכום נכסי הקרן'!$C$37*100</f>
        <v>0.0770924362382594</v>
      </c>
    </row>
    <row r="156" spans="1:256">
      <c r="B156" s="186" t="str">
        <v>אגוד
כ.התחייבות נדחה סד י"ח אגוד </v>
      </c>
      <c r="C156" s="187">
        <v>1121854</v>
      </c>
      <c r="D156" s="188" t="s">
        <v>89</v>
      </c>
      <c r="E156" s="189" t="s">
        <v>95</v>
      </c>
      <c r="F156" s="188" t="s">
        <v>32</v>
      </c>
      <c r="G156" s="189"/>
      <c r="H156" s="190">
        <v>6.22</v>
      </c>
      <c r="I156" s="188" t="s">
        <v>33</v>
      </c>
      <c r="J156" s="190">
        <v>3.78</v>
      </c>
      <c r="K156" s="190">
        <v>3.44</v>
      </c>
      <c r="L156" s="191">
        <v>74000</v>
      </c>
      <c r="M156" s="190">
        <v>98.65</v>
      </c>
      <c r="N156" s="191">
        <v>73</v>
      </c>
      <c r="O156" s="190">
        <v>0.02</v>
      </c>
      <c r="P156" s="190">
        <f>N156/'סכום נכסי הקרן'!$C$37*100</f>
        <v>0.225290145932463</v>
      </c>
    </row>
    <row r="157" spans="1:256">
      <c r="B157" s="186" t="str">
        <v>כלל ביטוח
כללביט אג"ח 6 </v>
      </c>
      <c r="C157" s="187">
        <v>1120138</v>
      </c>
      <c r="D157" s="188" t="s">
        <v>93</v>
      </c>
      <c r="E157" s="189" t="s">
        <v>95</v>
      </c>
      <c r="F157" s="188" t="s">
        <v>90</v>
      </c>
      <c r="G157" s="189"/>
      <c r="H157" s="190">
        <v>4.03</v>
      </c>
      <c r="I157" s="188" t="s">
        <v>33</v>
      </c>
      <c r="J157" s="190">
        <v>4.7</v>
      </c>
      <c r="K157" s="190">
        <v>3.68</v>
      </c>
      <c r="L157" s="191">
        <v>29500</v>
      </c>
      <c r="M157" s="190">
        <v>110.95</v>
      </c>
      <c r="N157" s="191">
        <v>32.73</v>
      </c>
      <c r="O157" s="190">
        <v>0</v>
      </c>
      <c r="P157" s="190">
        <f>N157/'סכום נכסי הקרן'!$C$37*100</f>
        <v>0.101010225703692</v>
      </c>
    </row>
    <row r="158" spans="1:256">
      <c r="B158" s="186" t="str">
        <v>נכסים ובנין
נכסים ובנין סדרה ז </v>
      </c>
      <c r="C158" s="187">
        <v>6990196</v>
      </c>
      <c r="D158" s="188" t="s">
        <v>94</v>
      </c>
      <c r="E158" s="189" t="s">
        <v>95</v>
      </c>
      <c r="F158" s="188" t="s">
        <v>90</v>
      </c>
      <c r="G158" s="189"/>
      <c r="H158" s="190">
        <v>6</v>
      </c>
      <c r="I158" s="188" t="s">
        <v>33</v>
      </c>
      <c r="J158" s="190">
        <v>7.05</v>
      </c>
      <c r="K158" s="190">
        <v>6.98</v>
      </c>
      <c r="L158" s="191">
        <v>11000</v>
      </c>
      <c r="M158" s="190">
        <v>101.2</v>
      </c>
      <c r="N158" s="191">
        <v>11.13</v>
      </c>
      <c r="O158" s="190">
        <v>0.01</v>
      </c>
      <c r="P158" s="190">
        <f>N158/'סכום נכסי הקרן'!$C$37*100</f>
        <v>0.0343490318387441</v>
      </c>
    </row>
    <row r="159" spans="1:256">
      <c r="B159" s="186" t="str">
        <v>פז נפט
פז נפט אג 3 </v>
      </c>
      <c r="C159" s="187">
        <v>1114073</v>
      </c>
      <c r="D159" s="188" t="s">
        <v>96</v>
      </c>
      <c r="E159" s="189" t="s">
        <v>95</v>
      </c>
      <c r="F159" s="188" t="s">
        <v>90</v>
      </c>
      <c r="G159" s="189"/>
      <c r="H159" s="190">
        <v>5.68</v>
      </c>
      <c r="I159" s="188" t="s">
        <v>33</v>
      </c>
      <c r="J159" s="190">
        <v>2.2</v>
      </c>
      <c r="K159" s="190">
        <v>4.07</v>
      </c>
      <c r="L159" s="191">
        <v>60880</v>
      </c>
      <c r="M159" s="190">
        <v>99.66</v>
      </c>
      <c r="N159" s="191">
        <v>60.67</v>
      </c>
      <c r="O159" s="190">
        <v>0</v>
      </c>
      <c r="P159" s="190">
        <f>N159/'סכום נכסי הקרן'!$C$37*100</f>
        <v>0.187237714434556</v>
      </c>
    </row>
    <row r="160" spans="1:256">
      <c r="B160" s="186" t="str">
        <v>קבוצת דלק
קבוצת דלק סד' יז' </v>
      </c>
      <c r="C160" s="187">
        <v>1115401</v>
      </c>
      <c r="D160" s="188" t="s">
        <v>96</v>
      </c>
      <c r="E160" s="189" t="s">
        <v>95</v>
      </c>
      <c r="F160" s="188" t="s">
        <v>32</v>
      </c>
      <c r="G160" s="189"/>
      <c r="H160" s="190">
        <v>1.97</v>
      </c>
      <c r="I160" s="188" t="s">
        <v>33</v>
      </c>
      <c r="J160" s="190">
        <v>4.98</v>
      </c>
      <c r="K160" s="190">
        <v>3.88</v>
      </c>
      <c r="L160" s="191">
        <v>6416.67</v>
      </c>
      <c r="M160" s="190">
        <v>101.89</v>
      </c>
      <c r="N160" s="191">
        <v>6.54</v>
      </c>
      <c r="O160" s="190">
        <v>0.01</v>
      </c>
      <c r="P160" s="190">
        <f>N160/'סכום נכסי הקרן'!$C$37*100</f>
        <v>0.0201835281424426</v>
      </c>
    </row>
    <row r="161" spans="1:256">
      <c r="B161" s="186" t="str">
        <v>קבוצת דלק
קבוצת דלק סדרה ט"ו </v>
      </c>
      <c r="C161" s="187">
        <v>1115070</v>
      </c>
      <c r="D161" s="188" t="s">
        <v>96</v>
      </c>
      <c r="E161" s="189" t="s">
        <v>95</v>
      </c>
      <c r="F161" s="188" t="s">
        <v>32</v>
      </c>
      <c r="G161" s="189"/>
      <c r="H161" s="190">
        <v>3.3</v>
      </c>
      <c r="I161" s="188" t="s">
        <v>33</v>
      </c>
      <c r="J161" s="190">
        <v>8.5</v>
      </c>
      <c r="K161" s="190">
        <v>4.75</v>
      </c>
      <c r="L161" s="191">
        <v>117304</v>
      </c>
      <c r="M161" s="190">
        <v>114.75</v>
      </c>
      <c r="N161" s="191">
        <v>134.61</v>
      </c>
      <c r="O161" s="190">
        <v>0.01</v>
      </c>
      <c r="P161" s="190">
        <f>N161/'סכום נכסי הקרן'!$C$37*100</f>
        <v>0.415428856766697</v>
      </c>
    </row>
    <row r="162" spans="1:256">
      <c r="B162" s="186" t="str">
        <v>קבוצת דלק
קבוצת דלק סדרה י"ד </v>
      </c>
      <c r="C162" s="187">
        <v>1115062</v>
      </c>
      <c r="D162" s="188" t="s">
        <v>96</v>
      </c>
      <c r="E162" s="189" t="s">
        <v>95</v>
      </c>
      <c r="F162" s="188" t="s">
        <v>32</v>
      </c>
      <c r="G162" s="189"/>
      <c r="H162" s="190">
        <v>4.5</v>
      </c>
      <c r="I162" s="188" t="s">
        <v>33</v>
      </c>
      <c r="J162" s="190">
        <v>8.5</v>
      </c>
      <c r="K162" s="190">
        <v>5.35</v>
      </c>
      <c r="L162" s="191">
        <v>23700</v>
      </c>
      <c r="M162" s="190">
        <v>117.31</v>
      </c>
      <c r="N162" s="191">
        <v>27.8</v>
      </c>
      <c r="O162" s="190">
        <v>0.01</v>
      </c>
      <c r="P162" s="190">
        <f>N162/'סכום נכסי הקרן'!$C$37*100</f>
        <v>0.0857954254372943</v>
      </c>
    </row>
    <row r="163" spans="1:256">
      <c r="B163" s="186" t="str">
        <v>שופרסל
שפרסל.ק3 </v>
      </c>
      <c r="C163" s="187">
        <v>7770167</v>
      </c>
      <c r="D163" s="188" t="s">
        <v>110</v>
      </c>
      <c r="E163" s="189" t="s">
        <v>95</v>
      </c>
      <c r="F163" s="188" t="s">
        <v>90</v>
      </c>
      <c r="G163" s="189"/>
      <c r="H163" s="190">
        <v>1.93</v>
      </c>
      <c r="I163" s="188" t="s">
        <v>33</v>
      </c>
      <c r="J163" s="190">
        <v>5.45</v>
      </c>
      <c r="K163" s="190">
        <v>3.19</v>
      </c>
      <c r="L163" s="191">
        <v>1178.57</v>
      </c>
      <c r="M163" s="190">
        <v>109.38</v>
      </c>
      <c r="N163" s="191">
        <v>1.29</v>
      </c>
      <c r="O163" s="190">
        <v>0</v>
      </c>
      <c r="P163" s="190">
        <f>N163/'סכום נכסי הקרן'!$C$37*100</f>
        <v>0.00398115463360107</v>
      </c>
    </row>
    <row r="164" spans="1:256">
      <c r="B164" s="186" t="str">
        <v>אבגול
אבגול אגח ב </v>
      </c>
      <c r="C164" s="187">
        <v>1126317</v>
      </c>
      <c r="D164" s="188"/>
      <c r="E164" s="189" t="s">
        <v>98</v>
      </c>
      <c r="F164" s="188" t="s">
        <v>90</v>
      </c>
      <c r="G164" s="189"/>
      <c r="H164" s="190">
        <v>3.99</v>
      </c>
      <c r="I164" s="188" t="s">
        <v>33</v>
      </c>
      <c r="J164" s="190">
        <v>6.3</v>
      </c>
      <c r="K164" s="190">
        <v>4.57</v>
      </c>
      <c r="L164" s="191">
        <v>30000</v>
      </c>
      <c r="M164" s="190">
        <v>107.15</v>
      </c>
      <c r="N164" s="191">
        <v>32.15</v>
      </c>
      <c r="O164" s="190">
        <v>0.01</v>
      </c>
      <c r="P164" s="190">
        <f>N164/'סכום נכסי הקרן'!$C$37*100</f>
        <v>0.099220249201763</v>
      </c>
    </row>
    <row r="165" spans="1:256">
      <c r="B165" s="186" t="str">
        <v>בנק איגוד לישראל
אגוד הנפקות שה נד 2 </v>
      </c>
      <c r="C165" s="187">
        <v>1115286</v>
      </c>
      <c r="D165" s="188" t="s">
        <v>89</v>
      </c>
      <c r="E165" s="189" t="s">
        <v>98</v>
      </c>
      <c r="F165" s="188" t="s">
        <v>32</v>
      </c>
      <c r="G165" s="189"/>
      <c r="H165" s="190">
        <v>6.62</v>
      </c>
      <c r="I165" s="188" t="s">
        <v>33</v>
      </c>
      <c r="J165" s="190">
        <v>4.27</v>
      </c>
      <c r="K165" s="190">
        <v>3.65</v>
      </c>
      <c r="L165" s="191">
        <v>13623</v>
      </c>
      <c r="M165" s="190">
        <v>104.47</v>
      </c>
      <c r="N165" s="191">
        <v>14.23</v>
      </c>
      <c r="O165" s="190">
        <v>0.01</v>
      </c>
      <c r="P165" s="190">
        <f>N165/'סכום נכסי הקרן'!$C$37*100</f>
        <v>0.0439161476249172</v>
      </c>
    </row>
    <row r="166" spans="1:256">
      <c r="B166" s="186" t="str">
        <v>גזית
גזית אגח ח </v>
      </c>
      <c r="C166" s="187">
        <v>7230295</v>
      </c>
      <c r="D166" s="188" t="s">
        <v>94</v>
      </c>
      <c r="E166" s="189" t="s">
        <v>98</v>
      </c>
      <c r="F166" s="188" t="s">
        <v>90</v>
      </c>
      <c r="G166" s="189"/>
      <c r="H166" s="190">
        <v>5.21</v>
      </c>
      <c r="I166" s="188" t="s">
        <v>33</v>
      </c>
      <c r="J166" s="190">
        <v>2.49</v>
      </c>
      <c r="K166" s="190">
        <v>5.41</v>
      </c>
      <c r="L166" s="191">
        <v>21357</v>
      </c>
      <c r="M166" s="190">
        <v>86.01</v>
      </c>
      <c r="N166" s="191">
        <v>18.37</v>
      </c>
      <c r="O166" s="190">
        <v>0.01</v>
      </c>
      <c r="P166" s="190">
        <f>N166/'סכום נכסי הקרן'!$C$37*100</f>
        <v>0.0566928764490323</v>
      </c>
    </row>
    <row r="167" spans="1:256">
      <c r="B167" s="186" t="str">
        <v>דור אלון
דור אלון אג ג </v>
      </c>
      <c r="C167" s="187">
        <v>1115245</v>
      </c>
      <c r="D167" s="188" t="s">
        <v>91</v>
      </c>
      <c r="E167" s="189" t="s">
        <v>98</v>
      </c>
      <c r="F167" s="188" t="s">
        <v>32</v>
      </c>
      <c r="G167" s="189"/>
      <c r="H167" s="190">
        <v>2.49</v>
      </c>
      <c r="I167" s="188" t="s">
        <v>33</v>
      </c>
      <c r="J167" s="190">
        <v>3.94</v>
      </c>
      <c r="K167" s="190">
        <v>4.18</v>
      </c>
      <c r="L167" s="191">
        <v>1825</v>
      </c>
      <c r="M167" s="190">
        <v>100.02</v>
      </c>
      <c r="N167" s="191">
        <v>1.83</v>
      </c>
      <c r="O167" s="190">
        <v>0</v>
      </c>
      <c r="P167" s="190">
        <f>N167/'סכום נכסי הקרן'!$C$37*100</f>
        <v>0.00564768448022477</v>
      </c>
    </row>
    <row r="168" spans="1:256">
      <c r="B168" s="186" t="str">
        <v>טמפו
טמפו משק אג"ח </v>
      </c>
      <c r="C168" s="187">
        <v>1118306</v>
      </c>
      <c r="D168" s="188" t="s">
        <v>91</v>
      </c>
      <c r="E168" s="189" t="s">
        <v>98</v>
      </c>
      <c r="F168" s="188" t="s">
        <v>32</v>
      </c>
      <c r="G168" s="189"/>
      <c r="H168" s="190">
        <v>3.24</v>
      </c>
      <c r="I168" s="188" t="s">
        <v>33</v>
      </c>
      <c r="J168" s="190">
        <v>6.9</v>
      </c>
      <c r="K168" s="190">
        <v>4.44</v>
      </c>
      <c r="L168" s="191">
        <v>4000</v>
      </c>
      <c r="M168" s="190">
        <v>105.64</v>
      </c>
      <c r="N168" s="191">
        <v>4.23</v>
      </c>
      <c r="O168" s="190">
        <v>0</v>
      </c>
      <c r="P168" s="190">
        <f>N168/'סכום נכסי הקרן'!$C$37*100</f>
        <v>0.0130544837985523</v>
      </c>
    </row>
    <row r="169" spans="1:256">
      <c r="B169" s="186" t="str">
        <v>מבני תעשיה
מבני תעשיה אג 13 </v>
      </c>
      <c r="C169" s="187">
        <v>2260263</v>
      </c>
      <c r="D169" s="188" t="s">
        <v>94</v>
      </c>
      <c r="E169" s="189" t="s">
        <v>98</v>
      </c>
      <c r="F169" s="188" t="s">
        <v>32</v>
      </c>
      <c r="G169" s="189"/>
      <c r="H169" s="190">
        <v>1.89</v>
      </c>
      <c r="I169" s="188" t="s">
        <v>33</v>
      </c>
      <c r="J169" s="190">
        <v>3.44</v>
      </c>
      <c r="K169" s="190">
        <v>4.53</v>
      </c>
      <c r="L169" s="191">
        <v>16600</v>
      </c>
      <c r="M169" s="190">
        <v>103.38</v>
      </c>
      <c r="N169" s="191">
        <v>17.16</v>
      </c>
      <c r="O169" s="190">
        <v>0.01</v>
      </c>
      <c r="P169" s="190">
        <f>N169/'סכום נכסי הקרן'!$C$37*100</f>
        <v>0.0529586151260421</v>
      </c>
    </row>
    <row r="170" spans="1:256">
      <c r="B170" s="186" t="str">
        <v>דרבן
דרבן ק. 5 </v>
      </c>
      <c r="C170" s="187">
        <v>4110102</v>
      </c>
      <c r="D170" s="188" t="s">
        <v>94</v>
      </c>
      <c r="E170" s="189" t="s">
        <v>100</v>
      </c>
      <c r="F170" s="188" t="s">
        <v>32</v>
      </c>
      <c r="G170" s="189"/>
      <c r="H170" s="190">
        <v>1.44</v>
      </c>
      <c r="I170" s="188" t="s">
        <v>33</v>
      </c>
      <c r="J170" s="190">
        <v>5.9</v>
      </c>
      <c r="K170" s="190">
        <v>4.95</v>
      </c>
      <c r="L170" s="191">
        <v>13125</v>
      </c>
      <c r="M170" s="190">
        <v>104.19</v>
      </c>
      <c r="N170" s="191">
        <v>13.68</v>
      </c>
      <c r="O170" s="190">
        <v>0.01</v>
      </c>
      <c r="P170" s="190">
        <f>N170/'סכום נכסי הקרן'!$C$37*100</f>
        <v>0.0422187561144671</v>
      </c>
    </row>
    <row r="171" spans="1:256">
      <c r="B171" s="186" t="str">
        <v>כלל תעשיה והשקעות
כלל תעשיות אג טו </v>
      </c>
      <c r="C171" s="187">
        <v>6080212</v>
      </c>
      <c r="D171" s="188" t="s">
        <v>99</v>
      </c>
      <c r="E171" s="189" t="s">
        <v>100</v>
      </c>
      <c r="F171" s="188" t="s">
        <v>90</v>
      </c>
      <c r="G171" s="189"/>
      <c r="H171" s="190">
        <v>2.27</v>
      </c>
      <c r="I171" s="188" t="s">
        <v>33</v>
      </c>
      <c r="J171" s="190">
        <v>5.59</v>
      </c>
      <c r="K171" s="190">
        <v>3.58</v>
      </c>
      <c r="L171" s="191">
        <v>10000</v>
      </c>
      <c r="M171" s="190">
        <v>107.67</v>
      </c>
      <c r="N171" s="191">
        <v>10.77</v>
      </c>
      <c r="O171" s="190">
        <v>0</v>
      </c>
      <c r="P171" s="190">
        <f>N171/'סכום נכסי הקרן'!$C$37*100</f>
        <v>0.033238011940995</v>
      </c>
    </row>
    <row r="172" spans="1:256">
      <c r="B172" s="186" t="str">
        <v>הכשרת הישוב
הכשרת ישובאג 14 </v>
      </c>
      <c r="C172" s="187">
        <v>6120141</v>
      </c>
      <c r="D172" s="188" t="s">
        <v>109</v>
      </c>
      <c r="E172" s="189" t="s">
        <v>102</v>
      </c>
      <c r="F172" s="188" t="s">
        <v>90</v>
      </c>
      <c r="G172" s="189"/>
      <c r="H172" s="190">
        <v>2.35</v>
      </c>
      <c r="I172" s="188" t="s">
        <v>33</v>
      </c>
      <c r="J172" s="190">
        <v>7</v>
      </c>
      <c r="K172" s="190">
        <v>7.56</v>
      </c>
      <c r="L172" s="191">
        <v>9696.85</v>
      </c>
      <c r="M172" s="190">
        <v>99.29</v>
      </c>
      <c r="N172" s="191">
        <v>9.63</v>
      </c>
      <c r="O172" s="190">
        <v>0.01</v>
      </c>
      <c r="P172" s="190">
        <f>N172/'סכום נכסי הקרן'!$C$37*100</f>
        <v>0.0297197822647894</v>
      </c>
    </row>
    <row r="173" spans="1:256">
      <c r="B173" s="186" t="str">
        <v>דיסקונט השקעות </v>
      </c>
      <c r="C173" s="187">
        <v>6390249</v>
      </c>
      <c r="D173" s="188" t="s">
        <v>96</v>
      </c>
      <c r="E173" s="189" t="s">
        <v>103</v>
      </c>
      <c r="F173" s="188" t="s">
        <v>90</v>
      </c>
      <c r="G173" s="189"/>
      <c r="H173" s="190">
        <v>2.95</v>
      </c>
      <c r="I173" s="188" t="s">
        <v>33</v>
      </c>
      <c r="J173" s="190">
        <v>6.7</v>
      </c>
      <c r="K173" s="190">
        <v>11.94</v>
      </c>
      <c r="L173" s="191">
        <v>13189</v>
      </c>
      <c r="M173" s="190">
        <v>86.51</v>
      </c>
      <c r="N173" s="191">
        <v>11.41</v>
      </c>
      <c r="O173" s="190">
        <v>0</v>
      </c>
      <c r="P173" s="190">
        <f>N173/'סכום נכסי הקרן'!$C$37*100</f>
        <v>0.0352131584258823</v>
      </c>
    </row>
    <row r="174" spans="1:256">
      <c r="B174" s="186" t="str">
        <v>דלק ישראל
דלק ישראל אגח ב </v>
      </c>
      <c r="C174" s="187">
        <v>6360127</v>
      </c>
      <c r="D174" s="188" t="s">
        <v>91</v>
      </c>
      <c r="E174" s="189" t="s">
        <v>103</v>
      </c>
      <c r="F174" s="188" t="s">
        <v>90</v>
      </c>
      <c r="G174" s="189"/>
      <c r="H174" s="190">
        <v>0.89</v>
      </c>
      <c r="I174" s="188" t="s">
        <v>33</v>
      </c>
      <c r="J174" s="190">
        <v>4.68</v>
      </c>
      <c r="K174" s="190">
        <v>5.21</v>
      </c>
      <c r="L174" s="191">
        <v>4216.33</v>
      </c>
      <c r="M174" s="190">
        <v>100.69</v>
      </c>
      <c r="N174" s="191">
        <v>4.25</v>
      </c>
      <c r="O174" s="190">
        <v>0</v>
      </c>
      <c r="P174" s="190">
        <f>N174/'סכום נכסי הקרן'!$C$37*100</f>
        <v>0.0131162071262051</v>
      </c>
    </row>
    <row r="175" spans="1:256">
      <c r="B175" s="186" t="str">
        <v>קבוצת דלק
דלק קבוצת טז </v>
      </c>
      <c r="C175" s="187">
        <v>1115385</v>
      </c>
      <c r="D175" s="188" t="s">
        <v>96</v>
      </c>
      <c r="E175" s="189" t="s">
        <v>103</v>
      </c>
      <c r="F175" s="188" t="s">
        <v>90</v>
      </c>
      <c r="G175" s="189"/>
      <c r="H175" s="190">
        <v>1.94</v>
      </c>
      <c r="I175" s="188" t="s">
        <v>33</v>
      </c>
      <c r="J175" s="190">
        <v>5.5</v>
      </c>
      <c r="K175" s="190">
        <v>3.81</v>
      </c>
      <c r="L175" s="191">
        <v>85.83</v>
      </c>
      <c r="M175" s="190">
        <v>105.21</v>
      </c>
      <c r="N175" s="191">
        <v>0.09</v>
      </c>
      <c r="O175" s="190">
        <v>0</v>
      </c>
      <c r="P175" s="190">
        <f>N175/'סכום נכסי הקרן'!$C$37*100</f>
        <v>0.000277754974437284</v>
      </c>
    </row>
    <row r="176" spans="1:256">
      <c r="B176" s="193" t="str">
        <v>צור שמיר
צור שמיר ו </v>
      </c>
      <c r="C176" s="187">
        <v>7300106</v>
      </c>
      <c r="D176" s="188" t="s">
        <v>101</v>
      </c>
      <c r="E176" s="189" t="s">
        <v>106</v>
      </c>
      <c r="F176" s="188" t="s">
        <v>32</v>
      </c>
      <c r="G176" s="189"/>
      <c r="H176" s="190">
        <v>1.96</v>
      </c>
      <c r="I176" s="188" t="s">
        <v>33</v>
      </c>
      <c r="J176" s="190">
        <v>7.63</v>
      </c>
      <c r="K176" s="190">
        <v>8.32</v>
      </c>
      <c r="L176" s="191">
        <v>4554.67</v>
      </c>
      <c r="M176" s="190">
        <v>98.99</v>
      </c>
      <c r="N176" s="191">
        <v>4.51</v>
      </c>
      <c r="O176" s="190">
        <v>0</v>
      </c>
      <c r="P176" s="190">
        <f>N176/'סכום נכסי הקרן'!$C$37*100</f>
        <v>0.0139186103856906</v>
      </c>
    </row>
    <row r="177" spans="1:256">
      <c r="B177" s="194" t="s">
        <v>62</v>
      </c>
      <c r="C177" s="195"/>
      <c r="D177" s="195"/>
      <c r="E177" s="195"/>
      <c r="F177" s="195"/>
      <c r="G177" s="195"/>
      <c r="H177" s="196">
        <v>4.46</v>
      </c>
      <c r="I177" s="195"/>
      <c r="J177" s="195"/>
      <c r="K177" s="196">
        <v>3.84</v>
      </c>
      <c r="L177" s="197">
        <v>1420344.05</v>
      </c>
      <c r="M177" s="195"/>
      <c r="N177" s="197">
        <f>SUM(N132:N176)</f>
        <v>1494.21</v>
      </c>
      <c r="O177" s="195"/>
      <c r="P177" s="197">
        <f>N177/'סכום נכסי הקרן'!$C$37*100</f>
        <v>4.61138067059927</v>
      </c>
    </row>
    <row r="178" spans="1:256">
      <c r="B178" s="199" t="str">
        <v>צמודות למט"ח:                           </v>
      </c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</row>
    <row r="179" spans="1:256">
      <c r="B179" s="194" t="str">
        <v>סה"כ צמודות למט"ח:                      </v>
      </c>
      <c r="C179" s="195"/>
      <c r="D179" s="195"/>
      <c r="E179" s="195"/>
      <c r="F179" s="195"/>
      <c r="G179" s="195"/>
      <c r="H179" s="195"/>
      <c r="I179" s="195"/>
      <c r="J179" s="195"/>
      <c r="K179" s="195"/>
      <c r="L179" s="195"/>
      <c r="M179" s="195"/>
      <c r="N179" s="195"/>
      <c r="O179" s="195"/>
      <c r="P179" s="195"/>
    </row>
    <row r="180" spans="1:256">
      <c r="B180" s="199" t="str">
        <v>צמודות למדד אחר:                        </v>
      </c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</row>
    <row r="181" spans="1:256">
      <c r="B181" s="200" t="str">
        <v>סה"כ צמודות למדד אחר:                   </v>
      </c>
      <c r="C181" s="195"/>
      <c r="D181" s="195"/>
      <c r="E181" s="195"/>
      <c r="F181" s="195"/>
      <c r="G181" s="195"/>
      <c r="H181" s="195"/>
      <c r="I181" s="195"/>
      <c r="J181" s="195"/>
      <c r="K181" s="195"/>
      <c r="L181" s="195"/>
      <c r="M181" s="195"/>
      <c r="N181" s="195"/>
      <c r="O181" s="195"/>
      <c r="P181" s="195"/>
    </row>
    <row r="182" spans="1:256">
      <c r="B182" s="194" t="s">
        <v>40</v>
      </c>
      <c r="C182" s="195"/>
      <c r="D182" s="195"/>
      <c r="E182" s="195"/>
      <c r="F182" s="195"/>
      <c r="G182" s="195"/>
      <c r="H182" s="196">
        <v>4.62</v>
      </c>
      <c r="I182" s="195"/>
      <c r="J182" s="195"/>
      <c r="K182" s="196">
        <v>3.35</v>
      </c>
      <c r="L182" s="197">
        <v>5427219.2</v>
      </c>
      <c r="M182" s="195"/>
      <c r="N182" s="197">
        <f>N177+N130</f>
        <v>6365.23</v>
      </c>
      <c r="O182" s="195"/>
      <c r="P182" s="197">
        <f>N182/'סכום נכסי הקרן'!$C$37*100</f>
        <v>19.6441588437492</v>
      </c>
    </row>
    <row r="183" spans="1:256">
      <c r="B183" s="201" t="s">
        <v>41</v>
      </c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</row>
    <row r="184" spans="1:256">
      <c r="B184" s="202" t="s">
        <v>111</v>
      </c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</row>
    <row r="185" spans="1:256">
      <c r="B185" s="194" t="s">
        <v>112</v>
      </c>
      <c r="C185" s="195"/>
      <c r="D185" s="195"/>
      <c r="E185" s="195"/>
      <c r="F185" s="195"/>
      <c r="G185" s="195"/>
      <c r="H185" s="195"/>
      <c r="I185" s="195"/>
      <c r="J185" s="195"/>
      <c r="K185" s="195"/>
      <c r="L185" s="195"/>
      <c r="M185" s="195"/>
      <c r="N185" s="195"/>
      <c r="O185" s="195"/>
      <c r="P185" s="195"/>
    </row>
    <row r="186" spans="1:256">
      <c r="B186" s="198" t="s">
        <v>113</v>
      </c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</row>
    <row r="187" spans="1:256">
      <c r="B187" s="193" t="str">
        <v>VLO
VLO 9 3/8 03/15/19 </v>
      </c>
      <c r="C187" s="187" t="str">
        <v>US91913YAN04</v>
      </c>
      <c r="D187" s="188" t="s">
        <v>114</v>
      </c>
      <c r="E187" s="189" t="s">
        <v>103</v>
      </c>
      <c r="F187" s="188" t="s">
        <v>115</v>
      </c>
      <c r="G187" s="189"/>
      <c r="H187" s="190">
        <v>6.2</v>
      </c>
      <c r="I187" s="188" t="s">
        <v>9</v>
      </c>
      <c r="J187" s="190">
        <v>9.38</v>
      </c>
      <c r="K187" s="190">
        <v>2.79</v>
      </c>
      <c r="L187" s="191">
        <v>14931.99</v>
      </c>
      <c r="M187" s="190">
        <v>137.18</v>
      </c>
      <c r="N187" s="191">
        <v>20.48</v>
      </c>
      <c r="O187" s="190">
        <v>0</v>
      </c>
      <c r="P187" s="190">
        <f>N187/'סכום נכסי הקרן'!$C$37*100</f>
        <v>0.0632046875163952</v>
      </c>
    </row>
    <row r="188" spans="1:256">
      <c r="B188" s="200" t="s">
        <v>116</v>
      </c>
      <c r="C188" s="195"/>
      <c r="D188" s="195"/>
      <c r="E188" s="195"/>
      <c r="F188" s="195"/>
      <c r="G188" s="195"/>
      <c r="H188" s="196">
        <v>6.2</v>
      </c>
      <c r="I188" s="195"/>
      <c r="J188" s="195"/>
      <c r="K188" s="196">
        <v>2.79</v>
      </c>
      <c r="L188" s="197">
        <v>14931.99</v>
      </c>
      <c r="M188" s="195"/>
      <c r="N188" s="197">
        <f>SUM(N187)</f>
        <v>20.48</v>
      </c>
      <c r="O188" s="195"/>
      <c r="P188" s="197">
        <f>N188/'סכום נכסי הקרן'!$C$37*100</f>
        <v>0.0632046875163952</v>
      </c>
    </row>
    <row r="189" spans="1:256">
      <c r="B189" s="200" t="s">
        <v>42</v>
      </c>
      <c r="C189" s="195"/>
      <c r="D189" s="195"/>
      <c r="E189" s="195"/>
      <c r="F189" s="195"/>
      <c r="G189" s="195"/>
      <c r="H189" s="196">
        <v>6.2</v>
      </c>
      <c r="I189" s="195"/>
      <c r="J189" s="195"/>
      <c r="K189" s="196">
        <v>2.79</v>
      </c>
      <c r="L189" s="197">
        <v>14931.99</v>
      </c>
      <c r="M189" s="195"/>
      <c r="N189" s="197">
        <f>N188</f>
        <v>20.48</v>
      </c>
      <c r="O189" s="195"/>
      <c r="P189" s="197">
        <f>N189/'סכום נכסי הקרן'!$C$37*100</f>
        <v>0.0632046875163952</v>
      </c>
    </row>
    <row r="190" spans="1:256">
      <c r="B190" s="200" t="str">
        <v>סה"כ אג"ח קונצרני (סחיר)                </v>
      </c>
      <c r="C190" s="195"/>
      <c r="D190" s="195"/>
      <c r="E190" s="195"/>
      <c r="F190" s="195"/>
      <c r="G190" s="195"/>
      <c r="H190" s="196">
        <v>4.62</v>
      </c>
      <c r="I190" s="195"/>
      <c r="J190" s="195"/>
      <c r="K190" s="196">
        <v>3.35</v>
      </c>
      <c r="L190" s="197">
        <v>5442151.19</v>
      </c>
      <c r="M190" s="195"/>
      <c r="N190" s="197">
        <f>N189+N182</f>
        <v>6385.71</v>
      </c>
      <c r="O190" s="195"/>
      <c r="P190" s="197">
        <f>N190/'סכום נכסי הקרן'!$C$37*100</f>
        <v>19.7073635312656</v>
      </c>
    </row>
    <row r="191" spans="1:256">
      <c r="B191" s="203" t="s">
        <v>43</v>
      </c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B2:P2"/>
  </mergeCells>
  <printOptions/>
  <pageMargins left="0" right="0" top="0.5" bottom="0.5" header="0" footer="0.25"/>
  <pageSetup blackAndWhite="0" cellComments="none" copies="1" draft="0" errors="displayed" firstPageNumber="1" fitToWidth="1" orientation="landscape" pageOrder="overThenDown" paperSize="9" scale="59" useFirstPageNumber="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  <tabColor rgb="FF800000"/>
  </sheetPr>
  <dimension ref="A1:IV155"/>
  <sheetViews>
    <sheetView workbookViewId="0" rightToLeft="1">
      <selection activeCell="A1" sqref="A1"/>
    </sheetView>
  </sheetViews>
  <sheetFormatPr defaultRowHeight="18"/>
  <cols>
    <col min="1" max="1" style="204" width="6.281423" customWidth="1"/>
    <col min="2" max="2" style="205" width="47.78578" customWidth="1"/>
    <col min="3" max="3" style="205" width="17.72888" customWidth="1"/>
    <col min="4" max="4" style="205" width="21.45077" customWidth="1"/>
    <col min="5" max="5" style="204" width="19.44697" customWidth="1"/>
    <col min="6" max="6" style="204" width="19.73267" customWidth="1"/>
    <col min="7" max="7" style="204" width="14.0109" customWidth="1"/>
    <col min="8" max="8" style="204" width="15.72508" customWidth="1"/>
    <col min="9" max="10" style="204" width="9.713702" customWidth="1"/>
    <col min="11" max="11" style="204" width="7.569017" customWidth="1"/>
    <col min="12" max="12" style="204" width="6.708012" customWidth="1"/>
    <col min="13" max="13" style="204" width="7.709908" customWidth="1"/>
    <col min="14" max="14" style="204" width="7.138514" customWidth="1"/>
    <col min="15" max="15" style="204" width="5.995726" customWidth="1"/>
    <col min="16" max="16" style="204" width="7.854714" customWidth="1"/>
    <col min="17" max="17" style="204" width="8.140411" customWidth="1"/>
    <col min="18" max="18" style="204" width="6.281423" customWidth="1"/>
    <col min="19" max="19" style="204" width="7.999519" customWidth="1"/>
    <col min="20" max="20" style="204" width="8.711805" customWidth="1"/>
    <col min="21" max="21" style="204" width="10.00331" customWidth="1"/>
    <col min="22" max="22" style="204" width="9.57281" customWidth="1"/>
    <col min="23" max="23" style="204" width="6.136617" customWidth="1"/>
    <col min="24" max="25" style="204" width="5.706115" customWidth="1"/>
    <col min="26" max="26" style="204" width="6.852817" customWidth="1"/>
    <col min="27" max="27" style="204" width="6.422315" customWidth="1"/>
    <col min="28" max="28" style="204" width="6.708012" customWidth="1"/>
    <col min="29" max="29" style="204" width="7.28332" customWidth="1"/>
    <col min="30" max="41" style="204" width="5.706115" customWidth="1"/>
    <col min="42" max="256" style="204"/>
  </cols>
  <sheetData>
    <row r="1" spans="1:256">
      <c r="B1" s="206" t="s">
        <v>16</v>
      </c>
      <c r="C1" s="207" t="s">
        <v>1</v>
      </c>
      <c r="D1" s="204"/>
    </row>
    <row r="2" spans="1:256">
      <c r="A2" s="208"/>
      <c r="B2" s="209" t="s">
        <v>44</v>
      </c>
      <c r="C2" s="210"/>
      <c r="D2" s="210"/>
      <c r="E2" s="210"/>
      <c r="F2" s="210"/>
      <c r="G2" s="210"/>
      <c r="H2" s="210"/>
      <c r="I2" s="210"/>
      <c r="J2" s="211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8"/>
      <c r="AR2" s="208"/>
      <c r="AS2" s="208"/>
      <c r="AT2" s="208"/>
      <c r="AU2" s="208"/>
      <c r="AV2" s="208"/>
      <c r="AW2" s="208"/>
      <c r="AX2" s="208"/>
      <c r="AY2" s="208"/>
      <c r="AZ2" s="208"/>
      <c r="BA2" s="208"/>
      <c r="BB2" s="208"/>
      <c r="BC2" s="208"/>
      <c r="BD2" s="208"/>
      <c r="BE2" s="208"/>
      <c r="BF2" s="208"/>
      <c r="BG2" s="208"/>
      <c r="BH2" s="208"/>
      <c r="BI2" s="208"/>
      <c r="BJ2" s="208"/>
      <c r="BK2" s="208"/>
      <c r="BL2" s="208"/>
      <c r="BM2" s="208"/>
      <c r="BN2" s="208"/>
      <c r="BO2" s="208"/>
      <c r="BP2" s="208"/>
      <c r="BQ2" s="208"/>
      <c r="BR2" s="208"/>
      <c r="BS2" s="208"/>
      <c r="BT2" s="208"/>
      <c r="BU2" s="208"/>
      <c r="BV2" s="208"/>
      <c r="BW2" s="208"/>
      <c r="BX2" s="208"/>
      <c r="BY2" s="208"/>
      <c r="BZ2" s="208"/>
      <c r="CA2" s="208"/>
      <c r="CB2" s="208"/>
      <c r="CC2" s="208"/>
      <c r="CD2" s="208"/>
      <c r="CE2" s="208"/>
      <c r="CF2" s="208"/>
      <c r="CG2" s="208"/>
      <c r="CH2" s="208"/>
      <c r="CI2" s="208"/>
      <c r="CJ2" s="208"/>
      <c r="CK2" s="208"/>
      <c r="CL2" s="208"/>
      <c r="CM2" s="208"/>
      <c r="CN2" s="208"/>
      <c r="CO2" s="208"/>
      <c r="CP2" s="208"/>
      <c r="CQ2" s="208"/>
      <c r="CR2" s="208"/>
      <c r="CS2" s="208"/>
      <c r="CT2" s="208"/>
      <c r="CU2" s="208"/>
      <c r="CV2" s="208"/>
      <c r="CW2" s="208"/>
      <c r="CX2" s="208"/>
      <c r="CY2" s="208"/>
      <c r="CZ2" s="208"/>
      <c r="DA2" s="208"/>
      <c r="DB2" s="208"/>
      <c r="DC2" s="208"/>
      <c r="DD2" s="208"/>
      <c r="DE2" s="208"/>
      <c r="DF2" s="208"/>
      <c r="DG2" s="208"/>
      <c r="DH2" s="208"/>
      <c r="DI2" s="208"/>
      <c r="DJ2" s="208"/>
      <c r="DK2" s="208"/>
      <c r="DL2" s="208"/>
      <c r="DM2" s="208"/>
      <c r="DN2" s="208"/>
      <c r="DO2" s="208"/>
      <c r="DP2" s="208"/>
      <c r="DQ2" s="208"/>
      <c r="DR2" s="208"/>
      <c r="DS2" s="208"/>
      <c r="DT2" s="208"/>
      <c r="DU2" s="208"/>
      <c r="DV2" s="208"/>
      <c r="DW2" s="208"/>
      <c r="DX2" s="208"/>
      <c r="DY2" s="208"/>
      <c r="DZ2" s="208"/>
      <c r="EA2" s="208"/>
      <c r="EB2" s="208"/>
      <c r="EC2" s="208"/>
      <c r="ED2" s="208"/>
      <c r="EE2" s="208"/>
      <c r="EF2" s="208"/>
      <c r="EG2" s="208"/>
      <c r="EH2" s="208"/>
      <c r="EI2" s="208"/>
      <c r="EJ2" s="208"/>
      <c r="EK2" s="208"/>
      <c r="EL2" s="208"/>
      <c r="EM2" s="208"/>
      <c r="EN2" s="208"/>
      <c r="EO2" s="208"/>
      <c r="EP2" s="208"/>
      <c r="EQ2" s="208"/>
      <c r="ER2" s="208"/>
      <c r="ES2" s="208"/>
      <c r="ET2" s="208"/>
      <c r="EU2" s="208"/>
      <c r="EV2" s="208"/>
      <c r="EW2" s="208"/>
      <c r="EX2" s="208"/>
      <c r="EY2" s="208"/>
      <c r="EZ2" s="208"/>
      <c r="FA2" s="208"/>
      <c r="FB2" s="208"/>
      <c r="FC2" s="208"/>
      <c r="FD2" s="208"/>
      <c r="FE2" s="208"/>
      <c r="FF2" s="208"/>
      <c r="FG2" s="208"/>
      <c r="FH2" s="208"/>
      <c r="FI2" s="208"/>
      <c r="FJ2" s="208"/>
      <c r="FK2" s="208"/>
      <c r="FL2" s="208"/>
      <c r="FM2" s="208"/>
      <c r="FN2" s="208"/>
      <c r="FO2" s="208"/>
      <c r="FP2" s="208"/>
      <c r="FQ2" s="208"/>
      <c r="FR2" s="208"/>
      <c r="FS2" s="208"/>
      <c r="FT2" s="208"/>
      <c r="FU2" s="208"/>
      <c r="FV2" s="208"/>
      <c r="FW2" s="208"/>
      <c r="FX2" s="208"/>
      <c r="FY2" s="208"/>
      <c r="FZ2" s="208"/>
      <c r="GA2" s="208"/>
      <c r="GB2" s="208"/>
      <c r="GC2" s="208"/>
      <c r="GD2" s="208"/>
      <c r="GE2" s="208"/>
      <c r="GF2" s="208"/>
      <c r="GG2" s="208"/>
      <c r="GH2" s="208"/>
      <c r="GI2" s="208"/>
      <c r="GJ2" s="208"/>
      <c r="GK2" s="208"/>
      <c r="GL2" s="208"/>
      <c r="GM2" s="208"/>
      <c r="GN2" s="208"/>
      <c r="GO2" s="208"/>
      <c r="GP2" s="208"/>
      <c r="GQ2" s="208"/>
      <c r="GR2" s="208"/>
      <c r="GS2" s="208"/>
      <c r="GT2" s="208"/>
      <c r="GU2" s="208"/>
      <c r="GV2" s="208"/>
      <c r="GW2" s="208"/>
      <c r="GX2" s="208"/>
      <c r="GY2" s="208"/>
      <c r="GZ2" s="208"/>
      <c r="HA2" s="208"/>
      <c r="HB2" s="208"/>
      <c r="HC2" s="208"/>
      <c r="HD2" s="208"/>
      <c r="HE2" s="208"/>
      <c r="HF2" s="208"/>
      <c r="HG2" s="208"/>
      <c r="HH2" s="208"/>
      <c r="HI2" s="208"/>
      <c r="HJ2" s="208"/>
      <c r="HK2" s="208"/>
      <c r="HL2" s="208"/>
      <c r="HM2" s="208"/>
      <c r="HN2" s="208"/>
      <c r="HO2" s="208"/>
      <c r="HP2" s="208"/>
      <c r="HQ2" s="208"/>
      <c r="HR2" s="208"/>
      <c r="HS2" s="208"/>
      <c r="HT2" s="208"/>
      <c r="HU2" s="208"/>
      <c r="HV2" s="208"/>
      <c r="HW2" s="208"/>
      <c r="HX2" s="208"/>
      <c r="HY2" s="208"/>
      <c r="HZ2" s="208"/>
      <c r="IA2" s="208"/>
      <c r="IB2" s="208"/>
      <c r="IC2" s="208"/>
      <c r="ID2" s="208"/>
      <c r="IE2" s="208"/>
      <c r="IF2" s="208"/>
      <c r="IG2" s="208"/>
      <c r="IH2" s="208"/>
      <c r="II2" s="208"/>
      <c r="IJ2" s="208"/>
      <c r="IK2" s="208"/>
      <c r="IL2" s="208"/>
      <c r="IM2" s="208"/>
      <c r="IN2" s="208"/>
      <c r="IO2" s="208"/>
      <c r="IP2" s="208"/>
      <c r="IQ2" s="208"/>
      <c r="IR2" s="208"/>
      <c r="IS2" s="208"/>
      <c r="IT2" s="208"/>
      <c r="IU2" s="208"/>
      <c r="IV2" s="208"/>
    </row>
    <row r="3" spans="1:256">
      <c r="A3" s="212"/>
      <c r="B3" s="213" t="s">
        <v>117</v>
      </c>
      <c r="C3" s="214" t="s">
        <v>17</v>
      </c>
      <c r="D3" s="215" t="s">
        <v>64</v>
      </c>
      <c r="E3" s="214" t="s">
        <v>20</v>
      </c>
      <c r="F3" s="214" t="s">
        <v>48</v>
      </c>
      <c r="G3" s="215" t="s">
        <v>49</v>
      </c>
      <c r="H3" s="215" t="s">
        <v>23</v>
      </c>
      <c r="I3" s="215" t="s">
        <v>50</v>
      </c>
      <c r="J3" s="216" t="s">
        <v>2</v>
      </c>
      <c r="K3" s="212"/>
      <c r="L3" s="208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2"/>
      <c r="AI3" s="212"/>
      <c r="AJ3" s="212"/>
      <c r="AK3" s="212"/>
      <c r="AL3" s="212"/>
      <c r="AM3" s="212"/>
      <c r="AN3" s="212"/>
      <c r="AO3" s="212"/>
      <c r="AP3" s="212"/>
      <c r="AQ3" s="212"/>
      <c r="AR3" s="212"/>
      <c r="AS3" s="212"/>
      <c r="AT3" s="212"/>
      <c r="AU3" s="212"/>
      <c r="AV3" s="212"/>
      <c r="AW3" s="212"/>
      <c r="AX3" s="212"/>
      <c r="AY3" s="212"/>
      <c r="AZ3" s="212"/>
      <c r="BA3" s="212"/>
      <c r="BB3" s="212"/>
      <c r="BC3" s="212"/>
      <c r="BD3" s="212"/>
      <c r="BE3" s="212"/>
      <c r="BF3" s="212"/>
      <c r="BG3" s="212"/>
      <c r="BH3" s="212"/>
      <c r="BI3" s="212"/>
      <c r="BJ3" s="212"/>
      <c r="BK3" s="212"/>
      <c r="BL3" s="212"/>
      <c r="BM3" s="212"/>
      <c r="BN3" s="212"/>
      <c r="BO3" s="212"/>
      <c r="BP3" s="212"/>
      <c r="BQ3" s="212"/>
      <c r="BR3" s="212"/>
      <c r="BS3" s="212"/>
      <c r="BT3" s="212"/>
      <c r="BU3" s="212"/>
      <c r="BV3" s="212"/>
      <c r="BW3" s="212"/>
      <c r="BX3" s="212"/>
      <c r="BY3" s="212"/>
      <c r="BZ3" s="212"/>
      <c r="CA3" s="212"/>
      <c r="CB3" s="212"/>
      <c r="CC3" s="212"/>
      <c r="CD3" s="212"/>
      <c r="CE3" s="212"/>
      <c r="CF3" s="212"/>
      <c r="CG3" s="212"/>
      <c r="CH3" s="212"/>
      <c r="CI3" s="212"/>
      <c r="CJ3" s="212"/>
      <c r="CK3" s="212"/>
      <c r="CL3" s="212"/>
      <c r="CM3" s="212"/>
      <c r="CN3" s="212"/>
      <c r="CO3" s="212"/>
      <c r="CP3" s="212"/>
      <c r="CQ3" s="212"/>
      <c r="CR3" s="212"/>
      <c r="CS3" s="212"/>
      <c r="CT3" s="212"/>
      <c r="CU3" s="212"/>
      <c r="CV3" s="212"/>
      <c r="CW3" s="212"/>
      <c r="CX3" s="212"/>
      <c r="CY3" s="212"/>
      <c r="CZ3" s="212"/>
      <c r="DA3" s="212"/>
      <c r="DB3" s="212"/>
      <c r="DC3" s="212"/>
      <c r="DD3" s="212"/>
      <c r="DE3" s="212"/>
      <c r="DF3" s="212"/>
      <c r="DG3" s="212"/>
      <c r="DH3" s="212"/>
      <c r="DI3" s="212"/>
      <c r="DJ3" s="212"/>
      <c r="DK3" s="212"/>
      <c r="DL3" s="212"/>
      <c r="DM3" s="212"/>
      <c r="DN3" s="212"/>
      <c r="DO3" s="212"/>
      <c r="DP3" s="212"/>
      <c r="DQ3" s="212"/>
      <c r="DR3" s="212"/>
      <c r="DS3" s="212"/>
      <c r="DT3" s="212"/>
      <c r="DU3" s="212"/>
      <c r="DV3" s="212"/>
      <c r="DW3" s="212"/>
      <c r="DX3" s="212"/>
      <c r="DY3" s="212"/>
      <c r="DZ3" s="212"/>
      <c r="EA3" s="212"/>
      <c r="EB3" s="212"/>
      <c r="EC3" s="212"/>
      <c r="ED3" s="212"/>
      <c r="EE3" s="212"/>
      <c r="EF3" s="212"/>
      <c r="EG3" s="212"/>
      <c r="EH3" s="212"/>
      <c r="EI3" s="212"/>
      <c r="EJ3" s="212"/>
      <c r="EK3" s="212"/>
      <c r="EL3" s="212"/>
      <c r="EM3" s="212"/>
      <c r="EN3" s="212"/>
      <c r="EO3" s="212"/>
      <c r="EP3" s="212"/>
      <c r="EQ3" s="212"/>
      <c r="ER3" s="212"/>
      <c r="ES3" s="212"/>
      <c r="ET3" s="212"/>
      <c r="EU3" s="212"/>
      <c r="EV3" s="212"/>
      <c r="EW3" s="212"/>
      <c r="EX3" s="212"/>
      <c r="EY3" s="212"/>
      <c r="EZ3" s="212"/>
      <c r="FA3" s="212"/>
      <c r="FB3" s="212"/>
      <c r="FC3" s="212"/>
      <c r="FD3" s="212"/>
      <c r="FE3" s="212"/>
      <c r="FF3" s="212"/>
      <c r="FG3" s="212"/>
      <c r="FH3" s="212"/>
      <c r="FI3" s="212"/>
      <c r="FJ3" s="212"/>
      <c r="FK3" s="212"/>
      <c r="FL3" s="212"/>
      <c r="FM3" s="212"/>
      <c r="FN3" s="212"/>
      <c r="FO3" s="212"/>
      <c r="FP3" s="212"/>
      <c r="FQ3" s="212"/>
      <c r="FR3" s="212"/>
      <c r="FS3" s="212"/>
      <c r="FT3" s="212"/>
      <c r="FU3" s="212"/>
      <c r="FV3" s="212"/>
      <c r="FW3" s="212"/>
      <c r="FX3" s="212"/>
      <c r="FY3" s="212"/>
      <c r="FZ3" s="212"/>
      <c r="GA3" s="212"/>
      <c r="GB3" s="212"/>
      <c r="GC3" s="212"/>
      <c r="GD3" s="212"/>
      <c r="GE3" s="212"/>
      <c r="GF3" s="212"/>
      <c r="GG3" s="212"/>
      <c r="GH3" s="212"/>
      <c r="GI3" s="212"/>
      <c r="GJ3" s="212"/>
      <c r="GK3" s="212"/>
      <c r="GL3" s="212"/>
      <c r="GM3" s="212"/>
      <c r="GN3" s="212"/>
      <c r="GO3" s="212"/>
      <c r="GP3" s="212"/>
      <c r="GQ3" s="212"/>
      <c r="GR3" s="212"/>
      <c r="GS3" s="212"/>
      <c r="GT3" s="212"/>
      <c r="GU3" s="212"/>
      <c r="GV3" s="212"/>
      <c r="GW3" s="212"/>
      <c r="GX3" s="212"/>
      <c r="GY3" s="212"/>
      <c r="GZ3" s="212"/>
      <c r="HA3" s="212"/>
      <c r="HB3" s="212"/>
      <c r="HC3" s="212"/>
      <c r="HD3" s="212"/>
      <c r="HE3" s="212"/>
      <c r="HF3" s="212"/>
      <c r="HG3" s="212"/>
      <c r="HH3" s="212"/>
      <c r="HI3" s="212"/>
      <c r="HJ3" s="212"/>
      <c r="HK3" s="212"/>
      <c r="HL3" s="212"/>
      <c r="HM3" s="212"/>
      <c r="HN3" s="212"/>
      <c r="HO3" s="212"/>
      <c r="HP3" s="212"/>
      <c r="HQ3" s="212"/>
      <c r="HR3" s="212"/>
      <c r="HS3" s="212"/>
      <c r="HT3" s="212"/>
      <c r="HU3" s="212"/>
      <c r="HV3" s="212"/>
      <c r="HW3" s="212"/>
      <c r="HX3" s="212"/>
      <c r="HY3" s="212"/>
      <c r="HZ3" s="212"/>
      <c r="IA3" s="212"/>
      <c r="IB3" s="212"/>
      <c r="IC3" s="212"/>
      <c r="ID3" s="212"/>
      <c r="IE3" s="212"/>
      <c r="IF3" s="212"/>
      <c r="IG3" s="212"/>
      <c r="IH3" s="212"/>
      <c r="II3" s="212"/>
      <c r="IJ3" s="212"/>
      <c r="IK3" s="212"/>
      <c r="IL3" s="212"/>
      <c r="IM3" s="212"/>
      <c r="IN3" s="212"/>
      <c r="IO3" s="212"/>
      <c r="IP3" s="212"/>
      <c r="IQ3" s="212"/>
      <c r="IR3" s="212"/>
      <c r="IS3" s="212"/>
      <c r="IT3" s="212"/>
      <c r="IU3" s="212"/>
      <c r="IV3" s="212"/>
    </row>
    <row r="4" spans="1:256">
      <c r="A4" s="217"/>
      <c r="B4" s="218"/>
      <c r="C4" s="219"/>
      <c r="D4" s="219"/>
      <c r="E4" s="219"/>
      <c r="F4" s="220" t="s">
        <v>53</v>
      </c>
      <c r="G4" s="219" t="s">
        <v>54</v>
      </c>
      <c r="H4" s="219" t="s">
        <v>3</v>
      </c>
      <c r="I4" s="219" t="s">
        <v>4</v>
      </c>
      <c r="J4" s="221" t="s">
        <v>4</v>
      </c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U4" s="217"/>
      <c r="AV4" s="217"/>
      <c r="AW4" s="217"/>
      <c r="AX4" s="217"/>
      <c r="AY4" s="217"/>
      <c r="AZ4" s="217"/>
      <c r="BA4" s="217"/>
      <c r="BB4" s="217"/>
      <c r="BC4" s="217"/>
      <c r="BD4" s="217"/>
      <c r="BE4" s="217"/>
      <c r="BF4" s="217"/>
      <c r="BG4" s="217"/>
      <c r="BH4" s="217"/>
      <c r="BI4" s="217"/>
      <c r="BJ4" s="217"/>
      <c r="BK4" s="217"/>
      <c r="BL4" s="217"/>
      <c r="BM4" s="217"/>
      <c r="BN4" s="217"/>
      <c r="BO4" s="217"/>
      <c r="BP4" s="217"/>
      <c r="BQ4" s="217"/>
      <c r="BR4" s="217"/>
      <c r="BS4" s="217"/>
      <c r="BT4" s="217"/>
      <c r="BU4" s="217"/>
      <c r="BV4" s="217"/>
      <c r="BW4" s="217"/>
      <c r="BX4" s="217"/>
      <c r="BY4" s="217"/>
      <c r="BZ4" s="217"/>
      <c r="CA4" s="217"/>
      <c r="CB4" s="217"/>
      <c r="CC4" s="217"/>
      <c r="CD4" s="217"/>
      <c r="CE4" s="217"/>
      <c r="CF4" s="217"/>
      <c r="CG4" s="217"/>
      <c r="CH4" s="217"/>
      <c r="CI4" s="217"/>
      <c r="CJ4" s="217"/>
      <c r="CK4" s="217"/>
      <c r="CL4" s="217"/>
      <c r="CM4" s="217"/>
      <c r="CN4" s="217"/>
      <c r="CO4" s="217"/>
      <c r="CP4" s="217"/>
      <c r="CQ4" s="217"/>
      <c r="CR4" s="217"/>
      <c r="CS4" s="217"/>
      <c r="CT4" s="217"/>
      <c r="CU4" s="217"/>
      <c r="CV4" s="217"/>
      <c r="CW4" s="217"/>
      <c r="CX4" s="217"/>
      <c r="CY4" s="217"/>
      <c r="CZ4" s="217"/>
      <c r="DA4" s="217"/>
      <c r="DB4" s="217"/>
      <c r="DC4" s="217"/>
      <c r="DD4" s="217"/>
      <c r="DE4" s="217"/>
      <c r="DF4" s="217"/>
      <c r="DG4" s="217"/>
      <c r="DH4" s="217"/>
      <c r="DI4" s="217"/>
      <c r="DJ4" s="217"/>
      <c r="DK4" s="217"/>
      <c r="DL4" s="217"/>
      <c r="DM4" s="217"/>
      <c r="DN4" s="217"/>
      <c r="DO4" s="217"/>
      <c r="DP4" s="217"/>
      <c r="DQ4" s="217"/>
      <c r="DR4" s="217"/>
      <c r="DS4" s="217"/>
      <c r="DT4" s="217"/>
      <c r="DU4" s="217"/>
      <c r="DV4" s="217"/>
      <c r="DW4" s="217"/>
      <c r="DX4" s="217"/>
      <c r="DY4" s="217"/>
      <c r="DZ4" s="217"/>
      <c r="EA4" s="217"/>
      <c r="EB4" s="217"/>
      <c r="EC4" s="217"/>
      <c r="ED4" s="217"/>
      <c r="EE4" s="217"/>
      <c r="EF4" s="217"/>
      <c r="EG4" s="217"/>
      <c r="EH4" s="217"/>
      <c r="EI4" s="217"/>
      <c r="EJ4" s="217"/>
      <c r="EK4" s="217"/>
      <c r="EL4" s="217"/>
      <c r="EM4" s="217"/>
      <c r="EN4" s="217"/>
      <c r="EO4" s="217"/>
      <c r="EP4" s="217"/>
      <c r="EQ4" s="217"/>
      <c r="ER4" s="217"/>
      <c r="ES4" s="217"/>
      <c r="ET4" s="217"/>
      <c r="EU4" s="217"/>
      <c r="EV4" s="217"/>
      <c r="EW4" s="217"/>
      <c r="EX4" s="217"/>
      <c r="EY4" s="217"/>
      <c r="EZ4" s="217"/>
      <c r="FA4" s="217"/>
      <c r="FB4" s="217"/>
      <c r="FC4" s="217"/>
      <c r="FD4" s="217"/>
      <c r="FE4" s="217"/>
      <c r="FF4" s="217"/>
      <c r="FG4" s="217"/>
      <c r="FH4" s="217"/>
      <c r="FI4" s="217"/>
      <c r="FJ4" s="217"/>
      <c r="FK4" s="217"/>
      <c r="FL4" s="217"/>
      <c r="FM4" s="217"/>
      <c r="FN4" s="217"/>
      <c r="FO4" s="217"/>
      <c r="FP4" s="217"/>
      <c r="FQ4" s="217"/>
      <c r="FR4" s="217"/>
      <c r="FS4" s="217"/>
      <c r="FT4" s="217"/>
      <c r="FU4" s="217"/>
      <c r="FV4" s="217"/>
      <c r="FW4" s="217"/>
      <c r="FX4" s="217"/>
      <c r="FY4" s="217"/>
      <c r="FZ4" s="217"/>
      <c r="GA4" s="217"/>
      <c r="GB4" s="217"/>
      <c r="GC4" s="217"/>
      <c r="GD4" s="217"/>
      <c r="GE4" s="217"/>
      <c r="GF4" s="217"/>
      <c r="GG4" s="217"/>
      <c r="GH4" s="217"/>
      <c r="GI4" s="217"/>
      <c r="GJ4" s="217"/>
      <c r="GK4" s="217"/>
      <c r="GL4" s="217"/>
      <c r="GM4" s="217"/>
      <c r="GN4" s="217"/>
      <c r="GO4" s="217"/>
      <c r="GP4" s="217"/>
      <c r="GQ4" s="217"/>
      <c r="GR4" s="217"/>
      <c r="GS4" s="217"/>
      <c r="GT4" s="217"/>
      <c r="GU4" s="217"/>
      <c r="GV4" s="217"/>
      <c r="GW4" s="217"/>
      <c r="GX4" s="217"/>
      <c r="GY4" s="217"/>
      <c r="GZ4" s="217"/>
      <c r="HA4" s="217"/>
      <c r="HB4" s="217"/>
      <c r="HC4" s="217"/>
      <c r="HD4" s="217"/>
      <c r="HE4" s="217"/>
      <c r="HF4" s="217"/>
      <c r="HG4" s="217"/>
      <c r="HH4" s="217"/>
      <c r="HI4" s="217"/>
      <c r="HJ4" s="217"/>
      <c r="HK4" s="217"/>
      <c r="HL4" s="217"/>
      <c r="HM4" s="217"/>
      <c r="HN4" s="217"/>
      <c r="HO4" s="217"/>
      <c r="HP4" s="217"/>
      <c r="HQ4" s="217"/>
      <c r="HR4" s="217"/>
      <c r="HS4" s="217"/>
      <c r="HT4" s="217"/>
      <c r="HU4" s="217"/>
      <c r="HV4" s="217"/>
      <c r="HW4" s="217"/>
      <c r="HX4" s="217"/>
      <c r="HY4" s="217"/>
      <c r="HZ4" s="217"/>
      <c r="IA4" s="217"/>
      <c r="IB4" s="217"/>
      <c r="IC4" s="217"/>
      <c r="ID4" s="217"/>
      <c r="IE4" s="217"/>
      <c r="IF4" s="217"/>
      <c r="IG4" s="217"/>
      <c r="IH4" s="217"/>
      <c r="II4" s="217"/>
      <c r="IJ4" s="217"/>
      <c r="IK4" s="217"/>
      <c r="IL4" s="217"/>
      <c r="IM4" s="217"/>
      <c r="IN4" s="217"/>
      <c r="IO4" s="217"/>
      <c r="IP4" s="217"/>
      <c r="IQ4" s="217"/>
      <c r="IR4" s="217"/>
      <c r="IS4" s="217"/>
      <c r="IT4" s="217"/>
      <c r="IU4" s="217"/>
      <c r="IV4" s="217"/>
    </row>
    <row r="5" spans="1:256">
      <c r="A5" s="222"/>
      <c r="B5" s="223"/>
      <c r="C5" s="224" t="s">
        <v>5</v>
      </c>
      <c r="D5" s="224" t="s">
        <v>6</v>
      </c>
      <c r="E5" s="224" t="s">
        <v>24</v>
      </c>
      <c r="F5" s="224" t="s">
        <v>25</v>
      </c>
      <c r="G5" s="224" t="s">
        <v>26</v>
      </c>
      <c r="H5" s="224" t="s">
        <v>27</v>
      </c>
      <c r="I5" s="224" t="s">
        <v>28</v>
      </c>
      <c r="J5" s="225" t="s">
        <v>29</v>
      </c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U5" s="222"/>
      <c r="AV5" s="222"/>
      <c r="AW5" s="222"/>
      <c r="AX5" s="222"/>
      <c r="AY5" s="222"/>
      <c r="AZ5" s="222"/>
      <c r="BA5" s="222"/>
      <c r="BB5" s="222"/>
      <c r="BC5" s="222"/>
      <c r="BD5" s="222"/>
      <c r="BE5" s="222"/>
      <c r="BF5" s="222"/>
      <c r="BG5" s="222"/>
      <c r="BH5" s="222"/>
      <c r="BI5" s="222"/>
      <c r="BJ5" s="222"/>
      <c r="BK5" s="222"/>
      <c r="BL5" s="222"/>
      <c r="BM5" s="222"/>
      <c r="BN5" s="222"/>
      <c r="BO5" s="222"/>
      <c r="BP5" s="222"/>
      <c r="BQ5" s="222"/>
      <c r="BR5" s="222"/>
      <c r="BS5" s="222"/>
      <c r="BT5" s="222"/>
      <c r="BU5" s="222"/>
      <c r="BV5" s="222"/>
      <c r="BW5" s="222"/>
      <c r="BX5" s="222"/>
      <c r="BY5" s="222"/>
      <c r="BZ5" s="222"/>
      <c r="CA5" s="222"/>
      <c r="CB5" s="222"/>
      <c r="CC5" s="222"/>
      <c r="CD5" s="222"/>
      <c r="CE5" s="222"/>
      <c r="CF5" s="222"/>
      <c r="CG5" s="222"/>
      <c r="CH5" s="222"/>
      <c r="CI5" s="222"/>
      <c r="CJ5" s="222"/>
      <c r="CK5" s="222"/>
      <c r="CL5" s="222"/>
      <c r="CM5" s="222"/>
      <c r="CN5" s="222"/>
      <c r="CO5" s="222"/>
      <c r="CP5" s="222"/>
      <c r="CQ5" s="222"/>
      <c r="CR5" s="222"/>
      <c r="CS5" s="222"/>
      <c r="CT5" s="222"/>
      <c r="CU5" s="222"/>
      <c r="CV5" s="222"/>
      <c r="CW5" s="222"/>
      <c r="CX5" s="222"/>
      <c r="CY5" s="222"/>
      <c r="CZ5" s="222"/>
      <c r="DA5" s="222"/>
      <c r="DB5" s="222"/>
      <c r="DC5" s="222"/>
      <c r="DD5" s="222"/>
      <c r="DE5" s="222"/>
      <c r="DF5" s="222"/>
      <c r="DG5" s="222"/>
      <c r="DH5" s="222"/>
      <c r="DI5" s="222"/>
      <c r="DJ5" s="222"/>
      <c r="DK5" s="222"/>
      <c r="DL5" s="222"/>
      <c r="DM5" s="222"/>
      <c r="DN5" s="222"/>
      <c r="DO5" s="222"/>
      <c r="DP5" s="222"/>
      <c r="DQ5" s="222"/>
      <c r="DR5" s="222"/>
      <c r="DS5" s="222"/>
      <c r="DT5" s="222"/>
      <c r="DU5" s="222"/>
      <c r="DV5" s="222"/>
      <c r="DW5" s="222"/>
      <c r="DX5" s="222"/>
      <c r="DY5" s="222"/>
      <c r="DZ5" s="222"/>
      <c r="EA5" s="222"/>
      <c r="EB5" s="222"/>
      <c r="EC5" s="222"/>
      <c r="ED5" s="222"/>
      <c r="EE5" s="222"/>
      <c r="EF5" s="222"/>
      <c r="EG5" s="222"/>
      <c r="EH5" s="222"/>
      <c r="EI5" s="222"/>
      <c r="EJ5" s="222"/>
      <c r="EK5" s="222"/>
      <c r="EL5" s="222"/>
      <c r="EM5" s="222"/>
      <c r="EN5" s="222"/>
      <c r="EO5" s="222"/>
      <c r="EP5" s="222"/>
      <c r="EQ5" s="222"/>
      <c r="ER5" s="222"/>
      <c r="ES5" s="222"/>
      <c r="ET5" s="222"/>
      <c r="EU5" s="222"/>
      <c r="EV5" s="222"/>
      <c r="EW5" s="222"/>
      <c r="EX5" s="222"/>
      <c r="EY5" s="222"/>
      <c r="EZ5" s="222"/>
      <c r="FA5" s="222"/>
      <c r="FB5" s="222"/>
      <c r="FC5" s="222"/>
      <c r="FD5" s="222"/>
      <c r="FE5" s="222"/>
      <c r="FF5" s="222"/>
      <c r="FG5" s="222"/>
      <c r="FH5" s="222"/>
      <c r="FI5" s="222"/>
      <c r="FJ5" s="222"/>
      <c r="FK5" s="222"/>
      <c r="FL5" s="222"/>
      <c r="FM5" s="222"/>
      <c r="FN5" s="222"/>
      <c r="FO5" s="222"/>
      <c r="FP5" s="222"/>
      <c r="FQ5" s="222"/>
      <c r="FR5" s="222"/>
      <c r="FS5" s="222"/>
      <c r="FT5" s="222"/>
      <c r="FU5" s="222"/>
      <c r="FV5" s="222"/>
      <c r="FW5" s="222"/>
      <c r="FX5" s="222"/>
      <c r="FY5" s="222"/>
      <c r="FZ5" s="222"/>
      <c r="GA5" s="222"/>
      <c r="GB5" s="222"/>
      <c r="GC5" s="222"/>
      <c r="GD5" s="222"/>
      <c r="GE5" s="222"/>
      <c r="GF5" s="222"/>
      <c r="GG5" s="222"/>
      <c r="GH5" s="222"/>
      <c r="GI5" s="222"/>
      <c r="GJ5" s="222"/>
      <c r="GK5" s="222"/>
      <c r="GL5" s="222"/>
      <c r="GM5" s="222"/>
      <c r="GN5" s="222"/>
      <c r="GO5" s="222"/>
      <c r="GP5" s="222"/>
      <c r="GQ5" s="222"/>
      <c r="GR5" s="222"/>
      <c r="GS5" s="222"/>
      <c r="GT5" s="222"/>
      <c r="GU5" s="222"/>
      <c r="GV5" s="222"/>
      <c r="GW5" s="222"/>
      <c r="GX5" s="222"/>
      <c r="GY5" s="222"/>
      <c r="GZ5" s="222"/>
      <c r="HA5" s="222"/>
      <c r="HB5" s="222"/>
      <c r="HC5" s="222"/>
      <c r="HD5" s="222"/>
      <c r="HE5" s="222"/>
      <c r="HF5" s="222"/>
      <c r="HG5" s="222"/>
      <c r="HH5" s="222"/>
      <c r="HI5" s="222"/>
      <c r="HJ5" s="222"/>
      <c r="HK5" s="222"/>
      <c r="HL5" s="222"/>
      <c r="HM5" s="222"/>
      <c r="HN5" s="222"/>
      <c r="HO5" s="222"/>
      <c r="HP5" s="222"/>
      <c r="HQ5" s="222"/>
      <c r="HR5" s="222"/>
      <c r="HS5" s="222"/>
      <c r="HT5" s="222"/>
      <c r="HU5" s="222"/>
      <c r="HV5" s="222"/>
      <c r="HW5" s="222"/>
      <c r="HX5" s="222"/>
      <c r="HY5" s="222"/>
      <c r="HZ5" s="222"/>
      <c r="IA5" s="222"/>
      <c r="IB5" s="222"/>
      <c r="IC5" s="222"/>
      <c r="ID5" s="222"/>
      <c r="IE5" s="222"/>
      <c r="IF5" s="222"/>
      <c r="IG5" s="222"/>
      <c r="IH5" s="222"/>
      <c r="II5" s="222"/>
      <c r="IJ5" s="222"/>
      <c r="IK5" s="222"/>
      <c r="IL5" s="222"/>
      <c r="IM5" s="222"/>
      <c r="IN5" s="222"/>
      <c r="IO5" s="222"/>
      <c r="IP5" s="222"/>
      <c r="IQ5" s="222"/>
      <c r="IR5" s="222"/>
      <c r="IS5" s="222"/>
      <c r="IT5" s="222"/>
      <c r="IU5" s="222"/>
      <c r="IV5" s="222"/>
    </row>
    <row r="6" spans="1:256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</row>
    <row r="7" spans="1:256">
      <c r="B7" s="228" t="str">
        <v>תל אביב 25:                             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</row>
    <row r="8" spans="1:256">
      <c r="B8" s="229" t="str">
        <v>דיסקונט </v>
      </c>
      <c r="C8" s="230">
        <v>691212</v>
      </c>
      <c r="D8" s="231" t="s">
        <v>89</v>
      </c>
      <c r="E8" s="231" t="s">
        <v>33</v>
      </c>
      <c r="F8" s="232">
        <v>13901.56</v>
      </c>
      <c r="G8" s="233">
        <v>614</v>
      </c>
      <c r="H8" s="232">
        <v>85.36</v>
      </c>
      <c r="I8" s="233">
        <v>0</v>
      </c>
      <c r="J8" s="233">
        <f>H8/'סכום נכסי הקרן'!$C$37*100</f>
        <v>0.26343516242185</v>
      </c>
    </row>
    <row r="9" spans="1:256">
      <c r="A9" s="234" t="s">
        <v>34</v>
      </c>
      <c r="B9" s="229" t="str">
        <v>לאומי </v>
      </c>
      <c r="C9" s="230">
        <v>604611</v>
      </c>
      <c r="D9" s="231" t="s">
        <v>89</v>
      </c>
      <c r="E9" s="231" t="s">
        <v>33</v>
      </c>
      <c r="F9" s="232">
        <v>14385</v>
      </c>
      <c r="G9" s="233">
        <v>1267</v>
      </c>
      <c r="H9" s="232">
        <v>182.26</v>
      </c>
      <c r="I9" s="233">
        <v>0</v>
      </c>
      <c r="J9" s="233">
        <f>H9/'סכום נכסי הקרן'!$C$37*100</f>
        <v>0.562484684899326</v>
      </c>
    </row>
    <row r="10" spans="1:256">
      <c r="B10" s="229" t="str">
        <v>מזרחי </v>
      </c>
      <c r="C10" s="230">
        <v>695437</v>
      </c>
      <c r="D10" s="231" t="s">
        <v>89</v>
      </c>
      <c r="E10" s="231" t="s">
        <v>33</v>
      </c>
      <c r="F10" s="232">
        <v>3734</v>
      </c>
      <c r="G10" s="233">
        <v>3849</v>
      </c>
      <c r="H10" s="232">
        <v>143.72</v>
      </c>
      <c r="I10" s="233">
        <v>0</v>
      </c>
      <c r="J10" s="233">
        <f>H10/'סכום נכסי הקרן'!$C$37*100</f>
        <v>0.443543832512516</v>
      </c>
    </row>
    <row r="11" spans="1:256">
      <c r="B11" s="229" t="str">
        <v>פועלים </v>
      </c>
      <c r="C11" s="230">
        <v>662577</v>
      </c>
      <c r="D11" s="231" t="s">
        <v>89</v>
      </c>
      <c r="E11" s="231" t="s">
        <v>33</v>
      </c>
      <c r="F11" s="232">
        <v>21877</v>
      </c>
      <c r="G11" s="233">
        <v>1595</v>
      </c>
      <c r="H11" s="232">
        <v>348.94</v>
      </c>
      <c r="I11" s="233">
        <v>0</v>
      </c>
      <c r="J11" s="233">
        <f>H11/'סכום נכסי הקרן'!$C$37*100</f>
        <v>1.07688689755718</v>
      </c>
    </row>
    <row r="12" spans="1:256">
      <c r="B12" s="229" t="str">
        <v>אבנר יהש </v>
      </c>
      <c r="C12" s="230">
        <v>268011</v>
      </c>
      <c r="D12" s="231" t="s">
        <v>107</v>
      </c>
      <c r="E12" s="231" t="s">
        <v>33</v>
      </c>
      <c r="F12" s="232">
        <v>19264</v>
      </c>
      <c r="G12" s="233">
        <v>257.9</v>
      </c>
      <c r="H12" s="232">
        <v>49.68</v>
      </c>
      <c r="I12" s="233">
        <v>0</v>
      </c>
      <c r="J12" s="233">
        <f>H12/'סכום נכסי הקרן'!$C$37*100</f>
        <v>0.153320745889381</v>
      </c>
    </row>
    <row r="13" spans="1:256">
      <c r="B13" s="229" t="str">
        <v>דלק קידוחים יהש
דלק קדוחים </v>
      </c>
      <c r="C13" s="230">
        <v>475020</v>
      </c>
      <c r="D13" s="231" t="s">
        <v>107</v>
      </c>
      <c r="E13" s="231" t="s">
        <v>33</v>
      </c>
      <c r="F13" s="232">
        <v>2291</v>
      </c>
      <c r="G13" s="233">
        <v>1500</v>
      </c>
      <c r="H13" s="232">
        <v>34.37</v>
      </c>
      <c r="I13" s="233">
        <v>0</v>
      </c>
      <c r="J13" s="233">
        <f>H13/'סכום נכסי הקרן'!$C$37*100</f>
        <v>0.106071538571216</v>
      </c>
    </row>
    <row r="14" spans="1:256">
      <c r="A14" s="234" t="s">
        <v>34</v>
      </c>
      <c r="B14" s="229" t="str">
        <v>ישראמקו יהש
ישראמקו </v>
      </c>
      <c r="C14" s="230">
        <v>232017</v>
      </c>
      <c r="D14" s="231" t="s">
        <v>107</v>
      </c>
      <c r="E14" s="231" t="s">
        <v>33</v>
      </c>
      <c r="F14" s="232">
        <v>456624.75</v>
      </c>
      <c r="G14" s="233">
        <v>60.5</v>
      </c>
      <c r="H14" s="232">
        <v>276.26</v>
      </c>
      <c r="I14" s="233">
        <v>0</v>
      </c>
      <c r="J14" s="233">
        <f>H14/'סכום נכסי הקרן'!$C$37*100</f>
        <v>0.852584324867156</v>
      </c>
    </row>
    <row r="15" spans="1:256">
      <c r="B15" s="229" t="str">
        <v>פז נפט </v>
      </c>
      <c r="C15" s="230">
        <v>1100007</v>
      </c>
      <c r="D15" s="231" t="s">
        <v>107</v>
      </c>
      <c r="E15" s="231" t="s">
        <v>33</v>
      </c>
      <c r="F15" s="232">
        <v>63</v>
      </c>
      <c r="G15" s="233">
        <v>55880</v>
      </c>
      <c r="H15" s="232">
        <v>35.2</v>
      </c>
      <c r="I15" s="233">
        <v>0</v>
      </c>
      <c r="J15" s="233">
        <f>H15/'סכום נכסי הקרן'!$C$37*100</f>
        <v>0.108633056668804</v>
      </c>
    </row>
    <row r="16" spans="1:256">
      <c r="B16" s="229" t="str">
        <v>איזיציפ
איזי צ"יפ </v>
      </c>
      <c r="C16" s="230">
        <v>1082544</v>
      </c>
      <c r="D16" s="231" t="s">
        <v>101</v>
      </c>
      <c r="E16" s="231" t="s">
        <v>33</v>
      </c>
      <c r="F16" s="232">
        <v>299</v>
      </c>
      <c r="G16" s="233">
        <v>12210</v>
      </c>
      <c r="H16" s="232">
        <v>36.51</v>
      </c>
      <c r="I16" s="233">
        <v>0</v>
      </c>
      <c r="J16" s="233">
        <f>H16/'סכום נכסי הקרן'!$C$37*100</f>
        <v>0.112675934630058</v>
      </c>
    </row>
    <row r="17" spans="1:256">
      <c r="B17" s="229" t="str">
        <v>דלק קבוצה </v>
      </c>
      <c r="C17" s="230">
        <v>1084128</v>
      </c>
      <c r="D17" s="231" t="s">
        <v>96</v>
      </c>
      <c r="E17" s="231" t="s">
        <v>33</v>
      </c>
      <c r="F17" s="232">
        <v>46</v>
      </c>
      <c r="G17" s="233">
        <v>87250</v>
      </c>
      <c r="H17" s="232">
        <v>40.14</v>
      </c>
      <c r="I17" s="233">
        <v>0</v>
      </c>
      <c r="J17" s="233">
        <f>H17/'סכום נכסי הקרן'!$C$37*100</f>
        <v>0.123878718599029</v>
      </c>
    </row>
    <row r="18" spans="1:256">
      <c r="B18" s="229" t="str">
        <v>חברה לישראל
חברה לישראל 1 </v>
      </c>
      <c r="C18" s="230">
        <v>576017</v>
      </c>
      <c r="D18" s="231" t="s">
        <v>96</v>
      </c>
      <c r="E18" s="231" t="s">
        <v>33</v>
      </c>
      <c r="F18" s="232">
        <v>39</v>
      </c>
      <c r="G18" s="233">
        <v>243500</v>
      </c>
      <c r="H18" s="232">
        <v>94.97</v>
      </c>
      <c r="I18" s="233">
        <v>0</v>
      </c>
      <c r="J18" s="233">
        <f>H18/'סכום נכסי הקרן'!$C$37*100</f>
        <v>0.293093221358987</v>
      </c>
    </row>
    <row r="19" spans="1:256">
      <c r="B19" s="229" t="str">
        <v>בתי זיקוק
בתי זיקוק לנפט </v>
      </c>
      <c r="C19" s="230">
        <v>2590248</v>
      </c>
      <c r="D19" s="231" t="s">
        <v>97</v>
      </c>
      <c r="E19" s="231" t="s">
        <v>33</v>
      </c>
      <c r="F19" s="232">
        <v>38749</v>
      </c>
      <c r="G19" s="233">
        <v>200.3</v>
      </c>
      <c r="H19" s="232">
        <v>77.61</v>
      </c>
      <c r="I19" s="233">
        <v>0</v>
      </c>
      <c r="J19" s="233">
        <f>H19/'סכום נכסי הקרן'!$C$37*100</f>
        <v>0.239517372956418</v>
      </c>
    </row>
    <row r="20" spans="1:256">
      <c r="B20" s="229" t="str">
        <v>טבע </v>
      </c>
      <c r="C20" s="230">
        <v>629014</v>
      </c>
      <c r="D20" s="231" t="s">
        <v>97</v>
      </c>
      <c r="E20" s="231" t="s">
        <v>33</v>
      </c>
      <c r="F20" s="232">
        <v>2979</v>
      </c>
      <c r="G20" s="233">
        <v>13890</v>
      </c>
      <c r="H20" s="232">
        <v>413.78</v>
      </c>
      <c r="I20" s="233">
        <v>0</v>
      </c>
      <c r="J20" s="233">
        <f>H20/'סכום נכסי הקרן'!$C$37*100</f>
        <v>1.27699392580733</v>
      </c>
    </row>
    <row r="21" spans="1:256">
      <c r="B21" s="229" t="str">
        <v>כיל
כי"ל </v>
      </c>
      <c r="C21" s="230">
        <v>281014</v>
      </c>
      <c r="D21" s="231" t="s">
        <v>97</v>
      </c>
      <c r="E21" s="231" t="s">
        <v>33</v>
      </c>
      <c r="F21" s="232">
        <v>3765</v>
      </c>
      <c r="G21" s="233">
        <v>4464</v>
      </c>
      <c r="H21" s="232">
        <v>168.07</v>
      </c>
      <c r="I21" s="233">
        <v>0</v>
      </c>
      <c r="J21" s="233">
        <f>H21/'סכום נכסי הקרן'!$C$37*100</f>
        <v>0.518691983929714</v>
      </c>
    </row>
    <row r="22" spans="1:256">
      <c r="B22" s="229" t="str">
        <v>פריגו </v>
      </c>
      <c r="C22" s="230">
        <v>1092428</v>
      </c>
      <c r="D22" s="231" t="s">
        <v>97</v>
      </c>
      <c r="E22" s="231" t="s">
        <v>33</v>
      </c>
      <c r="F22" s="232">
        <v>723</v>
      </c>
      <c r="G22" s="233">
        <v>38410</v>
      </c>
      <c r="H22" s="232">
        <v>277.7</v>
      </c>
      <c r="I22" s="233">
        <v>0</v>
      </c>
      <c r="J22" s="233">
        <f>H22/'סכום נכסי הקרן'!$C$37*100</f>
        <v>0.857028404458152</v>
      </c>
    </row>
    <row r="23" spans="1:256">
      <c r="B23" s="229" t="str">
        <v>אסם
אסם מ"ר </v>
      </c>
      <c r="C23" s="230">
        <v>304014</v>
      </c>
      <c r="D23" s="231" t="s">
        <v>108</v>
      </c>
      <c r="E23" s="231" t="s">
        <v>33</v>
      </c>
      <c r="F23" s="232">
        <v>795</v>
      </c>
      <c r="G23" s="233">
        <v>6418</v>
      </c>
      <c r="H23" s="232">
        <v>51.02</v>
      </c>
      <c r="I23" s="233">
        <v>0</v>
      </c>
      <c r="J23" s="233">
        <f>H23/'סכום נכסי הקרן'!$C$37*100</f>
        <v>0.157456208842114</v>
      </c>
    </row>
    <row r="24" spans="1:256">
      <c r="B24" s="229" t="str">
        <v>עלית
שטראוס-עלית </v>
      </c>
      <c r="C24" s="230">
        <v>746016</v>
      </c>
      <c r="D24" s="231" t="s">
        <v>108</v>
      </c>
      <c r="E24" s="231" t="s">
        <v>33</v>
      </c>
      <c r="F24" s="232">
        <v>1665</v>
      </c>
      <c r="G24" s="233">
        <v>4890</v>
      </c>
      <c r="H24" s="232">
        <v>81.42</v>
      </c>
      <c r="I24" s="233">
        <v>0</v>
      </c>
      <c r="J24" s="233">
        <f>H24/'סכום נכסי הקרן'!$C$37*100</f>
        <v>0.251275666874263</v>
      </c>
    </row>
    <row r="25" spans="1:256">
      <c r="B25" s="229" t="str">
        <v>אלביט מערכות </v>
      </c>
      <c r="C25" s="230">
        <v>1081124</v>
      </c>
      <c r="D25" s="231" t="s">
        <v>104</v>
      </c>
      <c r="E25" s="231" t="s">
        <v>33</v>
      </c>
      <c r="F25" s="232">
        <v>503</v>
      </c>
      <c r="G25" s="233">
        <v>14920</v>
      </c>
      <c r="H25" s="232">
        <v>75.05</v>
      </c>
      <c r="I25" s="233">
        <v>0</v>
      </c>
      <c r="J25" s="233">
        <f>H25/'סכום נכסי הקרן'!$C$37*100</f>
        <v>0.231616787016868</v>
      </c>
    </row>
    <row r="26" spans="1:256">
      <c r="A26" s="234" t="s">
        <v>34</v>
      </c>
      <c r="B26" s="229" t="str">
        <v>מלנקס </v>
      </c>
      <c r="C26" s="230">
        <v>1101732</v>
      </c>
      <c r="D26" s="231" t="s">
        <v>104</v>
      </c>
      <c r="E26" s="231" t="s">
        <v>33</v>
      </c>
      <c r="F26" s="232">
        <v>1018</v>
      </c>
      <c r="G26" s="233">
        <v>22490</v>
      </c>
      <c r="H26" s="232">
        <v>228.95</v>
      </c>
      <c r="I26" s="233">
        <v>0</v>
      </c>
      <c r="J26" s="233">
        <f>H26/'סכום נכסי הקרן'!$C$37*100</f>
        <v>0.706577793304624</v>
      </c>
    </row>
    <row r="27" spans="1:256">
      <c r="B27" s="229" t="str">
        <v>נייס </v>
      </c>
      <c r="C27" s="230">
        <v>273011</v>
      </c>
      <c r="D27" s="231" t="s">
        <v>104</v>
      </c>
      <c r="E27" s="231" t="s">
        <v>33</v>
      </c>
      <c r="F27" s="232">
        <v>831</v>
      </c>
      <c r="G27" s="233">
        <v>12310</v>
      </c>
      <c r="H27" s="232">
        <v>102.3</v>
      </c>
      <c r="I27" s="233">
        <v>0</v>
      </c>
      <c r="J27" s="233">
        <f>H27/'סכום נכסי הקרן'!$C$37*100</f>
        <v>0.315714820943713</v>
      </c>
    </row>
    <row r="28" spans="1:256">
      <c r="A28" s="234" t="s">
        <v>34</v>
      </c>
      <c r="B28" s="229" t="str">
        <v>גזית גלוב </v>
      </c>
      <c r="C28" s="230">
        <v>126011</v>
      </c>
      <c r="D28" s="231" t="s">
        <v>94</v>
      </c>
      <c r="E28" s="231" t="s">
        <v>33</v>
      </c>
      <c r="F28" s="232">
        <v>3519</v>
      </c>
      <c r="G28" s="233">
        <v>4850</v>
      </c>
      <c r="H28" s="232">
        <v>170.67</v>
      </c>
      <c r="I28" s="233">
        <v>0</v>
      </c>
      <c r="J28" s="233">
        <f>H28/'סכום נכסי הקרן'!$C$37*100</f>
        <v>0.526716016524569</v>
      </c>
    </row>
    <row r="29" spans="1:256">
      <c r="B29" s="229" t="str">
        <v>קבוצת עזריאלי </v>
      </c>
      <c r="C29" s="230">
        <v>1119478</v>
      </c>
      <c r="D29" s="231" t="s">
        <v>94</v>
      </c>
      <c r="E29" s="231" t="s">
        <v>33</v>
      </c>
      <c r="F29" s="232">
        <v>377</v>
      </c>
      <c r="G29" s="233">
        <v>9587</v>
      </c>
      <c r="H29" s="232">
        <v>36.14</v>
      </c>
      <c r="I29" s="233">
        <v>0</v>
      </c>
      <c r="J29" s="233">
        <f>H29/'סכום נכסי הקרן'!$C$37*100</f>
        <v>0.111534053068483</v>
      </c>
    </row>
    <row r="30" spans="1:256">
      <c r="B30" s="229" t="str">
        <v>בזק </v>
      </c>
      <c r="C30" s="230">
        <v>230011</v>
      </c>
      <c r="D30" s="231" t="s">
        <v>91</v>
      </c>
      <c r="E30" s="231" t="s">
        <v>33</v>
      </c>
      <c r="F30" s="232">
        <v>42113</v>
      </c>
      <c r="G30" s="233">
        <v>427</v>
      </c>
      <c r="H30" s="232">
        <v>179.82</v>
      </c>
      <c r="I30" s="233">
        <v>0</v>
      </c>
      <c r="J30" s="233">
        <f>H30/'סכום נכסי הקרן'!$C$37*100</f>
        <v>0.554954438925693</v>
      </c>
    </row>
    <row r="31" spans="1:256">
      <c r="B31" s="229" t="str">
        <v>סלקום </v>
      </c>
      <c r="C31" s="230">
        <v>1101534</v>
      </c>
      <c r="D31" s="231" t="s">
        <v>91</v>
      </c>
      <c r="E31" s="231" t="s">
        <v>33</v>
      </c>
      <c r="F31" s="232">
        <v>28</v>
      </c>
      <c r="G31" s="233">
        <v>3075</v>
      </c>
      <c r="H31" s="232">
        <v>0.86</v>
      </c>
      <c r="I31" s="233">
        <v>0</v>
      </c>
      <c r="J31" s="233">
        <f>H31/'סכום נכסי הקרן'!$C$37*100</f>
        <v>0.00265410308906738</v>
      </c>
    </row>
    <row r="32" spans="1:256">
      <c r="B32" s="235" t="str">
        <v>פרטנר </v>
      </c>
      <c r="C32" s="230">
        <v>1083484</v>
      </c>
      <c r="D32" s="231" t="s">
        <v>91</v>
      </c>
      <c r="E32" s="231" t="s">
        <v>33</v>
      </c>
      <c r="F32" s="232">
        <v>245</v>
      </c>
      <c r="G32" s="233">
        <v>2241</v>
      </c>
      <c r="H32" s="232">
        <v>5.49</v>
      </c>
      <c r="I32" s="233">
        <v>0</v>
      </c>
      <c r="J32" s="233">
        <f>H32/'סכום נכסי הקרן'!$C$37*100</f>
        <v>0.0169430534406743</v>
      </c>
    </row>
    <row r="33" spans="1:256">
      <c r="B33" s="236" t="str">
        <v>סה"כ תל אביב 25:                        </v>
      </c>
      <c r="C33" s="237"/>
      <c r="D33" s="237"/>
      <c r="E33" s="237"/>
      <c r="F33" s="238">
        <v>629834.31</v>
      </c>
      <c r="G33" s="237"/>
      <c r="H33" s="238">
        <f>SUM(H8:H32)</f>
        <v>3196.29</v>
      </c>
      <c r="I33" s="237"/>
      <c r="J33" s="238">
        <f>H33/'סכום נכסי הקרן'!$C$37*100</f>
        <v>9.86428274715718</v>
      </c>
    </row>
    <row r="34" spans="1:256">
      <c r="B34" s="239" t="str">
        <v>תל אביב 75:                             </v>
      </c>
      <c r="C34" s="227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227"/>
      <c r="O34" s="227"/>
      <c r="P34" s="227"/>
    </row>
    <row r="35" spans="1:256">
      <c r="B35" s="229" t="str">
        <v>גיוון </v>
      </c>
      <c r="C35" s="230">
        <v>1086537</v>
      </c>
      <c r="D35" s="231" t="s">
        <v>118</v>
      </c>
      <c r="E35" s="231" t="s">
        <v>33</v>
      </c>
      <c r="F35" s="232">
        <v>196</v>
      </c>
      <c r="G35" s="233">
        <v>6567</v>
      </c>
      <c r="H35" s="232">
        <v>12.87</v>
      </c>
      <c r="I35" s="233">
        <v>0</v>
      </c>
      <c r="J35" s="233">
        <f>H35/'סכום נכסי הקרן'!$C$37*100</f>
        <v>0.0397189613445316</v>
      </c>
    </row>
    <row r="36" spans="1:256">
      <c r="A36" s="234" t="s">
        <v>34</v>
      </c>
      <c r="B36" s="229" t="str">
        <v>כלל ביוטכנולוגיות
כלל ביוטכנולוגיות בע"מ </v>
      </c>
      <c r="C36" s="230">
        <v>1104280</v>
      </c>
      <c r="D36" s="231" t="s">
        <v>118</v>
      </c>
      <c r="E36" s="231" t="s">
        <v>33</v>
      </c>
      <c r="F36" s="232">
        <v>2080</v>
      </c>
      <c r="G36" s="233">
        <v>906.5</v>
      </c>
      <c r="H36" s="232">
        <v>18.86</v>
      </c>
      <c r="I36" s="233">
        <v>0</v>
      </c>
      <c r="J36" s="233">
        <f>H36/'סכום נכסי הקרן'!$C$37*100</f>
        <v>0.0582050979765241</v>
      </c>
    </row>
    <row r="37" spans="1:256">
      <c r="B37" s="229" t="str">
        <v>קמדהע
קמדע </v>
      </c>
      <c r="C37" s="230">
        <v>1094119</v>
      </c>
      <c r="D37" s="231" t="s">
        <v>118</v>
      </c>
      <c r="E37" s="231" t="s">
        <v>33</v>
      </c>
      <c r="F37" s="232">
        <v>183</v>
      </c>
      <c r="G37" s="233">
        <v>3323</v>
      </c>
      <c r="H37" s="232">
        <v>6.08</v>
      </c>
      <c r="I37" s="233">
        <v>0</v>
      </c>
      <c r="J37" s="233">
        <f>H37/'סכום נכסי הקרן'!$C$37*100</f>
        <v>0.0187638916064298</v>
      </c>
    </row>
    <row r="38" spans="1:256">
      <c r="B38" s="229" t="str">
        <v>פניקס
הפניקס </v>
      </c>
      <c r="C38" s="230">
        <v>767012</v>
      </c>
      <c r="D38" s="231" t="s">
        <v>93</v>
      </c>
      <c r="E38" s="231" t="s">
        <v>33</v>
      </c>
      <c r="F38" s="232">
        <v>882.38</v>
      </c>
      <c r="G38" s="233">
        <v>1024</v>
      </c>
      <c r="H38" s="232">
        <v>9.04</v>
      </c>
      <c r="I38" s="233">
        <v>0</v>
      </c>
      <c r="J38" s="233">
        <f>H38/'סכום נכסי הקרן'!$C$37*100</f>
        <v>0.0278989440990338</v>
      </c>
    </row>
    <row r="39" spans="1:256">
      <c r="B39" s="229" t="str">
        <v>הראל השקעות </v>
      </c>
      <c r="C39" s="230">
        <v>585018</v>
      </c>
      <c r="D39" s="231" t="s">
        <v>93</v>
      </c>
      <c r="E39" s="231" t="s">
        <v>33</v>
      </c>
      <c r="F39" s="232">
        <v>295</v>
      </c>
      <c r="G39" s="233">
        <v>16670</v>
      </c>
      <c r="H39" s="232">
        <v>49.18</v>
      </c>
      <c r="I39" s="233">
        <v>0</v>
      </c>
      <c r="J39" s="233">
        <f>H39/'סכום נכסי הקרן'!$C$37*100</f>
        <v>0.151777662698062</v>
      </c>
    </row>
    <row r="40" spans="1:256">
      <c r="B40" s="229" t="str">
        <v>כלל ביטוח </v>
      </c>
      <c r="C40" s="230">
        <v>224014</v>
      </c>
      <c r="D40" s="231" t="s">
        <v>93</v>
      </c>
      <c r="E40" s="231" t="s">
        <v>33</v>
      </c>
      <c r="F40" s="232">
        <v>1065</v>
      </c>
      <c r="G40" s="233">
        <v>5534</v>
      </c>
      <c r="H40" s="232">
        <v>58.94</v>
      </c>
      <c r="I40" s="233">
        <v>0</v>
      </c>
      <c r="J40" s="233">
        <f>H40/'סכום נכסי הקרן'!$C$37*100</f>
        <v>0.181898646592594</v>
      </c>
    </row>
    <row r="41" spans="1:256">
      <c r="B41" s="229" t="str">
        <v>מנורה החזקות
מנורה החזקות מ"ר </v>
      </c>
      <c r="C41" s="230">
        <v>566018</v>
      </c>
      <c r="D41" s="231" t="s">
        <v>93</v>
      </c>
      <c r="E41" s="231" t="s">
        <v>33</v>
      </c>
      <c r="F41" s="232">
        <v>666</v>
      </c>
      <c r="G41" s="233">
        <v>3456</v>
      </c>
      <c r="H41" s="232">
        <v>23.02</v>
      </c>
      <c r="I41" s="233">
        <v>0</v>
      </c>
      <c r="J41" s="233">
        <f>H41/'סכום נכסי הקרן'!$C$37*100</f>
        <v>0.0710435501282919</v>
      </c>
    </row>
    <row r="42" spans="1:256">
      <c r="B42" s="229" t="str">
        <v>בינלאומי
בינלאומי 5 </v>
      </c>
      <c r="C42" s="230">
        <v>593038</v>
      </c>
      <c r="D42" s="231" t="s">
        <v>89</v>
      </c>
      <c r="E42" s="231" t="s">
        <v>33</v>
      </c>
      <c r="F42" s="232">
        <v>593</v>
      </c>
      <c r="G42" s="233">
        <v>5449</v>
      </c>
      <c r="H42" s="232">
        <v>32.31</v>
      </c>
      <c r="I42" s="233">
        <v>0</v>
      </c>
      <c r="J42" s="233">
        <f>H42/'סכום נכסי הקרן'!$C$37*100</f>
        <v>0.0997140358229849</v>
      </c>
    </row>
    <row r="43" spans="1:256">
      <c r="A43" s="234" t="s">
        <v>34</v>
      </c>
      <c r="B43" s="229" t="str">
        <v>נפטא </v>
      </c>
      <c r="C43" s="230">
        <v>643015</v>
      </c>
      <c r="D43" s="231" t="s">
        <v>107</v>
      </c>
      <c r="E43" s="231" t="s">
        <v>33</v>
      </c>
      <c r="F43" s="232">
        <v>2240</v>
      </c>
      <c r="G43" s="233">
        <v>1619</v>
      </c>
      <c r="H43" s="232">
        <v>36.27</v>
      </c>
      <c r="I43" s="233">
        <v>0</v>
      </c>
      <c r="J43" s="233">
        <f>H43/'סכום נכסי הקרן'!$C$37*100</f>
        <v>0.111935254698225</v>
      </c>
    </row>
    <row r="44" spans="1:256">
      <c r="A44" s="234" t="s">
        <v>34</v>
      </c>
      <c r="B44" s="229" t="str">
        <v>אבוג'ן </v>
      </c>
      <c r="C44" s="230">
        <v>1105055</v>
      </c>
      <c r="D44" s="231" t="s">
        <v>101</v>
      </c>
      <c r="E44" s="231" t="s">
        <v>33</v>
      </c>
      <c r="F44" s="232">
        <v>903</v>
      </c>
      <c r="G44" s="233">
        <v>1859</v>
      </c>
      <c r="H44" s="232">
        <v>16.79</v>
      </c>
      <c r="I44" s="233">
        <v>0</v>
      </c>
      <c r="J44" s="233">
        <f>H44/'סכום נכסי הקרן'!$C$37*100</f>
        <v>0.0518167335644666</v>
      </c>
    </row>
    <row r="45" spans="1:256">
      <c r="B45" s="229" t="str">
        <v>כלל תעשיות </v>
      </c>
      <c r="C45" s="230">
        <v>608018</v>
      </c>
      <c r="D45" s="231" t="s">
        <v>101</v>
      </c>
      <c r="E45" s="231" t="s">
        <v>33</v>
      </c>
      <c r="F45" s="232">
        <v>1427</v>
      </c>
      <c r="G45" s="233">
        <v>1199</v>
      </c>
      <c r="H45" s="232">
        <v>17.11</v>
      </c>
      <c r="I45" s="233">
        <v>0</v>
      </c>
      <c r="J45" s="233">
        <f>H45/'סכום נכסי הקרן'!$C$37*100</f>
        <v>0.0528043068069103</v>
      </c>
    </row>
    <row r="46" spans="1:256">
      <c r="B46" s="229" t="str">
        <v>פרוטליקס </v>
      </c>
      <c r="C46" s="230">
        <v>1120609</v>
      </c>
      <c r="D46" s="231" t="s">
        <v>101</v>
      </c>
      <c r="E46" s="231" t="s">
        <v>33</v>
      </c>
      <c r="F46" s="232">
        <v>264</v>
      </c>
      <c r="G46" s="233">
        <v>1945</v>
      </c>
      <c r="H46" s="232">
        <v>5.14</v>
      </c>
      <c r="I46" s="233">
        <v>0</v>
      </c>
      <c r="J46" s="233">
        <f>H46/'סכום נכסי הקרן'!$C$37*100</f>
        <v>0.0158628952067515</v>
      </c>
    </row>
    <row r="47" spans="1:256">
      <c r="B47" s="229" t="str">
        <v>אלקו החזקות
אלקו </v>
      </c>
      <c r="C47" s="230">
        <v>694034</v>
      </c>
      <c r="D47" s="231" t="s">
        <v>96</v>
      </c>
      <c r="E47" s="231" t="s">
        <v>33</v>
      </c>
      <c r="F47" s="232">
        <v>322</v>
      </c>
      <c r="G47" s="233">
        <v>2127</v>
      </c>
      <c r="H47" s="232">
        <v>6.85</v>
      </c>
      <c r="I47" s="233">
        <v>0</v>
      </c>
      <c r="J47" s="233">
        <f>H47/'סכום נכסי הקרן'!$C$37*100</f>
        <v>0.0211402397210599</v>
      </c>
    </row>
    <row r="48" spans="1:256">
      <c r="A48" s="234" t="s">
        <v>34</v>
      </c>
      <c r="B48" s="229" t="str">
        <v>אלקטרה צריכה
אלקטרה ישראל 1 מ"ר </v>
      </c>
      <c r="C48" s="230">
        <v>739037</v>
      </c>
      <c r="D48" s="231" t="s">
        <v>96</v>
      </c>
      <c r="E48" s="231" t="s">
        <v>33</v>
      </c>
      <c r="F48" s="232">
        <v>107</v>
      </c>
      <c r="G48" s="233">
        <v>36170</v>
      </c>
      <c r="H48" s="232">
        <v>38.7</v>
      </c>
      <c r="I48" s="233">
        <v>0</v>
      </c>
      <c r="J48" s="233">
        <f>H48/'סכום נכסי הקרן'!$C$37*100</f>
        <v>0.119434639008032</v>
      </c>
    </row>
    <row r="49" spans="1:256">
      <c r="B49" s="229" t="str">
        <v>אפריקה
אפריקה 0.1 </v>
      </c>
      <c r="C49" s="230">
        <v>611012</v>
      </c>
      <c r="D49" s="231" t="s">
        <v>96</v>
      </c>
      <c r="E49" s="231" t="s">
        <v>33</v>
      </c>
      <c r="F49" s="232">
        <v>341.75</v>
      </c>
      <c r="G49" s="233">
        <v>744</v>
      </c>
      <c r="H49" s="232">
        <v>2.54</v>
      </c>
      <c r="I49" s="233">
        <v>0</v>
      </c>
      <c r="J49" s="233">
        <f>H49/'סכום נכסי הקרן'!$C$37*100</f>
        <v>0.00783886261189668</v>
      </c>
    </row>
    <row r="50" spans="1:256">
      <c r="B50" s="229" t="str">
        <v>יואל </v>
      </c>
      <c r="C50" s="230">
        <v>583013</v>
      </c>
      <c r="D50" s="231" t="s">
        <v>96</v>
      </c>
      <c r="E50" s="231" t="s">
        <v>33</v>
      </c>
      <c r="F50" s="232">
        <v>26</v>
      </c>
      <c r="G50" s="233">
        <v>7416</v>
      </c>
      <c r="H50" s="232">
        <v>1.93</v>
      </c>
      <c r="I50" s="233">
        <v>0</v>
      </c>
      <c r="J50" s="233">
        <f>H50/'סכום נכסי הקרן'!$C$37*100</f>
        <v>0.00595630111848842</v>
      </c>
    </row>
    <row r="51" spans="1:256">
      <c r="B51" s="229" t="str">
        <v>פרוטרום </v>
      </c>
      <c r="C51" s="230">
        <v>1081082</v>
      </c>
      <c r="D51" s="231" t="s">
        <v>108</v>
      </c>
      <c r="E51" s="231" t="s">
        <v>33</v>
      </c>
      <c r="F51" s="232">
        <v>812</v>
      </c>
      <c r="G51" s="233">
        <v>4655</v>
      </c>
      <c r="H51" s="232">
        <v>37.8</v>
      </c>
      <c r="I51" s="233">
        <v>0</v>
      </c>
      <c r="J51" s="233">
        <f>H51/'סכום נכסי הקרן'!$C$37*100</f>
        <v>0.116657089263659</v>
      </c>
    </row>
    <row r="52" spans="1:256">
      <c r="A52" s="234" t="s">
        <v>34</v>
      </c>
      <c r="B52" s="229" t="str">
        <v>קרור </v>
      </c>
      <c r="C52" s="230">
        <v>621011</v>
      </c>
      <c r="D52" s="231" t="s">
        <v>108</v>
      </c>
      <c r="E52" s="231" t="s">
        <v>33</v>
      </c>
      <c r="F52" s="232">
        <v>88</v>
      </c>
      <c r="G52" s="233">
        <v>4816</v>
      </c>
      <c r="H52" s="232">
        <v>4.24</v>
      </c>
      <c r="I52" s="233">
        <v>0</v>
      </c>
      <c r="J52" s="233">
        <f>H52/'סכום נכסי הקרן'!$C$37*100</f>
        <v>0.0130853454623787</v>
      </c>
    </row>
    <row r="53" spans="1:256">
      <c r="B53" s="229" t="str">
        <v>אלוט תקשורת </v>
      </c>
      <c r="C53" s="230">
        <v>1099654</v>
      </c>
      <c r="D53" s="231" t="s">
        <v>119</v>
      </c>
      <c r="E53" s="231" t="s">
        <v>33</v>
      </c>
      <c r="F53" s="232">
        <v>284</v>
      </c>
      <c r="G53" s="233">
        <v>6483</v>
      </c>
      <c r="H53" s="232">
        <v>18.41</v>
      </c>
      <c r="I53" s="233">
        <v>0</v>
      </c>
      <c r="J53" s="233">
        <f>H53/'סכום נכסי הקרן'!$C$37*100</f>
        <v>0.0568163231043377</v>
      </c>
    </row>
    <row r="54" spans="1:256">
      <c r="B54" s="229" t="str">
        <v>לייבפרסון </v>
      </c>
      <c r="C54" s="230">
        <v>1123017</v>
      </c>
      <c r="D54" s="231" t="s">
        <v>119</v>
      </c>
      <c r="E54" s="231" t="s">
        <v>33</v>
      </c>
      <c r="F54" s="232">
        <v>472</v>
      </c>
      <c r="G54" s="233">
        <v>4833</v>
      </c>
      <c r="H54" s="232">
        <v>22.81</v>
      </c>
      <c r="I54" s="233">
        <v>0</v>
      </c>
      <c r="J54" s="233">
        <f>H54/'סכום נכסי הקרן'!$C$37*100</f>
        <v>0.0703954551879383</v>
      </c>
    </row>
    <row r="55" spans="1:256">
      <c r="A55" s="234" t="s">
        <v>34</v>
      </c>
      <c r="B55" s="229" t="str">
        <v>מטריקס </v>
      </c>
      <c r="C55" s="230">
        <v>445015</v>
      </c>
      <c r="D55" s="231" t="s">
        <v>119</v>
      </c>
      <c r="E55" s="231" t="s">
        <v>33</v>
      </c>
      <c r="F55" s="232">
        <v>2263</v>
      </c>
      <c r="G55" s="233">
        <v>1610</v>
      </c>
      <c r="H55" s="232">
        <v>36.43</v>
      </c>
      <c r="I55" s="233">
        <v>0</v>
      </c>
      <c r="J55" s="233">
        <f>H55/'סכום נכסי הקרן'!$C$37*100</f>
        <v>0.112429041319447</v>
      </c>
    </row>
    <row r="56" spans="1:256">
      <c r="B56" s="229" t="str">
        <v>פורמולה </v>
      </c>
      <c r="C56" s="230">
        <v>256016</v>
      </c>
      <c r="D56" s="231" t="s">
        <v>119</v>
      </c>
      <c r="E56" s="231" t="s">
        <v>33</v>
      </c>
      <c r="F56" s="232">
        <v>205</v>
      </c>
      <c r="G56" s="233">
        <v>5789</v>
      </c>
      <c r="H56" s="232">
        <v>11.87</v>
      </c>
      <c r="I56" s="233">
        <v>0</v>
      </c>
      <c r="J56" s="233">
        <f>H56/'סכום נכסי הקרן'!$C$37*100</f>
        <v>0.0366327949618951</v>
      </c>
    </row>
    <row r="57" spans="1:256">
      <c r="B57" s="229" t="str">
        <v>ריטליקס </v>
      </c>
      <c r="C57" s="230">
        <v>1080670</v>
      </c>
      <c r="D57" s="231" t="s">
        <v>119</v>
      </c>
      <c r="E57" s="231" t="s">
        <v>33</v>
      </c>
      <c r="F57" s="232">
        <v>405</v>
      </c>
      <c r="G57" s="233">
        <v>11090</v>
      </c>
      <c r="H57" s="232">
        <v>44.92</v>
      </c>
      <c r="I57" s="233">
        <v>0</v>
      </c>
      <c r="J57" s="233">
        <f>H57/'סכום נכסי הקרן'!$C$37*100</f>
        <v>0.138630593908031</v>
      </c>
    </row>
    <row r="58" spans="1:256">
      <c r="A58" s="234" t="s">
        <v>34</v>
      </c>
      <c r="B58" s="229" t="str">
        <v>אורמת </v>
      </c>
      <c r="C58" s="230">
        <v>260018</v>
      </c>
      <c r="D58" s="231" t="s">
        <v>104</v>
      </c>
      <c r="E58" s="231" t="s">
        <v>33</v>
      </c>
      <c r="F58" s="232">
        <v>2252</v>
      </c>
      <c r="G58" s="233">
        <v>2230</v>
      </c>
      <c r="H58" s="232">
        <v>50.22</v>
      </c>
      <c r="I58" s="233">
        <v>0</v>
      </c>
      <c r="J58" s="233">
        <f>H58/'סכום נכסי הקרן'!$C$37*100</f>
        <v>0.154987275736004</v>
      </c>
    </row>
    <row r="59" spans="1:256">
      <c r="B59" s="229" t="str">
        <v>טאואר </v>
      </c>
      <c r="C59" s="230">
        <v>1082379</v>
      </c>
      <c r="D59" s="231" t="s">
        <v>104</v>
      </c>
      <c r="E59" s="231" t="s">
        <v>33</v>
      </c>
      <c r="F59" s="232">
        <v>292.87</v>
      </c>
      <c r="G59" s="233">
        <v>2969</v>
      </c>
      <c r="H59" s="232">
        <v>8.7</v>
      </c>
      <c r="I59" s="233">
        <v>0</v>
      </c>
      <c r="J59" s="233">
        <f>H59/'סכום נכסי הקרן'!$C$37*100</f>
        <v>0.0268496475289374</v>
      </c>
    </row>
    <row r="60" spans="1:256">
      <c r="B60" s="229" t="str">
        <v>נובה מכשירי מדידה בעמ
נובה </v>
      </c>
      <c r="C60" s="230">
        <v>1084557</v>
      </c>
      <c r="D60" s="231" t="s">
        <v>104</v>
      </c>
      <c r="E60" s="231" t="s">
        <v>33</v>
      </c>
      <c r="F60" s="232">
        <v>404</v>
      </c>
      <c r="G60" s="233">
        <v>2985</v>
      </c>
      <c r="H60" s="232">
        <v>12.06</v>
      </c>
      <c r="I60" s="233">
        <v>0</v>
      </c>
      <c r="J60" s="233">
        <f>H60/'סכום נכסי הקרן'!$C$37*100</f>
        <v>0.037219166574596</v>
      </c>
    </row>
    <row r="61" spans="1:256">
      <c r="A61" s="234" t="s">
        <v>34</v>
      </c>
      <c r="B61" s="229" t="str">
        <v>סרגון </v>
      </c>
      <c r="C61" s="230">
        <v>1085166</v>
      </c>
      <c r="D61" s="231" t="s">
        <v>104</v>
      </c>
      <c r="E61" s="231" t="s">
        <v>33</v>
      </c>
      <c r="F61" s="232">
        <v>1100</v>
      </c>
      <c r="G61" s="233">
        <v>1649</v>
      </c>
      <c r="H61" s="232">
        <v>18.14</v>
      </c>
      <c r="I61" s="233">
        <v>0</v>
      </c>
      <c r="J61" s="233">
        <f>H61/'סכום נכסי הקרן'!$C$37*100</f>
        <v>0.0559830581810259</v>
      </c>
    </row>
    <row r="62" spans="1:256">
      <c r="B62" s="229" t="str">
        <v>אלקטרה צריכה
אלקטרה מוצרי צריכה </v>
      </c>
      <c r="C62" s="230">
        <v>5010129</v>
      </c>
      <c r="D62" s="231" t="s">
        <v>110</v>
      </c>
      <c r="E62" s="231" t="s">
        <v>33</v>
      </c>
      <c r="F62" s="232">
        <v>281</v>
      </c>
      <c r="G62" s="233">
        <v>2945</v>
      </c>
      <c r="H62" s="232">
        <v>8.28</v>
      </c>
      <c r="I62" s="233">
        <v>0</v>
      </c>
      <c r="J62" s="233">
        <f>H62/'סכום נכסי הקרן'!$C$37*100</f>
        <v>0.0255534576482301</v>
      </c>
    </row>
    <row r="63" spans="1:256">
      <c r="A63" s="234" t="s">
        <v>34</v>
      </c>
      <c r="B63" s="229" t="str">
        <v>דלק רכב </v>
      </c>
      <c r="C63" s="230">
        <v>829010</v>
      </c>
      <c r="D63" s="231" t="s">
        <v>110</v>
      </c>
      <c r="E63" s="231" t="s">
        <v>33</v>
      </c>
      <c r="F63" s="232">
        <v>1748</v>
      </c>
      <c r="G63" s="233">
        <v>2903</v>
      </c>
      <c r="H63" s="232">
        <v>50.74</v>
      </c>
      <c r="I63" s="233">
        <v>0</v>
      </c>
      <c r="J63" s="233">
        <f>H63/'סכום נכסי הקרן'!$C$37*100</f>
        <v>0.156592082254975</v>
      </c>
    </row>
    <row r="64" spans="1:256">
      <c r="B64" s="229" t="str">
        <v>רמי לוי </v>
      </c>
      <c r="C64" s="230">
        <v>1104249</v>
      </c>
      <c r="D64" s="231" t="s">
        <v>110</v>
      </c>
      <c r="E64" s="231" t="s">
        <v>33</v>
      </c>
      <c r="F64" s="232">
        <v>161</v>
      </c>
      <c r="G64" s="233">
        <v>12690</v>
      </c>
      <c r="H64" s="232">
        <v>20.43</v>
      </c>
      <c r="I64" s="233">
        <v>0</v>
      </c>
      <c r="J64" s="233">
        <f>H64/'סכום נכסי הקרן'!$C$37*100</f>
        <v>0.0630503791972634</v>
      </c>
    </row>
    <row r="65" spans="1:256">
      <c r="B65" s="229" t="str">
        <v>שופרסל </v>
      </c>
      <c r="C65" s="230">
        <v>777037</v>
      </c>
      <c r="D65" s="231" t="s">
        <v>110</v>
      </c>
      <c r="E65" s="231" t="s">
        <v>33</v>
      </c>
      <c r="F65" s="232">
        <v>2497.6</v>
      </c>
      <c r="G65" s="233">
        <v>1046</v>
      </c>
      <c r="H65" s="232">
        <v>26.13</v>
      </c>
      <c r="I65" s="233">
        <v>0</v>
      </c>
      <c r="J65" s="233">
        <f>H65/'סכום נכסי הקרן'!$C$37*100</f>
        <v>0.0806415275782914</v>
      </c>
    </row>
    <row r="66" spans="1:256">
      <c r="B66" s="229" t="str">
        <v>אלוני חץ </v>
      </c>
      <c r="C66" s="230">
        <v>390013</v>
      </c>
      <c r="D66" s="231" t="s">
        <v>94</v>
      </c>
      <c r="E66" s="231" t="s">
        <v>33</v>
      </c>
      <c r="F66" s="232">
        <v>4</v>
      </c>
      <c r="G66" s="233">
        <v>2350</v>
      </c>
      <c r="H66" s="232">
        <v>0.09</v>
      </c>
      <c r="I66" s="233">
        <v>0</v>
      </c>
      <c r="J66" s="233">
        <f>H66/'סכום נכסי הקרן'!$C$37*100</f>
        <v>0.000277754974437284</v>
      </c>
    </row>
    <row r="67" spans="1:256">
      <c r="B67" s="229" t="str">
        <v>אלרוב </v>
      </c>
      <c r="C67" s="230">
        <v>146019</v>
      </c>
      <c r="D67" s="231" t="s">
        <v>94</v>
      </c>
      <c r="E67" s="231" t="s">
        <v>33</v>
      </c>
      <c r="F67" s="232">
        <v>14</v>
      </c>
      <c r="G67" s="233">
        <v>9072</v>
      </c>
      <c r="H67" s="232">
        <v>1.27</v>
      </c>
      <c r="I67" s="233">
        <v>0</v>
      </c>
      <c r="J67" s="233">
        <f>H67/'סכום נכסי הקרן'!$C$37*100</f>
        <v>0.00391943130594834</v>
      </c>
    </row>
    <row r="68" spans="1:256">
      <c r="B68" s="229" t="str">
        <v>אלרוב נדל"ן
אלרוב נדלן ומלונאות </v>
      </c>
      <c r="C68" s="230">
        <v>387019</v>
      </c>
      <c r="D68" s="231" t="s">
        <v>94</v>
      </c>
      <c r="E68" s="231" t="s">
        <v>33</v>
      </c>
      <c r="F68" s="232">
        <v>18</v>
      </c>
      <c r="G68" s="233">
        <v>7056</v>
      </c>
      <c r="H68" s="232">
        <v>1.27</v>
      </c>
      <c r="I68" s="233">
        <v>0</v>
      </c>
      <c r="J68" s="233">
        <f>H68/'סכום נכסי הקרן'!$C$37*100</f>
        <v>0.00391943130594834</v>
      </c>
    </row>
    <row r="69" spans="1:256">
      <c r="A69" s="234" t="s">
        <v>34</v>
      </c>
      <c r="B69" s="229" t="str">
        <v>אמות </v>
      </c>
      <c r="C69" s="230">
        <v>1097278</v>
      </c>
      <c r="D69" s="231" t="s">
        <v>94</v>
      </c>
      <c r="E69" s="231" t="s">
        <v>33</v>
      </c>
      <c r="F69" s="232">
        <v>12</v>
      </c>
      <c r="G69" s="233">
        <v>947.6</v>
      </c>
      <c r="H69" s="232">
        <v>0.11</v>
      </c>
      <c r="I69" s="233">
        <v>0</v>
      </c>
      <c r="J69" s="233">
        <f>H69/'סכום נכסי הקרן'!$C$37*100</f>
        <v>0.000339478302090014</v>
      </c>
    </row>
    <row r="70" spans="1:256">
      <c r="B70" s="229" t="str">
        <v>כלכלית ירושלים </v>
      </c>
      <c r="C70" s="230">
        <v>198010</v>
      </c>
      <c r="D70" s="231" t="s">
        <v>94</v>
      </c>
      <c r="E70" s="231" t="s">
        <v>33</v>
      </c>
      <c r="F70" s="232">
        <v>197</v>
      </c>
      <c r="G70" s="233">
        <v>1886</v>
      </c>
      <c r="H70" s="232">
        <v>3.72</v>
      </c>
      <c r="I70" s="233">
        <v>0</v>
      </c>
      <c r="J70" s="233">
        <f>H70/'סכום נכסי הקרן'!$C$37*100</f>
        <v>0.0114805389434077</v>
      </c>
    </row>
    <row r="71" spans="1:256">
      <c r="A71" s="234" t="s">
        <v>34</v>
      </c>
      <c r="B71" s="229" t="str">
        <v>מליסרון </v>
      </c>
      <c r="C71" s="230">
        <v>323014</v>
      </c>
      <c r="D71" s="231" t="s">
        <v>94</v>
      </c>
      <c r="E71" s="231" t="s">
        <v>33</v>
      </c>
      <c r="F71" s="232">
        <v>1318.11</v>
      </c>
      <c r="G71" s="233">
        <v>6724</v>
      </c>
      <c r="H71" s="232">
        <v>88.63</v>
      </c>
      <c r="I71" s="233">
        <v>0</v>
      </c>
      <c r="J71" s="233">
        <f>H71/'סכום נכסי הקרן'!$C$37*100</f>
        <v>0.273526926493072</v>
      </c>
    </row>
    <row r="72" spans="1:256">
      <c r="B72" s="229" t="str">
        <v>נצבא
ניצבא </v>
      </c>
      <c r="C72" s="230">
        <v>1081215</v>
      </c>
      <c r="D72" s="231" t="s">
        <v>94</v>
      </c>
      <c r="E72" s="231" t="s">
        <v>33</v>
      </c>
      <c r="F72" s="232">
        <v>298.4</v>
      </c>
      <c r="G72" s="233">
        <v>3201</v>
      </c>
      <c r="H72" s="232">
        <v>9.55</v>
      </c>
      <c r="I72" s="233">
        <v>0</v>
      </c>
      <c r="J72" s="233">
        <f>H72/'סכום נכסי הקרן'!$C$37*100</f>
        <v>0.0294728889541784</v>
      </c>
    </row>
    <row r="73" spans="1:256">
      <c r="A73" s="234" t="s">
        <v>34</v>
      </c>
      <c r="B73" s="229" t="str">
        <v>שיכון ובינוי </v>
      </c>
      <c r="C73" s="230">
        <v>1081942</v>
      </c>
      <c r="D73" s="231" t="s">
        <v>94</v>
      </c>
      <c r="E73" s="231" t="s">
        <v>33</v>
      </c>
      <c r="F73" s="232">
        <v>9024</v>
      </c>
      <c r="G73" s="233">
        <v>690.9</v>
      </c>
      <c r="H73" s="232">
        <v>62.35</v>
      </c>
      <c r="I73" s="233">
        <v>0</v>
      </c>
      <c r="J73" s="233">
        <f>H73/'סכום נכסי הקרן'!$C$37*100</f>
        <v>0.192422473957385</v>
      </c>
    </row>
    <row r="74" spans="1:256">
      <c r="A74" s="234" t="s">
        <v>34</v>
      </c>
      <c r="B74" s="229" t="str">
        <v>אבגול </v>
      </c>
      <c r="C74" s="230">
        <v>1100957</v>
      </c>
      <c r="D74" s="231" t="s">
        <v>120</v>
      </c>
      <c r="E74" s="231" t="s">
        <v>33</v>
      </c>
      <c r="F74" s="232">
        <v>4902</v>
      </c>
      <c r="G74" s="233">
        <v>348.5</v>
      </c>
      <c r="H74" s="232">
        <v>17.08</v>
      </c>
      <c r="I74" s="233">
        <v>0</v>
      </c>
      <c r="J74" s="233">
        <f>H74/'סכום נכסי הקרן'!$C$37*100</f>
        <v>0.0527117218154312</v>
      </c>
    </row>
    <row r="75" spans="1:256">
      <c r="B75" s="235" t="str">
        <v>חלל </v>
      </c>
      <c r="C75" s="230">
        <v>1092345</v>
      </c>
      <c r="D75" s="231" t="s">
        <v>91</v>
      </c>
      <c r="E75" s="231" t="s">
        <v>33</v>
      </c>
      <c r="F75" s="232">
        <v>233</v>
      </c>
      <c r="G75" s="233">
        <v>5340</v>
      </c>
      <c r="H75" s="232">
        <v>12.44</v>
      </c>
      <c r="I75" s="233">
        <v>0</v>
      </c>
      <c r="J75" s="233">
        <f>H75/'סכום נכסי הקרן'!$C$37*100</f>
        <v>0.0383919097999979</v>
      </c>
    </row>
    <row r="76" spans="1:256">
      <c r="B76" s="236" t="str">
        <v>סה"כ תל אביב 75:                        </v>
      </c>
      <c r="C76" s="237"/>
      <c r="D76" s="237"/>
      <c r="E76" s="237"/>
      <c r="F76" s="238">
        <v>40877.11</v>
      </c>
      <c r="G76" s="237"/>
      <c r="H76" s="238">
        <f>SUM(H35:H75)</f>
        <v>903.32</v>
      </c>
      <c r="I76" s="237"/>
      <c r="J76" s="238">
        <f>H76/'סכום נכסי הקרן'!$C$37*100</f>
        <v>2.78779581676319</v>
      </c>
    </row>
    <row r="77" spans="1:256">
      <c r="B77" s="239" t="str">
        <v>מניות היתר:                             </v>
      </c>
      <c r="C77" s="227"/>
      <c r="D77" s="227"/>
      <c r="E77" s="227"/>
      <c r="F77" s="227"/>
      <c r="G77" s="227"/>
      <c r="H77" s="227"/>
      <c r="I77" s="227"/>
      <c r="J77" s="227"/>
      <c r="K77" s="227"/>
      <c r="L77" s="227"/>
      <c r="M77" s="227"/>
      <c r="N77" s="227"/>
      <c r="O77" s="227"/>
      <c r="P77" s="227"/>
    </row>
    <row r="78" spans="1:256">
      <c r="A78" s="234" t="s">
        <v>34</v>
      </c>
      <c r="B78" s="229" t="str">
        <v>בריל </v>
      </c>
      <c r="C78" s="230">
        <v>399014</v>
      </c>
      <c r="D78" s="231" t="s">
        <v>121</v>
      </c>
      <c r="E78" s="231" t="s">
        <v>33</v>
      </c>
      <c r="F78" s="232">
        <v>208</v>
      </c>
      <c r="G78" s="233">
        <v>3215</v>
      </c>
      <c r="H78" s="232">
        <v>6.69</v>
      </c>
      <c r="I78" s="233">
        <v>0</v>
      </c>
      <c r="J78" s="233">
        <f>H78/'סכום נכסי הקרן'!$C$37*100</f>
        <v>0.0206464530998381</v>
      </c>
    </row>
    <row r="79" spans="1:256">
      <c r="B79" s="229" t="str">
        <v>פוקס </v>
      </c>
      <c r="C79" s="230">
        <v>1087022</v>
      </c>
      <c r="D79" s="231" t="s">
        <v>121</v>
      </c>
      <c r="E79" s="231" t="s">
        <v>33</v>
      </c>
      <c r="F79" s="232">
        <v>150</v>
      </c>
      <c r="G79" s="233">
        <v>4696</v>
      </c>
      <c r="H79" s="232">
        <v>7.04</v>
      </c>
      <c r="I79" s="233">
        <v>0</v>
      </c>
      <c r="J79" s="233">
        <f>H79/'סכום נכסי הקרן'!$C$37*100</f>
        <v>0.0217266113337609</v>
      </c>
    </row>
    <row r="80" spans="1:256">
      <c r="A80" s="234" t="s">
        <v>34</v>
      </c>
      <c r="B80" s="229" t="str">
        <v>קסטרו </v>
      </c>
      <c r="C80" s="230">
        <v>280016</v>
      </c>
      <c r="D80" s="231" t="s">
        <v>121</v>
      </c>
      <c r="E80" s="231" t="s">
        <v>33</v>
      </c>
      <c r="F80" s="232">
        <v>73</v>
      </c>
      <c r="G80" s="233">
        <v>7852</v>
      </c>
      <c r="H80" s="232">
        <v>5.73</v>
      </c>
      <c r="I80" s="233">
        <v>0</v>
      </c>
      <c r="J80" s="233">
        <f>H80/'סכום נכסי הקרן'!$C$37*100</f>
        <v>0.0176837333725071</v>
      </c>
    </row>
    <row r="81" spans="1:256">
      <c r="B81" s="229" t="str">
        <v>ביוליין
ביוליין אר אקס </v>
      </c>
      <c r="C81" s="230">
        <v>1101518</v>
      </c>
      <c r="D81" s="231" t="s">
        <v>118</v>
      </c>
      <c r="E81" s="231" t="s">
        <v>33</v>
      </c>
      <c r="F81" s="232">
        <v>2204</v>
      </c>
      <c r="G81" s="233">
        <v>94.1</v>
      </c>
      <c r="H81" s="232">
        <v>2.07</v>
      </c>
      <c r="I81" s="233">
        <v>0</v>
      </c>
      <c r="J81" s="233">
        <f>H81/'סכום נכסי הקרן'!$C$37*100</f>
        <v>0.00638836441205753</v>
      </c>
    </row>
    <row r="82" spans="1:256">
      <c r="A82" s="234" t="s">
        <v>34</v>
      </c>
      <c r="B82" s="229" t="str">
        <v>ביוסל </v>
      </c>
      <c r="C82" s="230">
        <v>278010</v>
      </c>
      <c r="D82" s="231" t="s">
        <v>118</v>
      </c>
      <c r="E82" s="231" t="s">
        <v>33</v>
      </c>
      <c r="F82" s="232">
        <v>37</v>
      </c>
      <c r="G82" s="233">
        <v>2399</v>
      </c>
      <c r="H82" s="232">
        <v>0.89</v>
      </c>
      <c r="I82" s="233">
        <v>0</v>
      </c>
      <c r="J82" s="233">
        <f>H82/'סכום נכסי הקרן'!$C$37*100</f>
        <v>0.00274668808054647</v>
      </c>
    </row>
    <row r="83" spans="1:256">
      <c r="A83" s="234" t="s">
        <v>34</v>
      </c>
      <c r="B83" s="229" t="str">
        <v>מדיקל
מדיקל קומפרישין סיסטם </v>
      </c>
      <c r="C83" s="230">
        <v>1096890</v>
      </c>
      <c r="D83" s="231" t="s">
        <v>118</v>
      </c>
      <c r="E83" s="231" t="s">
        <v>33</v>
      </c>
      <c r="F83" s="232">
        <v>1312.5</v>
      </c>
      <c r="G83" s="233">
        <v>314.1</v>
      </c>
      <c r="H83" s="232">
        <v>4.12</v>
      </c>
      <c r="I83" s="233">
        <v>0</v>
      </c>
      <c r="J83" s="233">
        <f>H83/'סכום נכסי הקרן'!$C$37*100</f>
        <v>0.0127150054964623</v>
      </c>
    </row>
    <row r="84" spans="1:256">
      <c r="B84" s="229" t="str">
        <v>דלק אנרגיה </v>
      </c>
      <c r="C84" s="230">
        <v>565010</v>
      </c>
      <c r="D84" s="231" t="s">
        <v>107</v>
      </c>
      <c r="E84" s="231" t="s">
        <v>33</v>
      </c>
      <c r="F84" s="232">
        <v>4</v>
      </c>
      <c r="G84" s="233">
        <v>161000</v>
      </c>
      <c r="H84" s="232">
        <v>6.44</v>
      </c>
      <c r="I84" s="233">
        <v>0</v>
      </c>
      <c r="J84" s="233">
        <f>H84/'סכום נכסי הקרן'!$C$37*100</f>
        <v>0.019874911504179</v>
      </c>
    </row>
    <row r="85" spans="1:256">
      <c r="B85" s="229" t="str">
        <v>חנל יהש </v>
      </c>
      <c r="C85" s="230">
        <v>243014</v>
      </c>
      <c r="D85" s="231" t="s">
        <v>107</v>
      </c>
      <c r="E85" s="231" t="s">
        <v>33</v>
      </c>
      <c r="F85" s="232">
        <v>78</v>
      </c>
      <c r="G85" s="233">
        <v>2325</v>
      </c>
      <c r="H85" s="232">
        <v>1.81</v>
      </c>
      <c r="I85" s="233">
        <v>0</v>
      </c>
      <c r="J85" s="233">
        <f>H85/'סכום נכסי הקרן'!$C$37*100</f>
        <v>0.00558596115257204</v>
      </c>
    </row>
    <row r="86" spans="1:256">
      <c r="B86" s="229" t="str">
        <v>מודיעין יהש
מודיעין יהש אפ9 </v>
      </c>
      <c r="C86" s="230">
        <v>345017</v>
      </c>
      <c r="D86" s="231" t="s">
        <v>107</v>
      </c>
      <c r="E86" s="231" t="s">
        <v>33</v>
      </c>
      <c r="F86" s="232">
        <v>1961.6</v>
      </c>
      <c r="G86" s="233">
        <v>26.6</v>
      </c>
      <c r="H86" s="232">
        <v>0.52</v>
      </c>
      <c r="I86" s="233">
        <v>0</v>
      </c>
      <c r="J86" s="233">
        <f>H86/'סכום נכסי הקרן'!$C$37*100</f>
        <v>0.00160480651897097</v>
      </c>
    </row>
    <row r="87" spans="1:256">
      <c r="B87" s="229" t="str">
        <v>שמן
שמן נפט וגז </v>
      </c>
      <c r="C87" s="230">
        <v>1125012</v>
      </c>
      <c r="D87" s="231" t="s">
        <v>107</v>
      </c>
      <c r="E87" s="231" t="s">
        <v>33</v>
      </c>
      <c r="F87" s="232">
        <v>29118</v>
      </c>
      <c r="G87" s="233">
        <v>16.4</v>
      </c>
      <c r="H87" s="232">
        <v>4.78</v>
      </c>
      <c r="I87" s="233">
        <v>0</v>
      </c>
      <c r="J87" s="233">
        <f>H87/'סכום נכסי הקרן'!$C$37*100</f>
        <v>0.0147518753090024</v>
      </c>
    </row>
    <row r="88" spans="1:256">
      <c r="A88" s="234" t="s">
        <v>34</v>
      </c>
      <c r="B88" s="229" t="str">
        <v>אייסקיור מדיקל </v>
      </c>
      <c r="C88" s="230">
        <v>1122415</v>
      </c>
      <c r="D88" s="231" t="s">
        <v>101</v>
      </c>
      <c r="E88" s="231" t="s">
        <v>33</v>
      </c>
      <c r="F88" s="232">
        <v>800</v>
      </c>
      <c r="G88" s="233">
        <v>99.5</v>
      </c>
      <c r="H88" s="232">
        <v>0.8</v>
      </c>
      <c r="I88" s="233">
        <v>0.01</v>
      </c>
      <c r="J88" s="233">
        <f>H88/'סכום נכסי הקרן'!$C$37*100</f>
        <v>0.00246893310610919</v>
      </c>
    </row>
    <row r="89" spans="1:256">
      <c r="B89" s="229" t="str">
        <v>אימקו </v>
      </c>
      <c r="C89" s="230">
        <v>282012</v>
      </c>
      <c r="D89" s="231" t="s">
        <v>101</v>
      </c>
      <c r="E89" s="231" t="s">
        <v>33</v>
      </c>
      <c r="F89" s="232">
        <v>52</v>
      </c>
      <c r="G89" s="233">
        <v>1685</v>
      </c>
      <c r="H89" s="232">
        <v>0.88</v>
      </c>
      <c r="I89" s="233">
        <v>0</v>
      </c>
      <c r="J89" s="233">
        <f>H89/'סכום נכסי הקרן'!$C$37*100</f>
        <v>0.00271582641672011</v>
      </c>
    </row>
    <row r="90" spans="1:256">
      <c r="A90" s="234" t="s">
        <v>34</v>
      </c>
      <c r="B90" s="229" t="str">
        <v>אקסלנס </v>
      </c>
      <c r="C90" s="230">
        <v>1104868</v>
      </c>
      <c r="D90" s="231" t="s">
        <v>101</v>
      </c>
      <c r="E90" s="231" t="s">
        <v>33</v>
      </c>
      <c r="F90" s="232">
        <v>10956.11</v>
      </c>
      <c r="G90" s="233">
        <v>9.8</v>
      </c>
      <c r="H90" s="232">
        <v>1.07</v>
      </c>
      <c r="I90" s="233">
        <v>0</v>
      </c>
      <c r="J90" s="233">
        <f>H90/'סכום נכסי הקרן'!$C$37*100</f>
        <v>0.00330219802942104</v>
      </c>
    </row>
    <row r="91" spans="1:256">
      <c r="A91" s="234" t="s">
        <v>34</v>
      </c>
      <c r="B91" s="229" t="str">
        <v>מזור </v>
      </c>
      <c r="C91" s="230">
        <v>1106855</v>
      </c>
      <c r="D91" s="231" t="s">
        <v>101</v>
      </c>
      <c r="E91" s="231" t="s">
        <v>33</v>
      </c>
      <c r="F91" s="232">
        <v>967</v>
      </c>
      <c r="G91" s="233">
        <v>838.5</v>
      </c>
      <c r="H91" s="232">
        <v>8.11</v>
      </c>
      <c r="I91" s="233">
        <v>0</v>
      </c>
      <c r="J91" s="233">
        <f>H91/'סכום נכסי הקרן'!$C$37*100</f>
        <v>0.0250288093631819</v>
      </c>
    </row>
    <row r="92" spans="1:256">
      <c r="A92" s="234" t="s">
        <v>34</v>
      </c>
      <c r="B92" s="229" t="str">
        <v>גניגר </v>
      </c>
      <c r="C92" s="230">
        <v>1095892</v>
      </c>
      <c r="D92" s="231" t="s">
        <v>97</v>
      </c>
      <c r="E92" s="231" t="s">
        <v>33</v>
      </c>
      <c r="F92" s="232">
        <v>384</v>
      </c>
      <c r="G92" s="233">
        <v>890.7</v>
      </c>
      <c r="H92" s="232">
        <v>3.42</v>
      </c>
      <c r="I92" s="233">
        <v>0</v>
      </c>
      <c r="J92" s="233">
        <f>H92/'סכום נכסי הקרן'!$C$37*100</f>
        <v>0.0105546890286168</v>
      </c>
    </row>
    <row r="93" spans="1:256">
      <c r="A93" s="234" t="s">
        <v>34</v>
      </c>
      <c r="B93" s="229" t="str">
        <v>פולירם </v>
      </c>
      <c r="C93" s="230">
        <v>1090943</v>
      </c>
      <c r="D93" s="231" t="s">
        <v>97</v>
      </c>
      <c r="E93" s="231" t="s">
        <v>33</v>
      </c>
      <c r="F93" s="232">
        <v>539</v>
      </c>
      <c r="G93" s="233">
        <v>1696</v>
      </c>
      <c r="H93" s="232">
        <v>9.14</v>
      </c>
      <c r="I93" s="233">
        <v>0</v>
      </c>
      <c r="J93" s="233">
        <f>H93/'סכום נכסי הקרן'!$C$37*100</f>
        <v>0.0282075607372975</v>
      </c>
    </row>
    <row r="94" spans="1:256">
      <c r="A94" s="234" t="s">
        <v>34</v>
      </c>
      <c r="B94" s="229" t="str">
        <v>פלסטופיל </v>
      </c>
      <c r="C94" s="230">
        <v>1092840</v>
      </c>
      <c r="D94" s="231" t="s">
        <v>97</v>
      </c>
      <c r="E94" s="231" t="s">
        <v>33</v>
      </c>
      <c r="F94" s="232">
        <v>333</v>
      </c>
      <c r="G94" s="233">
        <v>559.8</v>
      </c>
      <c r="H94" s="232">
        <v>1.86</v>
      </c>
      <c r="I94" s="233">
        <v>0</v>
      </c>
      <c r="J94" s="233">
        <f>H94/'סכום נכסי הקרן'!$C$37*100</f>
        <v>0.00574026947170387</v>
      </c>
    </row>
    <row r="95" spans="1:256">
      <c r="B95" s="229" t="str">
        <v>פלרם
פלרם תעשיות </v>
      </c>
      <c r="C95" s="230">
        <v>644013</v>
      </c>
      <c r="D95" s="231" t="s">
        <v>97</v>
      </c>
      <c r="E95" s="231" t="s">
        <v>33</v>
      </c>
      <c r="F95" s="232">
        <v>147</v>
      </c>
      <c r="G95" s="233">
        <v>1183</v>
      </c>
      <c r="H95" s="232">
        <v>1.74</v>
      </c>
      <c r="I95" s="233">
        <v>0</v>
      </c>
      <c r="J95" s="233">
        <f>H95/'סכום נכסי הקרן'!$C$37*100</f>
        <v>0.00536992950578749</v>
      </c>
    </row>
    <row r="96" spans="1:256">
      <c r="B96" s="229" t="str">
        <v>רימוני </v>
      </c>
      <c r="C96" s="230">
        <v>1080456</v>
      </c>
      <c r="D96" s="231" t="s">
        <v>97</v>
      </c>
      <c r="E96" s="231" t="s">
        <v>33</v>
      </c>
      <c r="F96" s="232">
        <v>61</v>
      </c>
      <c r="G96" s="233">
        <v>2046</v>
      </c>
      <c r="H96" s="232">
        <v>1.25</v>
      </c>
      <c r="I96" s="233">
        <v>0</v>
      </c>
      <c r="J96" s="233">
        <f>H96/'סכום נכסי הקרן'!$C$37*100</f>
        <v>0.00385770797829561</v>
      </c>
    </row>
    <row r="97" spans="1:256">
      <c r="A97" s="234" t="s">
        <v>34</v>
      </c>
      <c r="B97" s="229" t="str">
        <v>זנלכל </v>
      </c>
      <c r="C97" s="230">
        <v>130013</v>
      </c>
      <c r="D97" s="231" t="s">
        <v>108</v>
      </c>
      <c r="E97" s="231" t="s">
        <v>33</v>
      </c>
      <c r="F97" s="232">
        <v>417</v>
      </c>
      <c r="G97" s="233">
        <v>718.1</v>
      </c>
      <c r="H97" s="232">
        <v>2.99</v>
      </c>
      <c r="I97" s="233">
        <v>0</v>
      </c>
      <c r="J97" s="233">
        <f>H97/'סכום נכסי הקרן'!$C$37*100</f>
        <v>0.0092276374840831</v>
      </c>
    </row>
    <row r="98" spans="1:256">
      <c r="B98" s="229" t="str">
        <v>וואן תוכנה </v>
      </c>
      <c r="C98" s="230">
        <v>161018</v>
      </c>
      <c r="D98" s="231" t="s">
        <v>119</v>
      </c>
      <c r="E98" s="231" t="s">
        <v>33</v>
      </c>
      <c r="F98" s="232">
        <v>33</v>
      </c>
      <c r="G98" s="233">
        <v>4681</v>
      </c>
      <c r="H98" s="232">
        <v>1.55</v>
      </c>
      <c r="I98" s="233">
        <v>0</v>
      </c>
      <c r="J98" s="233">
        <f>H98/'סכום נכסי הקרן'!$C$37*100</f>
        <v>0.00478355789308655</v>
      </c>
    </row>
    <row r="99" spans="1:256">
      <c r="A99" s="234" t="s">
        <v>34</v>
      </c>
      <c r="B99" s="229" t="str">
        <v>חילן טק </v>
      </c>
      <c r="C99" s="230">
        <v>1084698</v>
      </c>
      <c r="D99" s="231" t="s">
        <v>119</v>
      </c>
      <c r="E99" s="231" t="s">
        <v>33</v>
      </c>
      <c r="F99" s="232">
        <v>596</v>
      </c>
      <c r="G99" s="233">
        <v>2031</v>
      </c>
      <c r="H99" s="232">
        <v>12.11</v>
      </c>
      <c r="I99" s="233">
        <v>0</v>
      </c>
      <c r="J99" s="233">
        <f>H99/'סכום נכסי הקרן'!$C$37*100</f>
        <v>0.0373734748937278</v>
      </c>
    </row>
    <row r="100" spans="1:256">
      <c r="A100" s="234" t="s">
        <v>34</v>
      </c>
      <c r="B100" s="229" t="str">
        <v>קו מנחה </v>
      </c>
      <c r="C100" s="230">
        <v>271015</v>
      </c>
      <c r="D100" s="231" t="s">
        <v>119</v>
      </c>
      <c r="E100" s="231" t="s">
        <v>33</v>
      </c>
      <c r="F100" s="232">
        <v>271</v>
      </c>
      <c r="G100" s="233">
        <v>1297</v>
      </c>
      <c r="H100" s="232">
        <v>3.52</v>
      </c>
      <c r="I100" s="233">
        <v>0</v>
      </c>
      <c r="J100" s="233">
        <f>H100/'סכום נכסי הקרן'!$C$37*100</f>
        <v>0.0108633056668804</v>
      </c>
    </row>
    <row r="101" spans="1:256">
      <c r="A101" s="234" t="s">
        <v>34</v>
      </c>
      <c r="B101" s="229" t="str">
        <v>אוארטי </v>
      </c>
      <c r="C101" s="230">
        <v>1086230</v>
      </c>
      <c r="D101" s="231" t="s">
        <v>104</v>
      </c>
      <c r="E101" s="231" t="s">
        <v>33</v>
      </c>
      <c r="F101" s="232">
        <v>134</v>
      </c>
      <c r="G101" s="233">
        <v>2496</v>
      </c>
      <c r="H101" s="232">
        <v>3.35</v>
      </c>
      <c r="I101" s="233">
        <v>0</v>
      </c>
      <c r="J101" s="233">
        <f>H101/'סכום נכסי הקרן'!$C$37*100</f>
        <v>0.0103386573818322</v>
      </c>
    </row>
    <row r="102" spans="1:256">
      <c r="B102" s="229" t="str">
        <v>אודיוקודס </v>
      </c>
      <c r="C102" s="230">
        <v>1082965</v>
      </c>
      <c r="D102" s="231" t="s">
        <v>104</v>
      </c>
      <c r="E102" s="231" t="s">
        <v>33</v>
      </c>
      <c r="F102" s="232">
        <v>35</v>
      </c>
      <c r="G102" s="233">
        <v>1137</v>
      </c>
      <c r="H102" s="232">
        <v>0.4</v>
      </c>
      <c r="I102" s="233">
        <v>0</v>
      </c>
      <c r="J102" s="233">
        <f>H102/'סכום נכסי הקרן'!$C$37*100</f>
        <v>0.00123446655305459</v>
      </c>
    </row>
    <row r="103" spans="1:256">
      <c r="A103" s="234" t="s">
        <v>34</v>
      </c>
      <c r="B103" s="229" t="str">
        <v>אורביט </v>
      </c>
      <c r="C103" s="230">
        <v>265017</v>
      </c>
      <c r="D103" s="231" t="s">
        <v>104</v>
      </c>
      <c r="E103" s="231" t="s">
        <v>33</v>
      </c>
      <c r="F103" s="232">
        <v>227</v>
      </c>
      <c r="G103" s="233">
        <v>1050</v>
      </c>
      <c r="H103" s="232">
        <v>2.38</v>
      </c>
      <c r="I103" s="233">
        <v>0</v>
      </c>
      <c r="J103" s="233">
        <f>H103/'סכום נכסי הקרן'!$C$37*100</f>
        <v>0.00734507599067484</v>
      </c>
    </row>
    <row r="104" spans="1:256">
      <c r="B104" s="229" t="str">
        <v>אלרון </v>
      </c>
      <c r="C104" s="230">
        <v>749077</v>
      </c>
      <c r="D104" s="231" t="s">
        <v>104</v>
      </c>
      <c r="E104" s="231" t="s">
        <v>33</v>
      </c>
      <c r="F104" s="232">
        <v>248</v>
      </c>
      <c r="G104" s="233">
        <v>1740</v>
      </c>
      <c r="H104" s="232">
        <v>4.32</v>
      </c>
      <c r="I104" s="233">
        <v>0</v>
      </c>
      <c r="J104" s="233">
        <f>H104/'סכום נכסי הקרן'!$C$37*100</f>
        <v>0.0133322387729896</v>
      </c>
    </row>
    <row r="105" spans="1:256">
      <c r="B105" s="229" t="str">
        <v>אפקון תעשיות </v>
      </c>
      <c r="C105" s="230">
        <v>578013</v>
      </c>
      <c r="D105" s="231" t="s">
        <v>104</v>
      </c>
      <c r="E105" s="231" t="s">
        <v>33</v>
      </c>
      <c r="F105" s="232">
        <v>55</v>
      </c>
      <c r="G105" s="233">
        <v>3438</v>
      </c>
      <c r="H105" s="232">
        <v>1.89</v>
      </c>
      <c r="I105" s="233">
        <v>0</v>
      </c>
      <c r="J105" s="233">
        <f>H105/'סכום נכסי הקרן'!$C$37*100</f>
        <v>0.00583285446318296</v>
      </c>
    </row>
    <row r="106" spans="1:256">
      <c r="A106" s="234" t="s">
        <v>34</v>
      </c>
      <c r="B106" s="229" t="str">
        <v>ארד </v>
      </c>
      <c r="C106" s="230">
        <v>1091651</v>
      </c>
      <c r="D106" s="231" t="s">
        <v>104</v>
      </c>
      <c r="E106" s="231" t="s">
        <v>33</v>
      </c>
      <c r="F106" s="232">
        <v>690</v>
      </c>
      <c r="G106" s="233">
        <v>1719</v>
      </c>
      <c r="H106" s="232">
        <v>11.86</v>
      </c>
      <c r="I106" s="233">
        <v>0</v>
      </c>
      <c r="J106" s="233">
        <f>H106/'סכום נכסי הקרן'!$C$37*100</f>
        <v>0.0366019332980687</v>
      </c>
    </row>
    <row r="107" spans="1:256">
      <c r="A107" s="234" t="s">
        <v>34</v>
      </c>
      <c r="B107" s="229" t="str">
        <v>מיטרוניקס </v>
      </c>
      <c r="C107" s="230">
        <v>1091065</v>
      </c>
      <c r="D107" s="231" t="s">
        <v>104</v>
      </c>
      <c r="E107" s="231" t="s">
        <v>33</v>
      </c>
      <c r="F107" s="232">
        <v>2751</v>
      </c>
      <c r="G107" s="233">
        <v>428.8</v>
      </c>
      <c r="H107" s="232">
        <v>11.8</v>
      </c>
      <c r="I107" s="233">
        <v>0</v>
      </c>
      <c r="J107" s="233">
        <f>H107/'סכום נכסי הקרן'!$C$37*100</f>
        <v>0.0364167633151105</v>
      </c>
    </row>
    <row r="108" spans="1:256">
      <c r="A108" s="234" t="s">
        <v>34</v>
      </c>
      <c r="B108" s="229" t="str">
        <v>מדטכניקה
מדטכניקה 1.0 </v>
      </c>
      <c r="C108" s="230">
        <v>253013</v>
      </c>
      <c r="D108" s="231" t="s">
        <v>110</v>
      </c>
      <c r="E108" s="231" t="s">
        <v>33</v>
      </c>
      <c r="F108" s="232">
        <v>311</v>
      </c>
      <c r="G108" s="233">
        <v>1194</v>
      </c>
      <c r="H108" s="232">
        <v>3.71</v>
      </c>
      <c r="I108" s="233">
        <v>0</v>
      </c>
      <c r="J108" s="233">
        <f>H108/'סכום נכסי הקרן'!$C$37*100</f>
        <v>0.0114496772795814</v>
      </c>
    </row>
    <row r="109" spans="1:256">
      <c r="B109" s="229" t="str">
        <v>משביר לצרכן
משבצ </v>
      </c>
      <c r="C109" s="230">
        <v>1104959</v>
      </c>
      <c r="D109" s="231" t="s">
        <v>110</v>
      </c>
      <c r="E109" s="231" t="s">
        <v>33</v>
      </c>
      <c r="F109" s="232">
        <v>1846</v>
      </c>
      <c r="G109" s="233">
        <v>103.2</v>
      </c>
      <c r="H109" s="232">
        <v>1.91</v>
      </c>
      <c r="I109" s="233">
        <v>0</v>
      </c>
      <c r="J109" s="233">
        <f>H109/'סכום נכסי הקרן'!$C$37*100</f>
        <v>0.00589457779083569</v>
      </c>
    </row>
    <row r="110" spans="1:256">
      <c r="A110" s="234" t="s">
        <v>34</v>
      </c>
      <c r="B110" s="229" t="str">
        <v>ניסקו
ניסקו חשמל ואלקטרוניקה </v>
      </c>
      <c r="C110" s="230">
        <v>1103621</v>
      </c>
      <c r="D110" s="231" t="s">
        <v>110</v>
      </c>
      <c r="E110" s="231" t="s">
        <v>33</v>
      </c>
      <c r="F110" s="232">
        <v>165</v>
      </c>
      <c r="G110" s="233">
        <v>809.7</v>
      </c>
      <c r="H110" s="232">
        <v>1.34</v>
      </c>
      <c r="I110" s="233">
        <v>0</v>
      </c>
      <c r="J110" s="233">
        <f>H110/'סכום נכסי הקרן'!$C$37*100</f>
        <v>0.00413546295273289</v>
      </c>
    </row>
    <row r="111" spans="1:256">
      <c r="A111" s="234" t="s">
        <v>34</v>
      </c>
      <c r="B111" s="229" t="str">
        <v>סקופ </v>
      </c>
      <c r="C111" s="230">
        <v>288019</v>
      </c>
      <c r="D111" s="231" t="s">
        <v>110</v>
      </c>
      <c r="E111" s="231" t="s">
        <v>33</v>
      </c>
      <c r="F111" s="232">
        <v>214</v>
      </c>
      <c r="G111" s="233">
        <v>2980</v>
      </c>
      <c r="H111" s="232">
        <v>6.38</v>
      </c>
      <c r="I111" s="233">
        <v>0</v>
      </c>
      <c r="J111" s="233">
        <f>H111/'סכום נכסי הקרן'!$C$37*100</f>
        <v>0.0196897415212208</v>
      </c>
    </row>
    <row r="112" spans="1:256">
      <c r="B112" s="229" t="str">
        <v>עמיר שיווק </v>
      </c>
      <c r="C112" s="230">
        <v>1092204</v>
      </c>
      <c r="D112" s="231" t="s">
        <v>110</v>
      </c>
      <c r="E112" s="231" t="s">
        <v>33</v>
      </c>
      <c r="F112" s="232">
        <v>137</v>
      </c>
      <c r="G112" s="233">
        <v>950</v>
      </c>
      <c r="H112" s="232">
        <v>1.3</v>
      </c>
      <c r="I112" s="233">
        <v>0</v>
      </c>
      <c r="J112" s="233">
        <f>H112/'סכום נכסי הקרן'!$C$37*100</f>
        <v>0.00401201629742743</v>
      </c>
    </row>
    <row r="113" spans="1:256">
      <c r="A113" s="234" t="s">
        <v>34</v>
      </c>
      <c r="B113" s="229" t="str">
        <v>צים שיווק </v>
      </c>
      <c r="C113" s="230">
        <v>1120658</v>
      </c>
      <c r="D113" s="231" t="s">
        <v>110</v>
      </c>
      <c r="E113" s="231" t="s">
        <v>33</v>
      </c>
      <c r="F113" s="232">
        <v>154</v>
      </c>
      <c r="G113" s="233">
        <v>2749</v>
      </c>
      <c r="H113" s="232">
        <v>4.23</v>
      </c>
      <c r="I113" s="233">
        <v>0</v>
      </c>
      <c r="J113" s="233">
        <f>H113/'סכום נכסי הקרן'!$C$37*100</f>
        <v>0.0130544837985523</v>
      </c>
    </row>
    <row r="114" spans="1:256">
      <c r="A114" s="234" t="s">
        <v>34</v>
      </c>
      <c r="B114" s="229" t="str">
        <v>המלט </v>
      </c>
      <c r="C114" s="230">
        <v>1080324</v>
      </c>
      <c r="D114" s="231" t="s">
        <v>122</v>
      </c>
      <c r="E114" s="231" t="s">
        <v>33</v>
      </c>
      <c r="F114" s="232">
        <v>353</v>
      </c>
      <c r="G114" s="233">
        <v>2688</v>
      </c>
      <c r="H114" s="232">
        <v>9.49</v>
      </c>
      <c r="I114" s="233">
        <v>0</v>
      </c>
      <c r="J114" s="233">
        <f>H114/'סכום נכסי הקרן'!$C$37*100</f>
        <v>0.0292877189712203</v>
      </c>
    </row>
    <row r="115" spans="1:256">
      <c r="B115" s="229" t="str">
        <v>קליל </v>
      </c>
      <c r="C115" s="230">
        <v>797035</v>
      </c>
      <c r="D115" s="231" t="s">
        <v>122</v>
      </c>
      <c r="E115" s="231" t="s">
        <v>33</v>
      </c>
      <c r="F115" s="232">
        <v>9</v>
      </c>
      <c r="G115" s="233">
        <v>12320</v>
      </c>
      <c r="H115" s="232">
        <v>1.11</v>
      </c>
      <c r="I115" s="233">
        <v>0</v>
      </c>
      <c r="J115" s="233">
        <f>H115/'סכום נכסי הקרן'!$C$37*100</f>
        <v>0.0034256446847265</v>
      </c>
    </row>
    <row r="116" spans="1:256">
      <c r="B116" s="229" t="str">
        <v>אדגר </v>
      </c>
      <c r="C116" s="230">
        <v>1820083</v>
      </c>
      <c r="D116" s="231" t="s">
        <v>94</v>
      </c>
      <c r="E116" s="231" t="s">
        <v>33</v>
      </c>
      <c r="F116" s="232">
        <v>700</v>
      </c>
      <c r="G116" s="233">
        <v>407</v>
      </c>
      <c r="H116" s="232">
        <v>2.85</v>
      </c>
      <c r="I116" s="233">
        <v>0</v>
      </c>
      <c r="J116" s="233">
        <f>H116/'סכום נכסי הקרן'!$C$37*100</f>
        <v>0.00879557419051399</v>
      </c>
    </row>
    <row r="117" spans="1:256">
      <c r="A117" s="234" t="s">
        <v>34</v>
      </c>
      <c r="B117" s="229" t="str">
        <v>אזורים </v>
      </c>
      <c r="C117" s="230">
        <v>715011</v>
      </c>
      <c r="D117" s="231" t="s">
        <v>94</v>
      </c>
      <c r="E117" s="231" t="s">
        <v>33</v>
      </c>
      <c r="F117" s="232">
        <v>2800.91</v>
      </c>
      <c r="G117" s="233">
        <v>348.3</v>
      </c>
      <c r="H117" s="232">
        <v>9.76</v>
      </c>
      <c r="I117" s="233">
        <v>0</v>
      </c>
      <c r="J117" s="233">
        <f>H117/'סכום נכסי הקרן'!$C$37*100</f>
        <v>0.0301209838945321</v>
      </c>
    </row>
    <row r="118" spans="1:256">
      <c r="A118" s="234" t="s">
        <v>34</v>
      </c>
      <c r="B118" s="229" t="str">
        <v>על בד
על-בד מ"ר </v>
      </c>
      <c r="C118" s="230">
        <v>625012</v>
      </c>
      <c r="D118" s="231" t="s">
        <v>120</v>
      </c>
      <c r="E118" s="231" t="s">
        <v>33</v>
      </c>
      <c r="F118" s="232">
        <v>117</v>
      </c>
      <c r="G118" s="233">
        <v>4695</v>
      </c>
      <c r="H118" s="232">
        <v>5.49</v>
      </c>
      <c r="I118" s="233">
        <v>0</v>
      </c>
      <c r="J118" s="233">
        <f>H118/'סכום נכסי הקרן'!$C$37*100</f>
        <v>0.0169430534406743</v>
      </c>
    </row>
    <row r="119" spans="1:256">
      <c r="A119" s="234" t="s">
        <v>34</v>
      </c>
      <c r="B119" s="229" t="str">
        <v>אוריין </v>
      </c>
      <c r="C119" s="230">
        <v>1103506</v>
      </c>
      <c r="D119" s="231" t="s">
        <v>91</v>
      </c>
      <c r="E119" s="231" t="s">
        <v>33</v>
      </c>
      <c r="F119" s="232">
        <v>321</v>
      </c>
      <c r="G119" s="233">
        <v>2281</v>
      </c>
      <c r="H119" s="232">
        <v>7.32</v>
      </c>
      <c r="I119" s="233">
        <v>0</v>
      </c>
      <c r="J119" s="233">
        <f>H119/'סכום נכסי הקרן'!$C$37*100</f>
        <v>0.0225907379208991</v>
      </c>
    </row>
    <row r="120" spans="1:256">
      <c r="A120" s="234" t="s">
        <v>34</v>
      </c>
      <c r="B120" s="229" t="str">
        <v>אמנת </v>
      </c>
      <c r="C120" s="230">
        <v>654012</v>
      </c>
      <c r="D120" s="231" t="s">
        <v>91</v>
      </c>
      <c r="E120" s="231" t="s">
        <v>33</v>
      </c>
      <c r="F120" s="232">
        <v>137</v>
      </c>
      <c r="G120" s="233">
        <v>1215</v>
      </c>
      <c r="H120" s="232">
        <v>1.67</v>
      </c>
      <c r="I120" s="233">
        <v>0</v>
      </c>
      <c r="J120" s="233">
        <f>H120/'סכום נכסי הקרן'!$C$37*100</f>
        <v>0.00515389785900293</v>
      </c>
    </row>
    <row r="121" spans="1:256">
      <c r="A121" s="234" t="s">
        <v>34</v>
      </c>
      <c r="B121" s="235" t="str">
        <v>לודן </v>
      </c>
      <c r="C121" s="230">
        <v>1081439</v>
      </c>
      <c r="D121" s="231" t="s">
        <v>91</v>
      </c>
      <c r="E121" s="231" t="s">
        <v>33</v>
      </c>
      <c r="F121" s="232">
        <v>363</v>
      </c>
      <c r="G121" s="233">
        <v>412</v>
      </c>
      <c r="H121" s="232">
        <v>1.5</v>
      </c>
      <c r="I121" s="233">
        <v>0</v>
      </c>
      <c r="J121" s="233">
        <f>H121/'סכום נכסי הקרן'!$C$37*100</f>
        <v>0.00462924957395473</v>
      </c>
    </row>
    <row r="122" spans="1:256">
      <c r="B122" s="236" t="str">
        <v>סה"כ מניות היתר:                        </v>
      </c>
      <c r="C122" s="237"/>
      <c r="D122" s="237"/>
      <c r="E122" s="237"/>
      <c r="F122" s="238">
        <v>62470.12</v>
      </c>
      <c r="G122" s="237"/>
      <c r="H122" s="238">
        <f>SUM(H78:H121)</f>
        <v>182.59</v>
      </c>
      <c r="I122" s="237"/>
      <c r="J122" s="238">
        <f>H122/'סכום נכסי הקרן'!$C$37*100</f>
        <v>0.563503119805596</v>
      </c>
    </row>
    <row r="123" spans="1:256">
      <c r="B123" s="240" t="str">
        <v>אופציות Call 001:                       </v>
      </c>
      <c r="C123" s="227"/>
      <c r="D123" s="227"/>
      <c r="E123" s="227"/>
      <c r="F123" s="227"/>
      <c r="G123" s="227"/>
      <c r="H123" s="227"/>
      <c r="I123" s="227"/>
      <c r="J123" s="227"/>
      <c r="K123" s="227"/>
      <c r="L123" s="227"/>
      <c r="M123" s="227"/>
      <c r="N123" s="227"/>
      <c r="O123" s="227"/>
      <c r="P123" s="227"/>
    </row>
    <row r="124" spans="1:256">
      <c r="B124" s="241" t="str">
        <v>סה"כ אופציות Call 001:                  </v>
      </c>
      <c r="C124" s="237"/>
      <c r="D124" s="237"/>
      <c r="E124" s="237"/>
      <c r="F124" s="237"/>
      <c r="G124" s="237"/>
      <c r="H124" s="237"/>
      <c r="I124" s="237"/>
      <c r="J124" s="237"/>
    </row>
    <row r="125" spans="1:256">
      <c r="B125" s="236" t="s">
        <v>40</v>
      </c>
      <c r="C125" s="237"/>
      <c r="D125" s="237"/>
      <c r="E125" s="237"/>
      <c r="F125" s="238">
        <v>733181.54</v>
      </c>
      <c r="G125" s="237"/>
      <c r="H125" s="238">
        <f>H122+H76+H33</f>
        <v>4282.2</v>
      </c>
      <c r="I125" s="237"/>
      <c r="J125" s="238">
        <f>H125/'סכום נכסי הקרן'!$C$37*100</f>
        <v>13.215581683726</v>
      </c>
    </row>
    <row r="126" spans="1:256">
      <c r="B126" s="242" t="s">
        <v>41</v>
      </c>
      <c r="C126" s="227"/>
      <c r="D126" s="227"/>
      <c r="E126" s="227"/>
      <c r="F126" s="227"/>
      <c r="G126" s="227"/>
      <c r="H126" s="227"/>
      <c r="I126" s="227"/>
      <c r="J126" s="227"/>
      <c r="K126" s="227"/>
      <c r="L126" s="227"/>
      <c r="M126" s="227"/>
      <c r="N126" s="227"/>
      <c r="O126" s="227"/>
      <c r="P126" s="227"/>
    </row>
    <row r="127" spans="1:256">
      <c r="B127" s="228" t="s">
        <v>111</v>
      </c>
      <c r="C127" s="227"/>
      <c r="D127" s="227"/>
      <c r="E127" s="227"/>
      <c r="F127" s="227"/>
      <c r="G127" s="227"/>
      <c r="H127" s="227"/>
      <c r="I127" s="227"/>
      <c r="J127" s="227"/>
      <c r="K127" s="227"/>
      <c r="L127" s="227"/>
      <c r="M127" s="227"/>
      <c r="N127" s="227"/>
      <c r="O127" s="227"/>
      <c r="P127" s="227"/>
    </row>
    <row r="128" spans="1:256">
      <c r="B128" s="229" t="str">
        <v>Atrium European Real Estt
ATRAIUM EUROPEAN </v>
      </c>
      <c r="C128" s="230" t="str">
        <v>JE00B3DCF752</v>
      </c>
      <c r="D128" s="231" t="s">
        <v>123</v>
      </c>
      <c r="E128" s="231" t="s">
        <v>36</v>
      </c>
      <c r="F128" s="232">
        <v>3837.98</v>
      </c>
      <c r="G128" s="233">
        <v>445</v>
      </c>
      <c r="H128" s="232">
        <v>17.08</v>
      </c>
      <c r="I128" s="233">
        <v>0</v>
      </c>
      <c r="J128" s="233">
        <f>H128/'סכום נכסי הקרן'!$C$37*100</f>
        <v>0.0527117218154312</v>
      </c>
    </row>
    <row r="129" spans="1:256">
      <c r="B129" s="229" t="str">
        <v>ראדא
RADA ELECTRONIC IND </v>
      </c>
      <c r="C129" s="230" t="str">
        <v>IL0010826506</v>
      </c>
      <c r="D129" s="231" t="s">
        <v>123</v>
      </c>
      <c r="E129" s="231" t="s">
        <v>9</v>
      </c>
      <c r="F129" s="232">
        <v>358.06</v>
      </c>
      <c r="G129" s="233">
        <v>105.01</v>
      </c>
      <c r="H129" s="232">
        <v>0.38</v>
      </c>
      <c r="I129" s="233">
        <v>0</v>
      </c>
      <c r="J129" s="233">
        <f>H129/'סכום נכסי הקרן'!$C$37*100</f>
        <v>0.00117274322540186</v>
      </c>
    </row>
    <row r="130" spans="1:256">
      <c r="B130" s="229" t="str">
        <v>אורמת
ORMAT TECHNOLOGIES </v>
      </c>
      <c r="C130" s="230" t="str">
        <v>us6866881021</v>
      </c>
      <c r="D130" s="231" t="s">
        <v>114</v>
      </c>
      <c r="E130" s="231" t="s">
        <v>9</v>
      </c>
      <c r="F130" s="232">
        <v>1011.62</v>
      </c>
      <c r="G130" s="233">
        <v>1928</v>
      </c>
      <c r="H130" s="232">
        <v>19.5</v>
      </c>
      <c r="I130" s="233">
        <v>0</v>
      </c>
      <c r="J130" s="233">
        <f>H130/'סכום נכסי הקרן'!$C$37*100</f>
        <v>0.0601802444614115</v>
      </c>
    </row>
    <row r="131" spans="1:256">
      <c r="B131" s="229" t="str">
        <v>PLURISTEM
PLURISTEM THERAPEUT </v>
      </c>
      <c r="C131" s="230" t="s">
        <v>124</v>
      </c>
      <c r="D131" s="231" t="s">
        <v>125</v>
      </c>
      <c r="E131" s="231" t="s">
        <v>9</v>
      </c>
      <c r="F131" s="232">
        <v>4042.95</v>
      </c>
      <c r="G131" s="233">
        <v>319</v>
      </c>
      <c r="H131" s="232">
        <v>12.9</v>
      </c>
      <c r="I131" s="233">
        <v>0</v>
      </c>
      <c r="J131" s="233">
        <f>H131/'סכום נכסי הקרן'!$C$37*100</f>
        <v>0.0398115463360107</v>
      </c>
    </row>
    <row r="132" spans="1:256">
      <c r="B132" s="229" t="str">
        <v>SYNERON MEDICAL </v>
      </c>
      <c r="C132" s="230" t="str">
        <v>IL0010909351</v>
      </c>
      <c r="D132" s="231" t="s">
        <v>125</v>
      </c>
      <c r="E132" s="231" t="s">
        <v>9</v>
      </c>
      <c r="F132" s="232">
        <v>713.03</v>
      </c>
      <c r="G132" s="233">
        <v>867</v>
      </c>
      <c r="H132" s="232">
        <v>6.18</v>
      </c>
      <c r="I132" s="233">
        <v>0</v>
      </c>
      <c r="J132" s="233">
        <f>H132/'סכום נכסי הקרן'!$C$37*100</f>
        <v>0.0190725082446935</v>
      </c>
    </row>
    <row r="133" spans="1:256">
      <c r="B133" s="229" t="str">
        <v>CEVA INC
CEV A INC </v>
      </c>
      <c r="C133" s="230" t="str">
        <v>uS1572101053</v>
      </c>
      <c r="D133" s="231" t="s">
        <v>126</v>
      </c>
      <c r="E133" s="231" t="s">
        <v>9</v>
      </c>
      <c r="F133" s="232">
        <v>179.17</v>
      </c>
      <c r="G133" s="233">
        <v>1575</v>
      </c>
      <c r="H133" s="232">
        <v>2.82</v>
      </c>
      <c r="I133" s="233">
        <v>0</v>
      </c>
      <c r="J133" s="233">
        <f>H133/'סכום נכסי הקרן'!$C$37*100</f>
        <v>0.00870298919903489</v>
      </c>
    </row>
    <row r="134" spans="1:256">
      <c r="B134" s="229" t="str">
        <v>CHEK POINT
CHECK POINT </v>
      </c>
      <c r="C134" s="230" t="str">
        <v>IL0010824113</v>
      </c>
      <c r="D134" s="231" t="s">
        <v>127</v>
      </c>
      <c r="E134" s="231" t="s">
        <v>9</v>
      </c>
      <c r="F134" s="232">
        <v>664.48</v>
      </c>
      <c r="G134" s="233">
        <v>4764</v>
      </c>
      <c r="H134" s="232">
        <v>31.66</v>
      </c>
      <c r="I134" s="233">
        <v>0</v>
      </c>
      <c r="J134" s="233">
        <f>H134/'סכום נכסי הקרן'!$C$37*100</f>
        <v>0.0977080276742712</v>
      </c>
    </row>
    <row r="135" spans="1:256">
      <c r="B135" s="229" t="str">
        <v>CLICKSOFTWARE </v>
      </c>
      <c r="C135" s="230" t="str">
        <v>IL0010845654</v>
      </c>
      <c r="D135" s="231" t="s">
        <v>127</v>
      </c>
      <c r="E135" s="231" t="s">
        <v>9</v>
      </c>
      <c r="F135" s="232">
        <v>220.21</v>
      </c>
      <c r="G135" s="233">
        <v>841</v>
      </c>
      <c r="H135" s="232">
        <v>1.85</v>
      </c>
      <c r="I135" s="233">
        <v>0</v>
      </c>
      <c r="J135" s="233">
        <f>H135/'סכום נכסי הקרן'!$C$37*100</f>
        <v>0.0057094078078775</v>
      </c>
    </row>
    <row r="136" spans="1:256">
      <c r="B136" s="235" t="str">
        <v>ORBOTECH LTD </v>
      </c>
      <c r="C136" s="230" t="str">
        <v>IL0010823388</v>
      </c>
      <c r="D136" s="231" t="s">
        <v>127</v>
      </c>
      <c r="E136" s="231" t="s">
        <v>9</v>
      </c>
      <c r="F136" s="232">
        <v>940.73</v>
      </c>
      <c r="G136" s="233">
        <v>847</v>
      </c>
      <c r="H136" s="232">
        <v>7.97</v>
      </c>
      <c r="I136" s="233">
        <v>0</v>
      </c>
      <c r="J136" s="233">
        <f>H136/'סכום נכסי הקרן'!$C$37*100</f>
        <v>0.0245967460696128</v>
      </c>
    </row>
    <row r="137" spans="1:256">
      <c r="B137" s="236" t="s">
        <v>112</v>
      </c>
      <c r="C137" s="237"/>
      <c r="D137" s="237"/>
      <c r="E137" s="237"/>
      <c r="F137" s="238">
        <v>11968.23</v>
      </c>
      <c r="G137" s="237"/>
      <c r="H137" s="238">
        <f>SUM(H128:H136)</f>
        <v>100.34</v>
      </c>
      <c r="I137" s="237"/>
      <c r="J137" s="238">
        <f>H137/'סכום נכסי הקרן'!$C$37*100</f>
        <v>0.309665934833745</v>
      </c>
    </row>
    <row r="138" spans="1:256">
      <c r="B138" s="239" t="s">
        <v>113</v>
      </c>
      <c r="C138" s="227"/>
      <c r="D138" s="227"/>
      <c r="E138" s="227"/>
      <c r="F138" s="227"/>
      <c r="G138" s="227"/>
      <c r="H138" s="227"/>
      <c r="I138" s="227"/>
      <c r="J138" s="227"/>
      <c r="K138" s="227"/>
      <c r="L138" s="227"/>
      <c r="M138" s="227"/>
      <c r="N138" s="227"/>
      <c r="O138" s="227"/>
      <c r="P138" s="227"/>
    </row>
    <row r="139" spans="1:256">
      <c r="B139" s="229" t="str">
        <v>ICICI BANK LTD-SPON ADR </v>
      </c>
      <c r="C139" s="230" t="str">
        <v>US45104G1040</v>
      </c>
      <c r="D139" s="231"/>
      <c r="E139" s="231" t="s">
        <v>9</v>
      </c>
      <c r="F139" s="232">
        <v>746.59</v>
      </c>
      <c r="G139" s="233">
        <v>4361</v>
      </c>
      <c r="H139" s="232">
        <v>32.56</v>
      </c>
      <c r="I139" s="233">
        <v>0</v>
      </c>
      <c r="J139" s="233">
        <f>H139/'סכום נכסי הקרן'!$C$37*100</f>
        <v>0.100485577418644</v>
      </c>
    </row>
    <row r="140" spans="1:256">
      <c r="B140" s="229" t="str">
        <v>PROCTER&amp;GAMBLE
PROCTER &amp; GAMBLE CO/THE </v>
      </c>
      <c r="C140" s="230" t="str">
        <v>US7427181091</v>
      </c>
      <c r="D140" s="231"/>
      <c r="E140" s="231" t="s">
        <v>9</v>
      </c>
      <c r="F140" s="232">
        <v>335.97</v>
      </c>
      <c r="G140" s="233">
        <v>6789</v>
      </c>
      <c r="H140" s="232">
        <v>22.81</v>
      </c>
      <c r="I140" s="233">
        <v>0</v>
      </c>
      <c r="J140" s="233">
        <f>H140/'סכום נכסי הקרן'!$C$37*100</f>
        <v>0.0703954551879383</v>
      </c>
    </row>
    <row r="141" spans="1:256">
      <c r="B141" s="229" t="str">
        <v>ABB
ABB LTD-REG </v>
      </c>
      <c r="C141" s="230" t="str">
        <v>CH0012221716</v>
      </c>
      <c r="D141" s="231" t="str">
        <v>Capital Goods</v>
      </c>
      <c r="E141" s="231" t="s">
        <v>128</v>
      </c>
      <c r="F141" s="232">
        <v>1712.16</v>
      </c>
      <c r="G141" s="233">
        <v>1875</v>
      </c>
      <c r="H141" s="232">
        <v>32.1</v>
      </c>
      <c r="I141" s="233">
        <v>0</v>
      </c>
      <c r="J141" s="233">
        <f>H141/'סכום נכסי הקרן'!$C$37*100</f>
        <v>0.0990659408826312</v>
      </c>
    </row>
    <row r="142" spans="1:256">
      <c r="B142" s="229" t="str">
        <v>Afi Development
AFI DEVELOPMENT-GDR REG S </v>
      </c>
      <c r="C142" s="230" t="str">
        <v>US00106J2006</v>
      </c>
      <c r="D142" s="231" t="s">
        <v>123</v>
      </c>
      <c r="E142" s="231" t="s">
        <v>9</v>
      </c>
      <c r="F142" s="232">
        <v>9419.07</v>
      </c>
      <c r="G142" s="233">
        <v>57.15</v>
      </c>
      <c r="H142" s="232">
        <v>5.38</v>
      </c>
      <c r="I142" s="233">
        <v>0</v>
      </c>
      <c r="J142" s="233">
        <f>H142/'סכום נכסי הקרן'!$C$37*100</f>
        <v>0.0166035751385843</v>
      </c>
    </row>
    <row r="143" spans="1:256">
      <c r="B143" s="229" t="str">
        <v>LUK OIL
LUKOIL OAO-SPON ADR </v>
      </c>
      <c r="C143" s="230" t="str">
        <v>US6778621044</v>
      </c>
      <c r="D143" s="231" t="s">
        <v>114</v>
      </c>
      <c r="E143" s="231" t="s">
        <v>9</v>
      </c>
      <c r="F143" s="232">
        <v>149.33</v>
      </c>
      <c r="G143" s="233">
        <v>6615</v>
      </c>
      <c r="H143" s="232">
        <v>9.88</v>
      </c>
      <c r="I143" s="233">
        <v>0</v>
      </c>
      <c r="J143" s="233">
        <f>H143/'סכום נכסי הקרן'!$C$37*100</f>
        <v>0.0304913238604485</v>
      </c>
    </row>
    <row r="144" spans="1:256">
      <c r="B144" s="229" t="str">
        <v>INTEL
INTEL CORP </v>
      </c>
      <c r="C144" s="230" t="str">
        <v>US4581401001</v>
      </c>
      <c r="D144" s="231" t="s">
        <v>126</v>
      </c>
      <c r="E144" s="231" t="s">
        <v>9</v>
      </c>
      <c r="F144" s="232">
        <v>933.27</v>
      </c>
      <c r="G144" s="233">
        <v>2062</v>
      </c>
      <c r="H144" s="232">
        <v>19.24</v>
      </c>
      <c r="I144" s="233">
        <v>0</v>
      </c>
      <c r="J144" s="233">
        <f>H144/'סכום נכסי הקרן'!$C$37*100</f>
        <v>0.059377841201926</v>
      </c>
    </row>
    <row r="145" spans="1:256">
      <c r="B145" s="229" t="str">
        <v>888 Holdings
SAP AG-SPONS ADR </v>
      </c>
      <c r="C145" s="230" t="str">
        <v>US8030542042</v>
      </c>
      <c r="D145" s="231" t="s">
        <v>126</v>
      </c>
      <c r="E145" s="231" t="s">
        <v>9</v>
      </c>
      <c r="F145" s="232">
        <v>373.3</v>
      </c>
      <c r="G145" s="233">
        <v>8038</v>
      </c>
      <c r="H145" s="232">
        <v>30.01</v>
      </c>
      <c r="I145" s="233">
        <v>0</v>
      </c>
      <c r="J145" s="233">
        <f>H145/'סכום נכסי הקרן'!$C$37*100</f>
        <v>0.092615853142921</v>
      </c>
    </row>
    <row r="146" spans="1:256">
      <c r="B146" s="229" t="str">
        <v>XSTRATA
XSTRATA PLC </v>
      </c>
      <c r="C146" s="230" t="str">
        <v>GB0031411001</v>
      </c>
      <c r="D146" s="231" t="str">
        <v>Materials</v>
      </c>
      <c r="E146" s="231" t="s">
        <v>10</v>
      </c>
      <c r="F146" s="232">
        <v>2776.77</v>
      </c>
      <c r="G146" s="233">
        <v>1059</v>
      </c>
      <c r="H146" s="232">
        <v>29.41</v>
      </c>
      <c r="I146" s="233">
        <v>0</v>
      </c>
      <c r="J146" s="233">
        <f>H146/'סכום נכסי הקרן'!$C$37*100</f>
        <v>0.0907641533133391</v>
      </c>
    </row>
    <row r="147" spans="1:256">
      <c r="B147" s="229" t="str">
        <v>ORACA PARKWAY
ORACLE CORP </v>
      </c>
      <c r="C147" s="230" t="str">
        <v>us68389x1054</v>
      </c>
      <c r="D147" s="231" t="s">
        <v>127</v>
      </c>
      <c r="E147" s="231" t="s">
        <v>9</v>
      </c>
      <c r="F147" s="232">
        <v>858.58</v>
      </c>
      <c r="G147" s="233">
        <v>3332</v>
      </c>
      <c r="H147" s="232">
        <v>28.61</v>
      </c>
      <c r="I147" s="233">
        <v>0</v>
      </c>
      <c r="J147" s="233">
        <f>H147/'סכום נכסי הקרן'!$C$37*100</f>
        <v>0.0882952202072299</v>
      </c>
    </row>
    <row r="148" spans="1:256">
      <c r="B148" s="229" t="str">
        <v>NOVERTIS I G
Novertis I G </v>
      </c>
      <c r="C148" s="230" t="str">
        <v>CH0012005267</v>
      </c>
      <c r="D148" s="231" t="str">
        <v>health care</v>
      </c>
      <c r="E148" s="231" t="s">
        <v>128</v>
      </c>
      <c r="F148" s="232">
        <v>285.36</v>
      </c>
      <c r="G148" s="233">
        <v>5745</v>
      </c>
      <c r="H148" s="232">
        <v>16.39</v>
      </c>
      <c r="I148" s="233">
        <v>0</v>
      </c>
      <c r="J148" s="233">
        <f>H148/'סכום נכסי הקרן'!$C$37*100</f>
        <v>0.050582267011412</v>
      </c>
    </row>
    <row r="149" spans="1:256">
      <c r="B149" s="229" t="str">
        <v>toyota
TOYOTA IND </v>
      </c>
      <c r="C149" s="230" t="str">
        <v>JP3634600005</v>
      </c>
      <c r="D149" s="231" t="str">
        <v>industrials</v>
      </c>
      <c r="E149" s="231" t="s">
        <v>11</v>
      </c>
      <c r="F149" s="232">
        <v>8.66</v>
      </c>
      <c r="G149" s="233">
        <v>273257.68</v>
      </c>
      <c r="H149" s="232">
        <v>23.66</v>
      </c>
      <c r="I149" s="233">
        <v>0</v>
      </c>
      <c r="J149" s="233">
        <f>H149/'סכום נכסי הקרן'!$C$37*100</f>
        <v>0.0730186966131793</v>
      </c>
    </row>
    <row r="150" spans="1:256">
      <c r="B150" s="229" t="str">
        <v>NSI
NIEUWE STEEN INVESTM </v>
      </c>
      <c r="C150" s="230" t="str">
        <v>NL0000292324</v>
      </c>
      <c r="D150" s="231" t="str">
        <v>Real Estate</v>
      </c>
      <c r="E150" s="231" t="s">
        <v>36</v>
      </c>
      <c r="F150" s="232">
        <v>1717.11</v>
      </c>
      <c r="G150" s="233">
        <v>608</v>
      </c>
      <c r="H150" s="232">
        <v>10.44</v>
      </c>
      <c r="I150" s="233">
        <v>0</v>
      </c>
      <c r="J150" s="233">
        <f>H150/'סכום נכסי הקרן'!$C$37*100</f>
        <v>0.0322195770347249</v>
      </c>
    </row>
    <row r="151" spans="1:256">
      <c r="B151" s="235" t="str">
        <v>QUALCOMM
QUALCOMM INC </v>
      </c>
      <c r="C151" s="230" t="str">
        <v>US7475251036</v>
      </c>
      <c r="D151" s="231" t="str">
        <v>Telecommunication Service</v>
      </c>
      <c r="E151" s="231" t="s">
        <v>9</v>
      </c>
      <c r="F151" s="232">
        <v>261.32</v>
      </c>
      <c r="G151" s="233">
        <v>6185.96</v>
      </c>
      <c r="H151" s="232">
        <v>16.17</v>
      </c>
      <c r="I151" s="233">
        <v>0</v>
      </c>
      <c r="J151" s="233">
        <f>H151/'סכום נכסי הקרן'!$C$37*100</f>
        <v>0.049903310407232</v>
      </c>
    </row>
    <row r="152" spans="1:256">
      <c r="B152" s="241" t="s">
        <v>116</v>
      </c>
      <c r="C152" s="237"/>
      <c r="D152" s="237"/>
      <c r="E152" s="237"/>
      <c r="F152" s="238">
        <v>19577.49</v>
      </c>
      <c r="G152" s="237"/>
      <c r="H152" s="238">
        <f>SUM(H139:H151)</f>
        <v>276.66</v>
      </c>
      <c r="I152" s="237"/>
      <c r="J152" s="238">
        <f>H152/'סכום נכסי הקרן'!$C$37*100</f>
        <v>0.85381879142021</v>
      </c>
    </row>
    <row r="153" spans="1:256">
      <c r="B153" s="241" t="s">
        <v>42</v>
      </c>
      <c r="C153" s="237"/>
      <c r="D153" s="237"/>
      <c r="E153" s="237"/>
      <c r="F153" s="238">
        <v>31545.72</v>
      </c>
      <c r="G153" s="237"/>
      <c r="H153" s="238">
        <f>H152+H137</f>
        <v>377</v>
      </c>
      <c r="I153" s="237"/>
      <c r="J153" s="238">
        <f>H153/'סכום נכסי הקרן'!$C$37*100</f>
        <v>1.16348472625396</v>
      </c>
    </row>
    <row r="154" spans="1:256">
      <c r="B154" s="241" t="str">
        <v>סה"כ מניות (סחיר)                       </v>
      </c>
      <c r="C154" s="237"/>
      <c r="D154" s="237"/>
      <c r="E154" s="237"/>
      <c r="F154" s="238">
        <v>764727.26</v>
      </c>
      <c r="G154" s="237"/>
      <c r="H154" s="238">
        <f>H153+H125</f>
        <v>4659.2</v>
      </c>
      <c r="I154" s="237"/>
      <c r="J154" s="238">
        <f>H154/'סכום נכסי הקרן'!$C$37*100</f>
        <v>14.3790664099799</v>
      </c>
    </row>
    <row r="155" spans="1:256">
      <c r="B155" s="243" t="s">
        <v>43</v>
      </c>
      <c r="C155" s="227"/>
      <c r="D155" s="227"/>
      <c r="E155" s="227"/>
      <c r="F155" s="227"/>
      <c r="G155" s="227"/>
      <c r="H155" s="227"/>
      <c r="I155" s="227"/>
      <c r="J155" s="227"/>
      <c r="K155" s="227"/>
      <c r="L155" s="227"/>
      <c r="M155" s="227"/>
      <c r="N155" s="227"/>
      <c r="O155" s="227"/>
      <c r="P155" s="227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B2:J2"/>
  </mergeCells>
  <printOptions/>
  <pageMargins left="0" right="0" top="0.5" bottom="0.5" header="0" footer="0.25"/>
  <pageSetup blackAndWhite="0" cellComments="none" copies="1" draft="0" errors="displayed" firstPageNumber="1" fitToWidth="1" orientation="landscape" pageOrder="overThenDown" paperSize="9" scale="80" useFirstPageNumber="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  <tabColor rgb="FF800000"/>
  </sheetPr>
  <dimension ref="A1:IV102"/>
  <sheetViews>
    <sheetView workbookViewId="0" rightToLeft="1">
      <selection activeCell="A1" sqref="A1"/>
    </sheetView>
  </sheetViews>
  <sheetFormatPr defaultRowHeight="18"/>
  <cols>
    <col min="1" max="1" style="244" width="6.281423" customWidth="1"/>
    <col min="2" max="2" style="245" width="47.78578" customWidth="1"/>
    <col min="3" max="3" style="245" width="17.72888" customWidth="1"/>
    <col min="4" max="4" style="245" width="19.44697" customWidth="1"/>
    <col min="5" max="5" style="244" width="19.73267" customWidth="1"/>
    <col min="6" max="6" style="244" width="14.43749" customWidth="1"/>
    <col min="7" max="7" style="244" width="15.72508" customWidth="1"/>
    <col min="8" max="9" style="244" width="9.713702" customWidth="1"/>
    <col min="10" max="10" style="244" width="7.569017" customWidth="1"/>
    <col min="11" max="11" style="244" width="6.708012" customWidth="1"/>
    <col min="12" max="12" style="244" width="7.709908" customWidth="1"/>
    <col min="13" max="13" style="244" width="7.138514" customWidth="1"/>
    <col min="14" max="14" style="244" width="5.995726" customWidth="1"/>
    <col min="15" max="15" style="244" width="7.854714" customWidth="1"/>
    <col min="16" max="16" style="244" width="8.140411" customWidth="1"/>
    <col min="17" max="17" style="244" width="6.281423" customWidth="1"/>
    <col min="18" max="18" style="244" width="7.999519" customWidth="1"/>
    <col min="19" max="19" style="244" width="8.711805" customWidth="1"/>
    <col min="20" max="20" style="244" width="10.00331" customWidth="1"/>
    <col min="21" max="21" style="244" width="9.57281" customWidth="1"/>
    <col min="22" max="22" style="244" width="6.136617" customWidth="1"/>
    <col min="23" max="24" style="244" width="5.706115" customWidth="1"/>
    <col min="25" max="25" style="244" width="6.852817" customWidth="1"/>
    <col min="26" max="26" style="244" width="6.422315" customWidth="1"/>
    <col min="27" max="27" style="244" width="6.708012" customWidth="1"/>
    <col min="28" max="28" style="244" width="7.28332" customWidth="1"/>
    <col min="29" max="40" style="244" width="5.706115" customWidth="1"/>
    <col min="41" max="256" style="244"/>
  </cols>
  <sheetData>
    <row r="1" spans="1:256">
      <c r="B1" s="246" t="s">
        <v>16</v>
      </c>
      <c r="C1" s="247" t="s">
        <v>1</v>
      </c>
      <c r="D1" s="244"/>
    </row>
    <row r="2" spans="1:256">
      <c r="A2" s="248"/>
      <c r="B2" s="249" t="s">
        <v>44</v>
      </c>
      <c r="C2" s="250"/>
      <c r="D2" s="250"/>
      <c r="E2" s="250"/>
      <c r="F2" s="250"/>
      <c r="G2" s="250"/>
      <c r="H2" s="250"/>
      <c r="I2" s="251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248"/>
      <c r="BB2" s="248"/>
      <c r="BC2" s="248"/>
      <c r="BD2" s="248"/>
      <c r="BE2" s="248"/>
      <c r="BF2" s="248"/>
      <c r="BG2" s="248"/>
      <c r="BH2" s="248"/>
      <c r="BI2" s="248"/>
      <c r="BJ2" s="248"/>
      <c r="BK2" s="248"/>
      <c r="BL2" s="248"/>
      <c r="BM2" s="248"/>
      <c r="BN2" s="248"/>
      <c r="BO2" s="248"/>
      <c r="BP2" s="248"/>
      <c r="BQ2" s="248"/>
      <c r="BR2" s="248"/>
      <c r="BS2" s="248"/>
      <c r="BT2" s="248"/>
      <c r="BU2" s="248"/>
      <c r="BV2" s="248"/>
      <c r="BW2" s="248"/>
      <c r="BX2" s="248"/>
      <c r="BY2" s="248"/>
      <c r="BZ2" s="248"/>
      <c r="CA2" s="248"/>
      <c r="CB2" s="248"/>
      <c r="CC2" s="248"/>
      <c r="CD2" s="248"/>
      <c r="CE2" s="248"/>
      <c r="CF2" s="248"/>
      <c r="CG2" s="248"/>
      <c r="CH2" s="248"/>
      <c r="CI2" s="248"/>
      <c r="CJ2" s="248"/>
      <c r="CK2" s="248"/>
      <c r="CL2" s="248"/>
      <c r="CM2" s="248"/>
      <c r="CN2" s="248"/>
      <c r="CO2" s="248"/>
      <c r="CP2" s="248"/>
      <c r="CQ2" s="248"/>
      <c r="CR2" s="248"/>
      <c r="CS2" s="248"/>
      <c r="CT2" s="248"/>
      <c r="CU2" s="248"/>
      <c r="CV2" s="248"/>
      <c r="CW2" s="248"/>
      <c r="CX2" s="248"/>
      <c r="CY2" s="248"/>
      <c r="CZ2" s="248"/>
      <c r="DA2" s="248"/>
      <c r="DB2" s="248"/>
      <c r="DC2" s="248"/>
      <c r="DD2" s="248"/>
      <c r="DE2" s="248"/>
      <c r="DF2" s="248"/>
      <c r="DG2" s="248"/>
      <c r="DH2" s="248"/>
      <c r="DI2" s="248"/>
      <c r="DJ2" s="248"/>
      <c r="DK2" s="248"/>
      <c r="DL2" s="248"/>
      <c r="DM2" s="248"/>
      <c r="DN2" s="248"/>
      <c r="DO2" s="248"/>
      <c r="DP2" s="248"/>
      <c r="DQ2" s="248"/>
      <c r="DR2" s="248"/>
      <c r="DS2" s="248"/>
      <c r="DT2" s="248"/>
      <c r="DU2" s="248"/>
      <c r="DV2" s="248"/>
      <c r="DW2" s="248"/>
      <c r="DX2" s="248"/>
      <c r="DY2" s="248"/>
      <c r="DZ2" s="248"/>
      <c r="EA2" s="248"/>
      <c r="EB2" s="248"/>
      <c r="EC2" s="248"/>
      <c r="ED2" s="248"/>
      <c r="EE2" s="248"/>
      <c r="EF2" s="248"/>
      <c r="EG2" s="248"/>
      <c r="EH2" s="248"/>
      <c r="EI2" s="248"/>
      <c r="EJ2" s="248"/>
      <c r="EK2" s="248"/>
      <c r="EL2" s="248"/>
      <c r="EM2" s="248"/>
      <c r="EN2" s="248"/>
      <c r="EO2" s="248"/>
      <c r="EP2" s="248"/>
      <c r="EQ2" s="248"/>
      <c r="ER2" s="248"/>
      <c r="ES2" s="248"/>
      <c r="ET2" s="248"/>
      <c r="EU2" s="248"/>
      <c r="EV2" s="248"/>
      <c r="EW2" s="248"/>
      <c r="EX2" s="248"/>
      <c r="EY2" s="248"/>
      <c r="EZ2" s="248"/>
      <c r="FA2" s="248"/>
      <c r="FB2" s="248"/>
      <c r="FC2" s="248"/>
      <c r="FD2" s="248"/>
      <c r="FE2" s="248"/>
      <c r="FF2" s="248"/>
      <c r="FG2" s="248"/>
      <c r="FH2" s="248"/>
      <c r="FI2" s="248"/>
      <c r="FJ2" s="248"/>
      <c r="FK2" s="248"/>
      <c r="FL2" s="248"/>
      <c r="FM2" s="248"/>
      <c r="FN2" s="248"/>
      <c r="FO2" s="248"/>
      <c r="FP2" s="248"/>
      <c r="FQ2" s="248"/>
      <c r="FR2" s="248"/>
      <c r="FS2" s="248"/>
      <c r="FT2" s="248"/>
      <c r="FU2" s="248"/>
      <c r="FV2" s="248"/>
      <c r="FW2" s="248"/>
      <c r="FX2" s="248"/>
      <c r="FY2" s="248"/>
      <c r="FZ2" s="248"/>
      <c r="GA2" s="248"/>
      <c r="GB2" s="248"/>
      <c r="GC2" s="248"/>
      <c r="GD2" s="248"/>
      <c r="GE2" s="248"/>
      <c r="GF2" s="248"/>
      <c r="GG2" s="248"/>
      <c r="GH2" s="248"/>
      <c r="GI2" s="248"/>
      <c r="GJ2" s="248"/>
      <c r="GK2" s="248"/>
      <c r="GL2" s="248"/>
      <c r="GM2" s="248"/>
      <c r="GN2" s="248"/>
      <c r="GO2" s="248"/>
      <c r="GP2" s="248"/>
      <c r="GQ2" s="248"/>
      <c r="GR2" s="248"/>
      <c r="GS2" s="248"/>
      <c r="GT2" s="248"/>
      <c r="GU2" s="248"/>
      <c r="GV2" s="248"/>
      <c r="GW2" s="248"/>
      <c r="GX2" s="248"/>
      <c r="GY2" s="248"/>
      <c r="GZ2" s="248"/>
      <c r="HA2" s="248"/>
      <c r="HB2" s="248"/>
      <c r="HC2" s="248"/>
      <c r="HD2" s="248"/>
      <c r="HE2" s="248"/>
      <c r="HF2" s="248"/>
      <c r="HG2" s="248"/>
      <c r="HH2" s="248"/>
      <c r="HI2" s="248"/>
      <c r="HJ2" s="248"/>
      <c r="HK2" s="248"/>
      <c r="HL2" s="248"/>
      <c r="HM2" s="248"/>
      <c r="HN2" s="248"/>
      <c r="HO2" s="248"/>
      <c r="HP2" s="248"/>
      <c r="HQ2" s="248"/>
      <c r="HR2" s="248"/>
      <c r="HS2" s="248"/>
      <c r="HT2" s="248"/>
      <c r="HU2" s="248"/>
      <c r="HV2" s="248"/>
      <c r="HW2" s="248"/>
      <c r="HX2" s="248"/>
      <c r="HY2" s="248"/>
      <c r="HZ2" s="248"/>
      <c r="IA2" s="248"/>
      <c r="IB2" s="248"/>
      <c r="IC2" s="248"/>
      <c r="ID2" s="248"/>
      <c r="IE2" s="248"/>
      <c r="IF2" s="248"/>
      <c r="IG2" s="248"/>
      <c r="IH2" s="248"/>
      <c r="II2" s="248"/>
      <c r="IJ2" s="248"/>
      <c r="IK2" s="248"/>
      <c r="IL2" s="248"/>
      <c r="IM2" s="248"/>
      <c r="IN2" s="248"/>
      <c r="IO2" s="248"/>
      <c r="IP2" s="248"/>
      <c r="IQ2" s="248"/>
      <c r="IR2" s="248"/>
      <c r="IS2" s="248"/>
      <c r="IT2" s="248"/>
      <c r="IU2" s="248"/>
      <c r="IV2" s="248"/>
    </row>
    <row r="3" spans="1:256">
      <c r="A3" s="252"/>
      <c r="B3" s="253" t="str">
        <v>5. תעודות סל</v>
      </c>
      <c r="C3" s="254" t="s">
        <v>17</v>
      </c>
      <c r="D3" s="254" t="s">
        <v>20</v>
      </c>
      <c r="E3" s="254" t="s">
        <v>48</v>
      </c>
      <c r="F3" s="254" t="s">
        <v>49</v>
      </c>
      <c r="G3" s="254" t="s">
        <v>23</v>
      </c>
      <c r="H3" s="254" t="s">
        <v>50</v>
      </c>
      <c r="I3" s="255" t="s">
        <v>2</v>
      </c>
      <c r="J3" s="252"/>
      <c r="K3" s="248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G3" s="252"/>
      <c r="AH3" s="252"/>
      <c r="AI3" s="252"/>
      <c r="AJ3" s="252"/>
      <c r="AK3" s="252"/>
      <c r="AL3" s="252"/>
      <c r="AM3" s="252"/>
      <c r="AN3" s="252"/>
      <c r="AO3" s="252"/>
      <c r="AP3" s="252"/>
      <c r="AQ3" s="252"/>
      <c r="AR3" s="252"/>
      <c r="AS3" s="252"/>
      <c r="AT3" s="252"/>
      <c r="AU3" s="252"/>
      <c r="AV3" s="252"/>
      <c r="AW3" s="252"/>
      <c r="AX3" s="252"/>
      <c r="AY3" s="252"/>
      <c r="AZ3" s="252"/>
      <c r="BA3" s="252"/>
      <c r="BB3" s="252"/>
      <c r="BC3" s="252"/>
      <c r="BD3" s="252"/>
      <c r="BE3" s="252"/>
      <c r="BF3" s="252"/>
      <c r="BG3" s="252"/>
      <c r="BH3" s="252"/>
      <c r="BI3" s="252"/>
      <c r="BJ3" s="252"/>
      <c r="BK3" s="252"/>
      <c r="BL3" s="252"/>
      <c r="BM3" s="252"/>
      <c r="BN3" s="252"/>
      <c r="BO3" s="252"/>
      <c r="BP3" s="252"/>
      <c r="BQ3" s="252"/>
      <c r="BR3" s="252"/>
      <c r="BS3" s="252"/>
      <c r="BT3" s="252"/>
      <c r="BU3" s="252"/>
      <c r="BV3" s="252"/>
      <c r="BW3" s="252"/>
      <c r="BX3" s="252"/>
      <c r="BY3" s="252"/>
      <c r="BZ3" s="252"/>
      <c r="CA3" s="252"/>
      <c r="CB3" s="252"/>
      <c r="CC3" s="252"/>
      <c r="CD3" s="252"/>
      <c r="CE3" s="252"/>
      <c r="CF3" s="252"/>
      <c r="CG3" s="252"/>
      <c r="CH3" s="252"/>
      <c r="CI3" s="252"/>
      <c r="CJ3" s="252"/>
      <c r="CK3" s="252"/>
      <c r="CL3" s="252"/>
      <c r="CM3" s="252"/>
      <c r="CN3" s="252"/>
      <c r="CO3" s="252"/>
      <c r="CP3" s="252"/>
      <c r="CQ3" s="252"/>
      <c r="CR3" s="252"/>
      <c r="CS3" s="252"/>
      <c r="CT3" s="252"/>
      <c r="CU3" s="252"/>
      <c r="CV3" s="252"/>
      <c r="CW3" s="252"/>
      <c r="CX3" s="252"/>
      <c r="CY3" s="252"/>
      <c r="CZ3" s="252"/>
      <c r="DA3" s="252"/>
      <c r="DB3" s="252"/>
      <c r="DC3" s="252"/>
      <c r="DD3" s="252"/>
      <c r="DE3" s="252"/>
      <c r="DF3" s="252"/>
      <c r="DG3" s="252"/>
      <c r="DH3" s="252"/>
      <c r="DI3" s="252"/>
      <c r="DJ3" s="252"/>
      <c r="DK3" s="252"/>
      <c r="DL3" s="252"/>
      <c r="DM3" s="252"/>
      <c r="DN3" s="252"/>
      <c r="DO3" s="252"/>
      <c r="DP3" s="252"/>
      <c r="DQ3" s="252"/>
      <c r="DR3" s="252"/>
      <c r="DS3" s="252"/>
      <c r="DT3" s="252"/>
      <c r="DU3" s="252"/>
      <c r="DV3" s="252"/>
      <c r="DW3" s="252"/>
      <c r="DX3" s="252"/>
      <c r="DY3" s="252"/>
      <c r="DZ3" s="252"/>
      <c r="EA3" s="252"/>
      <c r="EB3" s="252"/>
      <c r="EC3" s="252"/>
      <c r="ED3" s="252"/>
      <c r="EE3" s="252"/>
      <c r="EF3" s="252"/>
      <c r="EG3" s="252"/>
      <c r="EH3" s="252"/>
      <c r="EI3" s="252"/>
      <c r="EJ3" s="252"/>
      <c r="EK3" s="252"/>
      <c r="EL3" s="252"/>
      <c r="EM3" s="252"/>
      <c r="EN3" s="252"/>
      <c r="EO3" s="252"/>
      <c r="EP3" s="252"/>
      <c r="EQ3" s="252"/>
      <c r="ER3" s="252"/>
      <c r="ES3" s="252"/>
      <c r="ET3" s="252"/>
      <c r="EU3" s="252"/>
      <c r="EV3" s="252"/>
      <c r="EW3" s="252"/>
      <c r="EX3" s="252"/>
      <c r="EY3" s="252"/>
      <c r="EZ3" s="252"/>
      <c r="FA3" s="252"/>
      <c r="FB3" s="252"/>
      <c r="FC3" s="252"/>
      <c r="FD3" s="252"/>
      <c r="FE3" s="252"/>
      <c r="FF3" s="252"/>
      <c r="FG3" s="252"/>
      <c r="FH3" s="252"/>
      <c r="FI3" s="252"/>
      <c r="FJ3" s="252"/>
      <c r="FK3" s="252"/>
      <c r="FL3" s="252"/>
      <c r="FM3" s="252"/>
      <c r="FN3" s="252"/>
      <c r="FO3" s="252"/>
      <c r="FP3" s="252"/>
      <c r="FQ3" s="252"/>
      <c r="FR3" s="252"/>
      <c r="FS3" s="252"/>
      <c r="FT3" s="252"/>
      <c r="FU3" s="252"/>
      <c r="FV3" s="252"/>
      <c r="FW3" s="252"/>
      <c r="FX3" s="252"/>
      <c r="FY3" s="252"/>
      <c r="FZ3" s="252"/>
      <c r="GA3" s="252"/>
      <c r="GB3" s="252"/>
      <c r="GC3" s="252"/>
      <c r="GD3" s="252"/>
      <c r="GE3" s="252"/>
      <c r="GF3" s="252"/>
      <c r="GG3" s="252"/>
      <c r="GH3" s="252"/>
      <c r="GI3" s="252"/>
      <c r="GJ3" s="252"/>
      <c r="GK3" s="252"/>
      <c r="GL3" s="252"/>
      <c r="GM3" s="252"/>
      <c r="GN3" s="252"/>
      <c r="GO3" s="252"/>
      <c r="GP3" s="252"/>
      <c r="GQ3" s="252"/>
      <c r="GR3" s="252"/>
      <c r="GS3" s="252"/>
      <c r="GT3" s="252"/>
      <c r="GU3" s="252"/>
      <c r="GV3" s="252"/>
      <c r="GW3" s="252"/>
      <c r="GX3" s="252"/>
      <c r="GY3" s="252"/>
      <c r="GZ3" s="252"/>
      <c r="HA3" s="252"/>
      <c r="HB3" s="252"/>
      <c r="HC3" s="252"/>
      <c r="HD3" s="252"/>
      <c r="HE3" s="252"/>
      <c r="HF3" s="252"/>
      <c r="HG3" s="252"/>
      <c r="HH3" s="252"/>
      <c r="HI3" s="252"/>
      <c r="HJ3" s="252"/>
      <c r="HK3" s="252"/>
      <c r="HL3" s="252"/>
      <c r="HM3" s="252"/>
      <c r="HN3" s="252"/>
      <c r="HO3" s="252"/>
      <c r="HP3" s="252"/>
      <c r="HQ3" s="252"/>
      <c r="HR3" s="252"/>
      <c r="HS3" s="252"/>
      <c r="HT3" s="252"/>
      <c r="HU3" s="252"/>
      <c r="HV3" s="252"/>
      <c r="HW3" s="252"/>
      <c r="HX3" s="252"/>
      <c r="HY3" s="252"/>
      <c r="HZ3" s="252"/>
      <c r="IA3" s="252"/>
      <c r="IB3" s="252"/>
      <c r="IC3" s="252"/>
      <c r="ID3" s="252"/>
      <c r="IE3" s="252"/>
      <c r="IF3" s="252"/>
      <c r="IG3" s="252"/>
      <c r="IH3" s="252"/>
      <c r="II3" s="252"/>
      <c r="IJ3" s="252"/>
      <c r="IK3" s="252"/>
      <c r="IL3" s="252"/>
      <c r="IM3" s="252"/>
      <c r="IN3" s="252"/>
      <c r="IO3" s="252"/>
      <c r="IP3" s="252"/>
      <c r="IQ3" s="252"/>
      <c r="IR3" s="252"/>
      <c r="IS3" s="252"/>
      <c r="IT3" s="252"/>
      <c r="IU3" s="252"/>
      <c r="IV3" s="252"/>
    </row>
    <row r="4" spans="1:256">
      <c r="A4" s="256"/>
      <c r="B4" s="257"/>
      <c r="C4" s="258"/>
      <c r="D4" s="258"/>
      <c r="E4" s="259" t="s">
        <v>53</v>
      </c>
      <c r="F4" s="259" t="s">
        <v>54</v>
      </c>
      <c r="G4" s="259" t="s">
        <v>3</v>
      </c>
      <c r="H4" s="259" t="s">
        <v>4</v>
      </c>
      <c r="I4" s="260" t="s">
        <v>4</v>
      </c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256"/>
      <c r="BE4" s="256"/>
      <c r="BF4" s="256"/>
      <c r="BG4" s="256"/>
      <c r="BH4" s="256"/>
      <c r="BI4" s="256"/>
      <c r="BJ4" s="256"/>
      <c r="BK4" s="256"/>
      <c r="BL4" s="256"/>
      <c r="BM4" s="256"/>
      <c r="BN4" s="256"/>
      <c r="BO4" s="256"/>
      <c r="BP4" s="256"/>
      <c r="BQ4" s="256"/>
      <c r="BR4" s="256"/>
      <c r="BS4" s="256"/>
      <c r="BT4" s="256"/>
      <c r="BU4" s="256"/>
      <c r="BV4" s="256"/>
      <c r="BW4" s="256"/>
      <c r="BX4" s="256"/>
      <c r="BY4" s="256"/>
      <c r="BZ4" s="256"/>
      <c r="CA4" s="256"/>
      <c r="CB4" s="256"/>
      <c r="CC4" s="256"/>
      <c r="CD4" s="256"/>
      <c r="CE4" s="256"/>
      <c r="CF4" s="256"/>
      <c r="CG4" s="256"/>
      <c r="CH4" s="256"/>
      <c r="CI4" s="256"/>
      <c r="CJ4" s="256"/>
      <c r="CK4" s="256"/>
      <c r="CL4" s="256"/>
      <c r="CM4" s="256"/>
      <c r="CN4" s="256"/>
      <c r="CO4" s="256"/>
      <c r="CP4" s="256"/>
      <c r="CQ4" s="256"/>
      <c r="CR4" s="256"/>
      <c r="CS4" s="256"/>
      <c r="CT4" s="256"/>
      <c r="CU4" s="256"/>
      <c r="CV4" s="256"/>
      <c r="CW4" s="256"/>
      <c r="CX4" s="256"/>
      <c r="CY4" s="256"/>
      <c r="CZ4" s="256"/>
      <c r="DA4" s="256"/>
      <c r="DB4" s="256"/>
      <c r="DC4" s="256"/>
      <c r="DD4" s="256"/>
      <c r="DE4" s="256"/>
      <c r="DF4" s="256"/>
      <c r="DG4" s="256"/>
      <c r="DH4" s="256"/>
      <c r="DI4" s="256"/>
      <c r="DJ4" s="256"/>
      <c r="DK4" s="256"/>
      <c r="DL4" s="256"/>
      <c r="DM4" s="256"/>
      <c r="DN4" s="256"/>
      <c r="DO4" s="256"/>
      <c r="DP4" s="256"/>
      <c r="DQ4" s="256"/>
      <c r="DR4" s="256"/>
      <c r="DS4" s="256"/>
      <c r="DT4" s="256"/>
      <c r="DU4" s="256"/>
      <c r="DV4" s="256"/>
      <c r="DW4" s="256"/>
      <c r="DX4" s="256"/>
      <c r="DY4" s="256"/>
      <c r="DZ4" s="256"/>
      <c r="EA4" s="256"/>
      <c r="EB4" s="256"/>
      <c r="EC4" s="256"/>
      <c r="ED4" s="256"/>
      <c r="EE4" s="256"/>
      <c r="EF4" s="256"/>
      <c r="EG4" s="256"/>
      <c r="EH4" s="256"/>
      <c r="EI4" s="256"/>
      <c r="EJ4" s="256"/>
      <c r="EK4" s="256"/>
      <c r="EL4" s="256"/>
      <c r="EM4" s="256"/>
      <c r="EN4" s="256"/>
      <c r="EO4" s="256"/>
      <c r="EP4" s="256"/>
      <c r="EQ4" s="256"/>
      <c r="ER4" s="256"/>
      <c r="ES4" s="256"/>
      <c r="ET4" s="256"/>
      <c r="EU4" s="256"/>
      <c r="EV4" s="256"/>
      <c r="EW4" s="256"/>
      <c r="EX4" s="256"/>
      <c r="EY4" s="256"/>
      <c r="EZ4" s="256"/>
      <c r="FA4" s="256"/>
      <c r="FB4" s="256"/>
      <c r="FC4" s="256"/>
      <c r="FD4" s="256"/>
      <c r="FE4" s="256"/>
      <c r="FF4" s="256"/>
      <c r="FG4" s="256"/>
      <c r="FH4" s="256"/>
      <c r="FI4" s="256"/>
      <c r="FJ4" s="256"/>
      <c r="FK4" s="256"/>
      <c r="FL4" s="256"/>
      <c r="FM4" s="256"/>
      <c r="FN4" s="256"/>
      <c r="FO4" s="256"/>
      <c r="FP4" s="256"/>
      <c r="FQ4" s="256"/>
      <c r="FR4" s="256"/>
      <c r="FS4" s="256"/>
      <c r="FT4" s="256"/>
      <c r="FU4" s="256"/>
      <c r="FV4" s="256"/>
      <c r="FW4" s="256"/>
      <c r="FX4" s="256"/>
      <c r="FY4" s="256"/>
      <c r="FZ4" s="256"/>
      <c r="GA4" s="256"/>
      <c r="GB4" s="256"/>
      <c r="GC4" s="256"/>
      <c r="GD4" s="256"/>
      <c r="GE4" s="256"/>
      <c r="GF4" s="256"/>
      <c r="GG4" s="256"/>
      <c r="GH4" s="256"/>
      <c r="GI4" s="256"/>
      <c r="GJ4" s="256"/>
      <c r="GK4" s="256"/>
      <c r="GL4" s="256"/>
      <c r="GM4" s="256"/>
      <c r="GN4" s="256"/>
      <c r="GO4" s="256"/>
      <c r="GP4" s="256"/>
      <c r="GQ4" s="256"/>
      <c r="GR4" s="256"/>
      <c r="GS4" s="256"/>
      <c r="GT4" s="256"/>
      <c r="GU4" s="256"/>
      <c r="GV4" s="256"/>
      <c r="GW4" s="256"/>
      <c r="GX4" s="256"/>
      <c r="GY4" s="256"/>
      <c r="GZ4" s="256"/>
      <c r="HA4" s="256"/>
      <c r="HB4" s="256"/>
      <c r="HC4" s="256"/>
      <c r="HD4" s="256"/>
      <c r="HE4" s="256"/>
      <c r="HF4" s="256"/>
      <c r="HG4" s="256"/>
      <c r="HH4" s="256"/>
      <c r="HI4" s="256"/>
      <c r="HJ4" s="256"/>
      <c r="HK4" s="256"/>
      <c r="HL4" s="256"/>
      <c r="HM4" s="256"/>
      <c r="HN4" s="256"/>
      <c r="HO4" s="256"/>
      <c r="HP4" s="256"/>
      <c r="HQ4" s="256"/>
      <c r="HR4" s="256"/>
      <c r="HS4" s="256"/>
      <c r="HT4" s="256"/>
      <c r="HU4" s="256"/>
      <c r="HV4" s="256"/>
      <c r="HW4" s="256"/>
      <c r="HX4" s="256"/>
      <c r="HY4" s="256"/>
      <c r="HZ4" s="256"/>
      <c r="IA4" s="256"/>
      <c r="IB4" s="256"/>
      <c r="IC4" s="256"/>
      <c r="ID4" s="256"/>
      <c r="IE4" s="256"/>
      <c r="IF4" s="256"/>
      <c r="IG4" s="256"/>
      <c r="IH4" s="256"/>
      <c r="II4" s="256"/>
      <c r="IJ4" s="256"/>
      <c r="IK4" s="256"/>
      <c r="IL4" s="256"/>
      <c r="IM4" s="256"/>
      <c r="IN4" s="256"/>
      <c r="IO4" s="256"/>
      <c r="IP4" s="256"/>
      <c r="IQ4" s="256"/>
      <c r="IR4" s="256"/>
      <c r="IS4" s="256"/>
      <c r="IT4" s="256"/>
      <c r="IU4" s="256"/>
      <c r="IV4" s="256"/>
    </row>
    <row r="5" spans="1:256">
      <c r="A5" s="261"/>
      <c r="B5" s="262"/>
      <c r="C5" s="263" t="s">
        <v>5</v>
      </c>
      <c r="D5" s="263" t="s">
        <v>6</v>
      </c>
      <c r="E5" s="263" t="s">
        <v>24</v>
      </c>
      <c r="F5" s="263" t="s">
        <v>25</v>
      </c>
      <c r="G5" s="263" t="s">
        <v>26</v>
      </c>
      <c r="H5" s="263" t="s">
        <v>27</v>
      </c>
      <c r="I5" s="264" t="s">
        <v>28</v>
      </c>
      <c r="J5" s="261"/>
      <c r="K5" s="261"/>
      <c r="L5" s="261"/>
      <c r="M5" s="261"/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61"/>
      <c r="AN5" s="261"/>
      <c r="AO5" s="261"/>
      <c r="AP5" s="261"/>
      <c r="AQ5" s="261"/>
      <c r="AR5" s="261"/>
      <c r="AS5" s="261"/>
      <c r="AT5" s="261"/>
      <c r="AU5" s="261"/>
      <c r="AV5" s="261"/>
      <c r="AW5" s="261"/>
      <c r="AX5" s="261"/>
      <c r="AY5" s="261"/>
      <c r="AZ5" s="261"/>
      <c r="BA5" s="261"/>
      <c r="BB5" s="261"/>
      <c r="BC5" s="261"/>
      <c r="BD5" s="261"/>
      <c r="BE5" s="261"/>
      <c r="BF5" s="261"/>
      <c r="BG5" s="261"/>
      <c r="BH5" s="261"/>
      <c r="BI5" s="261"/>
      <c r="BJ5" s="261"/>
      <c r="BK5" s="261"/>
      <c r="BL5" s="261"/>
      <c r="BM5" s="261"/>
      <c r="BN5" s="261"/>
      <c r="BO5" s="261"/>
      <c r="BP5" s="261"/>
      <c r="BQ5" s="261"/>
      <c r="BR5" s="261"/>
      <c r="BS5" s="261"/>
      <c r="BT5" s="261"/>
      <c r="BU5" s="261"/>
      <c r="BV5" s="261"/>
      <c r="BW5" s="261"/>
      <c r="BX5" s="261"/>
      <c r="BY5" s="261"/>
      <c r="BZ5" s="261"/>
      <c r="CA5" s="261"/>
      <c r="CB5" s="261"/>
      <c r="CC5" s="261"/>
      <c r="CD5" s="261"/>
      <c r="CE5" s="261"/>
      <c r="CF5" s="261"/>
      <c r="CG5" s="261"/>
      <c r="CH5" s="261"/>
      <c r="CI5" s="261"/>
      <c r="CJ5" s="261"/>
      <c r="CK5" s="261"/>
      <c r="CL5" s="261"/>
      <c r="CM5" s="261"/>
      <c r="CN5" s="261"/>
      <c r="CO5" s="261"/>
      <c r="CP5" s="261"/>
      <c r="CQ5" s="261"/>
      <c r="CR5" s="261"/>
      <c r="CS5" s="261"/>
      <c r="CT5" s="261"/>
      <c r="CU5" s="261"/>
      <c r="CV5" s="261"/>
      <c r="CW5" s="261"/>
      <c r="CX5" s="261"/>
      <c r="CY5" s="261"/>
      <c r="CZ5" s="261"/>
      <c r="DA5" s="261"/>
      <c r="DB5" s="261"/>
      <c r="DC5" s="261"/>
      <c r="DD5" s="261"/>
      <c r="DE5" s="261"/>
      <c r="DF5" s="261"/>
      <c r="DG5" s="261"/>
      <c r="DH5" s="261"/>
      <c r="DI5" s="261"/>
      <c r="DJ5" s="261"/>
      <c r="DK5" s="261"/>
      <c r="DL5" s="261"/>
      <c r="DM5" s="261"/>
      <c r="DN5" s="261"/>
      <c r="DO5" s="261"/>
      <c r="DP5" s="261"/>
      <c r="DQ5" s="261"/>
      <c r="DR5" s="261"/>
      <c r="DS5" s="261"/>
      <c r="DT5" s="261"/>
      <c r="DU5" s="261"/>
      <c r="DV5" s="261"/>
      <c r="DW5" s="261"/>
      <c r="DX5" s="261"/>
      <c r="DY5" s="261"/>
      <c r="DZ5" s="261"/>
      <c r="EA5" s="261"/>
      <c r="EB5" s="261"/>
      <c r="EC5" s="261"/>
      <c r="ED5" s="261"/>
      <c r="EE5" s="261"/>
      <c r="EF5" s="261"/>
      <c r="EG5" s="261"/>
      <c r="EH5" s="261"/>
      <c r="EI5" s="261"/>
      <c r="EJ5" s="261"/>
      <c r="EK5" s="261"/>
      <c r="EL5" s="261"/>
      <c r="EM5" s="261"/>
      <c r="EN5" s="261"/>
      <c r="EO5" s="261"/>
      <c r="EP5" s="261"/>
      <c r="EQ5" s="261"/>
      <c r="ER5" s="261"/>
      <c r="ES5" s="261"/>
      <c r="ET5" s="261"/>
      <c r="EU5" s="261"/>
      <c r="EV5" s="261"/>
      <c r="EW5" s="261"/>
      <c r="EX5" s="261"/>
      <c r="EY5" s="261"/>
      <c r="EZ5" s="261"/>
      <c r="FA5" s="261"/>
      <c r="FB5" s="261"/>
      <c r="FC5" s="261"/>
      <c r="FD5" s="261"/>
      <c r="FE5" s="261"/>
      <c r="FF5" s="261"/>
      <c r="FG5" s="261"/>
      <c r="FH5" s="261"/>
      <c r="FI5" s="261"/>
      <c r="FJ5" s="261"/>
      <c r="FK5" s="261"/>
      <c r="FL5" s="261"/>
      <c r="FM5" s="261"/>
      <c r="FN5" s="261"/>
      <c r="FO5" s="261"/>
      <c r="FP5" s="261"/>
      <c r="FQ5" s="261"/>
      <c r="FR5" s="261"/>
      <c r="FS5" s="261"/>
      <c r="FT5" s="261"/>
      <c r="FU5" s="261"/>
      <c r="FV5" s="261"/>
      <c r="FW5" s="261"/>
      <c r="FX5" s="261"/>
      <c r="FY5" s="261"/>
      <c r="FZ5" s="261"/>
      <c r="GA5" s="261"/>
      <c r="GB5" s="261"/>
      <c r="GC5" s="261"/>
      <c r="GD5" s="261"/>
      <c r="GE5" s="261"/>
      <c r="GF5" s="261"/>
      <c r="GG5" s="261"/>
      <c r="GH5" s="261"/>
      <c r="GI5" s="261"/>
      <c r="GJ5" s="261"/>
      <c r="GK5" s="261"/>
      <c r="GL5" s="261"/>
      <c r="GM5" s="261"/>
      <c r="GN5" s="261"/>
      <c r="GO5" s="261"/>
      <c r="GP5" s="261"/>
      <c r="GQ5" s="261"/>
      <c r="GR5" s="261"/>
      <c r="GS5" s="261"/>
      <c r="GT5" s="261"/>
      <c r="GU5" s="261"/>
      <c r="GV5" s="261"/>
      <c r="GW5" s="261"/>
      <c r="GX5" s="261"/>
      <c r="GY5" s="261"/>
      <c r="GZ5" s="261"/>
      <c r="HA5" s="261"/>
      <c r="HB5" s="261"/>
      <c r="HC5" s="261"/>
      <c r="HD5" s="261"/>
      <c r="HE5" s="261"/>
      <c r="HF5" s="261"/>
      <c r="HG5" s="261"/>
      <c r="HH5" s="261"/>
      <c r="HI5" s="261"/>
      <c r="HJ5" s="261"/>
      <c r="HK5" s="261"/>
      <c r="HL5" s="261"/>
      <c r="HM5" s="261"/>
      <c r="HN5" s="261"/>
      <c r="HO5" s="261"/>
      <c r="HP5" s="261"/>
      <c r="HQ5" s="261"/>
      <c r="HR5" s="261"/>
      <c r="HS5" s="261"/>
      <c r="HT5" s="261"/>
      <c r="HU5" s="261"/>
      <c r="HV5" s="261"/>
      <c r="HW5" s="261"/>
      <c r="HX5" s="261"/>
      <c r="HY5" s="261"/>
      <c r="HZ5" s="261"/>
      <c r="IA5" s="261"/>
      <c r="IB5" s="261"/>
      <c r="IC5" s="261"/>
      <c r="ID5" s="261"/>
      <c r="IE5" s="261"/>
      <c r="IF5" s="261"/>
      <c r="IG5" s="261"/>
      <c r="IH5" s="261"/>
      <c r="II5" s="261"/>
      <c r="IJ5" s="261"/>
      <c r="IK5" s="261"/>
      <c r="IL5" s="261"/>
      <c r="IM5" s="261"/>
      <c r="IN5" s="261"/>
      <c r="IO5" s="261"/>
      <c r="IP5" s="261"/>
      <c r="IQ5" s="261"/>
      <c r="IR5" s="261"/>
      <c r="IS5" s="261"/>
      <c r="IT5" s="261"/>
      <c r="IU5" s="261"/>
      <c r="IV5" s="261"/>
    </row>
    <row r="6" spans="1:256">
      <c r="B6" s="265" t="s">
        <v>30</v>
      </c>
      <c r="C6" s="266"/>
      <c r="D6" s="266"/>
      <c r="E6" s="266"/>
      <c r="F6" s="266"/>
      <c r="G6" s="266"/>
      <c r="H6" s="266"/>
      <c r="I6" s="266"/>
      <c r="J6" s="266"/>
      <c r="K6" s="266"/>
      <c r="L6" s="266"/>
      <c r="M6" s="266"/>
      <c r="N6" s="266"/>
      <c r="O6" s="266"/>
      <c r="P6" s="266"/>
    </row>
    <row r="7" spans="1:256">
      <c r="B7" s="267" t="str">
        <v>שמחקות מדדי מניות בישראל                </v>
      </c>
      <c r="C7" s="266"/>
      <c r="D7" s="266"/>
      <c r="E7" s="266"/>
      <c r="F7" s="266"/>
      <c r="G7" s="266"/>
      <c r="H7" s="266"/>
      <c r="I7" s="266"/>
      <c r="J7" s="266"/>
      <c r="K7" s="266"/>
      <c r="L7" s="266"/>
      <c r="M7" s="266"/>
      <c r="N7" s="266"/>
      <c r="O7" s="266"/>
      <c r="P7" s="266"/>
    </row>
    <row r="8" spans="1:256">
      <c r="B8" s="268" t="str">
        <v>הראל חברה לבטוח בע"מ
הראל סל בנקים </v>
      </c>
      <c r="C8" s="269">
        <v>1113752</v>
      </c>
      <c r="D8" s="270" t="s">
        <v>33</v>
      </c>
      <c r="E8" s="271">
        <v>2896</v>
      </c>
      <c r="F8" s="272">
        <v>1108</v>
      </c>
      <c r="G8" s="271">
        <v>32.09</v>
      </c>
      <c r="H8" s="272">
        <v>0</v>
      </c>
      <c r="I8" s="272">
        <f>G8/'סכום נכסי הקרן'!$C$37*100</f>
        <v>0.0990350792188049</v>
      </c>
    </row>
    <row r="9" spans="1:256">
      <c r="B9" s="268" t="str">
        <v>פסגות
פסגות סל בנקים </v>
      </c>
      <c r="C9" s="269">
        <v>1104645</v>
      </c>
      <c r="D9" s="270" t="s">
        <v>33</v>
      </c>
      <c r="E9" s="271">
        <v>1035</v>
      </c>
      <c r="F9" s="272">
        <v>1101</v>
      </c>
      <c r="G9" s="271">
        <v>11.4</v>
      </c>
      <c r="H9" s="272">
        <v>0</v>
      </c>
      <c r="I9" s="272">
        <f>G9/'סכום נכסי הקרן'!$C$37*100</f>
        <v>0.0351822967620559</v>
      </c>
    </row>
    <row r="10" spans="1:256">
      <c r="B10" s="268" t="str">
        <v>אקסלנס
קסם בנקים </v>
      </c>
      <c r="C10" s="269">
        <v>1117290</v>
      </c>
      <c r="D10" s="270" t="s">
        <v>33</v>
      </c>
      <c r="E10" s="271">
        <v>368</v>
      </c>
      <c r="F10" s="272">
        <v>10840</v>
      </c>
      <c r="G10" s="271">
        <v>39.89</v>
      </c>
      <c r="H10" s="272">
        <v>0</v>
      </c>
      <c r="I10" s="272">
        <f>G10/'סכום נכסי הקרן'!$C$37*100</f>
        <v>0.123107177003369</v>
      </c>
    </row>
    <row r="11" spans="1:256">
      <c r="B11" s="268" t="str">
        <v>תכלית
תכלית בנקים .ס3 </v>
      </c>
      <c r="C11" s="269">
        <v>1095702</v>
      </c>
      <c r="D11" s="270" t="s">
        <v>33</v>
      </c>
      <c r="E11" s="271">
        <v>1583</v>
      </c>
      <c r="F11" s="272">
        <v>1095</v>
      </c>
      <c r="G11" s="271">
        <v>17.33</v>
      </c>
      <c r="H11" s="272">
        <v>0</v>
      </c>
      <c r="I11" s="272">
        <f>G11/'סכום נכסי הקרן'!$C$37*100</f>
        <v>0.0534832634110903</v>
      </c>
    </row>
    <row r="12" spans="1:256">
      <c r="B12" s="268" t="str">
        <v>מבט
מבט בנקים </v>
      </c>
      <c r="C12" s="269">
        <v>1096437</v>
      </c>
      <c r="D12" s="270" t="s">
        <v>33</v>
      </c>
      <c r="E12" s="271">
        <v>2751</v>
      </c>
      <c r="F12" s="272">
        <v>1093</v>
      </c>
      <c r="G12" s="271">
        <v>30.07</v>
      </c>
      <c r="H12" s="272">
        <v>0</v>
      </c>
      <c r="I12" s="272">
        <f>G12/'סכום נכסי הקרן'!$C$37*100</f>
        <v>0.0928010231258792</v>
      </c>
    </row>
    <row r="13" spans="1:256">
      <c r="B13" s="273" t="str">
        <v>קסם
קסם מ ביטוח </v>
      </c>
      <c r="C13" s="269">
        <v>1107762</v>
      </c>
      <c r="D13" s="270" t="s">
        <v>33</v>
      </c>
      <c r="E13" s="271">
        <v>159</v>
      </c>
      <c r="F13" s="272">
        <v>12360</v>
      </c>
      <c r="G13" s="271">
        <v>19.65</v>
      </c>
      <c r="H13" s="272">
        <v>0</v>
      </c>
      <c r="I13" s="272">
        <f>G13/'סכום נכסי הקרן'!$C$37*100</f>
        <v>0.060643169418807</v>
      </c>
    </row>
    <row r="14" spans="1:256">
      <c r="B14" s="274" t="str">
        <v>סה"כ שמחקות מדדי מניות בישראל           </v>
      </c>
      <c r="C14" s="275"/>
      <c r="D14" s="275"/>
      <c r="E14" s="276">
        <v>8792</v>
      </c>
      <c r="F14" s="275"/>
      <c r="G14" s="276">
        <f>SUM(G8:G13)</f>
        <v>150.43</v>
      </c>
      <c r="H14" s="275"/>
      <c r="I14" s="276">
        <f>G14/'סכום נכסי הקרן'!$C$37*100</f>
        <v>0.464252008940007</v>
      </c>
    </row>
    <row r="15" spans="1:256">
      <c r="B15" s="277" t="str">
        <v>שמחקות מדדי מניות בחו"ל                 </v>
      </c>
      <c r="C15" s="266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</row>
    <row r="16" spans="1:256">
      <c r="B16" s="268" t="str">
        <v>מבט
מבט ניקיי </v>
      </c>
      <c r="C16" s="269">
        <v>1097187</v>
      </c>
      <c r="D16" s="270" t="s">
        <v>33</v>
      </c>
      <c r="E16" s="271">
        <v>426</v>
      </c>
      <c r="F16" s="272">
        <v>10800</v>
      </c>
      <c r="G16" s="271">
        <v>46.01</v>
      </c>
      <c r="H16" s="272">
        <v>0.01</v>
      </c>
      <c r="I16" s="272">
        <f>G16/'סכום נכסי הקרן'!$C$37*100</f>
        <v>0.141994515265105</v>
      </c>
    </row>
    <row r="17" spans="1:256">
      <c r="B17" s="273" t="str">
        <v>מבט
מבפט.ס 23 </v>
      </c>
      <c r="C17" s="269">
        <v>1101435</v>
      </c>
      <c r="D17" s="270" t="s">
        <v>33</v>
      </c>
      <c r="E17" s="271">
        <v>3000</v>
      </c>
      <c r="F17" s="272">
        <v>3378</v>
      </c>
      <c r="G17" s="271">
        <v>101.34</v>
      </c>
      <c r="H17" s="272">
        <v>0.03</v>
      </c>
      <c r="I17" s="272">
        <f>G17/'סכום נכסי הקרן'!$C$37*100</f>
        <v>0.312752101216382</v>
      </c>
    </row>
    <row r="18" spans="1:256">
      <c r="B18" s="274" t="str">
        <v>סה"כ שמחקות מדדי מניות בחו"ל            </v>
      </c>
      <c r="C18" s="275"/>
      <c r="D18" s="275"/>
      <c r="E18" s="276">
        <v>3426</v>
      </c>
      <c r="F18" s="275"/>
      <c r="G18" s="276">
        <f>SUM(G16:G17)</f>
        <v>147.35</v>
      </c>
      <c r="H18" s="275"/>
      <c r="I18" s="276">
        <f>G18/'סכום נכסי הקרן'!$C$37*100</f>
        <v>0.454746616481486</v>
      </c>
    </row>
    <row r="19" spans="1:256">
      <c r="B19" s="277" t="str">
        <v>שמחקות מדדים אחרים בישראל               </v>
      </c>
      <c r="C19" s="266"/>
      <c r="D19" s="266"/>
      <c r="E19" s="266"/>
      <c r="F19" s="266"/>
      <c r="G19" s="266"/>
      <c r="H19" s="266"/>
      <c r="I19" s="266"/>
      <c r="J19" s="266"/>
      <c r="K19" s="266"/>
      <c r="L19" s="266"/>
      <c r="M19" s="266"/>
      <c r="N19" s="266"/>
      <c r="O19" s="266"/>
      <c r="P19" s="266"/>
    </row>
    <row r="20" spans="1:256">
      <c r="B20" s="273" t="str">
        <v>פסגות
פסגות תל בונד 60 </v>
      </c>
      <c r="C20" s="269">
        <v>1109420</v>
      </c>
      <c r="D20" s="270" t="s">
        <v>33</v>
      </c>
      <c r="E20" s="271">
        <v>30</v>
      </c>
      <c r="F20" s="272">
        <v>2843.03</v>
      </c>
      <c r="G20" s="271">
        <v>0.85</v>
      </c>
      <c r="H20" s="272">
        <v>0</v>
      </c>
      <c r="I20" s="272">
        <f>G20/'סכום נכסי הקרן'!$C$37*100</f>
        <v>0.00262324142524101</v>
      </c>
    </row>
    <row r="21" spans="1:256">
      <c r="B21" s="274" t="str">
        <v>סה"כ שמחקות מדדים אחרים בישראל          </v>
      </c>
      <c r="C21" s="275"/>
      <c r="D21" s="275"/>
      <c r="E21" s="276">
        <v>30</v>
      </c>
      <c r="F21" s="275"/>
      <c r="G21" s="276">
        <f>SUM(G20)</f>
        <v>0.85</v>
      </c>
      <c r="H21" s="275"/>
      <c r="I21" s="275"/>
    </row>
    <row r="22" spans="1:256">
      <c r="B22" s="278" t="str">
        <v>שמחקות מדדים אחרים בחו"ל                </v>
      </c>
      <c r="C22" s="266"/>
      <c r="D22" s="266"/>
      <c r="E22" s="266"/>
      <c r="F22" s="266"/>
      <c r="G22" s="266"/>
      <c r="H22" s="266"/>
      <c r="I22" s="266"/>
      <c r="J22" s="266"/>
      <c r="K22" s="266"/>
      <c r="L22" s="266"/>
      <c r="M22" s="266"/>
      <c r="N22" s="266"/>
      <c r="O22" s="266"/>
      <c r="P22" s="266"/>
    </row>
    <row r="23" spans="1:256">
      <c r="B23" s="274" t="str">
        <v>סה"כ שמחקות מדדים אחרים בחו"ל           </v>
      </c>
      <c r="C23" s="275"/>
      <c r="D23" s="275"/>
      <c r="E23" s="275"/>
      <c r="F23" s="275"/>
      <c r="G23" s="275"/>
      <c r="H23" s="275"/>
      <c r="I23" s="275"/>
    </row>
    <row r="24" spans="1:256">
      <c r="B24" s="277" t="s">
        <v>129</v>
      </c>
      <c r="C24" s="266"/>
      <c r="D24" s="266"/>
      <c r="E24" s="266"/>
      <c r="F24" s="266"/>
      <c r="G24" s="266"/>
      <c r="H24" s="266"/>
      <c r="I24" s="266"/>
      <c r="J24" s="266"/>
      <c r="K24" s="266"/>
      <c r="L24" s="266"/>
      <c r="M24" s="266"/>
      <c r="N24" s="266"/>
      <c r="O24" s="266"/>
      <c r="P24" s="266"/>
    </row>
    <row r="25" spans="1:256">
      <c r="B25" s="273" t="str">
        <v>קסם
קסם זהב </v>
      </c>
      <c r="C25" s="269">
        <v>1093160</v>
      </c>
      <c r="D25" s="270" t="s">
        <v>33</v>
      </c>
      <c r="E25" s="271">
        <v>4250</v>
      </c>
      <c r="F25" s="272">
        <v>5732.59</v>
      </c>
      <c r="G25" s="271">
        <v>243.64</v>
      </c>
      <c r="H25" s="272">
        <v>0</v>
      </c>
      <c r="I25" s="272">
        <f>G25/'סכום נכסי הקרן'!$C$37*100</f>
        <v>0.751913577465554</v>
      </c>
    </row>
    <row r="26" spans="1:256">
      <c r="B26" s="274" t="s">
        <v>130</v>
      </c>
      <c r="C26" s="275"/>
      <c r="D26" s="275"/>
      <c r="E26" s="276">
        <v>4250</v>
      </c>
      <c r="F26" s="275"/>
      <c r="G26" s="276">
        <f>SUM(G25)</f>
        <v>243.64</v>
      </c>
      <c r="H26" s="275"/>
      <c r="I26" s="276">
        <f>G26/'סכום נכסי הקרן'!$C$37*100</f>
        <v>0.751913577465554</v>
      </c>
    </row>
    <row r="27" spans="1:256">
      <c r="B27" s="278" t="s">
        <v>131</v>
      </c>
      <c r="C27" s="266"/>
      <c r="D27" s="266"/>
      <c r="E27" s="266"/>
      <c r="F27" s="266"/>
      <c r="G27" s="266"/>
      <c r="H27" s="266"/>
      <c r="I27" s="266"/>
      <c r="J27" s="266"/>
      <c r="K27" s="266"/>
      <c r="L27" s="266"/>
      <c r="M27" s="266"/>
      <c r="N27" s="266"/>
      <c r="O27" s="266"/>
      <c r="P27" s="266"/>
    </row>
    <row r="28" spans="1:256">
      <c r="B28" s="279" t="s">
        <v>132</v>
      </c>
      <c r="C28" s="275"/>
      <c r="D28" s="275"/>
      <c r="E28" s="275"/>
      <c r="F28" s="275"/>
      <c r="G28" s="275"/>
      <c r="H28" s="275"/>
      <c r="I28" s="275"/>
    </row>
    <row r="29" spans="1:256">
      <c r="B29" s="274" t="s">
        <v>40</v>
      </c>
      <c r="C29" s="275"/>
      <c r="D29" s="275"/>
      <c r="E29" s="276">
        <v>16498</v>
      </c>
      <c r="F29" s="275"/>
      <c r="G29" s="276">
        <f>G26+G21+G18+G14</f>
        <v>542.27</v>
      </c>
      <c r="H29" s="275"/>
      <c r="I29" s="276">
        <f>G29/'סכום נכסי הקרן'!$C$37*100</f>
        <v>1.67353544431229</v>
      </c>
    </row>
    <row r="30" spans="1:256">
      <c r="B30" s="280" t="s">
        <v>41</v>
      </c>
      <c r="C30" s="266"/>
      <c r="D30" s="266"/>
      <c r="E30" s="266"/>
      <c r="F30" s="266"/>
      <c r="G30" s="266"/>
      <c r="H30" s="266"/>
      <c r="I30" s="266"/>
      <c r="J30" s="266"/>
      <c r="K30" s="266"/>
      <c r="L30" s="266"/>
      <c r="M30" s="266"/>
      <c r="N30" s="266"/>
      <c r="O30" s="266"/>
      <c r="P30" s="266"/>
    </row>
    <row r="31" spans="1:256">
      <c r="B31" s="267" t="str">
        <v>שמחקות מדדי מניות                       </v>
      </c>
      <c r="C31" s="266"/>
      <c r="D31" s="266"/>
      <c r="E31" s="266"/>
      <c r="F31" s="266"/>
      <c r="G31" s="266"/>
      <c r="H31" s="266"/>
      <c r="I31" s="266"/>
      <c r="J31" s="266"/>
      <c r="K31" s="266"/>
      <c r="L31" s="266"/>
      <c r="M31" s="266"/>
      <c r="N31" s="266"/>
      <c r="O31" s="266"/>
      <c r="P31" s="266"/>
    </row>
    <row r="32" spans="1:256">
      <c r="B32" s="268" t="str">
        <v>CONSUMER
CONSUMER STAPLE SP </v>
      </c>
      <c r="C32" s="269" t="str">
        <v>US81369Y3080</v>
      </c>
      <c r="D32" s="270" t="s">
        <v>9</v>
      </c>
      <c r="E32" s="271">
        <v>2053.15</v>
      </c>
      <c r="F32" s="272">
        <v>3490</v>
      </c>
      <c r="G32" s="271">
        <v>71.66</v>
      </c>
      <c r="H32" s="272">
        <v>0</v>
      </c>
      <c r="I32" s="272">
        <f>G32/'סכום נכסי הקרן'!$C$37*100</f>
        <v>0.221154682979731</v>
      </c>
    </row>
    <row r="33" spans="1:256">
      <c r="B33" s="268" t="str">
        <v>csetf on smi
CSETF ON SMI </v>
      </c>
      <c r="C33" s="269" t="str">
        <v>ch0008899764</v>
      </c>
      <c r="D33" s="270" t="s">
        <v>128</v>
      </c>
      <c r="E33" s="271">
        <v>1589.88</v>
      </c>
      <c r="F33" s="272">
        <v>6955</v>
      </c>
      <c r="G33" s="271">
        <v>110.58</v>
      </c>
      <c r="H33" s="272">
        <v>0</v>
      </c>
      <c r="I33" s="272">
        <f>G33/'סכום נכסי הקרן'!$C$37*100</f>
        <v>0.341268278591943</v>
      </c>
    </row>
    <row r="34" spans="1:256">
      <c r="B34" s="268" t="str">
        <v>GOLDMAN SACHS GROUP
DJ STOXX 600 </v>
      </c>
      <c r="C34" s="269" t="str">
        <v>IE00B5MJYY16</v>
      </c>
      <c r="D34" s="270" t="s">
        <v>36</v>
      </c>
      <c r="E34" s="271">
        <v>984.12</v>
      </c>
      <c r="F34" s="272">
        <v>13994</v>
      </c>
      <c r="G34" s="271">
        <v>137.72</v>
      </c>
      <c r="H34" s="272">
        <v>0</v>
      </c>
      <c r="I34" s="272">
        <f>G34/'סכום נכסי הקרן'!$C$37*100</f>
        <v>0.425026834216697</v>
      </c>
    </row>
    <row r="35" spans="1:256">
      <c r="B35" s="268" t="str">
        <v>SOURSE MARKETS PLC
DJ STOXX 600 OP </v>
      </c>
      <c r="C35" s="269" t="str">
        <v>IE00B5MTWD60</v>
      </c>
      <c r="D35" s="270" t="s">
        <v>36</v>
      </c>
      <c r="E35" s="271">
        <v>2903.16</v>
      </c>
      <c r="F35" s="272">
        <v>5729</v>
      </c>
      <c r="G35" s="271">
        <v>166.32</v>
      </c>
      <c r="H35" s="272">
        <v>0</v>
      </c>
      <c r="I35" s="272">
        <f>G35/'סכום נכסי הקרן'!$C$37*100</f>
        <v>0.5132911927601</v>
      </c>
    </row>
    <row r="36" spans="1:256">
      <c r="B36" s="268" t="str">
        <v>GOLDMAN  SACHS GROUP
DJ STOXX 600 OPT FOOD &amp; BEVE </v>
      </c>
      <c r="C36" s="269" t="str">
        <v>IE00B5MTYL84</v>
      </c>
      <c r="D36" s="270" t="s">
        <v>36</v>
      </c>
      <c r="E36" s="271">
        <v>196.82</v>
      </c>
      <c r="F36" s="272">
        <v>23923</v>
      </c>
      <c r="G36" s="271">
        <v>47.09</v>
      </c>
      <c r="H36" s="272">
        <v>0</v>
      </c>
      <c r="I36" s="272">
        <f>G36/'סכום נכסי הקרן'!$C$37*100</f>
        <v>0.145327574958352</v>
      </c>
    </row>
    <row r="37" spans="1:256">
      <c r="B37" s="268" t="str">
        <v>GOLDMAN  SACHS GROUP
DJ STOXX 600 OPTIMISED MEDIA </v>
      </c>
      <c r="C37" s="269" t="str">
        <v>IE00B5MTZ488</v>
      </c>
      <c r="D37" s="270" t="s">
        <v>36</v>
      </c>
      <c r="E37" s="271">
        <v>885.71</v>
      </c>
      <c r="F37" s="272">
        <v>6201</v>
      </c>
      <c r="G37" s="271">
        <v>54.92</v>
      </c>
      <c r="H37" s="272">
        <v>0</v>
      </c>
      <c r="I37" s="272">
        <f>G37/'סכום נכסי הקרן'!$C$37*100</f>
        <v>0.169492257734396</v>
      </c>
    </row>
    <row r="38" spans="1:256">
      <c r="B38" s="268" t="str">
        <v>SSGA Management
FINANCIAL SELECT SEC </v>
      </c>
      <c r="C38" s="269" t="str">
        <v>US81369Y6059</v>
      </c>
      <c r="D38" s="270" t="s">
        <v>9</v>
      </c>
      <c r="E38" s="271">
        <v>5412.87</v>
      </c>
      <c r="F38" s="272">
        <v>1639</v>
      </c>
      <c r="G38" s="271">
        <v>88.72</v>
      </c>
      <c r="H38" s="272">
        <v>0</v>
      </c>
      <c r="I38" s="272">
        <f>G38/'סכום נכסי הקרן'!$C$37*100</f>
        <v>0.273804681467509</v>
      </c>
    </row>
    <row r="39" spans="1:256">
      <c r="B39" s="268" t="str">
        <v>FIRST TRUST
FIRST TRUST DOW </v>
      </c>
      <c r="C39" s="269" t="str">
        <v>US33733E3027</v>
      </c>
      <c r="D39" s="270" t="s">
        <v>9</v>
      </c>
      <c r="E39" s="271">
        <v>1829.18</v>
      </c>
      <c r="F39" s="272">
        <v>3897</v>
      </c>
      <c r="G39" s="271">
        <v>71.28</v>
      </c>
      <c r="H39" s="272">
        <v>0</v>
      </c>
      <c r="I39" s="272">
        <f>G39/'סכום נכסי הקרן'!$C$37*100</f>
        <v>0.219981939754329</v>
      </c>
    </row>
    <row r="40" spans="1:256">
      <c r="B40" s="268" t="str">
        <v>SSGA Management
HEALTH CARE SELECT </v>
      </c>
      <c r="C40" s="269" t="str">
        <v>US81369y2090</v>
      </c>
      <c r="D40" s="270" t="s">
        <v>9</v>
      </c>
      <c r="E40" s="271">
        <v>5412.85</v>
      </c>
      <c r="F40" s="272">
        <v>3988.05</v>
      </c>
      <c r="G40" s="271">
        <v>215.87</v>
      </c>
      <c r="H40" s="272">
        <v>0</v>
      </c>
      <c r="I40" s="272">
        <f>G40/'סכום נכסי הקרן'!$C$37*100</f>
        <v>0.666210737019738</v>
      </c>
    </row>
    <row r="41" spans="1:256">
      <c r="B41" s="268" t="str">
        <v>SELECT
INDUSTRIAL SELECT </v>
      </c>
      <c r="C41" s="269" t="str">
        <v>US81369Y7040</v>
      </c>
      <c r="D41" s="270" t="s">
        <v>9</v>
      </c>
      <c r="E41" s="271">
        <v>1493.19</v>
      </c>
      <c r="F41" s="272">
        <v>3790</v>
      </c>
      <c r="G41" s="271">
        <v>56.59</v>
      </c>
      <c r="H41" s="272">
        <v>0</v>
      </c>
      <c r="I41" s="272">
        <f>G41/'סכום נכסי הקרן'!$C$37*100</f>
        <v>0.174646155593399</v>
      </c>
    </row>
    <row r="42" spans="1:256">
      <c r="B42" s="268" t="str">
        <v>DAXEX
ISHARES DAX DE </v>
      </c>
      <c r="C42" s="269" t="str">
        <v>DE0005933931</v>
      </c>
      <c r="D42" s="270" t="s">
        <v>36</v>
      </c>
      <c r="E42" s="271">
        <v>1279.35</v>
      </c>
      <c r="F42" s="272">
        <v>6891</v>
      </c>
      <c r="G42" s="271">
        <v>88.16</v>
      </c>
      <c r="H42" s="272">
        <v>0</v>
      </c>
      <c r="I42" s="272">
        <f>G42/'סכום נכסי הקרן'!$C$37*100</f>
        <v>0.272076428293233</v>
      </c>
    </row>
    <row r="43" spans="1:256">
      <c r="B43" s="268" t="str">
        <v>BLACKROCK INC
ISHARES DJ US HEALTH C </v>
      </c>
      <c r="C43" s="269" t="str">
        <v>US4642888287</v>
      </c>
      <c r="D43" s="270" t="s">
        <v>9</v>
      </c>
      <c r="E43" s="271">
        <v>671.94</v>
      </c>
      <c r="F43" s="272">
        <v>6845</v>
      </c>
      <c r="G43" s="271">
        <v>45.99</v>
      </c>
      <c r="H43" s="272">
        <v>0</v>
      </c>
      <c r="I43" s="272">
        <f>G43/'סכום נכסי הקרן'!$C$37*100</f>
        <v>0.141932791937452</v>
      </c>
    </row>
    <row r="44" spans="1:256">
      <c r="B44" s="268" t="str">
        <v>BLACKROCK INC
ISHARES FTSE 250 </v>
      </c>
      <c r="C44" s="269" t="str">
        <v>IE00B00FV128</v>
      </c>
      <c r="D44" s="270" t="s">
        <v>10</v>
      </c>
      <c r="E44" s="271">
        <v>7968.17</v>
      </c>
      <c r="F44" s="272">
        <v>1209.5</v>
      </c>
      <c r="G44" s="271">
        <v>96.38</v>
      </c>
      <c r="H44" s="272">
        <v>0</v>
      </c>
      <c r="I44" s="272">
        <f>G44/'סכום נכסי הקרן'!$C$37*100</f>
        <v>0.297444715958505</v>
      </c>
    </row>
    <row r="45" spans="1:256">
      <c r="B45" s="268" t="str">
        <v>ISHARES
ISHARES FTSE CHINA </v>
      </c>
      <c r="C45" s="269" t="str">
        <v>US4642871846</v>
      </c>
      <c r="D45" s="270" t="s">
        <v>9</v>
      </c>
      <c r="E45" s="271">
        <v>3098.39</v>
      </c>
      <c r="F45" s="272">
        <v>4045</v>
      </c>
      <c r="G45" s="271">
        <v>125.33</v>
      </c>
      <c r="H45" s="272">
        <v>0</v>
      </c>
      <c r="I45" s="272">
        <f>G45/'סכום נכסי הקרן'!$C$37*100</f>
        <v>0.386789232735831</v>
      </c>
    </row>
    <row r="46" spans="1:256">
      <c r="B46" s="268" t="str">
        <v>ISHARES
ISHARES MSCI  CANADA </v>
      </c>
      <c r="C46" s="269" t="str">
        <v>US4642865095</v>
      </c>
      <c r="D46" s="270" t="s">
        <v>9</v>
      </c>
      <c r="E46" s="271">
        <v>3173.06</v>
      </c>
      <c r="F46" s="272">
        <v>2840</v>
      </c>
      <c r="G46" s="271">
        <v>90.12</v>
      </c>
      <c r="H46" s="272">
        <v>0</v>
      </c>
      <c r="I46" s="272">
        <f>G46/'סכום נכסי הקרן'!$C$37*100</f>
        <v>0.2781253144032</v>
      </c>
    </row>
    <row r="47" spans="1:256">
      <c r="B47" s="268" t="str">
        <v>ISHARES
ISHARES MSCI GERMANY </v>
      </c>
      <c r="C47" s="269" t="str">
        <v>US4642868065</v>
      </c>
      <c r="D47" s="270" t="s">
        <v>9</v>
      </c>
      <c r="E47" s="271">
        <v>3733</v>
      </c>
      <c r="F47" s="272">
        <v>2470</v>
      </c>
      <c r="G47" s="271">
        <v>92.21</v>
      </c>
      <c r="H47" s="272">
        <v>0.02</v>
      </c>
      <c r="I47" s="272">
        <f>G47/'סכום נכסי הקרן'!$C$37*100</f>
        <v>0.28457540214291</v>
      </c>
    </row>
    <row r="48" spans="1:256">
      <c r="B48" s="268" t="str">
        <v>ISHARES
ISHARES MSCI HONG </v>
      </c>
      <c r="C48" s="269" t="str">
        <v>US4642868719</v>
      </c>
      <c r="D48" s="270" t="s">
        <v>9</v>
      </c>
      <c r="E48" s="271">
        <v>3919.67</v>
      </c>
      <c r="F48" s="272">
        <v>1942</v>
      </c>
      <c r="G48" s="271">
        <v>76.12</v>
      </c>
      <c r="H48" s="272">
        <v>0</v>
      </c>
      <c r="I48" s="272">
        <f>G48/'סכום נכסי הקרן'!$C$37*100</f>
        <v>0.234918985046289</v>
      </c>
    </row>
    <row r="49" spans="1:256">
      <c r="B49" s="268" t="str">
        <v>ISHARES MSCI PACIFIC</v>
      </c>
      <c r="C49" s="269" t="str">
        <v>US4642866655</v>
      </c>
      <c r="D49" s="270" t="s">
        <v>9</v>
      </c>
      <c r="E49" s="271">
        <v>2239.8</v>
      </c>
      <c r="F49" s="272">
        <v>4714</v>
      </c>
      <c r="G49" s="271">
        <v>105.58</v>
      </c>
      <c r="H49" s="272">
        <v>0</v>
      </c>
      <c r="I49" s="272">
        <f>G49/'סכום נכסי הקרן'!$C$37*100</f>
        <v>0.32583744667876</v>
      </c>
    </row>
    <row r="50" spans="1:256">
      <c r="B50" s="268" t="str">
        <v>ISHARES
ISHARES MSCI SINGAPORE </v>
      </c>
      <c r="C50" s="269" t="str">
        <v>US4642866739</v>
      </c>
      <c r="D50" s="270" t="s">
        <v>9</v>
      </c>
      <c r="E50" s="271">
        <v>7727.32</v>
      </c>
      <c r="F50" s="272">
        <v>1369</v>
      </c>
      <c r="G50" s="271">
        <v>105.79</v>
      </c>
      <c r="H50" s="272">
        <v>0.01</v>
      </c>
      <c r="I50" s="272">
        <f>G50/'סכום נכסי הקרן'!$C$37*100</f>
        <v>0.326485541619114</v>
      </c>
    </row>
    <row r="51" spans="1:256">
      <c r="B51" s="268" t="str">
        <v>ISHARES
ISHARES MSCI SOUTH </v>
      </c>
      <c r="C51" s="269" t="str">
        <v>US4642867729</v>
      </c>
      <c r="D51" s="270" t="s">
        <v>9</v>
      </c>
      <c r="E51" s="271">
        <v>858.58</v>
      </c>
      <c r="F51" s="272">
        <v>6335.2</v>
      </c>
      <c r="G51" s="271">
        <v>54.39</v>
      </c>
      <c r="H51" s="272">
        <v>0</v>
      </c>
      <c r="I51" s="272">
        <f>G51/'סכום נכסי הקרן'!$C$37*100</f>
        <v>0.167856589551599</v>
      </c>
    </row>
    <row r="52" spans="1:256">
      <c r="B52" s="268" t="str">
        <v>ISHARES
ISHARES MSCI SWITZE </v>
      </c>
      <c r="C52" s="269" t="str">
        <v>US4642867497</v>
      </c>
      <c r="D52" s="270" t="s">
        <v>9</v>
      </c>
      <c r="E52" s="271">
        <v>559.96</v>
      </c>
      <c r="F52" s="272">
        <v>2680</v>
      </c>
      <c r="G52" s="271">
        <v>15.01</v>
      </c>
      <c r="H52" s="272">
        <v>0</v>
      </c>
      <c r="I52" s="272">
        <f>G52/'סכום נכסי הקרן'!$C$37*100</f>
        <v>0.0463233574033737</v>
      </c>
    </row>
    <row r="53" spans="1:256">
      <c r="B53" s="268" t="str">
        <v>ISHARES
ISHARES MSCI TAIWAN </v>
      </c>
      <c r="C53" s="269" t="str">
        <v>US4642867315</v>
      </c>
      <c r="D53" s="270" t="s">
        <v>9</v>
      </c>
      <c r="E53" s="271">
        <v>11198.97</v>
      </c>
      <c r="F53" s="272">
        <v>1362</v>
      </c>
      <c r="G53" s="271">
        <v>152.53</v>
      </c>
      <c r="H53" s="272">
        <v>0</v>
      </c>
      <c r="I53" s="272">
        <f>G53/'סכום נכסי הקרן'!$C$37*100</f>
        <v>0.470732958343543</v>
      </c>
    </row>
    <row r="54" spans="1:256">
      <c r="B54" s="268" t="str">
        <v>ISHARES
ISHARES MSCI UNITED </v>
      </c>
      <c r="C54" s="269" t="str">
        <v>US4642866994</v>
      </c>
      <c r="D54" s="270" t="s">
        <v>9</v>
      </c>
      <c r="E54" s="271">
        <v>3434.34</v>
      </c>
      <c r="F54" s="272">
        <v>1794</v>
      </c>
      <c r="G54" s="271">
        <v>61.61</v>
      </c>
      <c r="H54" s="272">
        <v>0.01</v>
      </c>
      <c r="I54" s="272">
        <f>G54/'סכום נכסי הקרן'!$C$37*100</f>
        <v>0.190138710834234</v>
      </c>
    </row>
    <row r="55" spans="1:256">
      <c r="B55" s="268" t="str">
        <v>BLACKROCK INC
ISHARES NASDAQ BIOTEC </v>
      </c>
      <c r="C55" s="269" t="str">
        <v>US4642875565</v>
      </c>
      <c r="D55" s="270" t="s">
        <v>9</v>
      </c>
      <c r="E55" s="271">
        <v>373.3</v>
      </c>
      <c r="F55" s="272">
        <v>13722</v>
      </c>
      <c r="G55" s="271">
        <v>51.22</v>
      </c>
      <c r="H55" s="272">
        <v>0</v>
      </c>
      <c r="I55" s="272">
        <f>G55/'סכום נכסי הקרן'!$C$37*100</f>
        <v>0.158073442118641</v>
      </c>
    </row>
    <row r="56" spans="1:256">
      <c r="B56" s="268" t="str">
        <v>ARES PLC
ISHARES PLC FTSE 100 </v>
      </c>
      <c r="C56" s="269" t="str">
        <v>IE0005042456</v>
      </c>
      <c r="D56" s="270" t="s">
        <v>10</v>
      </c>
      <c r="E56" s="271">
        <v>21127.8</v>
      </c>
      <c r="F56" s="272">
        <v>587.25</v>
      </c>
      <c r="G56" s="271">
        <v>124.07</v>
      </c>
      <c r="H56" s="272">
        <v>0</v>
      </c>
      <c r="I56" s="272">
        <f>G56/'סכום נכסי הקרן'!$C$37*100</f>
        <v>0.382900663093709</v>
      </c>
    </row>
    <row r="57" spans="1:256">
      <c r="B57" s="268" t="str">
        <v>ברקליס
ISHARES S&amp;P NA TEC-MUL N IF </v>
      </c>
      <c r="C57" s="269" t="str">
        <v>US4642875318</v>
      </c>
      <c r="D57" s="270" t="s">
        <v>9</v>
      </c>
      <c r="E57" s="271">
        <v>2351.79</v>
      </c>
      <c r="F57" s="272">
        <v>2813.99</v>
      </c>
      <c r="G57" s="271">
        <v>66.18</v>
      </c>
      <c r="H57" s="272">
        <v>0</v>
      </c>
      <c r="I57" s="272">
        <f>G57/'סכום נכסי הקרן'!$C$37*100</f>
        <v>0.204242491202883</v>
      </c>
    </row>
    <row r="58" spans="1:256">
      <c r="B58" s="268" t="str">
        <v>BRAKLIS
ISHARES S&amp;P NA TECH </v>
      </c>
      <c r="C58" s="269" t="str">
        <v>US4642875151</v>
      </c>
      <c r="D58" s="270" t="s">
        <v>9</v>
      </c>
      <c r="E58" s="271">
        <v>2986.4</v>
      </c>
      <c r="F58" s="272">
        <v>6302.95</v>
      </c>
      <c r="G58" s="271">
        <v>188.23</v>
      </c>
      <c r="H58" s="272">
        <v>0</v>
      </c>
      <c r="I58" s="272">
        <f>G58/'סכום נכסי הקרן'!$C$37*100</f>
        <v>0.580909098203666</v>
      </c>
    </row>
    <row r="59" spans="1:256">
      <c r="B59" s="268" t="str">
        <v>ISHARES
ISHARES S&amp;P/TSX </v>
      </c>
      <c r="C59" s="269" t="str">
        <v>CA46577W1059</v>
      </c>
      <c r="D59" s="270" t="s">
        <v>133</v>
      </c>
      <c r="E59" s="271">
        <v>1499.87</v>
      </c>
      <c r="F59" s="272">
        <v>1561</v>
      </c>
      <c r="G59" s="271">
        <v>23.41</v>
      </c>
      <c r="H59" s="272">
        <v>0</v>
      </c>
      <c r="I59" s="272">
        <f>G59/'סכום נכסי הקרן'!$C$37*100</f>
        <v>0.0722471550175202</v>
      </c>
    </row>
    <row r="60" spans="1:256">
      <c r="B60" s="268" t="str">
        <v>BRAKLIS
ISHARES S&amp;P/TSX 60 INDEX FUN </v>
      </c>
      <c r="C60" s="269" t="str">
        <v>CA46428D1087</v>
      </c>
      <c r="D60" s="270" t="s">
        <v>133</v>
      </c>
      <c r="E60" s="271">
        <v>2999.67</v>
      </c>
      <c r="F60" s="272">
        <v>1792</v>
      </c>
      <c r="G60" s="271">
        <v>53.75</v>
      </c>
      <c r="H60" s="272">
        <v>0</v>
      </c>
      <c r="I60" s="272">
        <f>G60/'סכום נכסי הקרן'!$C$37*100</f>
        <v>0.165881443066711</v>
      </c>
    </row>
    <row r="61" spans="1:256">
      <c r="B61" s="268" t="str">
        <v>BlackRock Inc
ISHARES ST EU 600 OIL$GAS DE </v>
      </c>
      <c r="C61" s="269" t="str">
        <v>DE000A0H08M3</v>
      </c>
      <c r="D61" s="270" t="s">
        <v>36</v>
      </c>
      <c r="E61" s="271">
        <v>738.1</v>
      </c>
      <c r="F61" s="272">
        <v>3302</v>
      </c>
      <c r="G61" s="271">
        <v>24.37</v>
      </c>
      <c r="H61" s="272">
        <v>0</v>
      </c>
      <c r="I61" s="272">
        <f>G61/'סכום נכסי הקרן'!$C$37*100</f>
        <v>0.0752098747448512</v>
      </c>
    </row>
    <row r="62" spans="1:256">
      <c r="B62" s="268" t="str">
        <v>LYXOR INTERNATIONAL ASSET
LYXOR ETF FSTE MIB </v>
      </c>
      <c r="C62" s="269" t="str">
        <v>FR0010010827</v>
      </c>
      <c r="D62" s="270" t="s">
        <v>36</v>
      </c>
      <c r="E62" s="271">
        <v>3444.4</v>
      </c>
      <c r="F62" s="272">
        <v>1633</v>
      </c>
      <c r="G62" s="271">
        <v>56.25</v>
      </c>
      <c r="H62" s="272">
        <v>0</v>
      </c>
      <c r="I62" s="272">
        <f>G62/'סכום נכסי הקרן'!$C$37*100</f>
        <v>0.173596859023302</v>
      </c>
    </row>
    <row r="63" spans="1:256">
      <c r="B63" s="268" t="str">
        <v>Market Vectors
MARKET VECTORS OIL SE </v>
      </c>
      <c r="C63" s="269" t="str">
        <v>US57060U1916</v>
      </c>
      <c r="D63" s="270" t="s">
        <v>9</v>
      </c>
      <c r="E63" s="271">
        <v>2501.11</v>
      </c>
      <c r="F63" s="272">
        <v>3863</v>
      </c>
      <c r="G63" s="271">
        <v>96.62</v>
      </c>
      <c r="H63" s="272">
        <v>0</v>
      </c>
      <c r="I63" s="272">
        <f>G63/'סכום נכסי הקרן'!$C$37*100</f>
        <v>0.298185395890337</v>
      </c>
    </row>
    <row r="64" spans="1:256">
      <c r="B64" s="268" t="str">
        <v>Market Vectors
MARKET VECTORS SEMIC </v>
      </c>
      <c r="C64" s="269" t="str">
        <v>US57060U2336</v>
      </c>
      <c r="D64" s="270" t="s">
        <v>9</v>
      </c>
      <c r="E64" s="271">
        <v>2426.45</v>
      </c>
      <c r="F64" s="272">
        <v>3233</v>
      </c>
      <c r="G64" s="271">
        <v>78.45</v>
      </c>
      <c r="H64" s="272">
        <v>0</v>
      </c>
      <c r="I64" s="272">
        <f>G64/'סכום נכסי הקרן'!$C$37*100</f>
        <v>0.242109752717832</v>
      </c>
    </row>
    <row r="65" spans="1:256">
      <c r="B65" s="268" t="str">
        <v>VAN ECK ASSOCIATES
MKTVCTRS AGRBSINES </v>
      </c>
      <c r="C65" s="269" t="str">
        <v>US57060U6055</v>
      </c>
      <c r="D65" s="270" t="s">
        <v>9</v>
      </c>
      <c r="E65" s="271">
        <v>373.29</v>
      </c>
      <c r="F65" s="272">
        <v>5276</v>
      </c>
      <c r="G65" s="271">
        <v>19.7</v>
      </c>
      <c r="H65" s="272">
        <v>0</v>
      </c>
      <c r="I65" s="272">
        <f>G65/'סכום נכסי הקרן'!$C$37*100</f>
        <v>0.0607974777379388</v>
      </c>
    </row>
    <row r="66" spans="1:256">
      <c r="B66" s="268" t="str">
        <v>NOMURA ASSET MANAGEMENT
MOMURA ETF NIKKEI 225 </v>
      </c>
      <c r="C66" s="269" t="str">
        <v>JP3027650005</v>
      </c>
      <c r="D66" s="270" t="s">
        <v>11</v>
      </c>
      <c r="E66" s="271">
        <v>21.65</v>
      </c>
      <c r="F66" s="272">
        <v>1063000</v>
      </c>
      <c r="G66" s="271">
        <v>230.14</v>
      </c>
      <c r="H66" s="272">
        <v>0</v>
      </c>
      <c r="I66" s="272">
        <f>G66/'סכום נכסי הקרן'!$C$37*100</f>
        <v>0.710250331299961</v>
      </c>
    </row>
    <row r="67" spans="1:256">
      <c r="B67" s="268" t="str">
        <v>PRECIDIAN ETFS TRUST
Maxis Nikkei 225 Index Fund </v>
      </c>
      <c r="C67" s="269" t="str">
        <v>US74016W1062</v>
      </c>
      <c r="D67" s="270" t="s">
        <v>9</v>
      </c>
      <c r="E67" s="271">
        <v>4292.94</v>
      </c>
      <c r="F67" s="272">
        <v>1445</v>
      </c>
      <c r="G67" s="271">
        <v>62.03</v>
      </c>
      <c r="H67" s="272">
        <v>0</v>
      </c>
      <c r="I67" s="272">
        <f>G67/'סכום נכסי הקרן'!$C$37*100</f>
        <v>0.191434900714941</v>
      </c>
    </row>
    <row r="68" spans="1:256">
      <c r="B68" s="268" t="str">
        <v>Invesco
POWERSHARES DYN FOOD </v>
      </c>
      <c r="C68" s="269" t="str">
        <v>US73935X8496</v>
      </c>
      <c r="D68" s="270" t="s">
        <v>9</v>
      </c>
      <c r="E68" s="271">
        <v>2986.39</v>
      </c>
      <c r="F68" s="272">
        <v>1991</v>
      </c>
      <c r="G68" s="271">
        <v>59.46</v>
      </c>
      <c r="H68" s="272">
        <v>0</v>
      </c>
      <c r="I68" s="272">
        <f>G68/'סכום נכסי הקרן'!$C$37*100</f>
        <v>0.183503453111565</v>
      </c>
    </row>
    <row r="69" spans="1:256">
      <c r="B69" s="268" t="str">
        <v>POWERSHARES
POWERSHARES DYN MED </v>
      </c>
      <c r="C69" s="269" t="str">
        <v>us73935x8231</v>
      </c>
      <c r="D69" s="270" t="s">
        <v>9</v>
      </c>
      <c r="E69" s="271">
        <v>1493.23</v>
      </c>
      <c r="F69" s="272">
        <v>1669</v>
      </c>
      <c r="G69" s="271">
        <v>24.92</v>
      </c>
      <c r="H69" s="272">
        <v>0</v>
      </c>
      <c r="I69" s="272">
        <f>G69/'סכום נכסי הקרן'!$C$37*100</f>
        <v>0.0769072662553013</v>
      </c>
    </row>
    <row r="70" spans="1:256">
      <c r="B70" s="268" t="str">
        <v>ISHARES
SHARES MSCI EMERGIN </v>
      </c>
      <c r="C70" s="269" t="str">
        <v>US4642872349</v>
      </c>
      <c r="D70" s="270" t="s">
        <v>9</v>
      </c>
      <c r="E70" s="271">
        <v>7652.65</v>
      </c>
      <c r="F70" s="272">
        <v>4435</v>
      </c>
      <c r="G70" s="271">
        <v>339.4</v>
      </c>
      <c r="H70" s="272">
        <v>0</v>
      </c>
      <c r="I70" s="272">
        <f>G70/'סכום נכסי הקרן'!$C$37*100</f>
        <v>1.04744487026682</v>
      </c>
    </row>
    <row r="71" spans="1:256">
      <c r="B71" s="268" t="str">
        <v>BLACKROCK INC
SHARES S&amp;P 100 INDE </v>
      </c>
      <c r="C71" s="269" t="str">
        <v>us4642871010</v>
      </c>
      <c r="D71" s="270" t="s">
        <v>9</v>
      </c>
      <c r="E71" s="271">
        <v>3061.06</v>
      </c>
      <c r="F71" s="272">
        <v>6469</v>
      </c>
      <c r="G71" s="271">
        <v>198.02</v>
      </c>
      <c r="H71" s="272">
        <v>0</v>
      </c>
      <c r="I71" s="272">
        <f>G71/'סכום נכסי הקרן'!$C$37*100</f>
        <v>0.611122667089677</v>
      </c>
    </row>
    <row r="72" spans="1:256">
      <c r="B72" s="268" t="str">
        <v>SSGA Management
SPDR KBW BANK ETF </v>
      </c>
      <c r="C72" s="269" t="str">
        <v>US78464A6982</v>
      </c>
      <c r="D72" s="270" t="s">
        <v>9</v>
      </c>
      <c r="E72" s="271">
        <v>10303.07</v>
      </c>
      <c r="F72" s="272">
        <v>2797</v>
      </c>
      <c r="G72" s="271">
        <v>288.18</v>
      </c>
      <c r="H72" s="272">
        <v>0</v>
      </c>
      <c r="I72" s="272">
        <f>G72/'סכום נכסי הקרן'!$C$37*100</f>
        <v>0.889371428148183</v>
      </c>
    </row>
    <row r="73" spans="1:256">
      <c r="B73" s="268" t="str">
        <v>KBW BANK
SPDR KBW BANK ETF </v>
      </c>
      <c r="C73" s="269" t="str">
        <v>US78464A7972</v>
      </c>
      <c r="D73" s="270" t="s">
        <v>9</v>
      </c>
      <c r="E73" s="271">
        <v>8585.9</v>
      </c>
      <c r="F73" s="272">
        <v>2383</v>
      </c>
      <c r="G73" s="271">
        <v>204.6</v>
      </c>
      <c r="H73" s="272">
        <v>0</v>
      </c>
      <c r="I73" s="272">
        <f>G73/'סכום נכסי הקרן'!$C$37*100</f>
        <v>0.631429641887425</v>
      </c>
    </row>
    <row r="74" spans="1:256">
      <c r="B74" s="268" t="str">
        <v>SPDR
SPDR METALS &amp; MINING </v>
      </c>
      <c r="C74" s="269" t="str">
        <v>US78464A7550</v>
      </c>
      <c r="D74" s="270" t="s">
        <v>9</v>
      </c>
      <c r="E74" s="271">
        <v>2165.15</v>
      </c>
      <c r="F74" s="272">
        <v>4513</v>
      </c>
      <c r="G74" s="271">
        <v>97.71</v>
      </c>
      <c r="H74" s="272">
        <v>0</v>
      </c>
      <c r="I74" s="272">
        <f>G74/'סכום נכסי הקרן'!$C$37*100</f>
        <v>0.301549317247411</v>
      </c>
    </row>
    <row r="75" spans="1:256">
      <c r="B75" s="268" t="str">
        <v>SPDR
SPDR S&amp;P HOMEBUILDER </v>
      </c>
      <c r="C75" s="269" t="str">
        <v>US78464A8889</v>
      </c>
      <c r="D75" s="270" t="s">
        <v>9</v>
      </c>
      <c r="E75" s="271">
        <v>5786.17</v>
      </c>
      <c r="F75" s="272">
        <v>2660</v>
      </c>
      <c r="G75" s="271">
        <v>153.91</v>
      </c>
      <c r="H75" s="272">
        <v>0</v>
      </c>
      <c r="I75" s="272">
        <f>G75/'סכום נכסי הקרן'!$C$37*100</f>
        <v>0.474991867951582</v>
      </c>
    </row>
    <row r="76" spans="1:256">
      <c r="B76" s="268" t="str">
        <v>STATE STREET GLOBAL
SPDR S&amp;P PHARMACEUTI </v>
      </c>
      <c r="C76" s="269" t="str">
        <v>US78464A7220</v>
      </c>
      <c r="D76" s="270" t="s">
        <v>9</v>
      </c>
      <c r="E76" s="271">
        <v>970.58</v>
      </c>
      <c r="F76" s="272">
        <v>5591</v>
      </c>
      <c r="G76" s="271">
        <v>54.27</v>
      </c>
      <c r="H76" s="272">
        <v>0</v>
      </c>
      <c r="I76" s="272">
        <f>G76/'סכום נכסי הקרן'!$C$37*100</f>
        <v>0.167486249585682</v>
      </c>
    </row>
    <row r="77" spans="1:256">
      <c r="B77" s="268" t="str">
        <v>SPDR
SPDR TRUST SERIES1 S </v>
      </c>
      <c r="C77" s="269" t="str">
        <v>US78462F1030</v>
      </c>
      <c r="D77" s="270" t="s">
        <v>9</v>
      </c>
      <c r="E77" s="271">
        <v>186.65</v>
      </c>
      <c r="F77" s="272">
        <v>14241</v>
      </c>
      <c r="G77" s="271">
        <v>26.58</v>
      </c>
      <c r="H77" s="272">
        <v>0</v>
      </c>
      <c r="I77" s="272">
        <f>G77/'סכום נכסי הקרן'!$C$37*100</f>
        <v>0.0820303024504778</v>
      </c>
    </row>
    <row r="78" spans="1:256">
      <c r="B78" s="268" t="str">
        <v>UTILITIES SEL SEC SPDR (X</v>
      </c>
      <c r="C78" s="269" t="str">
        <v>US81369Y8865</v>
      </c>
      <c r="D78" s="270" t="s">
        <v>9</v>
      </c>
      <c r="E78" s="271">
        <v>1007.92</v>
      </c>
      <c r="F78" s="272">
        <v>3492.05</v>
      </c>
      <c r="G78" s="271">
        <v>35.2</v>
      </c>
      <c r="H78" s="272">
        <v>0</v>
      </c>
      <c r="I78" s="272">
        <f>G78/'סכום נכסי הקרן'!$C$37*100</f>
        <v>0.108633056668804</v>
      </c>
    </row>
    <row r="79" spans="1:256">
      <c r="B79" s="268" t="str">
        <v>VANGUARD
VANGUARD TELE ETF </v>
      </c>
      <c r="C79" s="269" t="str">
        <v>US92204A8844</v>
      </c>
      <c r="D79" s="270" t="s">
        <v>9</v>
      </c>
      <c r="E79" s="271">
        <v>503.96</v>
      </c>
      <c r="F79" s="272">
        <v>7001</v>
      </c>
      <c r="G79" s="271">
        <v>35.28</v>
      </c>
      <c r="H79" s="272">
        <v>0.02</v>
      </c>
      <c r="I79" s="272">
        <f>G79/'סכום נכסי הקרן'!$C$37*100</f>
        <v>0.108879949979415</v>
      </c>
    </row>
    <row r="80" spans="1:256">
      <c r="B80" s="268" t="str">
        <v>XACT OMXS30 </v>
      </c>
      <c r="C80" s="269" t="str">
        <v>SE0000693293</v>
      </c>
      <c r="D80" s="270" t="s">
        <v>15</v>
      </c>
      <c r="E80" s="271">
        <v>573.3</v>
      </c>
      <c r="F80" s="272">
        <v>10770</v>
      </c>
      <c r="G80" s="271">
        <v>61.74</v>
      </c>
      <c r="H80" s="272">
        <v>0</v>
      </c>
      <c r="I80" s="272">
        <f>G80/'סכום נכסי הקרן'!$C$37*100</f>
        <v>0.190539912463977</v>
      </c>
    </row>
    <row r="81" spans="1:256">
      <c r="B81" s="268" t="str">
        <v>Market Vectors
market vectors gold miners </v>
      </c>
      <c r="C81" s="269" t="str">
        <v>US57060U1007</v>
      </c>
      <c r="D81" s="270" t="s">
        <v>9</v>
      </c>
      <c r="E81" s="271">
        <v>2575.77</v>
      </c>
      <c r="F81" s="272">
        <v>4639</v>
      </c>
      <c r="G81" s="271">
        <v>119.49</v>
      </c>
      <c r="H81" s="272">
        <v>0</v>
      </c>
      <c r="I81" s="272">
        <f>G81/'סכום נכסי הקרן'!$C$37*100</f>
        <v>0.368766021061234</v>
      </c>
    </row>
    <row r="82" spans="1:256">
      <c r="B82" s="273" t="str">
        <v>SSGA Management
spdr s&amp;p oil &amp; gas </v>
      </c>
      <c r="C82" s="269" t="str">
        <v>US78464A7303</v>
      </c>
      <c r="D82" s="270" t="s">
        <v>9</v>
      </c>
      <c r="E82" s="271">
        <v>3583.67</v>
      </c>
      <c r="F82" s="272">
        <v>5408</v>
      </c>
      <c r="G82" s="271">
        <v>193.81</v>
      </c>
      <c r="H82" s="272">
        <v>0</v>
      </c>
      <c r="I82" s="272">
        <f>G82/'סכום נכסי הקרן'!$C$37*100</f>
        <v>0.598129906618778</v>
      </c>
    </row>
    <row r="83" spans="1:256">
      <c r="B83" s="274" t="str">
        <v>סה"כ שמחקות מדדי מניות                  </v>
      </c>
      <c r="C83" s="275"/>
      <c r="D83" s="275"/>
      <c r="E83" s="276">
        <v>169195.72</v>
      </c>
      <c r="F83" s="275"/>
      <c r="G83" s="276">
        <f>SUM(G32:G82)</f>
        <v>5096.96</v>
      </c>
      <c r="H83" s="275"/>
      <c r="I83" s="276">
        <f>G83/'סכום נכסי הקרן'!$C$37*100</f>
        <v>15.7300666056429</v>
      </c>
    </row>
    <row r="84" spans="1:256">
      <c r="B84" s="277" t="str">
        <v>שמחקות מדדים אחרים                      </v>
      </c>
      <c r="C84" s="266"/>
      <c r="D84" s="266"/>
      <c r="E84" s="266"/>
      <c r="F84" s="266"/>
      <c r="G84" s="266"/>
      <c r="H84" s="266"/>
      <c r="I84" s="266"/>
      <c r="J84" s="266"/>
      <c r="K84" s="266"/>
      <c r="L84" s="266"/>
      <c r="M84" s="266"/>
      <c r="N84" s="266"/>
      <c r="O84" s="266"/>
      <c r="P84" s="266"/>
    </row>
    <row r="85" spans="1:256">
      <c r="B85" s="268" t="str">
        <v>BLACKROCK INC
ISHARES BARCLATS 10-20 </v>
      </c>
      <c r="C85" s="269" t="str">
        <v>us4642886539</v>
      </c>
      <c r="D85" s="270" t="s">
        <v>9</v>
      </c>
      <c r="E85" s="271">
        <v>447.96</v>
      </c>
      <c r="F85" s="272">
        <v>13486</v>
      </c>
      <c r="G85" s="271">
        <v>60.41</v>
      </c>
      <c r="H85" s="272">
        <v>0</v>
      </c>
      <c r="I85" s="272">
        <f>G85/'סכום נכסי הקרן'!$C$37*100</f>
        <v>0.18643531117507</v>
      </c>
    </row>
    <row r="86" spans="1:256">
      <c r="B86" s="268" t="str">
        <v>ברקליס
ISHARES IBOXX H/Y </v>
      </c>
      <c r="C86" s="269" t="str">
        <v>US4642885887</v>
      </c>
      <c r="D86" s="270" t="s">
        <v>9</v>
      </c>
      <c r="E86" s="271">
        <v>13864.36</v>
      </c>
      <c r="F86" s="272">
        <v>9335</v>
      </c>
      <c r="G86" s="271">
        <v>1294.24</v>
      </c>
      <c r="H86" s="272">
        <v>0</v>
      </c>
      <c r="I86" s="272">
        <f>G86/'סכום נכסי הקרן'!$C$37*100</f>
        <v>3.99423997906345</v>
      </c>
    </row>
    <row r="87" spans="1:256">
      <c r="B87" s="268" t="str">
        <v>BLACKROCK INC
ISHARES MARKIT IBOXX </v>
      </c>
      <c r="C87" s="269" t="str">
        <v>IE00B4PY7Y77</v>
      </c>
      <c r="D87" s="270" t="s">
        <v>9</v>
      </c>
      <c r="E87" s="271">
        <v>1306.55</v>
      </c>
      <c r="F87" s="272">
        <v>11283.5</v>
      </c>
      <c r="G87" s="271">
        <v>147.43</v>
      </c>
      <c r="H87" s="272">
        <v>0</v>
      </c>
      <c r="I87" s="272">
        <f>G87/'סכום נכסי הקרן'!$C$37*100</f>
        <v>0.454993509792097</v>
      </c>
    </row>
    <row r="88" spans="1:256">
      <c r="B88" s="273" t="str">
        <v>BLACKROCK INC
Ishares markit iboxx eur HY </v>
      </c>
      <c r="C88" s="269" t="str">
        <v>IE00B66F4759</v>
      </c>
      <c r="D88" s="270" t="s">
        <v>36</v>
      </c>
      <c r="E88" s="271">
        <v>2411.1</v>
      </c>
      <c r="F88" s="272">
        <v>11020.5</v>
      </c>
      <c r="G88" s="271">
        <v>265.72</v>
      </c>
      <c r="H88" s="272">
        <v>0</v>
      </c>
      <c r="I88" s="272">
        <f>G88/'סכום נכסי הקרן'!$C$37*100</f>
        <v>0.820056131194167</v>
      </c>
    </row>
    <row r="89" spans="1:256">
      <c r="B89" s="274" t="str">
        <v>סה"כ שמחקות מדדים אחרים                 </v>
      </c>
      <c r="C89" s="275"/>
      <c r="D89" s="275"/>
      <c r="E89" s="276">
        <v>18029.97</v>
      </c>
      <c r="F89" s="275"/>
      <c r="G89" s="276">
        <f>SUM(G85:G88)</f>
        <v>1767.8</v>
      </c>
      <c r="H89" s="275"/>
      <c r="I89" s="276">
        <f>G89/'סכום נכסי הקרן'!$C$37*100</f>
        <v>5.45572493122478</v>
      </c>
    </row>
    <row r="90" spans="1:256">
      <c r="B90" s="277" t="s">
        <v>129</v>
      </c>
      <c r="C90" s="266"/>
      <c r="D90" s="266"/>
      <c r="E90" s="266"/>
      <c r="F90" s="266"/>
      <c r="G90" s="266"/>
      <c r="H90" s="266"/>
      <c r="I90" s="266"/>
      <c r="J90" s="266"/>
      <c r="K90" s="266"/>
      <c r="L90" s="266"/>
      <c r="M90" s="266"/>
      <c r="N90" s="266"/>
      <c r="O90" s="266"/>
      <c r="P90" s="266"/>
    </row>
    <row r="91" spans="1:256">
      <c r="B91" s="268" t="str">
        <v>PALLADIUM
ETFS PALLADIUM TRUST </v>
      </c>
      <c r="C91" s="269" t="str">
        <v>US26923A1060</v>
      </c>
      <c r="D91" s="270" t="s">
        <v>9</v>
      </c>
      <c r="E91" s="271">
        <v>261.31</v>
      </c>
      <c r="F91" s="272">
        <v>6922</v>
      </c>
      <c r="G91" s="271">
        <v>18.09</v>
      </c>
      <c r="H91" s="272">
        <v>0</v>
      </c>
      <c r="I91" s="272">
        <f>G91/'סכום נכסי הקרן'!$C$37*100</f>
        <v>0.055828749861894</v>
      </c>
    </row>
    <row r="92" spans="1:256">
      <c r="B92" s="268" t="str">
        <v>דויטשה בנק
POWERSHARES DB </v>
      </c>
      <c r="C92" s="269" t="str">
        <v>US73935S1050</v>
      </c>
      <c r="D92" s="270" t="s">
        <v>9</v>
      </c>
      <c r="E92" s="271">
        <v>6506.62</v>
      </c>
      <c r="F92" s="272">
        <v>2778</v>
      </c>
      <c r="G92" s="271">
        <v>180.75</v>
      </c>
      <c r="H92" s="272">
        <v>0</v>
      </c>
      <c r="I92" s="272">
        <f>G92/'סכום נכסי הקרן'!$C$37*100</f>
        <v>0.557824573661545</v>
      </c>
    </row>
    <row r="93" spans="1:256">
      <c r="B93" s="268" t="str">
        <v>COMMODITY MARKETS
S&amp;P GSCI ENERGY </v>
      </c>
      <c r="C93" s="269" t="str">
        <v>XS0417135695</v>
      </c>
      <c r="D93" s="270" t="s">
        <v>36</v>
      </c>
      <c r="E93" s="271">
        <v>250.95</v>
      </c>
      <c r="F93" s="272">
        <v>7831</v>
      </c>
      <c r="G93" s="271">
        <v>19.65</v>
      </c>
      <c r="H93" s="272">
        <v>0</v>
      </c>
      <c r="I93" s="272">
        <f>G93/'סכום נכסי הקרן'!$C$37*100</f>
        <v>0.060643169418807</v>
      </c>
    </row>
    <row r="94" spans="1:256">
      <c r="B94" s="268" t="str">
        <v>Source Commodity Markets
S&amp;P GSCI IN METAL T/R T </v>
      </c>
      <c r="C94" s="269" t="str">
        <v>XS0417130381</v>
      </c>
      <c r="D94" s="270" t="s">
        <v>36</v>
      </c>
      <c r="E94" s="271">
        <v>467.46</v>
      </c>
      <c r="F94" s="272">
        <v>11454</v>
      </c>
      <c r="G94" s="271">
        <v>53.54</v>
      </c>
      <c r="H94" s="272">
        <v>0</v>
      </c>
      <c r="I94" s="272">
        <f>G94/'סכום נכסי הקרן'!$C$37*100</f>
        <v>0.165233348126358</v>
      </c>
    </row>
    <row r="95" spans="1:256">
      <c r="B95" s="268" t="str">
        <v>SPDR
SPDR GOLD TRUST </v>
      </c>
      <c r="C95" s="269" t="str">
        <v>US78463V1070</v>
      </c>
      <c r="D95" s="270" t="s">
        <v>9</v>
      </c>
      <c r="E95" s="271">
        <v>776.46</v>
      </c>
      <c r="F95" s="272">
        <v>16202.04</v>
      </c>
      <c r="G95" s="271">
        <v>125.8</v>
      </c>
      <c r="H95" s="272">
        <v>0</v>
      </c>
      <c r="I95" s="272">
        <f>G95/'סכום נכסי הקרן'!$C$37*100</f>
        <v>0.38823973093567</v>
      </c>
    </row>
    <row r="96" spans="1:256">
      <c r="B96" s="273" t="str">
        <v>UNITES STATES NATURAL GUS
UNITED STATES OIL FUND </v>
      </c>
      <c r="C96" s="269" t="str">
        <v>US91232N1081</v>
      </c>
      <c r="D96" s="270" t="s">
        <v>9</v>
      </c>
      <c r="E96" s="271">
        <v>5842.13</v>
      </c>
      <c r="F96" s="272">
        <v>3337</v>
      </c>
      <c r="G96" s="271">
        <v>194.95</v>
      </c>
      <c r="H96" s="272">
        <v>0</v>
      </c>
      <c r="I96" s="272">
        <f>G96/'סכום נכסי הקרן'!$C$37*100</f>
        <v>0.601648136294983</v>
      </c>
    </row>
    <row r="97" spans="1:256">
      <c r="B97" s="274" t="s">
        <v>130</v>
      </c>
      <c r="C97" s="275"/>
      <c r="D97" s="275"/>
      <c r="E97" s="276">
        <v>14104.93</v>
      </c>
      <c r="F97" s="275"/>
      <c r="G97" s="276">
        <f>SUM(G91:G96)</f>
        <v>592.78</v>
      </c>
      <c r="H97" s="275"/>
      <c r="I97" s="276">
        <f>G97/'סכום נכסי הקרן'!$C$37*100</f>
        <v>1.82941770829926</v>
      </c>
    </row>
    <row r="98" spans="1:256">
      <c r="B98" s="278" t="s">
        <v>131</v>
      </c>
      <c r="C98" s="266"/>
      <c r="D98" s="266"/>
      <c r="E98" s="266"/>
      <c r="F98" s="266"/>
      <c r="G98" s="266"/>
      <c r="H98" s="266"/>
      <c r="I98" s="272">
        <f>G98/'סכום נכסי הקרן'!$C$37*100</f>
        <v>0</v>
      </c>
      <c r="J98" s="266"/>
      <c r="K98" s="266"/>
      <c r="L98" s="266"/>
      <c r="M98" s="266"/>
      <c r="N98" s="266"/>
      <c r="O98" s="266"/>
      <c r="P98" s="266"/>
    </row>
    <row r="99" spans="1:256">
      <c r="B99" s="279" t="s">
        <v>132</v>
      </c>
      <c r="C99" s="275"/>
      <c r="D99" s="275"/>
      <c r="E99" s="275"/>
      <c r="F99" s="275"/>
      <c r="G99" s="275"/>
      <c r="H99" s="275"/>
      <c r="I99" s="275">
        <f>G99/'סכום נכסי הקרן'!$C$37*100</f>
        <v>0</v>
      </c>
    </row>
    <row r="100" spans="1:256">
      <c r="B100" s="279" t="s">
        <v>42</v>
      </c>
      <c r="C100" s="275"/>
      <c r="D100" s="275"/>
      <c r="E100" s="276">
        <v>201330.62</v>
      </c>
      <c r="F100" s="275"/>
      <c r="G100" s="276">
        <f>G97+G89+G83</f>
        <v>7457.54</v>
      </c>
      <c r="H100" s="275"/>
      <c r="I100" s="276">
        <f>G100/'סכום נכסי הקרן'!$C$37*100</f>
        <v>23.0152092451669</v>
      </c>
    </row>
    <row r="101" spans="1:256">
      <c r="B101" s="279" t="str">
        <v>סה"כ תעודות סל (סחיר)                   </v>
      </c>
      <c r="C101" s="275"/>
      <c r="D101" s="275"/>
      <c r="E101" s="276">
        <v>217828.62</v>
      </c>
      <c r="F101" s="275"/>
      <c r="G101" s="276">
        <f>G100+G29</f>
        <v>7999.81</v>
      </c>
      <c r="H101" s="275"/>
      <c r="I101" s="276">
        <f>G101/'סכום נכסי הקרן'!$C$37*100</f>
        <v>24.6887446894792</v>
      </c>
    </row>
    <row r="102" spans="1:256">
      <c r="B102" s="281" t="s">
        <v>43</v>
      </c>
      <c r="C102" s="266"/>
      <c r="D102" s="266"/>
      <c r="E102" s="266"/>
      <c r="F102" s="266"/>
      <c r="G102" s="266"/>
      <c r="H102" s="266"/>
      <c r="I102" s="266"/>
      <c r="J102" s="266"/>
      <c r="K102" s="266"/>
      <c r="L102" s="266"/>
      <c r="M102" s="266"/>
      <c r="N102" s="266"/>
      <c r="O102" s="266"/>
      <c r="P102" s="266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B2:I2"/>
  </mergeCells>
  <printOptions/>
  <pageMargins left="0" right="0" top="0.5" bottom="0.5" header="0" footer="0.25"/>
  <pageSetup blackAndWhite="0" cellComments="none" copies="1" draft="0" errors="displayed" firstPageNumber="1" fitToWidth="1" orientation="landscape" pageOrder="overThenDown" paperSize="9" scale="91" useFirstPageNumber="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  <tabColor rgb="FF800000"/>
  </sheetPr>
  <dimension ref="A1:IV100"/>
  <sheetViews>
    <sheetView workbookViewId="0" rightToLeft="1">
      <selection activeCell="A1" sqref="A1"/>
    </sheetView>
  </sheetViews>
  <sheetFormatPr defaultRowHeight="18"/>
  <cols>
    <col min="1" max="1" style="282" width="6.281423" customWidth="1"/>
    <col min="2" max="2" style="283" width="47.78578" customWidth="1"/>
    <col min="3" max="3" style="283" width="17.72888" customWidth="1"/>
    <col min="4" max="4" style="282" width="20.59367" customWidth="1"/>
    <col min="5" max="5" style="282" width="9.713702" customWidth="1"/>
    <col min="6" max="6" style="282" width="18.30418" customWidth="1"/>
    <col min="7" max="7" style="282" width="17.58798" customWidth="1"/>
    <col min="8" max="8" style="282" width="19.73267" customWidth="1"/>
    <col min="9" max="9" style="282" width="14.43749" customWidth="1"/>
    <col min="10" max="10" style="282" width="15.72508" customWidth="1"/>
    <col min="11" max="12" style="282" width="9.713702" customWidth="1"/>
    <col min="13" max="13" style="282" width="7.569017" customWidth="1"/>
    <col min="14" max="14" style="282" width="6.708012" customWidth="1"/>
    <col min="15" max="15" style="282" width="7.709908" customWidth="1"/>
    <col min="16" max="16" style="282" width="7.138514" customWidth="1"/>
    <col min="17" max="17" style="282" width="5.995726" customWidth="1"/>
    <col min="18" max="18" style="282" width="7.854714" customWidth="1"/>
    <col min="19" max="19" style="282" width="8.140411" customWidth="1"/>
    <col min="20" max="20" style="282" width="6.281423" customWidth="1"/>
    <col min="21" max="21" style="282" width="7.999519" customWidth="1"/>
    <col min="22" max="22" style="282" width="8.711805" customWidth="1"/>
    <col min="23" max="23" style="282" width="10.00331" customWidth="1"/>
    <col min="24" max="24" style="282" width="9.57281" customWidth="1"/>
    <col min="25" max="25" style="282" width="6.136617" customWidth="1"/>
    <col min="26" max="27" style="282" width="5.706115" customWidth="1"/>
    <col min="28" max="28" style="282" width="6.852817" customWidth="1"/>
    <col min="29" max="29" style="282" width="6.422315" customWidth="1"/>
    <col min="30" max="30" style="282" width="6.708012" customWidth="1"/>
    <col min="31" max="31" style="282" width="7.28332" customWidth="1"/>
    <col min="32" max="43" style="282" width="5.706115" customWidth="1"/>
    <col min="44" max="256" style="282"/>
  </cols>
  <sheetData>
    <row r="1" spans="1:256">
      <c r="B1" s="284" t="s">
        <v>16</v>
      </c>
      <c r="C1" s="285" t="s">
        <v>1</v>
      </c>
    </row>
    <row r="2" spans="1:256">
      <c r="A2" s="286"/>
      <c r="B2" s="287" t="s">
        <v>44</v>
      </c>
      <c r="C2" s="288"/>
      <c r="D2" s="288"/>
      <c r="E2" s="288"/>
      <c r="F2" s="288"/>
      <c r="G2" s="288"/>
      <c r="H2" s="288"/>
      <c r="I2" s="288"/>
      <c r="J2" s="288"/>
      <c r="K2" s="288"/>
      <c r="L2" s="289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6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6"/>
      <c r="AT2" s="286"/>
      <c r="AU2" s="286"/>
      <c r="AV2" s="286"/>
      <c r="AW2" s="286"/>
      <c r="AX2" s="286"/>
      <c r="AY2" s="286"/>
      <c r="AZ2" s="286"/>
      <c r="BA2" s="286"/>
      <c r="BB2" s="286"/>
      <c r="BC2" s="286"/>
      <c r="BD2" s="286"/>
      <c r="BE2" s="286"/>
      <c r="BF2" s="286"/>
      <c r="BG2" s="286"/>
      <c r="BH2" s="286"/>
      <c r="BI2" s="286"/>
      <c r="BJ2" s="286"/>
      <c r="BK2" s="286"/>
      <c r="BL2" s="286"/>
      <c r="BM2" s="286"/>
      <c r="BN2" s="286"/>
      <c r="BO2" s="286"/>
      <c r="BP2" s="286"/>
      <c r="BQ2" s="286"/>
      <c r="BR2" s="286"/>
      <c r="BS2" s="286"/>
      <c r="BT2" s="286"/>
      <c r="BU2" s="286"/>
      <c r="BV2" s="286"/>
      <c r="BW2" s="286"/>
      <c r="BX2" s="286"/>
      <c r="BY2" s="286"/>
      <c r="BZ2" s="286"/>
      <c r="CA2" s="286"/>
      <c r="CB2" s="286"/>
      <c r="CC2" s="286"/>
      <c r="CD2" s="286"/>
      <c r="CE2" s="286"/>
      <c r="CF2" s="286"/>
      <c r="CG2" s="286"/>
      <c r="CH2" s="286"/>
      <c r="CI2" s="286"/>
      <c r="CJ2" s="286"/>
      <c r="CK2" s="286"/>
      <c r="CL2" s="286"/>
      <c r="CM2" s="286"/>
      <c r="CN2" s="286"/>
      <c r="CO2" s="286"/>
      <c r="CP2" s="286"/>
      <c r="CQ2" s="286"/>
      <c r="CR2" s="286"/>
      <c r="CS2" s="286"/>
      <c r="CT2" s="286"/>
      <c r="CU2" s="286"/>
      <c r="CV2" s="286"/>
      <c r="CW2" s="286"/>
      <c r="CX2" s="286"/>
      <c r="CY2" s="286"/>
      <c r="CZ2" s="286"/>
      <c r="DA2" s="286"/>
      <c r="DB2" s="286"/>
      <c r="DC2" s="286"/>
      <c r="DD2" s="286"/>
      <c r="DE2" s="286"/>
      <c r="DF2" s="286"/>
      <c r="DG2" s="286"/>
      <c r="DH2" s="286"/>
      <c r="DI2" s="286"/>
      <c r="DJ2" s="286"/>
      <c r="DK2" s="286"/>
      <c r="DL2" s="286"/>
      <c r="DM2" s="286"/>
      <c r="DN2" s="286"/>
      <c r="DO2" s="286"/>
      <c r="DP2" s="286"/>
      <c r="DQ2" s="286"/>
      <c r="DR2" s="286"/>
      <c r="DS2" s="286"/>
      <c r="DT2" s="286"/>
      <c r="DU2" s="286"/>
      <c r="DV2" s="286"/>
      <c r="DW2" s="286"/>
      <c r="DX2" s="286"/>
      <c r="DY2" s="286"/>
      <c r="DZ2" s="286"/>
      <c r="EA2" s="286"/>
      <c r="EB2" s="286"/>
      <c r="EC2" s="286"/>
      <c r="ED2" s="286"/>
      <c r="EE2" s="286"/>
      <c r="EF2" s="286"/>
      <c r="EG2" s="286"/>
      <c r="EH2" s="286"/>
      <c r="EI2" s="286"/>
      <c r="EJ2" s="286"/>
      <c r="EK2" s="286"/>
      <c r="EL2" s="286"/>
      <c r="EM2" s="286"/>
      <c r="EN2" s="286"/>
      <c r="EO2" s="286"/>
      <c r="EP2" s="286"/>
      <c r="EQ2" s="286"/>
      <c r="ER2" s="286"/>
      <c r="ES2" s="286"/>
      <c r="ET2" s="286"/>
      <c r="EU2" s="286"/>
      <c r="EV2" s="286"/>
      <c r="EW2" s="286"/>
      <c r="EX2" s="286"/>
      <c r="EY2" s="286"/>
      <c r="EZ2" s="286"/>
      <c r="FA2" s="286"/>
      <c r="FB2" s="286"/>
      <c r="FC2" s="286"/>
      <c r="FD2" s="286"/>
      <c r="FE2" s="286"/>
      <c r="FF2" s="286"/>
      <c r="FG2" s="286"/>
      <c r="FH2" s="286"/>
      <c r="FI2" s="286"/>
      <c r="FJ2" s="286"/>
      <c r="FK2" s="286"/>
      <c r="FL2" s="286"/>
      <c r="FM2" s="286"/>
      <c r="FN2" s="286"/>
      <c r="FO2" s="286"/>
      <c r="FP2" s="286"/>
      <c r="FQ2" s="286"/>
      <c r="FR2" s="286"/>
      <c r="FS2" s="286"/>
      <c r="FT2" s="286"/>
      <c r="FU2" s="286"/>
      <c r="FV2" s="286"/>
      <c r="FW2" s="286"/>
      <c r="FX2" s="286"/>
      <c r="FY2" s="286"/>
      <c r="FZ2" s="286"/>
      <c r="GA2" s="286"/>
      <c r="GB2" s="286"/>
      <c r="GC2" s="286"/>
      <c r="GD2" s="286"/>
      <c r="GE2" s="286"/>
      <c r="GF2" s="286"/>
      <c r="GG2" s="286"/>
      <c r="GH2" s="286"/>
      <c r="GI2" s="286"/>
      <c r="GJ2" s="286"/>
      <c r="GK2" s="286"/>
      <c r="GL2" s="286"/>
      <c r="GM2" s="286"/>
      <c r="GN2" s="286"/>
      <c r="GO2" s="286"/>
      <c r="GP2" s="286"/>
      <c r="GQ2" s="286"/>
      <c r="GR2" s="286"/>
      <c r="GS2" s="286"/>
      <c r="GT2" s="286"/>
      <c r="GU2" s="286"/>
      <c r="GV2" s="286"/>
      <c r="GW2" s="286"/>
      <c r="GX2" s="286"/>
      <c r="GY2" s="286"/>
      <c r="GZ2" s="286"/>
      <c r="HA2" s="286"/>
      <c r="HB2" s="286"/>
      <c r="HC2" s="286"/>
      <c r="HD2" s="286"/>
      <c r="HE2" s="286"/>
      <c r="HF2" s="286"/>
      <c r="HG2" s="286"/>
      <c r="HH2" s="286"/>
      <c r="HI2" s="286"/>
      <c r="HJ2" s="286"/>
      <c r="HK2" s="286"/>
      <c r="HL2" s="286"/>
      <c r="HM2" s="286"/>
      <c r="HN2" s="286"/>
      <c r="HO2" s="286"/>
      <c r="HP2" s="286"/>
      <c r="HQ2" s="286"/>
      <c r="HR2" s="286"/>
      <c r="HS2" s="286"/>
      <c r="HT2" s="286"/>
      <c r="HU2" s="286"/>
      <c r="HV2" s="286"/>
      <c r="HW2" s="286"/>
      <c r="HX2" s="286"/>
      <c r="HY2" s="286"/>
      <c r="HZ2" s="286"/>
      <c r="IA2" s="286"/>
      <c r="IB2" s="286"/>
      <c r="IC2" s="286"/>
      <c r="ID2" s="286"/>
      <c r="IE2" s="286"/>
      <c r="IF2" s="286"/>
      <c r="IG2" s="286"/>
      <c r="IH2" s="286"/>
      <c r="II2" s="286"/>
      <c r="IJ2" s="286"/>
      <c r="IK2" s="286"/>
      <c r="IL2" s="286"/>
      <c r="IM2" s="286"/>
      <c r="IN2" s="286"/>
      <c r="IO2" s="286"/>
      <c r="IP2" s="286"/>
      <c r="IQ2" s="286"/>
      <c r="IR2" s="286"/>
      <c r="IS2" s="286"/>
      <c r="IT2" s="286"/>
      <c r="IU2" s="286"/>
      <c r="IV2" s="286"/>
    </row>
    <row r="3" spans="1:256">
      <c r="A3" s="290"/>
      <c r="B3" s="291" t="str">
        <v>6. קרנות נאמנות</v>
      </c>
      <c r="C3" s="292" t="s">
        <v>17</v>
      </c>
      <c r="D3" s="293" t="s">
        <v>64</v>
      </c>
      <c r="E3" s="292" t="s">
        <v>18</v>
      </c>
      <c r="F3" s="292" t="s">
        <v>19</v>
      </c>
      <c r="G3" s="292" t="s">
        <v>20</v>
      </c>
      <c r="H3" s="292" t="s">
        <v>48</v>
      </c>
      <c r="I3" s="292" t="s">
        <v>49</v>
      </c>
      <c r="J3" s="292" t="s">
        <v>23</v>
      </c>
      <c r="K3" s="292" t="s">
        <v>50</v>
      </c>
      <c r="L3" s="294" t="s">
        <v>2</v>
      </c>
      <c r="M3" s="290"/>
      <c r="N3" s="286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0"/>
      <c r="AA3" s="290"/>
      <c r="AB3" s="290"/>
      <c r="AC3" s="290"/>
      <c r="AD3" s="290"/>
      <c r="AE3" s="290"/>
      <c r="AF3" s="290"/>
      <c r="AG3" s="290"/>
      <c r="AH3" s="290"/>
      <c r="AI3" s="290"/>
      <c r="AJ3" s="290"/>
      <c r="AK3" s="290"/>
      <c r="AL3" s="290"/>
      <c r="AM3" s="290"/>
      <c r="AN3" s="290"/>
      <c r="AO3" s="290"/>
      <c r="AP3" s="290"/>
      <c r="AQ3" s="290"/>
      <c r="AR3" s="290"/>
      <c r="AS3" s="290"/>
      <c r="AT3" s="290"/>
      <c r="AU3" s="290"/>
      <c r="AV3" s="290"/>
      <c r="AW3" s="290"/>
      <c r="AX3" s="290"/>
      <c r="AY3" s="290"/>
      <c r="AZ3" s="290"/>
      <c r="BA3" s="290"/>
      <c r="BB3" s="290"/>
      <c r="BC3" s="290"/>
      <c r="BD3" s="290"/>
      <c r="BE3" s="290"/>
      <c r="BF3" s="290"/>
      <c r="BG3" s="290"/>
      <c r="BH3" s="290"/>
      <c r="BI3" s="290"/>
      <c r="BJ3" s="290"/>
      <c r="BK3" s="290"/>
      <c r="BL3" s="290"/>
      <c r="BM3" s="290"/>
      <c r="BN3" s="290"/>
      <c r="BO3" s="290"/>
      <c r="BP3" s="290"/>
      <c r="BQ3" s="290"/>
      <c r="BR3" s="290"/>
      <c r="BS3" s="290"/>
      <c r="BT3" s="290"/>
      <c r="BU3" s="290"/>
      <c r="BV3" s="290"/>
      <c r="BW3" s="290"/>
      <c r="BX3" s="290"/>
      <c r="BY3" s="290"/>
      <c r="BZ3" s="290"/>
      <c r="CA3" s="290"/>
      <c r="CB3" s="290"/>
      <c r="CC3" s="290"/>
      <c r="CD3" s="290"/>
      <c r="CE3" s="290"/>
      <c r="CF3" s="290"/>
      <c r="CG3" s="290"/>
      <c r="CH3" s="290"/>
      <c r="CI3" s="290"/>
      <c r="CJ3" s="290"/>
      <c r="CK3" s="290"/>
      <c r="CL3" s="290"/>
      <c r="CM3" s="290"/>
      <c r="CN3" s="290"/>
      <c r="CO3" s="290"/>
      <c r="CP3" s="290"/>
      <c r="CQ3" s="290"/>
      <c r="CR3" s="290"/>
      <c r="CS3" s="290"/>
      <c r="CT3" s="290"/>
      <c r="CU3" s="290"/>
      <c r="CV3" s="290"/>
      <c r="CW3" s="290"/>
      <c r="CX3" s="290"/>
      <c r="CY3" s="290"/>
      <c r="CZ3" s="290"/>
      <c r="DA3" s="290"/>
      <c r="DB3" s="290"/>
      <c r="DC3" s="290"/>
      <c r="DD3" s="290"/>
      <c r="DE3" s="290"/>
      <c r="DF3" s="290"/>
      <c r="DG3" s="290"/>
      <c r="DH3" s="290"/>
      <c r="DI3" s="290"/>
      <c r="DJ3" s="290"/>
      <c r="DK3" s="290"/>
      <c r="DL3" s="290"/>
      <c r="DM3" s="290"/>
      <c r="DN3" s="290"/>
      <c r="DO3" s="290"/>
      <c r="DP3" s="290"/>
      <c r="DQ3" s="290"/>
      <c r="DR3" s="290"/>
      <c r="DS3" s="290"/>
      <c r="DT3" s="290"/>
      <c r="DU3" s="290"/>
      <c r="DV3" s="290"/>
      <c r="DW3" s="290"/>
      <c r="DX3" s="290"/>
      <c r="DY3" s="290"/>
      <c r="DZ3" s="290"/>
      <c r="EA3" s="290"/>
      <c r="EB3" s="290"/>
      <c r="EC3" s="290"/>
      <c r="ED3" s="290"/>
      <c r="EE3" s="290"/>
      <c r="EF3" s="290"/>
      <c r="EG3" s="290"/>
      <c r="EH3" s="290"/>
      <c r="EI3" s="290"/>
      <c r="EJ3" s="290"/>
      <c r="EK3" s="290"/>
      <c r="EL3" s="290"/>
      <c r="EM3" s="290"/>
      <c r="EN3" s="290"/>
      <c r="EO3" s="290"/>
      <c r="EP3" s="290"/>
      <c r="EQ3" s="290"/>
      <c r="ER3" s="290"/>
      <c r="ES3" s="290"/>
      <c r="ET3" s="290"/>
      <c r="EU3" s="290"/>
      <c r="EV3" s="290"/>
      <c r="EW3" s="290"/>
      <c r="EX3" s="290"/>
      <c r="EY3" s="290"/>
      <c r="EZ3" s="290"/>
      <c r="FA3" s="290"/>
      <c r="FB3" s="290"/>
      <c r="FC3" s="290"/>
      <c r="FD3" s="290"/>
      <c r="FE3" s="290"/>
      <c r="FF3" s="290"/>
      <c r="FG3" s="290"/>
      <c r="FH3" s="290"/>
      <c r="FI3" s="290"/>
      <c r="FJ3" s="290"/>
      <c r="FK3" s="290"/>
      <c r="FL3" s="290"/>
      <c r="FM3" s="290"/>
      <c r="FN3" s="290"/>
      <c r="FO3" s="290"/>
      <c r="FP3" s="290"/>
      <c r="FQ3" s="290"/>
      <c r="FR3" s="290"/>
      <c r="FS3" s="290"/>
      <c r="FT3" s="290"/>
      <c r="FU3" s="290"/>
      <c r="FV3" s="290"/>
      <c r="FW3" s="290"/>
      <c r="FX3" s="290"/>
      <c r="FY3" s="290"/>
      <c r="FZ3" s="290"/>
      <c r="GA3" s="290"/>
      <c r="GB3" s="290"/>
      <c r="GC3" s="290"/>
      <c r="GD3" s="290"/>
      <c r="GE3" s="290"/>
      <c r="GF3" s="290"/>
      <c r="GG3" s="290"/>
      <c r="GH3" s="290"/>
      <c r="GI3" s="290"/>
      <c r="GJ3" s="290"/>
      <c r="GK3" s="290"/>
      <c r="GL3" s="290"/>
      <c r="GM3" s="290"/>
      <c r="GN3" s="290"/>
      <c r="GO3" s="290"/>
      <c r="GP3" s="290"/>
      <c r="GQ3" s="290"/>
      <c r="GR3" s="290"/>
      <c r="GS3" s="290"/>
      <c r="GT3" s="290"/>
      <c r="GU3" s="290"/>
      <c r="GV3" s="290"/>
      <c r="GW3" s="290"/>
      <c r="GX3" s="290"/>
      <c r="GY3" s="290"/>
      <c r="GZ3" s="290"/>
      <c r="HA3" s="290"/>
      <c r="HB3" s="290"/>
      <c r="HC3" s="290"/>
      <c r="HD3" s="290"/>
      <c r="HE3" s="290"/>
      <c r="HF3" s="290"/>
      <c r="HG3" s="290"/>
      <c r="HH3" s="290"/>
      <c r="HI3" s="290"/>
      <c r="HJ3" s="290"/>
      <c r="HK3" s="290"/>
      <c r="HL3" s="290"/>
      <c r="HM3" s="290"/>
      <c r="HN3" s="290"/>
      <c r="HO3" s="290"/>
      <c r="HP3" s="290"/>
      <c r="HQ3" s="290"/>
      <c r="HR3" s="290"/>
      <c r="HS3" s="290"/>
      <c r="HT3" s="290"/>
      <c r="HU3" s="290"/>
      <c r="HV3" s="290"/>
      <c r="HW3" s="290"/>
      <c r="HX3" s="290"/>
      <c r="HY3" s="290"/>
      <c r="HZ3" s="290"/>
      <c r="IA3" s="290"/>
      <c r="IB3" s="290"/>
      <c r="IC3" s="290"/>
      <c r="ID3" s="290"/>
      <c r="IE3" s="290"/>
      <c r="IF3" s="290"/>
      <c r="IG3" s="290"/>
      <c r="IH3" s="290"/>
      <c r="II3" s="290"/>
      <c r="IJ3" s="290"/>
      <c r="IK3" s="290"/>
      <c r="IL3" s="290"/>
      <c r="IM3" s="290"/>
      <c r="IN3" s="290"/>
      <c r="IO3" s="290"/>
      <c r="IP3" s="290"/>
      <c r="IQ3" s="290"/>
      <c r="IR3" s="290"/>
      <c r="IS3" s="290"/>
      <c r="IT3" s="290"/>
      <c r="IU3" s="290"/>
      <c r="IV3" s="290"/>
    </row>
    <row r="4" spans="1:256">
      <c r="A4" s="295"/>
      <c r="B4" s="296"/>
      <c r="C4" s="297"/>
      <c r="D4" s="297"/>
      <c r="E4" s="297"/>
      <c r="F4" s="297"/>
      <c r="G4" s="297"/>
      <c r="H4" s="298" t="s">
        <v>53</v>
      </c>
      <c r="I4" s="298" t="s">
        <v>54</v>
      </c>
      <c r="J4" s="298" t="s">
        <v>3</v>
      </c>
      <c r="K4" s="298" t="s">
        <v>4</v>
      </c>
      <c r="L4" s="299" t="s">
        <v>4</v>
      </c>
      <c r="M4" s="295"/>
      <c r="N4" s="295"/>
      <c r="O4" s="295"/>
      <c r="P4" s="295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  <c r="AH4" s="295"/>
      <c r="AI4" s="295"/>
      <c r="AJ4" s="295"/>
      <c r="AK4" s="295"/>
      <c r="AL4" s="295"/>
      <c r="AM4" s="295"/>
      <c r="AN4" s="295"/>
      <c r="AO4" s="295"/>
      <c r="AP4" s="295"/>
      <c r="AQ4" s="295"/>
      <c r="AR4" s="295"/>
      <c r="AS4" s="295"/>
      <c r="AT4" s="295"/>
      <c r="AU4" s="295"/>
      <c r="AV4" s="295"/>
      <c r="AW4" s="295"/>
      <c r="AX4" s="295"/>
      <c r="AY4" s="295"/>
      <c r="AZ4" s="295"/>
      <c r="BA4" s="295"/>
      <c r="BB4" s="295"/>
      <c r="BC4" s="295"/>
      <c r="BD4" s="295"/>
      <c r="BE4" s="295"/>
      <c r="BF4" s="295"/>
      <c r="BG4" s="295"/>
      <c r="BH4" s="295"/>
      <c r="BI4" s="295"/>
      <c r="BJ4" s="295"/>
      <c r="BK4" s="295"/>
      <c r="BL4" s="295"/>
      <c r="BM4" s="295"/>
      <c r="BN4" s="295"/>
      <c r="BO4" s="295"/>
      <c r="BP4" s="295"/>
      <c r="BQ4" s="295"/>
      <c r="BR4" s="295"/>
      <c r="BS4" s="295"/>
      <c r="BT4" s="295"/>
      <c r="BU4" s="295"/>
      <c r="BV4" s="295"/>
      <c r="BW4" s="295"/>
      <c r="BX4" s="295"/>
      <c r="BY4" s="295"/>
      <c r="BZ4" s="295"/>
      <c r="CA4" s="295"/>
      <c r="CB4" s="295"/>
      <c r="CC4" s="295"/>
      <c r="CD4" s="295"/>
      <c r="CE4" s="295"/>
      <c r="CF4" s="295"/>
      <c r="CG4" s="295"/>
      <c r="CH4" s="295"/>
      <c r="CI4" s="295"/>
      <c r="CJ4" s="295"/>
      <c r="CK4" s="295"/>
      <c r="CL4" s="295"/>
      <c r="CM4" s="295"/>
      <c r="CN4" s="295"/>
      <c r="CO4" s="295"/>
      <c r="CP4" s="295"/>
      <c r="CQ4" s="295"/>
      <c r="CR4" s="295"/>
      <c r="CS4" s="295"/>
      <c r="CT4" s="295"/>
      <c r="CU4" s="295"/>
      <c r="CV4" s="295"/>
      <c r="CW4" s="295"/>
      <c r="CX4" s="295"/>
      <c r="CY4" s="295"/>
      <c r="CZ4" s="295"/>
      <c r="DA4" s="295"/>
      <c r="DB4" s="295"/>
      <c r="DC4" s="295"/>
      <c r="DD4" s="295"/>
      <c r="DE4" s="295"/>
      <c r="DF4" s="295"/>
      <c r="DG4" s="295"/>
      <c r="DH4" s="295"/>
      <c r="DI4" s="295"/>
      <c r="DJ4" s="295"/>
      <c r="DK4" s="295"/>
      <c r="DL4" s="295"/>
      <c r="DM4" s="295"/>
      <c r="DN4" s="295"/>
      <c r="DO4" s="295"/>
      <c r="DP4" s="295"/>
      <c r="DQ4" s="295"/>
      <c r="DR4" s="295"/>
      <c r="DS4" s="295"/>
      <c r="DT4" s="295"/>
      <c r="DU4" s="295"/>
      <c r="DV4" s="295"/>
      <c r="DW4" s="295"/>
      <c r="DX4" s="295"/>
      <c r="DY4" s="295"/>
      <c r="DZ4" s="295"/>
      <c r="EA4" s="295"/>
      <c r="EB4" s="295"/>
      <c r="EC4" s="295"/>
      <c r="ED4" s="295"/>
      <c r="EE4" s="295"/>
      <c r="EF4" s="295"/>
      <c r="EG4" s="295"/>
      <c r="EH4" s="295"/>
      <c r="EI4" s="295"/>
      <c r="EJ4" s="295"/>
      <c r="EK4" s="295"/>
      <c r="EL4" s="295"/>
      <c r="EM4" s="295"/>
      <c r="EN4" s="295"/>
      <c r="EO4" s="295"/>
      <c r="EP4" s="295"/>
      <c r="EQ4" s="295"/>
      <c r="ER4" s="295"/>
      <c r="ES4" s="295"/>
      <c r="ET4" s="295"/>
      <c r="EU4" s="295"/>
      <c r="EV4" s="295"/>
      <c r="EW4" s="295"/>
      <c r="EX4" s="295"/>
      <c r="EY4" s="295"/>
      <c r="EZ4" s="295"/>
      <c r="FA4" s="295"/>
      <c r="FB4" s="295"/>
      <c r="FC4" s="295"/>
      <c r="FD4" s="295"/>
      <c r="FE4" s="295"/>
      <c r="FF4" s="295"/>
      <c r="FG4" s="295"/>
      <c r="FH4" s="295"/>
      <c r="FI4" s="295"/>
      <c r="FJ4" s="295"/>
      <c r="FK4" s="295"/>
      <c r="FL4" s="295"/>
      <c r="FM4" s="295"/>
      <c r="FN4" s="295"/>
      <c r="FO4" s="295"/>
      <c r="FP4" s="295"/>
      <c r="FQ4" s="295"/>
      <c r="FR4" s="295"/>
      <c r="FS4" s="295"/>
      <c r="FT4" s="295"/>
      <c r="FU4" s="295"/>
      <c r="FV4" s="295"/>
      <c r="FW4" s="295"/>
      <c r="FX4" s="295"/>
      <c r="FY4" s="295"/>
      <c r="FZ4" s="295"/>
      <c r="GA4" s="295"/>
      <c r="GB4" s="295"/>
      <c r="GC4" s="295"/>
      <c r="GD4" s="295"/>
      <c r="GE4" s="295"/>
      <c r="GF4" s="295"/>
      <c r="GG4" s="295"/>
      <c r="GH4" s="295"/>
      <c r="GI4" s="295"/>
      <c r="GJ4" s="295"/>
      <c r="GK4" s="295"/>
      <c r="GL4" s="295"/>
      <c r="GM4" s="295"/>
      <c r="GN4" s="295"/>
      <c r="GO4" s="295"/>
      <c r="GP4" s="295"/>
      <c r="GQ4" s="295"/>
      <c r="GR4" s="295"/>
      <c r="GS4" s="295"/>
      <c r="GT4" s="295"/>
      <c r="GU4" s="295"/>
      <c r="GV4" s="295"/>
      <c r="GW4" s="295"/>
      <c r="GX4" s="295"/>
      <c r="GY4" s="295"/>
      <c r="GZ4" s="295"/>
      <c r="HA4" s="295"/>
      <c r="HB4" s="295"/>
      <c r="HC4" s="295"/>
      <c r="HD4" s="295"/>
      <c r="HE4" s="295"/>
      <c r="HF4" s="295"/>
      <c r="HG4" s="295"/>
      <c r="HH4" s="295"/>
      <c r="HI4" s="295"/>
      <c r="HJ4" s="295"/>
      <c r="HK4" s="295"/>
      <c r="HL4" s="295"/>
      <c r="HM4" s="295"/>
      <c r="HN4" s="295"/>
      <c r="HO4" s="295"/>
      <c r="HP4" s="295"/>
      <c r="HQ4" s="295"/>
      <c r="HR4" s="295"/>
      <c r="HS4" s="295"/>
      <c r="HT4" s="295"/>
      <c r="HU4" s="295"/>
      <c r="HV4" s="295"/>
      <c r="HW4" s="295"/>
      <c r="HX4" s="295"/>
      <c r="HY4" s="295"/>
      <c r="HZ4" s="295"/>
      <c r="IA4" s="295"/>
      <c r="IB4" s="295"/>
      <c r="IC4" s="295"/>
      <c r="ID4" s="295"/>
      <c r="IE4" s="295"/>
      <c r="IF4" s="295"/>
      <c r="IG4" s="295"/>
      <c r="IH4" s="295"/>
      <c r="II4" s="295"/>
      <c r="IJ4" s="295"/>
      <c r="IK4" s="295"/>
      <c r="IL4" s="295"/>
      <c r="IM4" s="295"/>
      <c r="IN4" s="295"/>
      <c r="IO4" s="295"/>
      <c r="IP4" s="295"/>
      <c r="IQ4" s="295"/>
      <c r="IR4" s="295"/>
      <c r="IS4" s="295"/>
      <c r="IT4" s="295"/>
      <c r="IU4" s="295"/>
      <c r="IV4" s="295"/>
    </row>
    <row r="5" spans="1:256">
      <c r="A5" s="300"/>
      <c r="B5" s="301"/>
      <c r="C5" s="302" t="s">
        <v>5</v>
      </c>
      <c r="D5" s="302" t="s">
        <v>6</v>
      </c>
      <c r="E5" s="302" t="s">
        <v>24</v>
      </c>
      <c r="F5" s="302" t="s">
        <v>25</v>
      </c>
      <c r="G5" s="302" t="s">
        <v>26</v>
      </c>
      <c r="H5" s="302" t="s">
        <v>27</v>
      </c>
      <c r="I5" s="302" t="s">
        <v>28</v>
      </c>
      <c r="J5" s="302" t="s">
        <v>29</v>
      </c>
      <c r="K5" s="302" t="s">
        <v>55</v>
      </c>
      <c r="L5" s="303" t="s">
        <v>56</v>
      </c>
      <c r="M5" s="300"/>
      <c r="N5" s="300"/>
      <c r="O5" s="300"/>
      <c r="P5" s="300"/>
      <c r="Q5" s="300"/>
      <c r="R5" s="300"/>
      <c r="S5" s="300"/>
      <c r="T5" s="300"/>
      <c r="U5" s="300"/>
      <c r="V5" s="300"/>
      <c r="W5" s="300"/>
      <c r="X5" s="300"/>
      <c r="Y5" s="300"/>
      <c r="Z5" s="300"/>
      <c r="AA5" s="300"/>
      <c r="AB5" s="300"/>
      <c r="AC5" s="300"/>
      <c r="AD5" s="300"/>
      <c r="AE5" s="300"/>
      <c r="AF5" s="300"/>
      <c r="AG5" s="300"/>
      <c r="AH5" s="300"/>
      <c r="AI5" s="300"/>
      <c r="AJ5" s="300"/>
      <c r="AK5" s="300"/>
      <c r="AL5" s="300"/>
      <c r="AM5" s="300"/>
      <c r="AN5" s="300"/>
      <c r="AO5" s="300"/>
      <c r="AP5" s="300"/>
      <c r="AQ5" s="300"/>
      <c r="AR5" s="300"/>
      <c r="AS5" s="300"/>
      <c r="AT5" s="300"/>
      <c r="AU5" s="300"/>
      <c r="AV5" s="300"/>
      <c r="AW5" s="300"/>
      <c r="AX5" s="300"/>
      <c r="AY5" s="300"/>
      <c r="AZ5" s="300"/>
      <c r="BA5" s="300"/>
      <c r="BB5" s="300"/>
      <c r="BC5" s="300"/>
      <c r="BD5" s="300"/>
      <c r="BE5" s="300"/>
      <c r="BF5" s="300"/>
      <c r="BG5" s="300"/>
      <c r="BH5" s="300"/>
      <c r="BI5" s="300"/>
      <c r="BJ5" s="300"/>
      <c r="BK5" s="300"/>
      <c r="BL5" s="300"/>
      <c r="BM5" s="300"/>
      <c r="BN5" s="300"/>
      <c r="BO5" s="300"/>
      <c r="BP5" s="300"/>
      <c r="BQ5" s="300"/>
      <c r="BR5" s="300"/>
      <c r="BS5" s="300"/>
      <c r="BT5" s="300"/>
      <c r="BU5" s="300"/>
      <c r="BV5" s="300"/>
      <c r="BW5" s="300"/>
      <c r="BX5" s="300"/>
      <c r="BY5" s="300"/>
      <c r="BZ5" s="300"/>
      <c r="CA5" s="300"/>
      <c r="CB5" s="300"/>
      <c r="CC5" s="300"/>
      <c r="CD5" s="300"/>
      <c r="CE5" s="300"/>
      <c r="CF5" s="300"/>
      <c r="CG5" s="300"/>
      <c r="CH5" s="300"/>
      <c r="CI5" s="300"/>
      <c r="CJ5" s="300"/>
      <c r="CK5" s="300"/>
      <c r="CL5" s="300"/>
      <c r="CM5" s="300"/>
      <c r="CN5" s="300"/>
      <c r="CO5" s="300"/>
      <c r="CP5" s="300"/>
      <c r="CQ5" s="300"/>
      <c r="CR5" s="300"/>
      <c r="CS5" s="300"/>
      <c r="CT5" s="300"/>
      <c r="CU5" s="300"/>
      <c r="CV5" s="300"/>
      <c r="CW5" s="300"/>
      <c r="CX5" s="300"/>
      <c r="CY5" s="300"/>
      <c r="CZ5" s="300"/>
      <c r="DA5" s="300"/>
      <c r="DB5" s="300"/>
      <c r="DC5" s="300"/>
      <c r="DD5" s="300"/>
      <c r="DE5" s="300"/>
      <c r="DF5" s="300"/>
      <c r="DG5" s="300"/>
      <c r="DH5" s="300"/>
      <c r="DI5" s="300"/>
      <c r="DJ5" s="300"/>
      <c r="DK5" s="300"/>
      <c r="DL5" s="300"/>
      <c r="DM5" s="300"/>
      <c r="DN5" s="300"/>
      <c r="DO5" s="300"/>
      <c r="DP5" s="300"/>
      <c r="DQ5" s="300"/>
      <c r="DR5" s="300"/>
      <c r="DS5" s="300"/>
      <c r="DT5" s="300"/>
      <c r="DU5" s="300"/>
      <c r="DV5" s="300"/>
      <c r="DW5" s="300"/>
      <c r="DX5" s="300"/>
      <c r="DY5" s="300"/>
      <c r="DZ5" s="300"/>
      <c r="EA5" s="300"/>
      <c r="EB5" s="300"/>
      <c r="EC5" s="300"/>
      <c r="ED5" s="300"/>
      <c r="EE5" s="300"/>
      <c r="EF5" s="300"/>
      <c r="EG5" s="300"/>
      <c r="EH5" s="300"/>
      <c r="EI5" s="300"/>
      <c r="EJ5" s="300"/>
      <c r="EK5" s="300"/>
      <c r="EL5" s="300"/>
      <c r="EM5" s="300"/>
      <c r="EN5" s="300"/>
      <c r="EO5" s="300"/>
      <c r="EP5" s="300"/>
      <c r="EQ5" s="300"/>
      <c r="ER5" s="300"/>
      <c r="ES5" s="300"/>
      <c r="ET5" s="300"/>
      <c r="EU5" s="300"/>
      <c r="EV5" s="300"/>
      <c r="EW5" s="300"/>
      <c r="EX5" s="300"/>
      <c r="EY5" s="300"/>
      <c r="EZ5" s="300"/>
      <c r="FA5" s="300"/>
      <c r="FB5" s="300"/>
      <c r="FC5" s="300"/>
      <c r="FD5" s="300"/>
      <c r="FE5" s="300"/>
      <c r="FF5" s="300"/>
      <c r="FG5" s="300"/>
      <c r="FH5" s="300"/>
      <c r="FI5" s="300"/>
      <c r="FJ5" s="300"/>
      <c r="FK5" s="300"/>
      <c r="FL5" s="300"/>
      <c r="FM5" s="300"/>
      <c r="FN5" s="300"/>
      <c r="FO5" s="300"/>
      <c r="FP5" s="300"/>
      <c r="FQ5" s="300"/>
      <c r="FR5" s="300"/>
      <c r="FS5" s="300"/>
      <c r="FT5" s="300"/>
      <c r="FU5" s="300"/>
      <c r="FV5" s="300"/>
      <c r="FW5" s="300"/>
      <c r="FX5" s="300"/>
      <c r="FY5" s="300"/>
      <c r="FZ5" s="300"/>
      <c r="GA5" s="300"/>
      <c r="GB5" s="300"/>
      <c r="GC5" s="300"/>
      <c r="GD5" s="300"/>
      <c r="GE5" s="300"/>
      <c r="GF5" s="300"/>
      <c r="GG5" s="300"/>
      <c r="GH5" s="300"/>
      <c r="GI5" s="300"/>
      <c r="GJ5" s="300"/>
      <c r="GK5" s="300"/>
      <c r="GL5" s="300"/>
      <c r="GM5" s="300"/>
      <c r="GN5" s="300"/>
      <c r="GO5" s="300"/>
      <c r="GP5" s="300"/>
      <c r="GQ5" s="300"/>
      <c r="GR5" s="300"/>
      <c r="GS5" s="300"/>
      <c r="GT5" s="300"/>
      <c r="GU5" s="300"/>
      <c r="GV5" s="300"/>
      <c r="GW5" s="300"/>
      <c r="GX5" s="300"/>
      <c r="GY5" s="300"/>
      <c r="GZ5" s="300"/>
      <c r="HA5" s="300"/>
      <c r="HB5" s="300"/>
      <c r="HC5" s="300"/>
      <c r="HD5" s="300"/>
      <c r="HE5" s="300"/>
      <c r="HF5" s="300"/>
      <c r="HG5" s="300"/>
      <c r="HH5" s="300"/>
      <c r="HI5" s="300"/>
      <c r="HJ5" s="300"/>
      <c r="HK5" s="300"/>
      <c r="HL5" s="300"/>
      <c r="HM5" s="300"/>
      <c r="HN5" s="300"/>
      <c r="HO5" s="300"/>
      <c r="HP5" s="300"/>
      <c r="HQ5" s="300"/>
      <c r="HR5" s="300"/>
      <c r="HS5" s="300"/>
      <c r="HT5" s="300"/>
      <c r="HU5" s="300"/>
      <c r="HV5" s="300"/>
      <c r="HW5" s="300"/>
      <c r="HX5" s="300"/>
      <c r="HY5" s="300"/>
      <c r="HZ5" s="300"/>
      <c r="IA5" s="300"/>
      <c r="IB5" s="300"/>
      <c r="IC5" s="300"/>
      <c r="ID5" s="300"/>
      <c r="IE5" s="300"/>
      <c r="IF5" s="300"/>
      <c r="IG5" s="300"/>
      <c r="IH5" s="300"/>
      <c r="II5" s="300"/>
      <c r="IJ5" s="300"/>
      <c r="IK5" s="300"/>
      <c r="IL5" s="300"/>
      <c r="IM5" s="300"/>
      <c r="IN5" s="300"/>
      <c r="IO5" s="300"/>
      <c r="IP5" s="300"/>
      <c r="IQ5" s="300"/>
      <c r="IR5" s="300"/>
      <c r="IS5" s="300"/>
      <c r="IT5" s="300"/>
      <c r="IU5" s="300"/>
      <c r="IV5" s="300"/>
    </row>
    <row r="6" spans="1:256">
      <c r="B6" s="304" t="str">
        <v>תעודות השתתפות בקרנות נאמנות בישראל     </v>
      </c>
      <c r="C6" s="305"/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05"/>
      <c r="P6" s="305"/>
    </row>
    <row r="7" spans="1:256">
      <c r="B7" s="306" t="str">
        <v>סה"כ תעודות השתתפות בקרנות נאמנות בישראל</v>
      </c>
      <c r="C7" s="307"/>
      <c r="D7" s="307"/>
      <c r="E7" s="307"/>
      <c r="F7" s="307"/>
      <c r="G7" s="307"/>
      <c r="H7" s="307"/>
      <c r="I7" s="307"/>
      <c r="J7" s="307"/>
      <c r="K7" s="307"/>
      <c r="L7" s="307"/>
    </row>
    <row r="8" spans="1:256">
      <c r="B8" s="308" t="str">
        <v>תעודות השתתפות בקרנות נאמנות בחו"ל      </v>
      </c>
      <c r="C8" s="305"/>
      <c r="D8" s="305"/>
      <c r="E8" s="305"/>
      <c r="F8" s="305"/>
      <c r="G8" s="305"/>
      <c r="H8" s="305"/>
      <c r="I8" s="305"/>
      <c r="J8" s="305"/>
      <c r="K8" s="305"/>
      <c r="L8" s="305"/>
      <c r="M8" s="305"/>
      <c r="N8" s="305"/>
      <c r="O8" s="305"/>
      <c r="P8" s="305"/>
    </row>
    <row r="9" spans="1:256">
      <c r="B9" s="309" t="str">
        <v>Neu Berger Berman
NB US HY USD-INS-AC </v>
      </c>
      <c r="C9" s="310" t="str">
        <v>IE00B12VW565</v>
      </c>
      <c r="D9" s="311"/>
      <c r="E9" s="312" t="str">
        <v>bb</v>
      </c>
      <c r="F9" s="313" t="s">
        <v>115</v>
      </c>
      <c r="G9" s="311" t="s">
        <v>9</v>
      </c>
      <c r="H9" s="314">
        <v>2045.81</v>
      </c>
      <c r="I9" s="315">
        <v>1860</v>
      </c>
      <c r="J9" s="314">
        <v>38.05</v>
      </c>
      <c r="K9" s="315">
        <v>0</v>
      </c>
      <c r="L9" s="315">
        <f>J9/'סכום נכסי הקרן'!$C$37*100</f>
        <v>0.117428630859318</v>
      </c>
    </row>
    <row r="10" spans="1:256">
      <c r="B10" s="309" t="str">
        <v>MUZINICH &amp; CO
MUZIN-AMERICAYIELD </v>
      </c>
      <c r="C10" s="310" t="str">
        <v>IE0004347849</v>
      </c>
      <c r="D10" s="311"/>
      <c r="E10" s="312" t="str">
        <v>bb-</v>
      </c>
      <c r="F10" s="313" t="s">
        <v>115</v>
      </c>
      <c r="G10" s="311" t="s">
        <v>9</v>
      </c>
      <c r="H10" s="314">
        <v>932.17</v>
      </c>
      <c r="I10" s="315">
        <v>22570</v>
      </c>
      <c r="J10" s="314">
        <v>210.39</v>
      </c>
      <c r="K10" s="315">
        <v>0</v>
      </c>
      <c r="L10" s="315">
        <f>J10/'סכום נכסי הקרן'!$C$37*100</f>
        <v>0.64929854524289</v>
      </c>
    </row>
    <row r="11" spans="1:256">
      <c r="B11" s="309" t="str">
        <v>WESTERN ASSET managemento
WA USHY FOUD </v>
      </c>
      <c r="C11" s="310" t="str">
        <v>IE00B23Z9K88</v>
      </c>
      <c r="D11" s="311"/>
      <c r="E11" s="312" t="str">
        <v>b</v>
      </c>
      <c r="F11" s="313" t="s">
        <v>115</v>
      </c>
      <c r="G11" s="311" t="s">
        <v>9</v>
      </c>
      <c r="H11" s="314">
        <v>4313.67</v>
      </c>
      <c r="I11" s="315">
        <v>11996</v>
      </c>
      <c r="J11" s="314">
        <v>517.47</v>
      </c>
      <c r="K11" s="315">
        <v>0</v>
      </c>
      <c r="L11" s="315">
        <f>J11/'סכום נכסי הקרן'!$C$37*100</f>
        <v>1.5969985180229</v>
      </c>
    </row>
    <row r="12" spans="1:256">
      <c r="B12" s="309" t="str">
        <v>ASIA H/Y
ASIA H/Y USD $P ACC </v>
      </c>
      <c r="C12" s="310" t="str">
        <v>LU0626906662</v>
      </c>
      <c r="D12" s="311"/>
      <c r="E12" s="312"/>
      <c r="F12" s="313"/>
      <c r="G12" s="311" t="s">
        <v>9</v>
      </c>
      <c r="H12" s="314">
        <v>481.41</v>
      </c>
      <c r="I12" s="315">
        <v>11378</v>
      </c>
      <c r="J12" s="314">
        <v>54.78</v>
      </c>
      <c r="K12" s="315">
        <v>0</v>
      </c>
      <c r="L12" s="315">
        <f>J12/'סכום נכסי הקרן'!$C$37*100</f>
        <v>0.169060194440827</v>
      </c>
    </row>
    <row r="13" spans="1:256">
      <c r="B13" s="309" t="str">
        <v>ALKEN ASSET MANEGMENT
Alken Europe </v>
      </c>
      <c r="C13" s="310" t="str">
        <v>LU0235308482</v>
      </c>
      <c r="D13" s="311"/>
      <c r="E13" s="312"/>
      <c r="F13" s="313"/>
      <c r="G13" s="311" t="s">
        <v>36</v>
      </c>
      <c r="H13" s="314">
        <v>211.59</v>
      </c>
      <c r="I13" s="315">
        <v>13754</v>
      </c>
      <c r="J13" s="314">
        <v>29.1</v>
      </c>
      <c r="K13" s="315">
        <v>0</v>
      </c>
      <c r="L13" s="315">
        <f>J13/'סכום נכסי הקרן'!$C$37*100</f>
        <v>0.0898074417347218</v>
      </c>
    </row>
    <row r="14" spans="1:256">
      <c r="B14" s="309" t="str">
        <v>BBH CORE SELECT </v>
      </c>
      <c r="C14" s="310" t="str">
        <v>LU0407242659</v>
      </c>
      <c r="D14" s="311"/>
      <c r="E14" s="312"/>
      <c r="F14" s="313"/>
      <c r="G14" s="311" t="s">
        <v>9</v>
      </c>
      <c r="H14" s="314">
        <v>898.31</v>
      </c>
      <c r="I14" s="315">
        <v>1819.3</v>
      </c>
      <c r="J14" s="314">
        <v>16.34</v>
      </c>
      <c r="K14" s="315">
        <v>0</v>
      </c>
      <c r="L14" s="315">
        <f>J14/'סכום נכסי הקרן'!$C$37*100</f>
        <v>0.0504279586922802</v>
      </c>
    </row>
    <row r="15" spans="1:256">
      <c r="B15" s="309" t="str">
        <v>DIAPASON COMMODITIES MANA
Diapason Rogers Commodity </v>
      </c>
      <c r="C15" s="310" t="str">
        <v>KYG2861T1296</v>
      </c>
      <c r="D15" s="311"/>
      <c r="E15" s="312"/>
      <c r="F15" s="313"/>
      <c r="G15" s="311" t="s">
        <v>9</v>
      </c>
      <c r="H15" s="314">
        <v>245.11</v>
      </c>
      <c r="I15" s="315">
        <v>118749</v>
      </c>
      <c r="J15" s="314">
        <v>291.06</v>
      </c>
      <c r="K15" s="315">
        <v>0</v>
      </c>
      <c r="L15" s="315">
        <f>J15/'סכום נכסי הקרן'!$C$37*100</f>
        <v>0.898259587330176</v>
      </c>
    </row>
    <row r="16" spans="1:256">
      <c r="B16" s="309" t="str">
        <v>MARKETFIELD ASSET MANAGEM
MARKETFIELD FUND LTD </v>
      </c>
      <c r="C16" s="310" t="str">
        <v>KYG582231018</v>
      </c>
      <c r="D16" s="311"/>
      <c r="E16" s="312"/>
      <c r="F16" s="313"/>
      <c r="G16" s="311" t="s">
        <v>9</v>
      </c>
      <c r="H16" s="314">
        <v>28.89</v>
      </c>
      <c r="I16" s="315">
        <v>141660</v>
      </c>
      <c r="J16" s="314">
        <v>40.93</v>
      </c>
      <c r="K16" s="315">
        <v>0</v>
      </c>
      <c r="L16" s="315">
        <f>J16/'סכום נכסי הקרן'!$C$37*100</f>
        <v>0.126316790041311</v>
      </c>
    </row>
    <row r="17" spans="1:256">
      <c r="B17" s="309" t="str">
        <v>MORGAN STANLEY SICAV
MORGAN ST EUROP CURR </v>
      </c>
      <c r="C17" s="310" t="str">
        <v>LU0073255688</v>
      </c>
      <c r="D17" s="311"/>
      <c r="E17" s="312"/>
      <c r="F17" s="313"/>
      <c r="G17" s="311" t="s">
        <v>36</v>
      </c>
      <c r="H17" s="314">
        <v>4613.05</v>
      </c>
      <c r="I17" s="315">
        <v>1985</v>
      </c>
      <c r="J17" s="314">
        <v>91.57</v>
      </c>
      <c r="K17" s="315">
        <v>0</v>
      </c>
      <c r="L17" s="315">
        <f>J17/'סכום נכסי הקרן'!$C$37*100</f>
        <v>0.282600255658023</v>
      </c>
    </row>
    <row r="18" spans="1:256">
      <c r="B18" s="309" t="str">
        <v>PREPAY - Blackstone GSO o
PREPAY - Blackstone GSO Euro </v>
      </c>
      <c r="C18" s="310" t="str">
        <v>QT020269257P</v>
      </c>
      <c r="D18" s="311"/>
      <c r="E18" s="312"/>
      <c r="F18" s="313"/>
      <c r="G18" s="311" t="s">
        <v>36</v>
      </c>
      <c r="H18" s="314">
        <v>639.68</v>
      </c>
      <c r="I18" s="315">
        <v>10000</v>
      </c>
      <c r="J18" s="314">
        <v>63.97</v>
      </c>
      <c r="K18" s="315">
        <v>0</v>
      </c>
      <c r="L18" s="315">
        <f>J18/'סכום נכסי הקרן'!$C$37*100</f>
        <v>0.197422063497256</v>
      </c>
    </row>
    <row r="19" spans="1:256">
      <c r="B19" s="309" t="str">
        <v>RENIASSENCE ASSET MANEG
RENAISSANCE EME </v>
      </c>
      <c r="C19" s="310" t="str">
        <v>LU545677238</v>
      </c>
      <c r="D19" s="311"/>
      <c r="E19" s="312"/>
      <c r="F19" s="313"/>
      <c r="G19" s="311" t="s">
        <v>9</v>
      </c>
      <c r="H19" s="314">
        <v>6559.69</v>
      </c>
      <c r="I19" s="315">
        <v>1213</v>
      </c>
      <c r="J19" s="314">
        <v>79.57</v>
      </c>
      <c r="K19" s="315">
        <v>0</v>
      </c>
      <c r="L19" s="315">
        <f>J19/'סכום נכסי הקרן'!$C$37*100</f>
        <v>0.245566259066385</v>
      </c>
    </row>
    <row r="20" spans="1:256">
      <c r="B20" s="309" t="str">
        <v>RENIASSENCE ASSET MANAGES
RENASSET EASTERN EU F </v>
      </c>
      <c r="C20" s="310" t="str">
        <v>IE00B7GGNF60</v>
      </c>
      <c r="D20" s="311"/>
      <c r="E20" s="312"/>
      <c r="F20" s="313"/>
      <c r="G20" s="311" t="s">
        <v>9</v>
      </c>
      <c r="H20" s="314">
        <v>2143.68</v>
      </c>
      <c r="I20" s="315">
        <v>1099</v>
      </c>
      <c r="J20" s="314">
        <v>23.56</v>
      </c>
      <c r="K20" s="315">
        <v>0</v>
      </c>
      <c r="L20" s="315">
        <f>J20/'סכום נכסי הקרן'!$C$37*100</f>
        <v>0.0727100799749156</v>
      </c>
    </row>
    <row r="21" spans="1:256">
      <c r="B21" s="309" t="str">
        <v>ROTHSCHILD
SAINT-HONORE SIGNATURES PL </v>
      </c>
      <c r="C21" s="310" t="str">
        <v>FR0010789354</v>
      </c>
      <c r="D21" s="311"/>
      <c r="E21" s="312"/>
      <c r="F21" s="313"/>
      <c r="G21" s="311" t="s">
        <v>36</v>
      </c>
      <c r="H21" s="314">
        <v>1.77</v>
      </c>
      <c r="I21" s="315">
        <v>1285641</v>
      </c>
      <c r="J21" s="314">
        <v>22.77</v>
      </c>
      <c r="K21" s="315">
        <v>0</v>
      </c>
      <c r="L21" s="315">
        <f>J21/'סכום נכסי הקרן'!$C$37*100</f>
        <v>0.0702720085326328</v>
      </c>
    </row>
    <row r="22" spans="1:256">
      <c r="B22" s="309" t="str">
        <v>M&amp;G Investments
SAINT-HONORE SIGNATURES PL-I </v>
      </c>
      <c r="C22" s="310" t="str">
        <v>QT0201974828</v>
      </c>
      <c r="D22" s="311"/>
      <c r="E22" s="312"/>
      <c r="F22" s="313"/>
      <c r="G22" s="311" t="s">
        <v>36</v>
      </c>
      <c r="H22" s="314">
        <v>37.25</v>
      </c>
      <c r="I22" s="315">
        <v>113489</v>
      </c>
      <c r="J22" s="314">
        <v>42.27</v>
      </c>
      <c r="K22" s="315">
        <v>0</v>
      </c>
      <c r="L22" s="315">
        <f>J22/'סכום נכסי הקרן'!$C$37*100</f>
        <v>0.130452252994044</v>
      </c>
    </row>
    <row r="23" spans="1:256">
      <c r="B23" s="309" t="str">
        <v>Credit Suisse
SUISSE EQ-SM CP GER </v>
      </c>
      <c r="C23" s="310" t="str">
        <v>LU0108803940</v>
      </c>
      <c r="D23" s="311"/>
      <c r="E23" s="312"/>
      <c r="F23" s="313"/>
      <c r="G23" s="311" t="s">
        <v>36</v>
      </c>
      <c r="H23" s="314">
        <v>14.76</v>
      </c>
      <c r="I23" s="315">
        <v>158875</v>
      </c>
      <c r="J23" s="314">
        <v>23.45</v>
      </c>
      <c r="K23" s="315">
        <v>0</v>
      </c>
      <c r="L23" s="315">
        <f>J23/'סכום נכסי הקרן'!$C$37*100</f>
        <v>0.0723706016728256</v>
      </c>
    </row>
    <row r="24" spans="1:256">
      <c r="B24" s="309" t="str">
        <v>UBS
UBS LUX BOND </v>
      </c>
      <c r="C24" s="310" t="str">
        <v>LU0415181899</v>
      </c>
      <c r="D24" s="311"/>
      <c r="E24" s="312"/>
      <c r="F24" s="313"/>
      <c r="G24" s="311" t="s">
        <v>36</v>
      </c>
      <c r="H24" s="314">
        <v>303.7</v>
      </c>
      <c r="I24" s="315">
        <v>10444</v>
      </c>
      <c r="J24" s="314">
        <v>31.72</v>
      </c>
      <c r="K24" s="315">
        <v>0</v>
      </c>
      <c r="L24" s="315">
        <f>J24/'סכום נכסי הקרן'!$C$37*100</f>
        <v>0.0978931976572293</v>
      </c>
    </row>
    <row r="25" spans="1:256">
      <c r="B25" s="316" t="str">
        <v>credit suisse
credit suisse nova lux fund </v>
      </c>
      <c r="C25" s="310" t="str">
        <v>LU0635706566</v>
      </c>
      <c r="D25" s="311"/>
      <c r="E25" s="312"/>
      <c r="F25" s="313"/>
      <c r="G25" s="311" t="s">
        <v>9</v>
      </c>
      <c r="H25" s="314">
        <v>72.46</v>
      </c>
      <c r="I25" s="315">
        <v>103783.93</v>
      </c>
      <c r="J25" s="314">
        <v>75.2</v>
      </c>
      <c r="K25" s="315">
        <v>0</v>
      </c>
      <c r="L25" s="315">
        <f>J25/'סכום נכסי הקרן'!$C$37*100</f>
        <v>0.232079711974264</v>
      </c>
    </row>
    <row r="26" spans="1:256">
      <c r="B26" s="317" t="str">
        <v>סה"כ תעודות השתתפות בקרנות נאמנות בחו"ל </v>
      </c>
      <c r="C26" s="307"/>
      <c r="D26" s="307"/>
      <c r="E26" s="307"/>
      <c r="F26" s="307"/>
      <c r="G26" s="307"/>
      <c r="H26" s="318">
        <v>23543</v>
      </c>
      <c r="I26" s="307"/>
      <c r="J26" s="318">
        <f>SUM(J9:J25)</f>
        <v>1652.2</v>
      </c>
      <c r="K26" s="307"/>
      <c r="L26" s="318">
        <f>J26/'סכום נכסי הקרן'!$C$37*100</f>
        <v>5.098964097392</v>
      </c>
    </row>
    <row r="27" spans="1:256">
      <c r="B27" s="317" t="str">
        <v>סה"כ קרנות נאמנות (סחיר)                </v>
      </c>
      <c r="C27" s="307"/>
      <c r="D27" s="307"/>
      <c r="E27" s="307"/>
      <c r="F27" s="307"/>
      <c r="G27" s="307"/>
      <c r="H27" s="318">
        <v>23543</v>
      </c>
      <c r="I27" s="307"/>
      <c r="J27" s="318">
        <f>J26</f>
        <v>1652.2</v>
      </c>
      <c r="K27" s="307"/>
      <c r="L27" s="318">
        <f>J27/'סכום נכסי הקרן'!$C$37*100</f>
        <v>5.098964097392</v>
      </c>
    </row>
    <row r="28" spans="1:256">
      <c r="B28" s="319" t="s">
        <v>43</v>
      </c>
      <c r="C28" s="305"/>
      <c r="D28" s="305"/>
      <c r="E28" s="305"/>
      <c r="F28" s="305"/>
      <c r="G28" s="305"/>
      <c r="H28" s="305"/>
      <c r="I28" s="305"/>
      <c r="J28" s="305"/>
      <c r="K28" s="305"/>
      <c r="L28" s="305"/>
      <c r="M28" s="305"/>
      <c r="N28" s="305"/>
      <c r="O28" s="305"/>
      <c r="P28" s="305"/>
    </row>
    <row r="29" spans="1:256">
      <c r="B29" s="305"/>
      <c r="C29" s="305"/>
      <c r="D29" s="305"/>
      <c r="E29" s="305"/>
      <c r="F29" s="305"/>
      <c r="G29" s="305"/>
      <c r="H29" s="305"/>
      <c r="I29" s="305"/>
      <c r="J29" s="305"/>
      <c r="K29" s="305"/>
      <c r="L29" s="305"/>
      <c r="M29" s="305"/>
      <c r="N29" s="305"/>
      <c r="O29" s="305"/>
      <c r="P29" s="305"/>
    </row>
    <row r="30" spans="1:256">
      <c r="B30" s="305"/>
      <c r="C30" s="305"/>
      <c r="D30" s="305"/>
      <c r="E30" s="305"/>
      <c r="F30" s="305"/>
      <c r="G30" s="305"/>
      <c r="H30" s="305"/>
      <c r="I30" s="305"/>
      <c r="J30" s="305"/>
      <c r="K30" s="305"/>
      <c r="L30" s="305"/>
      <c r="M30" s="305"/>
      <c r="N30" s="305"/>
      <c r="O30" s="305"/>
      <c r="P30" s="305"/>
    </row>
    <row r="31" spans="1:256">
      <c r="B31" s="305"/>
      <c r="C31" s="305"/>
      <c r="D31" s="305"/>
      <c r="E31" s="305"/>
      <c r="F31" s="305"/>
      <c r="G31" s="305"/>
      <c r="H31" s="305"/>
      <c r="I31" s="305"/>
      <c r="J31" s="305"/>
      <c r="K31" s="305"/>
      <c r="L31" s="305"/>
      <c r="M31" s="305"/>
      <c r="N31" s="305"/>
      <c r="O31" s="305"/>
      <c r="P31" s="305"/>
    </row>
    <row r="32" spans="1:256">
      <c r="B32" s="305"/>
      <c r="C32" s="305"/>
      <c r="D32" s="305"/>
      <c r="E32" s="305"/>
      <c r="F32" s="305"/>
      <c r="G32" s="305"/>
      <c r="H32" s="305"/>
      <c r="I32" s="305"/>
      <c r="J32" s="305"/>
      <c r="K32" s="305"/>
      <c r="L32" s="305"/>
      <c r="M32" s="305"/>
      <c r="N32" s="305"/>
      <c r="O32" s="305"/>
      <c r="P32" s="305"/>
    </row>
    <row r="33" spans="1:256">
      <c r="B33" s="305"/>
      <c r="C33" s="305"/>
      <c r="D33" s="305"/>
      <c r="E33" s="305"/>
      <c r="F33" s="305"/>
      <c r="G33" s="305"/>
      <c r="H33" s="305"/>
      <c r="I33" s="305"/>
      <c r="J33" s="305"/>
      <c r="K33" s="305"/>
      <c r="L33" s="305"/>
      <c r="M33" s="305"/>
      <c r="N33" s="305"/>
      <c r="O33" s="305"/>
      <c r="P33" s="305"/>
    </row>
    <row r="34" spans="1:256">
      <c r="B34" s="305"/>
      <c r="C34" s="305"/>
      <c r="D34" s="305"/>
      <c r="E34" s="305"/>
      <c r="F34" s="305"/>
      <c r="G34" s="305"/>
      <c r="H34" s="305"/>
      <c r="I34" s="305"/>
      <c r="J34" s="305"/>
      <c r="K34" s="305"/>
      <c r="L34" s="305"/>
      <c r="M34" s="305"/>
      <c r="N34" s="305"/>
      <c r="O34" s="305"/>
      <c r="P34" s="305"/>
    </row>
    <row r="35" spans="1:256">
      <c r="B35" s="305"/>
      <c r="C35" s="305"/>
      <c r="D35" s="305"/>
      <c r="E35" s="305"/>
      <c r="F35" s="305"/>
      <c r="G35" s="305"/>
      <c r="H35" s="305"/>
      <c r="I35" s="305"/>
      <c r="J35" s="305"/>
      <c r="K35" s="305"/>
      <c r="L35" s="305"/>
      <c r="M35" s="305"/>
      <c r="N35" s="305"/>
      <c r="O35" s="305"/>
      <c r="P35" s="305"/>
    </row>
    <row r="36" spans="1:256">
      <c r="B36" s="305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</row>
    <row r="37" spans="1:256">
      <c r="B37" s="305"/>
      <c r="C37" s="305"/>
      <c r="D37" s="305"/>
      <c r="E37" s="305"/>
      <c r="F37" s="305"/>
      <c r="G37" s="305"/>
      <c r="H37" s="305"/>
      <c r="I37" s="305"/>
      <c r="J37" s="305"/>
      <c r="K37" s="305"/>
      <c r="L37" s="305"/>
      <c r="M37" s="305"/>
      <c r="N37" s="305"/>
      <c r="O37" s="305"/>
      <c r="P37" s="305"/>
    </row>
    <row r="38" spans="1:256">
      <c r="B38" s="305"/>
      <c r="C38" s="305"/>
      <c r="D38" s="305"/>
      <c r="E38" s="305"/>
      <c r="F38" s="305"/>
      <c r="G38" s="305"/>
      <c r="H38" s="305"/>
      <c r="I38" s="305"/>
      <c r="J38" s="305"/>
      <c r="K38" s="305"/>
      <c r="L38" s="305"/>
      <c r="M38" s="305"/>
      <c r="N38" s="305"/>
      <c r="O38" s="305"/>
      <c r="P38" s="305"/>
    </row>
    <row r="39" spans="1:256">
      <c r="B39" s="305"/>
      <c r="C39" s="305"/>
      <c r="D39" s="305"/>
      <c r="E39" s="305"/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</row>
    <row r="40" spans="1:256">
      <c r="B40" s="305"/>
      <c r="C40" s="305"/>
      <c r="D40" s="305"/>
      <c r="E40" s="305"/>
      <c r="F40" s="305"/>
      <c r="G40" s="305"/>
      <c r="H40" s="305"/>
      <c r="I40" s="305"/>
      <c r="J40" s="305"/>
      <c r="K40" s="305"/>
      <c r="L40" s="305"/>
      <c r="M40" s="305"/>
      <c r="N40" s="305"/>
      <c r="O40" s="305"/>
      <c r="P40" s="305"/>
    </row>
    <row r="41" spans="1:256">
      <c r="B41" s="305"/>
      <c r="C41" s="305"/>
      <c r="D41" s="305"/>
      <c r="E41" s="305"/>
      <c r="F41" s="305"/>
      <c r="G41" s="305"/>
      <c r="H41" s="305"/>
      <c r="I41" s="305"/>
      <c r="J41" s="305"/>
      <c r="K41" s="305"/>
      <c r="L41" s="305"/>
      <c r="M41" s="305"/>
      <c r="N41" s="305"/>
      <c r="O41" s="305"/>
      <c r="P41" s="305"/>
    </row>
    <row r="42" spans="1:256">
      <c r="B42" s="305"/>
      <c r="C42" s="305"/>
      <c r="D42" s="305"/>
      <c r="E42" s="305"/>
      <c r="F42" s="305"/>
      <c r="G42" s="305"/>
      <c r="H42" s="305"/>
      <c r="I42" s="305"/>
      <c r="J42" s="305"/>
      <c r="K42" s="305"/>
      <c r="L42" s="305"/>
      <c r="M42" s="305"/>
      <c r="N42" s="305"/>
      <c r="O42" s="305"/>
      <c r="P42" s="305"/>
    </row>
    <row r="43" spans="1:256">
      <c r="B43" s="305"/>
      <c r="C43" s="305"/>
      <c r="D43" s="305"/>
      <c r="E43" s="305"/>
      <c r="F43" s="305"/>
      <c r="G43" s="305"/>
      <c r="H43" s="305"/>
      <c r="I43" s="305"/>
      <c r="J43" s="305"/>
      <c r="K43" s="305"/>
      <c r="L43" s="305"/>
      <c r="M43" s="305"/>
      <c r="N43" s="305"/>
      <c r="O43" s="305"/>
      <c r="P43" s="305"/>
    </row>
    <row r="44" spans="1:256">
      <c r="B44" s="305"/>
      <c r="C44" s="305"/>
      <c r="D44" s="305"/>
      <c r="E44" s="305"/>
      <c r="F44" s="305"/>
      <c r="G44" s="305"/>
      <c r="H44" s="305"/>
      <c r="I44" s="305"/>
      <c r="J44" s="305"/>
      <c r="K44" s="305"/>
      <c r="L44" s="305"/>
      <c r="M44" s="305"/>
      <c r="N44" s="305"/>
      <c r="O44" s="305"/>
      <c r="P44" s="305"/>
    </row>
    <row r="45" spans="1:256">
      <c r="B45" s="305"/>
      <c r="C45" s="305"/>
      <c r="D45" s="305"/>
      <c r="E45" s="305"/>
      <c r="F45" s="305"/>
      <c r="G45" s="305"/>
      <c r="H45" s="305"/>
      <c r="I45" s="305"/>
      <c r="J45" s="305"/>
      <c r="K45" s="305"/>
      <c r="L45" s="305"/>
      <c r="M45" s="305"/>
      <c r="N45" s="305"/>
      <c r="O45" s="305"/>
      <c r="P45" s="305"/>
    </row>
    <row r="46" spans="1:256">
      <c r="B46" s="305"/>
      <c r="C46" s="305"/>
      <c r="D46" s="305"/>
      <c r="E46" s="305"/>
      <c r="F46" s="305"/>
      <c r="G46" s="305"/>
      <c r="H46" s="305"/>
      <c r="I46" s="305"/>
      <c r="J46" s="305"/>
      <c r="K46" s="305"/>
      <c r="L46" s="305"/>
      <c r="M46" s="305"/>
      <c r="N46" s="305"/>
      <c r="O46" s="305"/>
      <c r="P46" s="305"/>
    </row>
    <row r="47" spans="1:256">
      <c r="B47" s="305"/>
      <c r="C47" s="305"/>
      <c r="D47" s="305"/>
      <c r="E47" s="305"/>
      <c r="F47" s="305"/>
      <c r="G47" s="305"/>
      <c r="H47" s="305"/>
      <c r="I47" s="305"/>
      <c r="J47" s="305"/>
      <c r="K47" s="305"/>
      <c r="L47" s="305"/>
      <c r="M47" s="305"/>
      <c r="N47" s="305"/>
      <c r="O47" s="305"/>
      <c r="P47" s="305"/>
    </row>
    <row r="48" spans="1:256">
      <c r="B48" s="305"/>
      <c r="C48" s="305"/>
      <c r="D48" s="305"/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5"/>
    </row>
    <row r="49" spans="1:256">
      <c r="B49" s="305"/>
      <c r="C49" s="305"/>
      <c r="D49" s="305"/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5"/>
      <c r="P49" s="305"/>
    </row>
    <row r="50" spans="1:256">
      <c r="B50" s="305"/>
      <c r="C50" s="305"/>
      <c r="D50" s="305"/>
      <c r="E50" s="305"/>
      <c r="F50" s="305"/>
      <c r="G50" s="305"/>
      <c r="H50" s="305"/>
      <c r="I50" s="305"/>
      <c r="J50" s="305"/>
      <c r="K50" s="305"/>
      <c r="L50" s="305"/>
      <c r="M50" s="305"/>
      <c r="N50" s="305"/>
      <c r="O50" s="305"/>
      <c r="P50" s="305"/>
    </row>
    <row r="51" spans="1:256">
      <c r="B51" s="305"/>
      <c r="C51" s="305"/>
      <c r="D51" s="305"/>
      <c r="E51" s="305"/>
      <c r="F51" s="305"/>
      <c r="G51" s="305"/>
      <c r="H51" s="305"/>
      <c r="I51" s="305"/>
      <c r="J51" s="305"/>
      <c r="K51" s="305"/>
      <c r="L51" s="305"/>
      <c r="M51" s="305"/>
      <c r="N51" s="305"/>
      <c r="O51" s="305"/>
      <c r="P51" s="305"/>
    </row>
    <row r="52" spans="1:256">
      <c r="B52" s="305"/>
      <c r="C52" s="305"/>
      <c r="D52" s="305"/>
      <c r="E52" s="305"/>
      <c r="F52" s="305"/>
      <c r="G52" s="305"/>
      <c r="H52" s="305"/>
      <c r="I52" s="305"/>
      <c r="J52" s="305"/>
      <c r="K52" s="305"/>
      <c r="L52" s="305"/>
      <c r="M52" s="305"/>
      <c r="N52" s="305"/>
      <c r="O52" s="305"/>
      <c r="P52" s="305"/>
    </row>
    <row r="53" spans="1:256">
      <c r="B53" s="305"/>
      <c r="C53" s="305"/>
      <c r="D53" s="305"/>
      <c r="E53" s="305"/>
      <c r="F53" s="305"/>
      <c r="G53" s="305"/>
      <c r="H53" s="305"/>
      <c r="I53" s="305"/>
      <c r="J53" s="305"/>
      <c r="K53" s="305"/>
      <c r="L53" s="305"/>
      <c r="M53" s="305"/>
      <c r="N53" s="305"/>
      <c r="O53" s="305"/>
      <c r="P53" s="305"/>
    </row>
    <row r="54" spans="1:256">
      <c r="B54" s="305"/>
      <c r="C54" s="305"/>
      <c r="D54" s="305"/>
      <c r="E54" s="305"/>
      <c r="F54" s="305"/>
      <c r="G54" s="305"/>
      <c r="H54" s="305"/>
      <c r="I54" s="305"/>
      <c r="J54" s="305"/>
      <c r="K54" s="305"/>
      <c r="L54" s="305"/>
      <c r="M54" s="305"/>
      <c r="N54" s="305"/>
      <c r="O54" s="305"/>
      <c r="P54" s="305"/>
    </row>
    <row r="55" spans="1:256">
      <c r="B55" s="305"/>
      <c r="C55" s="305"/>
      <c r="D55" s="305"/>
      <c r="E55" s="305"/>
      <c r="F55" s="305"/>
      <c r="G55" s="305"/>
      <c r="H55" s="305"/>
      <c r="I55" s="305"/>
      <c r="J55" s="305"/>
      <c r="K55" s="305"/>
      <c r="L55" s="305"/>
      <c r="M55" s="305"/>
      <c r="N55" s="305"/>
      <c r="O55" s="305"/>
      <c r="P55" s="305"/>
    </row>
    <row r="56" spans="1:256">
      <c r="B56" s="305"/>
      <c r="C56" s="305"/>
      <c r="D56" s="305"/>
      <c r="E56" s="305"/>
      <c r="F56" s="305"/>
      <c r="G56" s="305"/>
      <c r="H56" s="305"/>
      <c r="I56" s="305"/>
      <c r="J56" s="305"/>
      <c r="K56" s="305"/>
      <c r="L56" s="305"/>
      <c r="M56" s="305"/>
      <c r="N56" s="305"/>
      <c r="O56" s="305"/>
      <c r="P56" s="305"/>
    </row>
    <row r="57" spans="1:256">
      <c r="B57" s="305"/>
      <c r="C57" s="305"/>
      <c r="D57" s="305"/>
      <c r="E57" s="305"/>
      <c r="F57" s="305"/>
      <c r="G57" s="305"/>
      <c r="H57" s="305"/>
      <c r="I57" s="305"/>
      <c r="J57" s="305"/>
      <c r="K57" s="305"/>
      <c r="L57" s="305"/>
      <c r="M57" s="305"/>
      <c r="N57" s="305"/>
      <c r="O57" s="305"/>
      <c r="P57" s="305"/>
    </row>
    <row r="58" spans="1:256">
      <c r="B58" s="305"/>
      <c r="C58" s="305"/>
      <c r="D58" s="305"/>
      <c r="E58" s="305"/>
      <c r="F58" s="305"/>
      <c r="G58" s="305"/>
      <c r="H58" s="305"/>
      <c r="I58" s="305"/>
      <c r="J58" s="305"/>
      <c r="K58" s="305"/>
      <c r="L58" s="305"/>
      <c r="M58" s="305"/>
      <c r="N58" s="305"/>
      <c r="O58" s="305"/>
      <c r="P58" s="305"/>
    </row>
    <row r="59" spans="1:256">
      <c r="B59" s="305"/>
      <c r="C59" s="305"/>
      <c r="D59" s="305"/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305"/>
      <c r="P59" s="305"/>
    </row>
    <row r="60" spans="1:256">
      <c r="B60" s="305"/>
      <c r="C60" s="305"/>
      <c r="D60" s="305"/>
      <c r="E60" s="305"/>
      <c r="F60" s="305"/>
      <c r="G60" s="305"/>
      <c r="H60" s="305"/>
      <c r="I60" s="305"/>
      <c r="J60" s="305"/>
      <c r="K60" s="305"/>
      <c r="L60" s="305"/>
      <c r="M60" s="305"/>
      <c r="N60" s="305"/>
      <c r="O60" s="305"/>
      <c r="P60" s="305"/>
    </row>
    <row r="61" spans="1:256">
      <c r="B61" s="305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5"/>
    </row>
    <row r="62" spans="1:256">
      <c r="B62" s="305"/>
      <c r="C62" s="305"/>
      <c r="D62" s="305"/>
      <c r="E62" s="305"/>
      <c r="F62" s="305"/>
      <c r="G62" s="305"/>
      <c r="H62" s="305"/>
      <c r="I62" s="305"/>
      <c r="J62" s="305"/>
      <c r="K62" s="305"/>
      <c r="L62" s="305"/>
      <c r="M62" s="305"/>
      <c r="N62" s="305"/>
      <c r="O62" s="305"/>
      <c r="P62" s="305"/>
    </row>
    <row r="63" spans="1:256">
      <c r="B63" s="305"/>
      <c r="C63" s="305"/>
      <c r="D63" s="305"/>
      <c r="E63" s="305"/>
      <c r="F63" s="305"/>
      <c r="G63" s="305"/>
      <c r="H63" s="305"/>
      <c r="I63" s="305"/>
      <c r="J63" s="305"/>
      <c r="K63" s="305"/>
      <c r="L63" s="305"/>
      <c r="M63" s="305"/>
      <c r="N63" s="305"/>
      <c r="O63" s="305"/>
      <c r="P63" s="305"/>
    </row>
    <row r="64" spans="1:256">
      <c r="B64" s="305"/>
      <c r="C64" s="305"/>
      <c r="D64" s="305"/>
      <c r="E64" s="305"/>
      <c r="F64" s="305"/>
      <c r="G64" s="305"/>
      <c r="H64" s="305"/>
      <c r="I64" s="305"/>
      <c r="J64" s="305"/>
      <c r="K64" s="305"/>
      <c r="L64" s="305"/>
      <c r="M64" s="305"/>
      <c r="N64" s="305"/>
      <c r="O64" s="305"/>
      <c r="P64" s="305"/>
    </row>
    <row r="65" spans="1:256">
      <c r="B65" s="305"/>
      <c r="C65" s="305"/>
      <c r="D65" s="305"/>
      <c r="E65" s="305"/>
      <c r="F65" s="305"/>
      <c r="G65" s="305"/>
      <c r="H65" s="305"/>
      <c r="I65" s="305"/>
      <c r="J65" s="305"/>
      <c r="K65" s="305"/>
      <c r="L65" s="305"/>
      <c r="M65" s="305"/>
      <c r="N65" s="305"/>
      <c r="O65" s="305"/>
      <c r="P65" s="305"/>
    </row>
    <row r="66" spans="1:256">
      <c r="B66" s="305"/>
      <c r="C66" s="305"/>
      <c r="D66" s="305"/>
      <c r="E66" s="305"/>
      <c r="F66" s="305"/>
      <c r="G66" s="305"/>
      <c r="H66" s="305"/>
      <c r="I66" s="305"/>
      <c r="J66" s="305"/>
      <c r="K66" s="305"/>
      <c r="L66" s="305"/>
      <c r="M66" s="305"/>
      <c r="N66" s="305"/>
      <c r="O66" s="305"/>
      <c r="P66" s="305"/>
    </row>
    <row r="67" spans="1:256">
      <c r="B67" s="305"/>
      <c r="C67" s="305"/>
      <c r="D67" s="305"/>
      <c r="E67" s="305"/>
      <c r="F67" s="305"/>
      <c r="G67" s="305"/>
      <c r="H67" s="305"/>
      <c r="I67" s="305"/>
      <c r="J67" s="305"/>
      <c r="K67" s="305"/>
      <c r="L67" s="305"/>
      <c r="M67" s="305"/>
      <c r="N67" s="305"/>
      <c r="O67" s="305"/>
      <c r="P67" s="305"/>
    </row>
    <row r="68" spans="1:256">
      <c r="B68" s="305"/>
      <c r="C68" s="305"/>
      <c r="D68" s="305"/>
      <c r="E68" s="305"/>
      <c r="F68" s="305"/>
      <c r="G68" s="305"/>
      <c r="H68" s="305"/>
      <c r="I68" s="305"/>
      <c r="J68" s="305"/>
      <c r="K68" s="305"/>
      <c r="L68" s="305"/>
      <c r="M68" s="305"/>
      <c r="N68" s="305"/>
      <c r="O68" s="305"/>
      <c r="P68" s="305"/>
    </row>
    <row r="69" spans="1:256">
      <c r="B69" s="305"/>
      <c r="C69" s="305"/>
      <c r="D69" s="305"/>
      <c r="E69" s="305"/>
      <c r="F69" s="305"/>
      <c r="G69" s="305"/>
      <c r="H69" s="305"/>
      <c r="I69" s="305"/>
      <c r="J69" s="305"/>
      <c r="K69" s="305"/>
      <c r="L69" s="305"/>
      <c r="M69" s="305"/>
      <c r="N69" s="305"/>
      <c r="O69" s="305"/>
      <c r="P69" s="305"/>
    </row>
    <row r="70" spans="1:256">
      <c r="B70" s="305"/>
      <c r="C70" s="305"/>
      <c r="D70" s="305"/>
      <c r="E70" s="305"/>
      <c r="F70" s="305"/>
      <c r="G70" s="305"/>
      <c r="H70" s="305"/>
      <c r="I70" s="305"/>
      <c r="J70" s="305"/>
      <c r="K70" s="305"/>
      <c r="L70" s="305"/>
      <c r="M70" s="305"/>
      <c r="N70" s="305"/>
      <c r="O70" s="305"/>
      <c r="P70" s="305"/>
    </row>
    <row r="71" spans="1:256">
      <c r="B71" s="305"/>
      <c r="C71" s="305"/>
      <c r="D71" s="305"/>
      <c r="E71" s="305"/>
      <c r="F71" s="305"/>
      <c r="G71" s="305"/>
      <c r="H71" s="305"/>
      <c r="I71" s="305"/>
      <c r="J71" s="305"/>
      <c r="K71" s="305"/>
      <c r="L71" s="305"/>
      <c r="M71" s="305"/>
      <c r="N71" s="305"/>
      <c r="O71" s="305"/>
      <c r="P71" s="305"/>
    </row>
    <row r="72" spans="1:256">
      <c r="B72" s="305"/>
      <c r="C72" s="305"/>
      <c r="D72" s="305"/>
      <c r="E72" s="305"/>
      <c r="F72" s="305"/>
      <c r="G72" s="305"/>
      <c r="H72" s="305"/>
      <c r="I72" s="305"/>
      <c r="J72" s="305"/>
      <c r="K72" s="305"/>
      <c r="L72" s="305"/>
      <c r="M72" s="305"/>
      <c r="N72" s="305"/>
      <c r="O72" s="305"/>
      <c r="P72" s="305"/>
    </row>
    <row r="73" spans="1:256">
      <c r="B73" s="305"/>
      <c r="C73" s="305"/>
      <c r="D73" s="305"/>
      <c r="E73" s="305"/>
      <c r="F73" s="305"/>
      <c r="G73" s="305"/>
      <c r="H73" s="305"/>
      <c r="I73" s="305"/>
      <c r="J73" s="305"/>
      <c r="K73" s="305"/>
      <c r="L73" s="305"/>
      <c r="M73" s="305"/>
      <c r="N73" s="305"/>
      <c r="O73" s="305"/>
      <c r="P73" s="305"/>
    </row>
    <row r="74" spans="1:256">
      <c r="B74" s="305"/>
      <c r="C74" s="305"/>
      <c r="D74" s="305"/>
      <c r="E74" s="305"/>
      <c r="F74" s="305"/>
      <c r="G74" s="305"/>
      <c r="H74" s="305"/>
      <c r="I74" s="305"/>
      <c r="J74" s="305"/>
      <c r="K74" s="305"/>
      <c r="L74" s="305"/>
      <c r="M74" s="305"/>
      <c r="N74" s="305"/>
      <c r="O74" s="305"/>
      <c r="P74" s="305"/>
    </row>
    <row r="75" spans="1:256">
      <c r="B75" s="305"/>
      <c r="C75" s="305"/>
      <c r="D75" s="305"/>
      <c r="E75" s="305"/>
      <c r="F75" s="305"/>
      <c r="G75" s="305"/>
      <c r="H75" s="305"/>
      <c r="I75" s="305"/>
      <c r="J75" s="305"/>
      <c r="K75" s="305"/>
      <c r="L75" s="305"/>
      <c r="M75" s="305"/>
      <c r="N75" s="305"/>
      <c r="O75" s="305"/>
      <c r="P75" s="305"/>
    </row>
    <row r="76" spans="1:256">
      <c r="B76" s="305"/>
      <c r="C76" s="305"/>
      <c r="D76" s="305"/>
      <c r="E76" s="305"/>
      <c r="F76" s="305"/>
      <c r="G76" s="305"/>
      <c r="H76" s="305"/>
      <c r="I76" s="305"/>
      <c r="J76" s="305"/>
      <c r="K76" s="305"/>
      <c r="L76" s="305"/>
      <c r="M76" s="305"/>
      <c r="N76" s="305"/>
      <c r="O76" s="305"/>
      <c r="P76" s="305"/>
    </row>
    <row r="77" spans="1:256">
      <c r="B77" s="305"/>
      <c r="C77" s="305"/>
      <c r="D77" s="305"/>
      <c r="E77" s="305"/>
      <c r="F77" s="305"/>
      <c r="G77" s="305"/>
      <c r="H77" s="305"/>
      <c r="I77" s="305"/>
      <c r="J77" s="305"/>
      <c r="K77" s="305"/>
      <c r="L77" s="305"/>
      <c r="M77" s="305"/>
      <c r="N77" s="305"/>
      <c r="O77" s="305"/>
      <c r="P77" s="305"/>
    </row>
    <row r="78" spans="1:256">
      <c r="B78" s="305"/>
      <c r="C78" s="305"/>
      <c r="D78" s="305"/>
      <c r="E78" s="305"/>
      <c r="F78" s="305"/>
      <c r="G78" s="305"/>
      <c r="H78" s="305"/>
      <c r="I78" s="305"/>
      <c r="J78" s="305"/>
      <c r="K78" s="305"/>
      <c r="L78" s="305"/>
      <c r="M78" s="305"/>
      <c r="N78" s="305"/>
      <c r="O78" s="305"/>
      <c r="P78" s="305"/>
    </row>
    <row r="79" spans="1:256">
      <c r="B79" s="305"/>
      <c r="C79" s="305"/>
      <c r="D79" s="305"/>
      <c r="E79" s="305"/>
      <c r="F79" s="305"/>
      <c r="G79" s="305"/>
      <c r="H79" s="305"/>
      <c r="I79" s="305"/>
      <c r="J79" s="305"/>
      <c r="K79" s="305"/>
      <c r="L79" s="305"/>
      <c r="M79" s="305"/>
      <c r="N79" s="305"/>
      <c r="O79" s="305"/>
      <c r="P79" s="305"/>
    </row>
    <row r="80" spans="1:256">
      <c r="B80" s="305"/>
      <c r="C80" s="305"/>
      <c r="D80" s="305"/>
      <c r="E80" s="305"/>
      <c r="F80" s="305"/>
      <c r="G80" s="305"/>
      <c r="H80" s="305"/>
      <c r="I80" s="305"/>
      <c r="J80" s="305"/>
      <c r="K80" s="305"/>
      <c r="L80" s="305"/>
      <c r="M80" s="305"/>
      <c r="N80" s="305"/>
      <c r="O80" s="305"/>
      <c r="P80" s="305"/>
    </row>
    <row r="81" spans="1:256">
      <c r="B81" s="305"/>
      <c r="C81" s="305"/>
      <c r="D81" s="305"/>
      <c r="E81" s="305"/>
      <c r="F81" s="305"/>
      <c r="G81" s="305"/>
      <c r="H81" s="305"/>
      <c r="I81" s="305"/>
      <c r="J81" s="305"/>
      <c r="K81" s="305"/>
      <c r="L81" s="305"/>
      <c r="M81" s="305"/>
      <c r="N81" s="305"/>
      <c r="O81" s="305"/>
      <c r="P81" s="305"/>
    </row>
    <row r="82" spans="1:256">
      <c r="B82" s="305"/>
      <c r="C82" s="305"/>
      <c r="D82" s="305"/>
      <c r="E82" s="305"/>
      <c r="F82" s="305"/>
      <c r="G82" s="305"/>
      <c r="H82" s="305"/>
      <c r="I82" s="305"/>
      <c r="J82" s="305"/>
      <c r="K82" s="305"/>
      <c r="L82" s="305"/>
      <c r="M82" s="305"/>
      <c r="N82" s="305"/>
      <c r="O82" s="305"/>
      <c r="P82" s="305"/>
    </row>
    <row r="83" spans="1:256">
      <c r="B83" s="305"/>
      <c r="C83" s="305"/>
      <c r="D83" s="305"/>
      <c r="E83" s="305"/>
      <c r="F83" s="305"/>
      <c r="G83" s="305"/>
      <c r="H83" s="305"/>
      <c r="I83" s="305"/>
      <c r="J83" s="305"/>
      <c r="K83" s="305"/>
      <c r="L83" s="305"/>
      <c r="M83" s="305"/>
      <c r="N83" s="305"/>
      <c r="O83" s="305"/>
      <c r="P83" s="305"/>
    </row>
    <row r="84" spans="1:256">
      <c r="B84" s="305"/>
      <c r="C84" s="305"/>
      <c r="D84" s="305"/>
      <c r="E84" s="305"/>
      <c r="F84" s="305"/>
      <c r="G84" s="305"/>
      <c r="H84" s="305"/>
      <c r="I84" s="305"/>
      <c r="J84" s="305"/>
      <c r="K84" s="305"/>
      <c r="L84" s="305"/>
      <c r="M84" s="305"/>
      <c r="N84" s="305"/>
      <c r="O84" s="305"/>
      <c r="P84" s="305"/>
    </row>
    <row r="85" spans="1:256">
      <c r="B85" s="305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</row>
    <row r="86" spans="1:256">
      <c r="B86" s="305"/>
      <c r="C86" s="305"/>
      <c r="D86" s="305"/>
      <c r="E86" s="305"/>
      <c r="F86" s="305"/>
      <c r="G86" s="305"/>
      <c r="H86" s="305"/>
      <c r="I86" s="305"/>
      <c r="J86" s="305"/>
      <c r="K86" s="305"/>
      <c r="L86" s="305"/>
      <c r="M86" s="305"/>
      <c r="N86" s="305"/>
      <c r="O86" s="305"/>
      <c r="P86" s="305"/>
    </row>
    <row r="87" spans="1:256">
      <c r="B87" s="305"/>
      <c r="C87" s="305"/>
      <c r="D87" s="305"/>
      <c r="E87" s="305"/>
      <c r="F87" s="305"/>
      <c r="G87" s="305"/>
      <c r="H87" s="305"/>
      <c r="I87" s="305"/>
      <c r="J87" s="305"/>
      <c r="K87" s="305"/>
      <c r="L87" s="305"/>
      <c r="M87" s="305"/>
      <c r="N87" s="305"/>
      <c r="O87" s="305"/>
      <c r="P87" s="305"/>
    </row>
    <row r="88" spans="1:256">
      <c r="B88" s="305"/>
      <c r="C88" s="305"/>
      <c r="D88" s="305"/>
      <c r="E88" s="305"/>
      <c r="F88" s="305"/>
      <c r="G88" s="305"/>
      <c r="H88" s="305"/>
      <c r="I88" s="305"/>
      <c r="J88" s="305"/>
      <c r="K88" s="305"/>
      <c r="L88" s="305"/>
      <c r="M88" s="305"/>
      <c r="N88" s="305"/>
      <c r="O88" s="305"/>
      <c r="P88" s="305"/>
    </row>
    <row r="89" spans="1:256">
      <c r="B89" s="305"/>
      <c r="C89" s="305"/>
      <c r="D89" s="305"/>
      <c r="E89" s="305"/>
      <c r="F89" s="305"/>
      <c r="G89" s="305"/>
      <c r="H89" s="305"/>
      <c r="I89" s="305"/>
      <c r="J89" s="305"/>
      <c r="K89" s="305"/>
      <c r="L89" s="305"/>
      <c r="M89" s="305"/>
      <c r="N89" s="305"/>
      <c r="O89" s="305"/>
      <c r="P89" s="305"/>
    </row>
    <row r="90" spans="1:256">
      <c r="B90" s="305"/>
      <c r="C90" s="305"/>
      <c r="D90" s="305"/>
      <c r="E90" s="305"/>
      <c r="F90" s="305"/>
      <c r="G90" s="305"/>
      <c r="H90" s="305"/>
      <c r="I90" s="305"/>
      <c r="J90" s="305"/>
      <c r="K90" s="305"/>
      <c r="L90" s="305"/>
      <c r="M90" s="305"/>
      <c r="N90" s="305"/>
      <c r="O90" s="305"/>
      <c r="P90" s="305"/>
    </row>
    <row r="91" spans="1:256">
      <c r="B91" s="305"/>
      <c r="C91" s="305"/>
      <c r="D91" s="305"/>
      <c r="E91" s="305"/>
      <c r="F91" s="305"/>
      <c r="G91" s="305"/>
      <c r="H91" s="305"/>
      <c r="I91" s="305"/>
      <c r="J91" s="305"/>
      <c r="K91" s="305"/>
      <c r="L91" s="305"/>
      <c r="M91" s="305"/>
      <c r="N91" s="305"/>
      <c r="O91" s="305"/>
      <c r="P91" s="305"/>
    </row>
    <row r="92" spans="1:256">
      <c r="B92" s="305"/>
      <c r="C92" s="305"/>
      <c r="D92" s="305"/>
      <c r="E92" s="305"/>
      <c r="F92" s="305"/>
      <c r="G92" s="305"/>
      <c r="H92" s="305"/>
      <c r="I92" s="305"/>
      <c r="J92" s="305"/>
      <c r="K92" s="305"/>
      <c r="L92" s="305"/>
      <c r="M92" s="305"/>
      <c r="N92" s="305"/>
      <c r="O92" s="305"/>
      <c r="P92" s="305"/>
    </row>
    <row r="93" spans="1:256">
      <c r="B93" s="305"/>
      <c r="C93" s="305"/>
      <c r="D93" s="305"/>
      <c r="E93" s="305"/>
      <c r="F93" s="305"/>
      <c r="G93" s="305"/>
      <c r="H93" s="305"/>
      <c r="I93" s="305"/>
      <c r="J93" s="305"/>
      <c r="K93" s="305"/>
      <c r="L93" s="305"/>
      <c r="M93" s="305"/>
      <c r="N93" s="305"/>
      <c r="O93" s="305"/>
      <c r="P93" s="305"/>
    </row>
    <row r="94" spans="1:256">
      <c r="B94" s="305"/>
      <c r="C94" s="305"/>
      <c r="D94" s="305"/>
      <c r="E94" s="305"/>
      <c r="F94" s="305"/>
      <c r="G94" s="305"/>
      <c r="H94" s="305"/>
      <c r="I94" s="305"/>
      <c r="J94" s="305"/>
      <c r="K94" s="305"/>
      <c r="L94" s="305"/>
      <c r="M94" s="305"/>
      <c r="N94" s="305"/>
      <c r="O94" s="305"/>
      <c r="P94" s="305"/>
    </row>
    <row r="95" spans="1:256">
      <c r="B95" s="305"/>
      <c r="C95" s="305"/>
      <c r="D95" s="305"/>
      <c r="E95" s="305"/>
      <c r="F95" s="305"/>
      <c r="G95" s="305"/>
      <c r="H95" s="305"/>
      <c r="I95" s="305"/>
      <c r="J95" s="305"/>
      <c r="K95" s="305"/>
      <c r="L95" s="305"/>
      <c r="M95" s="305"/>
      <c r="N95" s="305"/>
      <c r="O95" s="305"/>
      <c r="P95" s="305"/>
    </row>
    <row r="96" spans="1:256">
      <c r="B96" s="305"/>
      <c r="C96" s="305"/>
      <c r="D96" s="305"/>
      <c r="E96" s="305"/>
      <c r="F96" s="305"/>
      <c r="G96" s="305"/>
      <c r="H96" s="305"/>
      <c r="I96" s="305"/>
      <c r="J96" s="305"/>
      <c r="K96" s="305"/>
      <c r="L96" s="305"/>
      <c r="M96" s="305"/>
      <c r="N96" s="305"/>
      <c r="O96" s="305"/>
      <c r="P96" s="305"/>
    </row>
    <row r="97" spans="1:256">
      <c r="B97" s="305"/>
      <c r="C97" s="305"/>
      <c r="D97" s="305"/>
      <c r="E97" s="305"/>
      <c r="F97" s="305"/>
      <c r="G97" s="305"/>
      <c r="H97" s="305"/>
      <c r="I97" s="305"/>
      <c r="J97" s="305"/>
      <c r="K97" s="305"/>
      <c r="L97" s="305"/>
      <c r="M97" s="305"/>
      <c r="N97" s="305"/>
      <c r="O97" s="305"/>
      <c r="P97" s="305"/>
    </row>
    <row r="98" spans="1:256">
      <c r="B98" s="305"/>
      <c r="C98" s="305"/>
      <c r="D98" s="305"/>
      <c r="E98" s="305"/>
      <c r="F98" s="305"/>
      <c r="G98" s="305"/>
      <c r="H98" s="305"/>
      <c r="I98" s="305"/>
      <c r="J98" s="305"/>
      <c r="K98" s="305"/>
      <c r="L98" s="305"/>
      <c r="M98" s="305"/>
      <c r="N98" s="305"/>
      <c r="O98" s="305"/>
      <c r="P98" s="305"/>
    </row>
    <row r="99" spans="1:256">
      <c r="B99" s="305"/>
      <c r="C99" s="305"/>
      <c r="D99" s="305"/>
      <c r="E99" s="305"/>
      <c r="F99" s="305"/>
      <c r="G99" s="305"/>
      <c r="H99" s="305"/>
      <c r="I99" s="305"/>
      <c r="J99" s="305"/>
      <c r="K99" s="305"/>
      <c r="L99" s="305"/>
      <c r="M99" s="305"/>
      <c r="N99" s="305"/>
      <c r="O99" s="305"/>
      <c r="P99" s="305"/>
    </row>
    <row r="100" spans="1:256">
      <c r="B100" s="305"/>
      <c r="C100" s="305"/>
      <c r="D100" s="305"/>
      <c r="E100" s="305"/>
      <c r="F100" s="305"/>
      <c r="G100" s="305"/>
      <c r="H100" s="305"/>
      <c r="I100" s="305"/>
      <c r="J100" s="305"/>
      <c r="K100" s="305"/>
      <c r="L100" s="305"/>
      <c r="M100" s="305"/>
      <c r="N100" s="305"/>
      <c r="O100" s="305"/>
      <c r="P100" s="305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B2:L2"/>
  </mergeCells>
  <printOptions/>
  <pageMargins left="0" right="0" top="0.5" bottom="0.5" header="0" footer="0.25"/>
  <pageSetup blackAndWhite="0" cellComments="none" copies="1" draft="0" errors="displayed" firstPageNumber="1" fitToWidth="1" orientation="landscape" pageOrder="overThenDown" paperSize="9" scale="70" useFirstPageNumber="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  <tabColor rgb="FF800000"/>
  </sheetPr>
  <dimension ref="A1:IV100"/>
  <sheetViews>
    <sheetView workbookViewId="0" rightToLeft="1">
      <selection activeCell="A1" sqref="A1"/>
    </sheetView>
  </sheetViews>
  <sheetFormatPr defaultRowHeight="18"/>
  <cols>
    <col min="1" max="1" style="320" width="6.281423" customWidth="1"/>
    <col min="2" max="2" style="321" width="47.78578" customWidth="1"/>
    <col min="3" max="3" style="321" width="17.72888" customWidth="1"/>
    <col min="4" max="4" style="320" width="20.87937" customWidth="1"/>
    <col min="5" max="5" style="320" width="17.01659" customWidth="1"/>
    <col min="6" max="6" style="320" width="19.73267" customWidth="1"/>
    <col min="7" max="7" style="320" width="14.58229" customWidth="1"/>
    <col min="8" max="8" style="320" width="15.72508" customWidth="1"/>
    <col min="9" max="10" style="320" width="9.713702" customWidth="1"/>
    <col min="11" max="11" style="320" width="7.709908" customWidth="1"/>
    <col min="12" max="12" style="320" width="7.138514" customWidth="1"/>
    <col min="13" max="13" style="320" width="5.995726" customWidth="1"/>
    <col min="14" max="14" style="320" width="7.854714" customWidth="1"/>
    <col min="15" max="15" style="320" width="8.140411" customWidth="1"/>
    <col min="16" max="16" style="320" width="6.281423" customWidth="1"/>
    <col min="17" max="17" style="320" width="7.999519" customWidth="1"/>
    <col min="18" max="18" style="320" width="8.711805" customWidth="1"/>
    <col min="19" max="19" style="320" width="10.00331" customWidth="1"/>
    <col min="20" max="20" style="320" width="9.57281" customWidth="1"/>
    <col min="21" max="21" style="320" width="6.136617" customWidth="1"/>
    <col min="22" max="23" style="320" width="5.706115" customWidth="1"/>
    <col min="24" max="24" style="320" width="6.852817" customWidth="1"/>
    <col min="25" max="25" style="320" width="6.422315" customWidth="1"/>
    <col min="26" max="26" style="320" width="6.708012" customWidth="1"/>
    <col min="27" max="27" style="320" width="7.28332" customWidth="1"/>
    <col min="28" max="39" style="320" width="5.706115" customWidth="1"/>
    <col min="40" max="256" style="320"/>
  </cols>
  <sheetData>
    <row r="1" spans="1:256">
      <c r="B1" s="322" t="s">
        <v>16</v>
      </c>
      <c r="C1" s="323" t="s">
        <v>1</v>
      </c>
    </row>
    <row r="2" spans="1:256">
      <c r="A2" s="324"/>
      <c r="B2" s="325" t="s">
        <v>44</v>
      </c>
      <c r="C2" s="326"/>
      <c r="D2" s="326"/>
      <c r="E2" s="326"/>
      <c r="F2" s="326"/>
      <c r="G2" s="326"/>
      <c r="H2" s="326"/>
      <c r="I2" s="326"/>
      <c r="J2" s="327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324"/>
      <c r="AA2" s="324"/>
      <c r="AB2" s="324"/>
      <c r="AC2" s="324"/>
      <c r="AD2" s="324"/>
      <c r="AE2" s="324"/>
      <c r="AF2" s="324"/>
      <c r="AG2" s="324"/>
      <c r="AH2" s="324"/>
      <c r="AI2" s="324"/>
      <c r="AJ2" s="324"/>
      <c r="AK2" s="324"/>
      <c r="AL2" s="324"/>
      <c r="AM2" s="324"/>
      <c r="AN2" s="324"/>
      <c r="AO2" s="324"/>
      <c r="AP2" s="324"/>
      <c r="AQ2" s="324"/>
      <c r="AR2" s="324"/>
      <c r="AS2" s="324"/>
      <c r="AT2" s="324"/>
      <c r="AU2" s="324"/>
      <c r="AV2" s="324"/>
      <c r="AW2" s="324"/>
      <c r="AX2" s="324"/>
      <c r="AY2" s="324"/>
      <c r="AZ2" s="324"/>
      <c r="BA2" s="324"/>
      <c r="BB2" s="324"/>
      <c r="BC2" s="324"/>
      <c r="BD2" s="324"/>
      <c r="BE2" s="324"/>
      <c r="BF2" s="324"/>
      <c r="BG2" s="324"/>
      <c r="BH2" s="324"/>
      <c r="BI2" s="324"/>
      <c r="BJ2" s="324"/>
      <c r="BK2" s="324"/>
      <c r="BL2" s="324"/>
      <c r="BM2" s="324"/>
      <c r="BN2" s="324"/>
      <c r="BO2" s="324"/>
      <c r="BP2" s="324"/>
      <c r="BQ2" s="324"/>
      <c r="BR2" s="324"/>
      <c r="BS2" s="324"/>
      <c r="BT2" s="324"/>
      <c r="BU2" s="324"/>
      <c r="BV2" s="324"/>
      <c r="BW2" s="324"/>
      <c r="BX2" s="324"/>
      <c r="BY2" s="324"/>
      <c r="BZ2" s="324"/>
      <c r="CA2" s="324"/>
      <c r="CB2" s="324"/>
      <c r="CC2" s="324"/>
      <c r="CD2" s="324"/>
      <c r="CE2" s="324"/>
      <c r="CF2" s="324"/>
      <c r="CG2" s="324"/>
      <c r="CH2" s="324"/>
      <c r="CI2" s="324"/>
      <c r="CJ2" s="324"/>
      <c r="CK2" s="324"/>
      <c r="CL2" s="324"/>
      <c r="CM2" s="324"/>
      <c r="CN2" s="324"/>
      <c r="CO2" s="324"/>
      <c r="CP2" s="324"/>
      <c r="CQ2" s="324"/>
      <c r="CR2" s="324"/>
      <c r="CS2" s="324"/>
      <c r="CT2" s="324"/>
      <c r="CU2" s="324"/>
      <c r="CV2" s="324"/>
      <c r="CW2" s="324"/>
      <c r="CX2" s="324"/>
      <c r="CY2" s="324"/>
      <c r="CZ2" s="324"/>
      <c r="DA2" s="324"/>
      <c r="DB2" s="324"/>
      <c r="DC2" s="324"/>
      <c r="DD2" s="324"/>
      <c r="DE2" s="324"/>
      <c r="DF2" s="324"/>
      <c r="DG2" s="324"/>
      <c r="DH2" s="324"/>
      <c r="DI2" s="324"/>
      <c r="DJ2" s="324"/>
      <c r="DK2" s="324"/>
      <c r="DL2" s="324"/>
      <c r="DM2" s="324"/>
      <c r="DN2" s="324"/>
      <c r="DO2" s="324"/>
      <c r="DP2" s="324"/>
      <c r="DQ2" s="324"/>
      <c r="DR2" s="324"/>
      <c r="DS2" s="324"/>
      <c r="DT2" s="324"/>
      <c r="DU2" s="324"/>
      <c r="DV2" s="324"/>
      <c r="DW2" s="324"/>
      <c r="DX2" s="324"/>
      <c r="DY2" s="324"/>
      <c r="DZ2" s="324"/>
      <c r="EA2" s="324"/>
      <c r="EB2" s="324"/>
      <c r="EC2" s="324"/>
      <c r="ED2" s="324"/>
      <c r="EE2" s="324"/>
      <c r="EF2" s="324"/>
      <c r="EG2" s="324"/>
      <c r="EH2" s="324"/>
      <c r="EI2" s="324"/>
      <c r="EJ2" s="324"/>
      <c r="EK2" s="324"/>
      <c r="EL2" s="324"/>
      <c r="EM2" s="324"/>
      <c r="EN2" s="324"/>
      <c r="EO2" s="324"/>
      <c r="EP2" s="324"/>
      <c r="EQ2" s="324"/>
      <c r="ER2" s="324"/>
      <c r="ES2" s="324"/>
      <c r="ET2" s="324"/>
      <c r="EU2" s="324"/>
      <c r="EV2" s="324"/>
      <c r="EW2" s="324"/>
      <c r="EX2" s="324"/>
      <c r="EY2" s="324"/>
      <c r="EZ2" s="324"/>
      <c r="FA2" s="324"/>
      <c r="FB2" s="324"/>
      <c r="FC2" s="324"/>
      <c r="FD2" s="324"/>
      <c r="FE2" s="324"/>
      <c r="FF2" s="324"/>
      <c r="FG2" s="324"/>
      <c r="FH2" s="324"/>
      <c r="FI2" s="324"/>
      <c r="FJ2" s="324"/>
      <c r="FK2" s="324"/>
      <c r="FL2" s="324"/>
      <c r="FM2" s="324"/>
      <c r="FN2" s="324"/>
      <c r="FO2" s="324"/>
      <c r="FP2" s="324"/>
      <c r="FQ2" s="324"/>
      <c r="FR2" s="324"/>
      <c r="FS2" s="324"/>
      <c r="FT2" s="324"/>
      <c r="FU2" s="324"/>
      <c r="FV2" s="324"/>
      <c r="FW2" s="324"/>
      <c r="FX2" s="324"/>
      <c r="FY2" s="324"/>
      <c r="FZ2" s="324"/>
      <c r="GA2" s="324"/>
      <c r="GB2" s="324"/>
      <c r="GC2" s="324"/>
      <c r="GD2" s="324"/>
      <c r="GE2" s="324"/>
      <c r="GF2" s="324"/>
      <c r="GG2" s="324"/>
      <c r="GH2" s="324"/>
      <c r="GI2" s="324"/>
      <c r="GJ2" s="324"/>
      <c r="GK2" s="324"/>
      <c r="GL2" s="324"/>
      <c r="GM2" s="324"/>
      <c r="GN2" s="324"/>
      <c r="GO2" s="324"/>
      <c r="GP2" s="324"/>
      <c r="GQ2" s="324"/>
      <c r="GR2" s="324"/>
      <c r="GS2" s="324"/>
      <c r="GT2" s="324"/>
      <c r="GU2" s="324"/>
      <c r="GV2" s="324"/>
      <c r="GW2" s="324"/>
      <c r="GX2" s="324"/>
      <c r="GY2" s="324"/>
      <c r="GZ2" s="324"/>
      <c r="HA2" s="324"/>
      <c r="HB2" s="324"/>
      <c r="HC2" s="324"/>
      <c r="HD2" s="324"/>
      <c r="HE2" s="324"/>
      <c r="HF2" s="324"/>
      <c r="HG2" s="324"/>
      <c r="HH2" s="324"/>
      <c r="HI2" s="324"/>
      <c r="HJ2" s="324"/>
      <c r="HK2" s="324"/>
      <c r="HL2" s="324"/>
      <c r="HM2" s="324"/>
      <c r="HN2" s="324"/>
      <c r="HO2" s="324"/>
      <c r="HP2" s="324"/>
      <c r="HQ2" s="324"/>
      <c r="HR2" s="324"/>
      <c r="HS2" s="324"/>
      <c r="HT2" s="324"/>
      <c r="HU2" s="324"/>
      <c r="HV2" s="324"/>
      <c r="HW2" s="324"/>
      <c r="HX2" s="324"/>
      <c r="HY2" s="324"/>
      <c r="HZ2" s="324"/>
      <c r="IA2" s="324"/>
      <c r="IB2" s="324"/>
      <c r="IC2" s="324"/>
      <c r="ID2" s="324"/>
      <c r="IE2" s="324"/>
      <c r="IF2" s="324"/>
      <c r="IG2" s="324"/>
      <c r="IH2" s="324"/>
      <c r="II2" s="324"/>
      <c r="IJ2" s="324"/>
      <c r="IK2" s="324"/>
      <c r="IL2" s="324"/>
      <c r="IM2" s="324"/>
      <c r="IN2" s="324"/>
      <c r="IO2" s="324"/>
      <c r="IP2" s="324"/>
      <c r="IQ2" s="324"/>
      <c r="IR2" s="324"/>
      <c r="IS2" s="324"/>
      <c r="IT2" s="324"/>
      <c r="IU2" s="324"/>
      <c r="IV2" s="324"/>
    </row>
    <row r="3" spans="1:256">
      <c r="A3" s="328"/>
      <c r="B3" s="329" t="str">
        <v>7. כתבי אופציה</v>
      </c>
      <c r="C3" s="330" t="s">
        <v>17</v>
      </c>
      <c r="D3" s="330" t="s">
        <v>64</v>
      </c>
      <c r="E3" s="330" t="s">
        <v>20</v>
      </c>
      <c r="F3" s="330" t="s">
        <v>48</v>
      </c>
      <c r="G3" s="330" t="s">
        <v>49</v>
      </c>
      <c r="H3" s="330" t="s">
        <v>23</v>
      </c>
      <c r="I3" s="330" t="s">
        <v>50</v>
      </c>
      <c r="J3" s="331" t="s">
        <v>2</v>
      </c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8"/>
      <c r="X3" s="328"/>
      <c r="Y3" s="328"/>
      <c r="Z3" s="328"/>
      <c r="AA3" s="328"/>
      <c r="AB3" s="328"/>
      <c r="AC3" s="328"/>
      <c r="AD3" s="328"/>
      <c r="AE3" s="328"/>
      <c r="AF3" s="328"/>
      <c r="AG3" s="328"/>
      <c r="AH3" s="328"/>
      <c r="AI3" s="328"/>
      <c r="AJ3" s="328"/>
      <c r="AK3" s="328"/>
      <c r="AL3" s="328"/>
      <c r="AM3" s="328"/>
      <c r="AN3" s="328"/>
      <c r="AO3" s="328"/>
      <c r="AP3" s="328"/>
      <c r="AQ3" s="328"/>
      <c r="AR3" s="328"/>
      <c r="AS3" s="328"/>
      <c r="AT3" s="328"/>
      <c r="AU3" s="328"/>
      <c r="AV3" s="328"/>
      <c r="AW3" s="328"/>
      <c r="AX3" s="328"/>
      <c r="AY3" s="328"/>
      <c r="AZ3" s="328"/>
      <c r="BA3" s="328"/>
      <c r="BB3" s="328"/>
      <c r="BC3" s="328"/>
      <c r="BD3" s="328"/>
      <c r="BE3" s="328"/>
      <c r="BF3" s="328"/>
      <c r="BG3" s="328"/>
      <c r="BH3" s="328"/>
      <c r="BI3" s="328"/>
      <c r="BJ3" s="328"/>
      <c r="BK3" s="328"/>
      <c r="BL3" s="328"/>
      <c r="BM3" s="328"/>
      <c r="BN3" s="328"/>
      <c r="BO3" s="328"/>
      <c r="BP3" s="328"/>
      <c r="BQ3" s="328"/>
      <c r="BR3" s="328"/>
      <c r="BS3" s="328"/>
      <c r="BT3" s="328"/>
      <c r="BU3" s="328"/>
      <c r="BV3" s="328"/>
      <c r="BW3" s="328"/>
      <c r="BX3" s="328"/>
      <c r="BY3" s="328"/>
      <c r="BZ3" s="328"/>
      <c r="CA3" s="328"/>
      <c r="CB3" s="328"/>
      <c r="CC3" s="328"/>
      <c r="CD3" s="328"/>
      <c r="CE3" s="328"/>
      <c r="CF3" s="328"/>
      <c r="CG3" s="328"/>
      <c r="CH3" s="328"/>
      <c r="CI3" s="328"/>
      <c r="CJ3" s="328"/>
      <c r="CK3" s="328"/>
      <c r="CL3" s="328"/>
      <c r="CM3" s="328"/>
      <c r="CN3" s="328"/>
      <c r="CO3" s="328"/>
      <c r="CP3" s="328"/>
      <c r="CQ3" s="328"/>
      <c r="CR3" s="328"/>
      <c r="CS3" s="328"/>
      <c r="CT3" s="328"/>
      <c r="CU3" s="328"/>
      <c r="CV3" s="328"/>
      <c r="CW3" s="328"/>
      <c r="CX3" s="328"/>
      <c r="CY3" s="328"/>
      <c r="CZ3" s="328"/>
      <c r="DA3" s="328"/>
      <c r="DB3" s="328"/>
      <c r="DC3" s="328"/>
      <c r="DD3" s="328"/>
      <c r="DE3" s="328"/>
      <c r="DF3" s="328"/>
      <c r="DG3" s="328"/>
      <c r="DH3" s="328"/>
      <c r="DI3" s="328"/>
      <c r="DJ3" s="328"/>
      <c r="DK3" s="328"/>
      <c r="DL3" s="328"/>
      <c r="DM3" s="328"/>
      <c r="DN3" s="328"/>
      <c r="DO3" s="328"/>
      <c r="DP3" s="328"/>
      <c r="DQ3" s="328"/>
      <c r="DR3" s="328"/>
      <c r="DS3" s="328"/>
      <c r="DT3" s="328"/>
      <c r="DU3" s="328"/>
      <c r="DV3" s="328"/>
      <c r="DW3" s="328"/>
      <c r="DX3" s="328"/>
      <c r="DY3" s="328"/>
      <c r="DZ3" s="328"/>
      <c r="EA3" s="328"/>
      <c r="EB3" s="328"/>
      <c r="EC3" s="328"/>
      <c r="ED3" s="328"/>
      <c r="EE3" s="328"/>
      <c r="EF3" s="328"/>
      <c r="EG3" s="328"/>
      <c r="EH3" s="328"/>
      <c r="EI3" s="328"/>
      <c r="EJ3" s="328"/>
      <c r="EK3" s="328"/>
      <c r="EL3" s="328"/>
      <c r="EM3" s="328"/>
      <c r="EN3" s="328"/>
      <c r="EO3" s="328"/>
      <c r="EP3" s="328"/>
      <c r="EQ3" s="328"/>
      <c r="ER3" s="328"/>
      <c r="ES3" s="328"/>
      <c r="ET3" s="328"/>
      <c r="EU3" s="328"/>
      <c r="EV3" s="328"/>
      <c r="EW3" s="328"/>
      <c r="EX3" s="328"/>
      <c r="EY3" s="328"/>
      <c r="EZ3" s="328"/>
      <c r="FA3" s="328"/>
      <c r="FB3" s="328"/>
      <c r="FC3" s="328"/>
      <c r="FD3" s="328"/>
      <c r="FE3" s="328"/>
      <c r="FF3" s="328"/>
      <c r="FG3" s="328"/>
      <c r="FH3" s="328"/>
      <c r="FI3" s="328"/>
      <c r="FJ3" s="328"/>
      <c r="FK3" s="328"/>
      <c r="FL3" s="328"/>
      <c r="FM3" s="328"/>
      <c r="FN3" s="328"/>
      <c r="FO3" s="328"/>
      <c r="FP3" s="328"/>
      <c r="FQ3" s="328"/>
      <c r="FR3" s="328"/>
      <c r="FS3" s="328"/>
      <c r="FT3" s="328"/>
      <c r="FU3" s="328"/>
      <c r="FV3" s="328"/>
      <c r="FW3" s="328"/>
      <c r="FX3" s="328"/>
      <c r="FY3" s="328"/>
      <c r="FZ3" s="328"/>
      <c r="GA3" s="328"/>
      <c r="GB3" s="328"/>
      <c r="GC3" s="328"/>
      <c r="GD3" s="328"/>
      <c r="GE3" s="328"/>
      <c r="GF3" s="328"/>
      <c r="GG3" s="328"/>
      <c r="GH3" s="328"/>
      <c r="GI3" s="328"/>
      <c r="GJ3" s="328"/>
      <c r="GK3" s="328"/>
      <c r="GL3" s="328"/>
      <c r="GM3" s="328"/>
      <c r="GN3" s="328"/>
      <c r="GO3" s="328"/>
      <c r="GP3" s="328"/>
      <c r="GQ3" s="328"/>
      <c r="GR3" s="328"/>
      <c r="GS3" s="328"/>
      <c r="GT3" s="328"/>
      <c r="GU3" s="328"/>
      <c r="GV3" s="328"/>
      <c r="GW3" s="328"/>
      <c r="GX3" s="328"/>
      <c r="GY3" s="328"/>
      <c r="GZ3" s="328"/>
      <c r="HA3" s="328"/>
      <c r="HB3" s="328"/>
      <c r="HC3" s="328"/>
      <c r="HD3" s="328"/>
      <c r="HE3" s="328"/>
      <c r="HF3" s="328"/>
      <c r="HG3" s="328"/>
      <c r="HH3" s="328"/>
      <c r="HI3" s="328"/>
      <c r="HJ3" s="328"/>
      <c r="HK3" s="328"/>
      <c r="HL3" s="328"/>
      <c r="HM3" s="328"/>
      <c r="HN3" s="328"/>
      <c r="HO3" s="328"/>
      <c r="HP3" s="328"/>
      <c r="HQ3" s="328"/>
      <c r="HR3" s="328"/>
      <c r="HS3" s="328"/>
      <c r="HT3" s="328"/>
      <c r="HU3" s="328"/>
      <c r="HV3" s="328"/>
      <c r="HW3" s="328"/>
      <c r="HX3" s="328"/>
      <c r="HY3" s="328"/>
      <c r="HZ3" s="328"/>
      <c r="IA3" s="328"/>
      <c r="IB3" s="328"/>
      <c r="IC3" s="328"/>
      <c r="ID3" s="328"/>
      <c r="IE3" s="328"/>
      <c r="IF3" s="328"/>
      <c r="IG3" s="328"/>
      <c r="IH3" s="328"/>
      <c r="II3" s="328"/>
      <c r="IJ3" s="328"/>
      <c r="IK3" s="328"/>
      <c r="IL3" s="328"/>
      <c r="IM3" s="328"/>
      <c r="IN3" s="328"/>
      <c r="IO3" s="328"/>
      <c r="IP3" s="328"/>
      <c r="IQ3" s="328"/>
      <c r="IR3" s="328"/>
      <c r="IS3" s="328"/>
      <c r="IT3" s="328"/>
      <c r="IU3" s="328"/>
      <c r="IV3" s="328"/>
    </row>
    <row r="4" spans="1:256">
      <c r="A4" s="332"/>
      <c r="B4" s="333"/>
      <c r="C4" s="334"/>
      <c r="D4" s="334"/>
      <c r="E4" s="334"/>
      <c r="F4" s="334" t="s">
        <v>53</v>
      </c>
      <c r="G4" s="334" t="s">
        <v>54</v>
      </c>
      <c r="H4" s="334" t="s">
        <v>3</v>
      </c>
      <c r="I4" s="334" t="s">
        <v>4</v>
      </c>
      <c r="J4" s="335" t="s">
        <v>4</v>
      </c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332"/>
      <c r="BF4" s="332"/>
      <c r="BG4" s="332"/>
      <c r="BH4" s="332"/>
      <c r="BI4" s="332"/>
      <c r="BJ4" s="332"/>
      <c r="BK4" s="332"/>
      <c r="BL4" s="332"/>
      <c r="BM4" s="332"/>
      <c r="BN4" s="332"/>
      <c r="BO4" s="332"/>
      <c r="BP4" s="332"/>
      <c r="BQ4" s="332"/>
      <c r="BR4" s="332"/>
      <c r="BS4" s="332"/>
      <c r="BT4" s="332"/>
      <c r="BU4" s="332"/>
      <c r="BV4" s="332"/>
      <c r="BW4" s="332"/>
      <c r="BX4" s="332"/>
      <c r="BY4" s="332"/>
      <c r="BZ4" s="332"/>
      <c r="CA4" s="332"/>
      <c r="CB4" s="332"/>
      <c r="CC4" s="332"/>
      <c r="CD4" s="332"/>
      <c r="CE4" s="332"/>
      <c r="CF4" s="332"/>
      <c r="CG4" s="332"/>
      <c r="CH4" s="332"/>
      <c r="CI4" s="332"/>
      <c r="CJ4" s="332"/>
      <c r="CK4" s="332"/>
      <c r="CL4" s="332"/>
      <c r="CM4" s="332"/>
      <c r="CN4" s="332"/>
      <c r="CO4" s="332"/>
      <c r="CP4" s="332"/>
      <c r="CQ4" s="332"/>
      <c r="CR4" s="332"/>
      <c r="CS4" s="332"/>
      <c r="CT4" s="332"/>
      <c r="CU4" s="332"/>
      <c r="CV4" s="332"/>
      <c r="CW4" s="332"/>
      <c r="CX4" s="332"/>
      <c r="CY4" s="332"/>
      <c r="CZ4" s="332"/>
      <c r="DA4" s="332"/>
      <c r="DB4" s="332"/>
      <c r="DC4" s="332"/>
      <c r="DD4" s="332"/>
      <c r="DE4" s="332"/>
      <c r="DF4" s="332"/>
      <c r="DG4" s="332"/>
      <c r="DH4" s="332"/>
      <c r="DI4" s="332"/>
      <c r="DJ4" s="332"/>
      <c r="DK4" s="332"/>
      <c r="DL4" s="332"/>
      <c r="DM4" s="332"/>
      <c r="DN4" s="332"/>
      <c r="DO4" s="332"/>
      <c r="DP4" s="332"/>
      <c r="DQ4" s="332"/>
      <c r="DR4" s="332"/>
      <c r="DS4" s="332"/>
      <c r="DT4" s="332"/>
      <c r="DU4" s="332"/>
      <c r="DV4" s="332"/>
      <c r="DW4" s="332"/>
      <c r="DX4" s="332"/>
      <c r="DY4" s="332"/>
      <c r="DZ4" s="332"/>
      <c r="EA4" s="332"/>
      <c r="EB4" s="332"/>
      <c r="EC4" s="332"/>
      <c r="ED4" s="332"/>
      <c r="EE4" s="332"/>
      <c r="EF4" s="332"/>
      <c r="EG4" s="332"/>
      <c r="EH4" s="332"/>
      <c r="EI4" s="332"/>
      <c r="EJ4" s="332"/>
      <c r="EK4" s="332"/>
      <c r="EL4" s="332"/>
      <c r="EM4" s="332"/>
      <c r="EN4" s="332"/>
      <c r="EO4" s="332"/>
      <c r="EP4" s="332"/>
      <c r="EQ4" s="332"/>
      <c r="ER4" s="332"/>
      <c r="ES4" s="332"/>
      <c r="ET4" s="332"/>
      <c r="EU4" s="332"/>
      <c r="EV4" s="332"/>
      <c r="EW4" s="332"/>
      <c r="EX4" s="332"/>
      <c r="EY4" s="332"/>
      <c r="EZ4" s="332"/>
      <c r="FA4" s="332"/>
      <c r="FB4" s="332"/>
      <c r="FC4" s="332"/>
      <c r="FD4" s="332"/>
      <c r="FE4" s="332"/>
      <c r="FF4" s="332"/>
      <c r="FG4" s="332"/>
      <c r="FH4" s="332"/>
      <c r="FI4" s="332"/>
      <c r="FJ4" s="332"/>
      <c r="FK4" s="332"/>
      <c r="FL4" s="332"/>
      <c r="FM4" s="332"/>
      <c r="FN4" s="332"/>
      <c r="FO4" s="332"/>
      <c r="FP4" s="332"/>
      <c r="FQ4" s="332"/>
      <c r="FR4" s="332"/>
      <c r="FS4" s="332"/>
      <c r="FT4" s="332"/>
      <c r="FU4" s="332"/>
      <c r="FV4" s="332"/>
      <c r="FW4" s="332"/>
      <c r="FX4" s="332"/>
      <c r="FY4" s="332"/>
      <c r="FZ4" s="332"/>
      <c r="GA4" s="332"/>
      <c r="GB4" s="332"/>
      <c r="GC4" s="332"/>
      <c r="GD4" s="332"/>
      <c r="GE4" s="332"/>
      <c r="GF4" s="332"/>
      <c r="GG4" s="332"/>
      <c r="GH4" s="332"/>
      <c r="GI4" s="332"/>
      <c r="GJ4" s="332"/>
      <c r="GK4" s="332"/>
      <c r="GL4" s="332"/>
      <c r="GM4" s="332"/>
      <c r="GN4" s="332"/>
      <c r="GO4" s="332"/>
      <c r="GP4" s="332"/>
      <c r="GQ4" s="332"/>
      <c r="GR4" s="332"/>
      <c r="GS4" s="332"/>
      <c r="GT4" s="332"/>
      <c r="GU4" s="332"/>
      <c r="GV4" s="332"/>
      <c r="GW4" s="332"/>
      <c r="GX4" s="332"/>
      <c r="GY4" s="332"/>
      <c r="GZ4" s="332"/>
      <c r="HA4" s="332"/>
      <c r="HB4" s="332"/>
      <c r="HC4" s="332"/>
      <c r="HD4" s="332"/>
      <c r="HE4" s="332"/>
      <c r="HF4" s="332"/>
      <c r="HG4" s="332"/>
      <c r="HH4" s="332"/>
      <c r="HI4" s="332"/>
      <c r="HJ4" s="332"/>
      <c r="HK4" s="332"/>
      <c r="HL4" s="332"/>
      <c r="HM4" s="332"/>
      <c r="HN4" s="332"/>
      <c r="HO4" s="332"/>
      <c r="HP4" s="332"/>
      <c r="HQ4" s="332"/>
      <c r="HR4" s="332"/>
      <c r="HS4" s="332"/>
      <c r="HT4" s="332"/>
      <c r="HU4" s="332"/>
      <c r="HV4" s="332"/>
      <c r="HW4" s="332"/>
      <c r="HX4" s="332"/>
      <c r="HY4" s="332"/>
      <c r="HZ4" s="332"/>
      <c r="IA4" s="332"/>
      <c r="IB4" s="332"/>
      <c r="IC4" s="332"/>
      <c r="ID4" s="332"/>
      <c r="IE4" s="332"/>
      <c r="IF4" s="332"/>
      <c r="IG4" s="332"/>
      <c r="IH4" s="332"/>
      <c r="II4" s="332"/>
      <c r="IJ4" s="332"/>
      <c r="IK4" s="332"/>
      <c r="IL4" s="332"/>
      <c r="IM4" s="332"/>
      <c r="IN4" s="332"/>
      <c r="IO4" s="332"/>
      <c r="IP4" s="332"/>
      <c r="IQ4" s="332"/>
      <c r="IR4" s="332"/>
      <c r="IS4" s="332"/>
      <c r="IT4" s="332"/>
      <c r="IU4" s="332"/>
      <c r="IV4" s="332"/>
    </row>
    <row r="5" spans="1:256">
      <c r="A5" s="336"/>
      <c r="B5" s="337"/>
      <c r="C5" s="338" t="s">
        <v>5</v>
      </c>
      <c r="D5" s="338" t="s">
        <v>6</v>
      </c>
      <c r="E5" s="338" t="s">
        <v>24</v>
      </c>
      <c r="F5" s="338" t="s">
        <v>25</v>
      </c>
      <c r="G5" s="338" t="s">
        <v>26</v>
      </c>
      <c r="H5" s="338" t="s">
        <v>27</v>
      </c>
      <c r="I5" s="338" t="s">
        <v>28</v>
      </c>
      <c r="J5" s="339" t="s">
        <v>29</v>
      </c>
      <c r="K5" s="336"/>
      <c r="L5" s="336"/>
      <c r="M5" s="336"/>
      <c r="N5" s="336"/>
      <c r="O5" s="336"/>
      <c r="P5" s="336"/>
      <c r="Q5" s="336"/>
      <c r="R5" s="336"/>
      <c r="S5" s="336"/>
      <c r="T5" s="336"/>
      <c r="U5" s="336"/>
      <c r="V5" s="336"/>
      <c r="W5" s="336"/>
      <c r="X5" s="336"/>
      <c r="Y5" s="336"/>
      <c r="Z5" s="336"/>
      <c r="AA5" s="336"/>
      <c r="AB5" s="336"/>
      <c r="AC5" s="336"/>
      <c r="AD5" s="336"/>
      <c r="AE5" s="336"/>
      <c r="AF5" s="336"/>
      <c r="AG5" s="336"/>
      <c r="AH5" s="336"/>
      <c r="AI5" s="336"/>
      <c r="AJ5" s="336"/>
      <c r="AK5" s="336"/>
      <c r="AL5" s="336"/>
      <c r="AM5" s="336"/>
      <c r="AN5" s="336"/>
      <c r="AO5" s="336"/>
      <c r="AP5" s="336"/>
      <c r="AQ5" s="336"/>
      <c r="AR5" s="336"/>
      <c r="AS5" s="336"/>
      <c r="AT5" s="336"/>
      <c r="AU5" s="336"/>
      <c r="AV5" s="336"/>
      <c r="AW5" s="336"/>
      <c r="AX5" s="336"/>
      <c r="AY5" s="336"/>
      <c r="AZ5" s="336"/>
      <c r="BA5" s="336"/>
      <c r="BB5" s="336"/>
      <c r="BC5" s="336"/>
      <c r="BD5" s="336"/>
      <c r="BE5" s="336"/>
      <c r="BF5" s="336"/>
      <c r="BG5" s="336"/>
      <c r="BH5" s="336"/>
      <c r="BI5" s="336"/>
      <c r="BJ5" s="336"/>
      <c r="BK5" s="336"/>
      <c r="BL5" s="336"/>
      <c r="BM5" s="336"/>
      <c r="BN5" s="336"/>
      <c r="BO5" s="336"/>
      <c r="BP5" s="336"/>
      <c r="BQ5" s="336"/>
      <c r="BR5" s="336"/>
      <c r="BS5" s="336"/>
      <c r="BT5" s="336"/>
      <c r="BU5" s="336"/>
      <c r="BV5" s="336"/>
      <c r="BW5" s="336"/>
      <c r="BX5" s="336"/>
      <c r="BY5" s="336"/>
      <c r="BZ5" s="336"/>
      <c r="CA5" s="336"/>
      <c r="CB5" s="336"/>
      <c r="CC5" s="336"/>
      <c r="CD5" s="336"/>
      <c r="CE5" s="336"/>
      <c r="CF5" s="336"/>
      <c r="CG5" s="336"/>
      <c r="CH5" s="336"/>
      <c r="CI5" s="336"/>
      <c r="CJ5" s="336"/>
      <c r="CK5" s="336"/>
      <c r="CL5" s="336"/>
      <c r="CM5" s="336"/>
      <c r="CN5" s="336"/>
      <c r="CO5" s="336"/>
      <c r="CP5" s="336"/>
      <c r="CQ5" s="336"/>
      <c r="CR5" s="336"/>
      <c r="CS5" s="336"/>
      <c r="CT5" s="336"/>
      <c r="CU5" s="336"/>
      <c r="CV5" s="336"/>
      <c r="CW5" s="336"/>
      <c r="CX5" s="336"/>
      <c r="CY5" s="336"/>
      <c r="CZ5" s="336"/>
      <c r="DA5" s="336"/>
      <c r="DB5" s="336"/>
      <c r="DC5" s="336"/>
      <c r="DD5" s="336"/>
      <c r="DE5" s="336"/>
      <c r="DF5" s="336"/>
      <c r="DG5" s="336"/>
      <c r="DH5" s="336"/>
      <c r="DI5" s="336"/>
      <c r="DJ5" s="336"/>
      <c r="DK5" s="336"/>
      <c r="DL5" s="336"/>
      <c r="DM5" s="336"/>
      <c r="DN5" s="336"/>
      <c r="DO5" s="336"/>
      <c r="DP5" s="336"/>
      <c r="DQ5" s="336"/>
      <c r="DR5" s="336"/>
      <c r="DS5" s="336"/>
      <c r="DT5" s="336"/>
      <c r="DU5" s="336"/>
      <c r="DV5" s="336"/>
      <c r="DW5" s="336"/>
      <c r="DX5" s="336"/>
      <c r="DY5" s="336"/>
      <c r="DZ5" s="336"/>
      <c r="EA5" s="336"/>
      <c r="EB5" s="336"/>
      <c r="EC5" s="336"/>
      <c r="ED5" s="336"/>
      <c r="EE5" s="336"/>
      <c r="EF5" s="336"/>
      <c r="EG5" s="336"/>
      <c r="EH5" s="336"/>
      <c r="EI5" s="336"/>
      <c r="EJ5" s="336"/>
      <c r="EK5" s="336"/>
      <c r="EL5" s="336"/>
      <c r="EM5" s="336"/>
      <c r="EN5" s="336"/>
      <c r="EO5" s="336"/>
      <c r="EP5" s="336"/>
      <c r="EQ5" s="336"/>
      <c r="ER5" s="336"/>
      <c r="ES5" s="336"/>
      <c r="ET5" s="336"/>
      <c r="EU5" s="336"/>
      <c r="EV5" s="336"/>
      <c r="EW5" s="336"/>
      <c r="EX5" s="336"/>
      <c r="EY5" s="336"/>
      <c r="EZ5" s="336"/>
      <c r="FA5" s="336"/>
      <c r="FB5" s="336"/>
      <c r="FC5" s="336"/>
      <c r="FD5" s="336"/>
      <c r="FE5" s="336"/>
      <c r="FF5" s="336"/>
      <c r="FG5" s="336"/>
      <c r="FH5" s="336"/>
      <c r="FI5" s="336"/>
      <c r="FJ5" s="336"/>
      <c r="FK5" s="336"/>
      <c r="FL5" s="336"/>
      <c r="FM5" s="336"/>
      <c r="FN5" s="336"/>
      <c r="FO5" s="336"/>
      <c r="FP5" s="336"/>
      <c r="FQ5" s="336"/>
      <c r="FR5" s="336"/>
      <c r="FS5" s="336"/>
      <c r="FT5" s="336"/>
      <c r="FU5" s="336"/>
      <c r="FV5" s="336"/>
      <c r="FW5" s="336"/>
      <c r="FX5" s="336"/>
      <c r="FY5" s="336"/>
      <c r="FZ5" s="336"/>
      <c r="GA5" s="336"/>
      <c r="GB5" s="336"/>
      <c r="GC5" s="336"/>
      <c r="GD5" s="336"/>
      <c r="GE5" s="336"/>
      <c r="GF5" s="336"/>
      <c r="GG5" s="336"/>
      <c r="GH5" s="336"/>
      <c r="GI5" s="336"/>
      <c r="GJ5" s="336"/>
      <c r="GK5" s="336"/>
      <c r="GL5" s="336"/>
      <c r="GM5" s="336"/>
      <c r="GN5" s="336"/>
      <c r="GO5" s="336"/>
      <c r="GP5" s="336"/>
      <c r="GQ5" s="336"/>
      <c r="GR5" s="336"/>
      <c r="GS5" s="336"/>
      <c r="GT5" s="336"/>
      <c r="GU5" s="336"/>
      <c r="GV5" s="336"/>
      <c r="GW5" s="336"/>
      <c r="GX5" s="336"/>
      <c r="GY5" s="336"/>
      <c r="GZ5" s="336"/>
      <c r="HA5" s="336"/>
      <c r="HB5" s="336"/>
      <c r="HC5" s="336"/>
      <c r="HD5" s="336"/>
      <c r="HE5" s="336"/>
      <c r="HF5" s="336"/>
      <c r="HG5" s="336"/>
      <c r="HH5" s="336"/>
      <c r="HI5" s="336"/>
      <c r="HJ5" s="336"/>
      <c r="HK5" s="336"/>
      <c r="HL5" s="336"/>
      <c r="HM5" s="336"/>
      <c r="HN5" s="336"/>
      <c r="HO5" s="336"/>
      <c r="HP5" s="336"/>
      <c r="HQ5" s="336"/>
      <c r="HR5" s="336"/>
      <c r="HS5" s="336"/>
      <c r="HT5" s="336"/>
      <c r="HU5" s="336"/>
      <c r="HV5" s="336"/>
      <c r="HW5" s="336"/>
      <c r="HX5" s="336"/>
      <c r="HY5" s="336"/>
      <c r="HZ5" s="336"/>
      <c r="IA5" s="336"/>
      <c r="IB5" s="336"/>
      <c r="IC5" s="336"/>
      <c r="ID5" s="336"/>
      <c r="IE5" s="336"/>
      <c r="IF5" s="336"/>
      <c r="IG5" s="336"/>
      <c r="IH5" s="336"/>
      <c r="II5" s="336"/>
      <c r="IJ5" s="336"/>
      <c r="IK5" s="336"/>
      <c r="IL5" s="336"/>
      <c r="IM5" s="336"/>
      <c r="IN5" s="336"/>
      <c r="IO5" s="336"/>
      <c r="IP5" s="336"/>
      <c r="IQ5" s="336"/>
      <c r="IR5" s="336"/>
      <c r="IS5" s="336"/>
      <c r="IT5" s="336"/>
      <c r="IU5" s="336"/>
      <c r="IV5" s="336"/>
    </row>
    <row r="6" spans="1:256">
      <c r="B6" s="340" t="str">
        <v>כתבי אופציה בישראל                      </v>
      </c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</row>
    <row r="7" spans="1:256">
      <c r="B7" s="342" t="str">
        <v>כלכלית ירושלים
כלכלית ירושלים אפ 21 </v>
      </c>
      <c r="C7" s="343">
        <v>1980325</v>
      </c>
      <c r="D7" s="344" t="s">
        <v>94</v>
      </c>
      <c r="E7" s="344" t="s">
        <v>33</v>
      </c>
      <c r="F7" s="345">
        <v>200</v>
      </c>
      <c r="G7" s="346">
        <v>20</v>
      </c>
      <c r="H7" s="345">
        <v>0.04</v>
      </c>
      <c r="I7" s="346">
        <v>0</v>
      </c>
      <c r="J7" s="346">
        <f>H7/'סכום נכסי הקרן'!$C$37*100</f>
        <v>0.000123446655305459</v>
      </c>
    </row>
    <row r="8" spans="1:256">
      <c r="B8" s="342" t="str">
        <v>מדיקל
מדיקל אפ2 </v>
      </c>
      <c r="C8" s="343">
        <v>1126929</v>
      </c>
      <c r="D8" s="344" t="s">
        <v>118</v>
      </c>
      <c r="E8" s="344" t="s">
        <v>33</v>
      </c>
      <c r="F8" s="345">
        <v>29.25</v>
      </c>
      <c r="G8" s="346">
        <v>100</v>
      </c>
      <c r="H8" s="345">
        <v>0.03</v>
      </c>
      <c r="I8" s="346">
        <v>0</v>
      </c>
      <c r="J8" s="346">
        <f>H8/'סכום נכסי הקרן'!$C$37*100</f>
        <v>9.25849914790946e-05</v>
      </c>
    </row>
    <row r="9" spans="1:256">
      <c r="B9" s="347" t="str">
        <v>שמן
שמן נפט וגז אופ 2 </v>
      </c>
      <c r="C9" s="343">
        <v>1125038</v>
      </c>
      <c r="D9" s="344" t="s">
        <v>107</v>
      </c>
      <c r="E9" s="344" t="s">
        <v>33</v>
      </c>
      <c r="F9" s="345">
        <v>4552</v>
      </c>
      <c r="G9" s="346">
        <v>5.1</v>
      </c>
      <c r="H9" s="345">
        <v>0.23</v>
      </c>
      <c r="I9" s="346">
        <v>0</v>
      </c>
      <c r="J9" s="346">
        <f>H9/'סכום נכסי הקרן'!$C$37*100</f>
        <v>0.000709818268006392</v>
      </c>
    </row>
    <row r="10" spans="1:256">
      <c r="B10" s="348" t="str">
        <v>סה"כ כתבי אופציה בישראל                 </v>
      </c>
      <c r="C10" s="349"/>
      <c r="D10" s="349"/>
      <c r="E10" s="349"/>
      <c r="F10" s="350">
        <v>4781.25</v>
      </c>
      <c r="G10" s="349"/>
      <c r="H10" s="350">
        <f>SUM(H7:H9)</f>
        <v>0.3</v>
      </c>
      <c r="I10" s="349"/>
      <c r="J10" s="350">
        <f>H10/'סכום נכסי הקרן'!$C$37*100</f>
        <v>0.000925849914790946</v>
      </c>
    </row>
    <row r="11" spans="1:256">
      <c r="B11" s="351" t="str">
        <v>כתבי אופציה בחו"ל                       </v>
      </c>
      <c r="C11" s="341"/>
      <c r="D11" s="341"/>
      <c r="E11" s="341"/>
      <c r="F11" s="341"/>
      <c r="G11" s="341"/>
      <c r="H11" s="341"/>
      <c r="I11" s="341"/>
      <c r="J11" s="341"/>
      <c r="K11" s="341"/>
      <c r="L11" s="341"/>
      <c r="M11" s="341"/>
      <c r="N11" s="341"/>
      <c r="O11" s="341"/>
      <c r="P11" s="341"/>
    </row>
    <row r="12" spans="1:256">
      <c r="B12" s="347" t="str">
        <v>PLURISTEM
PLURISTEM LIFE SYS WA </v>
      </c>
      <c r="C12" s="343" t="s">
        <v>124</v>
      </c>
      <c r="D12" s="344" t="s">
        <v>125</v>
      </c>
      <c r="E12" s="344" t="s">
        <v>9</v>
      </c>
      <c r="F12" s="345">
        <v>811.55</v>
      </c>
      <c r="G12" s="346">
        <v>8.38</v>
      </c>
      <c r="H12" s="345">
        <v>0.07</v>
      </c>
      <c r="I12" s="346">
        <v>0</v>
      </c>
      <c r="J12" s="346">
        <f>H12/'סכום נכסי הקרן'!$C$37*100</f>
        <v>0.000216031646784554</v>
      </c>
    </row>
    <row r="13" spans="1:256">
      <c r="B13" s="352" t="str">
        <v>סה"כ כתבי אופציה בחו"ל                  </v>
      </c>
      <c r="C13" s="349"/>
      <c r="D13" s="349"/>
      <c r="E13" s="349"/>
      <c r="F13" s="350">
        <v>811.55</v>
      </c>
      <c r="G13" s="349"/>
      <c r="H13" s="350">
        <f>SUM(H12)</f>
        <v>0.07</v>
      </c>
      <c r="I13" s="349"/>
      <c r="J13" s="349"/>
    </row>
    <row r="14" spans="1:256">
      <c r="B14" s="352" t="str">
        <v>סה"כ כתבי אופציה (סחיר)                 </v>
      </c>
      <c r="C14" s="349"/>
      <c r="D14" s="349"/>
      <c r="E14" s="349"/>
      <c r="F14" s="350">
        <v>5592.8</v>
      </c>
      <c r="G14" s="349"/>
      <c r="H14" s="350">
        <f>H10+H13</f>
        <v>0.37</v>
      </c>
      <c r="I14" s="349"/>
      <c r="J14" s="349"/>
    </row>
    <row r="15" spans="1:256">
      <c r="B15" s="353" t="s">
        <v>43</v>
      </c>
      <c r="C15" s="341"/>
      <c r="D15" s="341"/>
      <c r="E15" s="341"/>
      <c r="F15" s="341"/>
      <c r="G15" s="341"/>
      <c r="H15" s="341"/>
      <c r="I15" s="341"/>
      <c r="J15" s="341"/>
      <c r="K15" s="341"/>
      <c r="L15" s="341"/>
      <c r="M15" s="341"/>
      <c r="N15" s="341"/>
      <c r="O15" s="341"/>
      <c r="P15" s="341"/>
    </row>
    <row r="16" spans="1:256">
      <c r="B16" s="341"/>
      <c r="C16" s="341"/>
      <c r="D16" s="341"/>
      <c r="E16" s="341"/>
      <c r="F16" s="341"/>
      <c r="G16" s="341"/>
      <c r="H16" s="341"/>
      <c r="I16" s="341"/>
      <c r="J16" s="341"/>
      <c r="K16" s="341"/>
      <c r="L16" s="341"/>
      <c r="M16" s="341"/>
      <c r="N16" s="341"/>
      <c r="O16" s="341"/>
      <c r="P16" s="341"/>
    </row>
    <row r="17" spans="1:256">
      <c r="B17" s="341"/>
      <c r="C17" s="341"/>
      <c r="D17" s="341"/>
      <c r="E17" s="341"/>
      <c r="F17" s="341"/>
      <c r="G17" s="341"/>
      <c r="H17" s="341"/>
      <c r="I17" s="341"/>
      <c r="J17" s="341"/>
      <c r="K17" s="341"/>
      <c r="L17" s="341"/>
      <c r="M17" s="341"/>
      <c r="N17" s="341"/>
      <c r="O17" s="341"/>
      <c r="P17" s="341"/>
    </row>
    <row r="18" spans="1:256">
      <c r="B18" s="341"/>
      <c r="C18" s="341"/>
      <c r="D18" s="341"/>
      <c r="E18" s="341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 s="341"/>
    </row>
    <row r="19" spans="1:256">
      <c r="B19" s="341"/>
      <c r="C19" s="341"/>
      <c r="D19" s="341"/>
      <c r="E19" s="341"/>
      <c r="F19" s="341"/>
      <c r="G19" s="341"/>
      <c r="H19" s="341"/>
      <c r="I19" s="341"/>
      <c r="J19" s="341"/>
      <c r="K19" s="341"/>
      <c r="L19" s="341"/>
      <c r="M19" s="341"/>
      <c r="N19" s="341"/>
      <c r="O19" s="341"/>
      <c r="P19" s="341"/>
    </row>
    <row r="20" spans="1:256">
      <c r="B20" s="341"/>
      <c r="C20" s="341"/>
      <c r="D20" s="341"/>
      <c r="E20" s="341"/>
      <c r="F20" s="341"/>
      <c r="G20" s="341"/>
      <c r="H20" s="341"/>
      <c r="I20" s="341"/>
      <c r="J20" s="341"/>
      <c r="K20" s="341"/>
      <c r="L20" s="341"/>
      <c r="M20" s="341"/>
      <c r="N20" s="341"/>
      <c r="O20" s="341"/>
      <c r="P20" s="341"/>
    </row>
    <row r="21" spans="1:256">
      <c r="B21" s="341"/>
      <c r="C21" s="341"/>
      <c r="D21" s="341"/>
      <c r="E21" s="341"/>
      <c r="F21" s="341"/>
      <c r="G21" s="341"/>
      <c r="H21" s="341"/>
      <c r="I21" s="341"/>
      <c r="J21" s="341"/>
      <c r="K21" s="341"/>
      <c r="L21" s="341"/>
      <c r="M21" s="341"/>
      <c r="N21" s="341"/>
      <c r="O21" s="341"/>
      <c r="P21" s="341"/>
    </row>
    <row r="22" spans="1:256">
      <c r="B22" s="341"/>
      <c r="C22" s="341"/>
      <c r="D22" s="341"/>
      <c r="E22" s="341"/>
      <c r="F22" s="341"/>
      <c r="G22" s="341"/>
      <c r="H22" s="341"/>
      <c r="I22" s="341"/>
      <c r="J22" s="341"/>
      <c r="K22" s="341"/>
      <c r="L22" s="341"/>
      <c r="M22" s="341"/>
      <c r="N22" s="341"/>
      <c r="O22" s="341"/>
      <c r="P22" s="341"/>
    </row>
    <row r="23" spans="1:256">
      <c r="B23" s="341"/>
      <c r="C23" s="341"/>
      <c r="D23" s="341"/>
      <c r="E23" s="341"/>
      <c r="F23" s="341"/>
      <c r="G23" s="341"/>
      <c r="H23" s="341"/>
      <c r="I23" s="341"/>
      <c r="J23" s="341"/>
      <c r="K23" s="341"/>
      <c r="L23" s="341"/>
      <c r="M23" s="341"/>
      <c r="N23" s="341"/>
      <c r="O23" s="341"/>
      <c r="P23" s="341"/>
    </row>
    <row r="24" spans="1:256">
      <c r="B24" s="341"/>
      <c r="C24" s="341"/>
      <c r="D24" s="341"/>
      <c r="E24" s="341"/>
      <c r="F24" s="341"/>
      <c r="G24" s="341"/>
      <c r="H24" s="341"/>
      <c r="I24" s="341"/>
      <c r="J24" s="341"/>
      <c r="K24" s="341"/>
      <c r="L24" s="341"/>
      <c r="M24" s="341"/>
      <c r="N24" s="341"/>
      <c r="O24" s="341"/>
      <c r="P24" s="341"/>
    </row>
    <row r="25" spans="1:256">
      <c r="B25" s="341"/>
      <c r="C25" s="341"/>
      <c r="D25" s="341"/>
      <c r="E25" s="341"/>
      <c r="F25" s="341"/>
      <c r="G25" s="341"/>
      <c r="H25" s="341"/>
      <c r="I25" s="341"/>
      <c r="J25" s="341"/>
      <c r="K25" s="341"/>
      <c r="L25" s="341"/>
      <c r="M25" s="341"/>
      <c r="N25" s="341"/>
      <c r="O25" s="341"/>
      <c r="P25" s="341"/>
    </row>
    <row r="26" spans="1:256">
      <c r="B26" s="341"/>
      <c r="C26" s="341"/>
      <c r="D26" s="341"/>
      <c r="E26" s="341"/>
      <c r="F26" s="341"/>
      <c r="G26" s="341"/>
      <c r="H26" s="341"/>
      <c r="I26" s="341"/>
      <c r="J26" s="341"/>
      <c r="K26" s="341"/>
      <c r="L26" s="341"/>
      <c r="M26" s="341"/>
      <c r="N26" s="341"/>
      <c r="O26" s="341"/>
      <c r="P26" s="341"/>
    </row>
    <row r="27" spans="1:256">
      <c r="B27" s="341"/>
      <c r="C27" s="341"/>
      <c r="D27" s="341"/>
      <c r="E27" s="341"/>
      <c r="F27" s="341"/>
      <c r="G27" s="341"/>
      <c r="H27" s="341"/>
      <c r="I27" s="341"/>
      <c r="J27" s="341"/>
      <c r="K27" s="341"/>
      <c r="L27" s="341"/>
      <c r="M27" s="341"/>
      <c r="N27" s="341"/>
      <c r="O27" s="341"/>
      <c r="P27" s="341"/>
    </row>
    <row r="28" spans="1:256">
      <c r="B28" s="341"/>
      <c r="C28" s="341"/>
      <c r="D28" s="341"/>
      <c r="E28" s="341"/>
      <c r="F28" s="341"/>
      <c r="G28" s="341"/>
      <c r="H28" s="341"/>
      <c r="I28" s="341"/>
      <c r="J28" s="341"/>
      <c r="K28" s="341"/>
      <c r="L28" s="341"/>
      <c r="M28" s="341"/>
      <c r="N28" s="341"/>
      <c r="O28" s="341"/>
      <c r="P28" s="341"/>
    </row>
    <row r="29" spans="1:256">
      <c r="B29" s="341"/>
      <c r="C29" s="341"/>
      <c r="D29" s="341"/>
      <c r="E29" s="341"/>
      <c r="F29" s="341"/>
      <c r="G29" s="341"/>
      <c r="H29" s="341"/>
      <c r="I29" s="341"/>
      <c r="J29" s="341"/>
      <c r="K29" s="341"/>
      <c r="L29" s="341"/>
      <c r="M29" s="341"/>
      <c r="N29" s="341"/>
      <c r="O29" s="341"/>
      <c r="P29" s="341"/>
    </row>
    <row r="30" spans="1:256">
      <c r="B30" s="341"/>
      <c r="C30" s="341"/>
      <c r="D30" s="341"/>
      <c r="E30" s="341"/>
      <c r="F30" s="341"/>
      <c r="G30" s="341"/>
      <c r="H30" s="341"/>
      <c r="I30" s="341"/>
      <c r="J30" s="341"/>
      <c r="K30" s="341"/>
      <c r="L30" s="341"/>
      <c r="M30" s="341"/>
      <c r="N30" s="341"/>
      <c r="O30" s="341"/>
      <c r="P30" s="341"/>
    </row>
    <row r="31" spans="1:256">
      <c r="B31" s="341"/>
      <c r="C31" s="341"/>
      <c r="D31" s="341"/>
      <c r="E31" s="341"/>
      <c r="F31" s="341"/>
      <c r="G31" s="341"/>
      <c r="H31" s="341"/>
      <c r="I31" s="341"/>
      <c r="J31" s="341"/>
      <c r="K31" s="341"/>
      <c r="L31" s="341"/>
      <c r="M31" s="341"/>
      <c r="N31" s="341"/>
      <c r="O31" s="341"/>
      <c r="P31" s="341"/>
    </row>
    <row r="32" spans="1:256">
      <c r="B32" s="341"/>
      <c r="C32" s="341"/>
      <c r="D32" s="341"/>
      <c r="E32" s="341"/>
      <c r="F32" s="341"/>
      <c r="G32" s="341"/>
      <c r="H32" s="341"/>
      <c r="I32" s="341"/>
      <c r="J32" s="341"/>
      <c r="K32" s="341"/>
      <c r="L32" s="341"/>
      <c r="M32" s="341"/>
      <c r="N32" s="341"/>
      <c r="O32" s="341"/>
      <c r="P32" s="341"/>
    </row>
    <row r="33" spans="1:256">
      <c r="B33" s="341"/>
      <c r="C33" s="341"/>
      <c r="D33" s="341"/>
      <c r="E33" s="341"/>
      <c r="F33" s="341"/>
      <c r="G33" s="341"/>
      <c r="H33" s="341"/>
      <c r="I33" s="341"/>
      <c r="J33" s="341"/>
      <c r="K33" s="341"/>
      <c r="L33" s="341"/>
      <c r="M33" s="341"/>
      <c r="N33" s="341"/>
      <c r="O33" s="341"/>
      <c r="P33" s="341"/>
    </row>
    <row r="34" spans="1:256">
      <c r="B34" s="341"/>
      <c r="C34" s="341"/>
      <c r="D34" s="341"/>
      <c r="E34" s="341"/>
      <c r="F34" s="341"/>
      <c r="G34" s="341"/>
      <c r="H34" s="341"/>
      <c r="I34" s="341"/>
      <c r="J34" s="341"/>
      <c r="K34" s="341"/>
      <c r="L34" s="341"/>
      <c r="M34" s="341"/>
      <c r="N34" s="341"/>
      <c r="O34" s="341"/>
      <c r="P34" s="341"/>
    </row>
    <row r="35" spans="1:256">
      <c r="B35" s="341"/>
      <c r="C35" s="341"/>
      <c r="D35" s="341"/>
      <c r="E35" s="341"/>
      <c r="F35" s="341"/>
      <c r="G35" s="341"/>
      <c r="H35" s="341"/>
      <c r="I35" s="341"/>
      <c r="J35" s="341"/>
      <c r="K35" s="341"/>
      <c r="L35" s="341"/>
      <c r="M35" s="341"/>
      <c r="N35" s="341"/>
      <c r="O35" s="341"/>
      <c r="P35" s="341"/>
    </row>
    <row r="36" spans="1:256">
      <c r="B36" s="341"/>
      <c r="C36" s="341"/>
      <c r="D36" s="341"/>
      <c r="E36" s="341"/>
      <c r="F36" s="341"/>
      <c r="G36" s="341"/>
      <c r="H36" s="341"/>
      <c r="I36" s="341"/>
      <c r="J36" s="341"/>
      <c r="K36" s="341"/>
      <c r="L36" s="341"/>
      <c r="M36" s="341"/>
      <c r="N36" s="341"/>
      <c r="O36" s="341"/>
      <c r="P36" s="341"/>
    </row>
    <row r="37" spans="1:256">
      <c r="B37" s="341"/>
      <c r="C37" s="341"/>
      <c r="D37" s="341"/>
      <c r="E37" s="341"/>
      <c r="F37" s="341"/>
      <c r="G37" s="341"/>
      <c r="H37" s="341"/>
      <c r="I37" s="341"/>
      <c r="J37" s="341"/>
      <c r="K37" s="341"/>
      <c r="L37" s="341"/>
      <c r="M37" s="341"/>
      <c r="N37" s="341"/>
      <c r="O37" s="341"/>
      <c r="P37" s="341"/>
    </row>
    <row r="38" spans="1:256">
      <c r="B38" s="341"/>
      <c r="C38" s="341"/>
      <c r="D38" s="341"/>
      <c r="E38" s="341"/>
      <c r="F38" s="341"/>
      <c r="G38" s="341"/>
      <c r="H38" s="341"/>
      <c r="I38" s="341"/>
      <c r="J38" s="341"/>
      <c r="K38" s="341"/>
      <c r="L38" s="341"/>
      <c r="M38" s="341"/>
      <c r="N38" s="341"/>
      <c r="O38" s="341"/>
      <c r="P38" s="341"/>
    </row>
    <row r="39" spans="1:256">
      <c r="B39" s="341"/>
      <c r="C39" s="341"/>
      <c r="D39" s="341"/>
      <c r="E39" s="341"/>
      <c r="F39" s="341"/>
      <c r="G39" s="341"/>
      <c r="H39" s="341"/>
      <c r="I39" s="341"/>
      <c r="J39" s="341"/>
      <c r="K39" s="341"/>
      <c r="L39" s="341"/>
      <c r="M39" s="341"/>
      <c r="N39" s="341"/>
      <c r="O39" s="341"/>
      <c r="P39" s="341"/>
    </row>
    <row r="40" spans="1:256">
      <c r="B40" s="341"/>
      <c r="C40" s="341"/>
      <c r="D40" s="341"/>
      <c r="E40" s="341"/>
      <c r="F40" s="341"/>
      <c r="G40" s="341"/>
      <c r="H40" s="341"/>
      <c r="I40" s="341"/>
      <c r="J40" s="341"/>
      <c r="K40" s="341"/>
      <c r="L40" s="341"/>
      <c r="M40" s="341"/>
      <c r="N40" s="341"/>
      <c r="O40" s="341"/>
      <c r="P40" s="341"/>
    </row>
    <row r="41" spans="1:256">
      <c r="B41" s="341"/>
      <c r="C41" s="341"/>
      <c r="D41" s="341"/>
      <c r="E41" s="341"/>
      <c r="F41" s="341"/>
      <c r="G41" s="341"/>
      <c r="H41" s="341"/>
      <c r="I41" s="341"/>
      <c r="J41" s="341"/>
      <c r="K41" s="341"/>
      <c r="L41" s="341"/>
      <c r="M41" s="341"/>
      <c r="N41" s="341"/>
      <c r="O41" s="341"/>
      <c r="P41" s="341"/>
    </row>
    <row r="42" spans="1:256">
      <c r="B42" s="341"/>
      <c r="C42" s="341"/>
      <c r="D42" s="341"/>
      <c r="E42" s="341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</row>
    <row r="43" spans="1:256">
      <c r="B43" s="341"/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</row>
    <row r="44" spans="1:256">
      <c r="B44" s="341"/>
      <c r="C44" s="341"/>
      <c r="D44" s="341"/>
      <c r="E44" s="341"/>
      <c r="F44" s="341"/>
      <c r="G44" s="341"/>
      <c r="H44" s="341"/>
      <c r="I44" s="341"/>
      <c r="J44" s="341"/>
      <c r="K44" s="341"/>
      <c r="L44" s="341"/>
      <c r="M44" s="341"/>
      <c r="N44" s="341"/>
      <c r="O44" s="341"/>
      <c r="P44" s="341"/>
    </row>
    <row r="45" spans="1:256">
      <c r="B45" s="341"/>
      <c r="C45" s="341"/>
      <c r="D45" s="341"/>
      <c r="E45" s="341"/>
      <c r="F45" s="341"/>
      <c r="G45" s="341"/>
      <c r="H45" s="341"/>
      <c r="I45" s="341"/>
      <c r="J45" s="341"/>
      <c r="K45" s="341"/>
      <c r="L45" s="341"/>
      <c r="M45" s="341"/>
      <c r="N45" s="341"/>
      <c r="O45" s="341"/>
      <c r="P45" s="341"/>
    </row>
    <row r="46" spans="1:256">
      <c r="B46" s="341"/>
      <c r="C46" s="341"/>
      <c r="D46" s="341"/>
      <c r="E46" s="341"/>
      <c r="F46" s="341"/>
      <c r="G46" s="341"/>
      <c r="H46" s="341"/>
      <c r="I46" s="341"/>
      <c r="J46" s="341"/>
      <c r="K46" s="341"/>
      <c r="L46" s="341"/>
      <c r="M46" s="341"/>
      <c r="N46" s="341"/>
      <c r="O46" s="341"/>
      <c r="P46" s="341"/>
    </row>
    <row r="47" spans="1:256">
      <c r="B47" s="341"/>
      <c r="C47" s="341"/>
      <c r="D47" s="341"/>
      <c r="E47" s="341"/>
      <c r="F47" s="341"/>
      <c r="G47" s="341"/>
      <c r="H47" s="341"/>
      <c r="I47" s="341"/>
      <c r="J47" s="341"/>
      <c r="K47" s="341"/>
      <c r="L47" s="341"/>
      <c r="M47" s="341"/>
      <c r="N47" s="341"/>
      <c r="O47" s="341"/>
      <c r="P47" s="341"/>
    </row>
    <row r="48" spans="1:256">
      <c r="B48" s="341"/>
      <c r="C48" s="341"/>
      <c r="D48" s="341"/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41"/>
      <c r="P48" s="341"/>
    </row>
    <row r="49" spans="1:256">
      <c r="B49" s="341"/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41"/>
      <c r="P49" s="341"/>
    </row>
    <row r="50" spans="1:256">
      <c r="B50" s="341"/>
      <c r="C50" s="341"/>
      <c r="D50" s="341"/>
      <c r="E50" s="341"/>
      <c r="F50" s="341"/>
      <c r="G50" s="341"/>
      <c r="H50" s="341"/>
      <c r="I50" s="341"/>
      <c r="J50" s="341"/>
      <c r="K50" s="341"/>
      <c r="L50" s="341"/>
      <c r="M50" s="341"/>
      <c r="N50" s="341"/>
      <c r="O50" s="341"/>
      <c r="P50" s="341"/>
    </row>
    <row r="51" spans="1:256">
      <c r="B51" s="341"/>
      <c r="C51" s="341"/>
      <c r="D51" s="341"/>
      <c r="E51" s="341"/>
      <c r="F51" s="341"/>
      <c r="G51" s="341"/>
      <c r="H51" s="341"/>
      <c r="I51" s="341"/>
      <c r="J51" s="341"/>
      <c r="K51" s="341"/>
      <c r="L51" s="341"/>
      <c r="M51" s="341"/>
      <c r="N51" s="341"/>
      <c r="O51" s="341"/>
      <c r="P51" s="341"/>
    </row>
    <row r="52" spans="1:256">
      <c r="B52" s="341"/>
      <c r="C52" s="341"/>
      <c r="D52" s="341"/>
      <c r="E52" s="341"/>
      <c r="F52" s="341"/>
      <c r="G52" s="341"/>
      <c r="H52" s="341"/>
      <c r="I52" s="341"/>
      <c r="J52" s="341"/>
      <c r="K52" s="341"/>
      <c r="L52" s="341"/>
      <c r="M52" s="341"/>
      <c r="N52" s="341"/>
      <c r="O52" s="341"/>
      <c r="P52" s="341"/>
    </row>
    <row r="53" spans="1:256">
      <c r="B53" s="341"/>
      <c r="C53" s="341"/>
      <c r="D53" s="341"/>
      <c r="E53" s="341"/>
      <c r="F53" s="341"/>
      <c r="G53" s="341"/>
      <c r="H53" s="341"/>
      <c r="I53" s="341"/>
      <c r="J53" s="341"/>
      <c r="K53" s="341"/>
      <c r="L53" s="341"/>
      <c r="M53" s="341"/>
      <c r="N53" s="341"/>
      <c r="O53" s="341"/>
      <c r="P53" s="341"/>
    </row>
    <row r="54" spans="1:256">
      <c r="B54" s="341"/>
      <c r="C54" s="341"/>
      <c r="D54" s="341"/>
      <c r="E54" s="341"/>
      <c r="F54" s="341"/>
      <c r="G54" s="341"/>
      <c r="H54" s="341"/>
      <c r="I54" s="341"/>
      <c r="J54" s="341"/>
      <c r="K54" s="341"/>
      <c r="L54" s="341"/>
      <c r="M54" s="341"/>
      <c r="N54" s="341"/>
      <c r="O54" s="341"/>
      <c r="P54" s="341"/>
    </row>
    <row r="55" spans="1:256">
      <c r="B55" s="341"/>
      <c r="C55" s="341"/>
      <c r="D55" s="341"/>
      <c r="E55" s="341"/>
      <c r="F55" s="341"/>
      <c r="G55" s="341"/>
      <c r="H55" s="341"/>
      <c r="I55" s="341"/>
      <c r="J55" s="341"/>
      <c r="K55" s="341"/>
      <c r="L55" s="341"/>
      <c r="M55" s="341"/>
      <c r="N55" s="341"/>
      <c r="O55" s="341"/>
      <c r="P55" s="341"/>
    </row>
    <row r="56" spans="1:256">
      <c r="B56" s="341"/>
      <c r="C56" s="341"/>
      <c r="D56" s="341"/>
      <c r="E56" s="341"/>
      <c r="F56" s="341"/>
      <c r="G56" s="341"/>
      <c r="H56" s="341"/>
      <c r="I56" s="341"/>
      <c r="J56" s="341"/>
      <c r="K56" s="341"/>
      <c r="L56" s="341"/>
      <c r="M56" s="341"/>
      <c r="N56" s="341"/>
      <c r="O56" s="341"/>
      <c r="P56" s="341"/>
    </row>
    <row r="57" spans="1:256">
      <c r="B57" s="341"/>
      <c r="C57" s="341"/>
      <c r="D57" s="341"/>
      <c r="E57" s="341"/>
      <c r="F57" s="341"/>
      <c r="G57" s="341"/>
      <c r="H57" s="341"/>
      <c r="I57" s="341"/>
      <c r="J57" s="341"/>
      <c r="K57" s="341"/>
      <c r="L57" s="341"/>
      <c r="M57" s="341"/>
      <c r="N57" s="341"/>
      <c r="O57" s="341"/>
      <c r="P57" s="341"/>
    </row>
    <row r="58" spans="1:256">
      <c r="B58" s="341"/>
      <c r="C58" s="341"/>
      <c r="D58" s="341"/>
      <c r="E58" s="341"/>
      <c r="F58" s="341"/>
      <c r="G58" s="341"/>
      <c r="H58" s="341"/>
      <c r="I58" s="341"/>
      <c r="J58" s="341"/>
      <c r="K58" s="341"/>
      <c r="L58" s="341"/>
      <c r="M58" s="341"/>
      <c r="N58" s="341"/>
      <c r="O58" s="341"/>
      <c r="P58" s="341"/>
    </row>
    <row r="59" spans="1:256">
      <c r="B59" s="341"/>
      <c r="C59" s="341"/>
      <c r="D59" s="341"/>
      <c r="E59" s="341"/>
      <c r="F59" s="341"/>
      <c r="G59" s="341"/>
      <c r="H59" s="341"/>
      <c r="I59" s="341"/>
      <c r="J59" s="341"/>
      <c r="K59" s="341"/>
      <c r="L59" s="341"/>
      <c r="M59" s="341"/>
      <c r="N59" s="341"/>
      <c r="O59" s="341"/>
      <c r="P59" s="341"/>
    </row>
    <row r="60" spans="1:256">
      <c r="B60" s="341"/>
      <c r="C60" s="341"/>
      <c r="D60" s="341"/>
      <c r="E60" s="341"/>
      <c r="F60" s="341"/>
      <c r="G60" s="341"/>
      <c r="H60" s="341"/>
      <c r="I60" s="341"/>
      <c r="J60" s="341"/>
      <c r="K60" s="341"/>
      <c r="L60" s="341"/>
      <c r="M60" s="341"/>
      <c r="N60" s="341"/>
      <c r="O60" s="341"/>
      <c r="P60" s="341"/>
    </row>
    <row r="61" spans="1:256">
      <c r="B61" s="341"/>
      <c r="C61" s="341"/>
      <c r="D61" s="341"/>
      <c r="E61" s="341"/>
      <c r="F61" s="341"/>
      <c r="G61" s="341"/>
      <c r="H61" s="341"/>
      <c r="I61" s="341"/>
      <c r="J61" s="341"/>
      <c r="K61" s="341"/>
      <c r="L61" s="341"/>
      <c r="M61" s="341"/>
      <c r="N61" s="341"/>
      <c r="O61" s="341"/>
      <c r="P61" s="341"/>
    </row>
    <row r="62" spans="1:256">
      <c r="B62" s="341"/>
      <c r="C62" s="341"/>
      <c r="D62" s="341"/>
      <c r="E62" s="341"/>
      <c r="F62" s="341"/>
      <c r="G62" s="341"/>
      <c r="H62" s="341"/>
      <c r="I62" s="341"/>
      <c r="J62" s="341"/>
      <c r="K62" s="341"/>
      <c r="L62" s="341"/>
      <c r="M62" s="341"/>
      <c r="N62" s="341"/>
      <c r="O62" s="341"/>
      <c r="P62" s="341"/>
    </row>
    <row r="63" spans="1:256">
      <c r="B63" s="341"/>
      <c r="C63" s="341"/>
      <c r="D63" s="341"/>
      <c r="E63" s="341"/>
      <c r="F63" s="341"/>
      <c r="G63" s="341"/>
      <c r="H63" s="341"/>
      <c r="I63" s="341"/>
      <c r="J63" s="341"/>
      <c r="K63" s="341"/>
      <c r="L63" s="341"/>
      <c r="M63" s="341"/>
      <c r="N63" s="341"/>
      <c r="O63" s="341"/>
      <c r="P63" s="341"/>
    </row>
    <row r="64" spans="1:256">
      <c r="B64" s="341"/>
      <c r="C64" s="341"/>
      <c r="D64" s="341"/>
      <c r="E64" s="341"/>
      <c r="F64" s="341"/>
      <c r="G64" s="341"/>
      <c r="H64" s="341"/>
      <c r="I64" s="341"/>
      <c r="J64" s="341"/>
      <c r="K64" s="341"/>
      <c r="L64" s="341"/>
      <c r="M64" s="341"/>
      <c r="N64" s="341"/>
      <c r="O64" s="341"/>
      <c r="P64" s="341"/>
    </row>
    <row r="65" spans="1:256">
      <c r="B65" s="341"/>
      <c r="C65" s="341"/>
      <c r="D65" s="341"/>
      <c r="E65" s="341"/>
      <c r="F65" s="341"/>
      <c r="G65" s="341"/>
      <c r="H65" s="341"/>
      <c r="I65" s="341"/>
      <c r="J65" s="341"/>
      <c r="K65" s="341"/>
      <c r="L65" s="341"/>
      <c r="M65" s="341"/>
      <c r="N65" s="341"/>
      <c r="O65" s="341"/>
      <c r="P65" s="341"/>
    </row>
    <row r="66" spans="1:256">
      <c r="B66" s="341"/>
      <c r="C66" s="341"/>
      <c r="D66" s="341"/>
      <c r="E66" s="341"/>
      <c r="F66" s="341"/>
      <c r="G66" s="341"/>
      <c r="H66" s="341"/>
      <c r="I66" s="341"/>
      <c r="J66" s="341"/>
      <c r="K66" s="341"/>
      <c r="L66" s="341"/>
      <c r="M66" s="341"/>
      <c r="N66" s="341"/>
      <c r="O66" s="341"/>
      <c r="P66" s="341"/>
    </row>
    <row r="67" spans="1:256">
      <c r="B67" s="341"/>
      <c r="C67" s="341"/>
      <c r="D67" s="341"/>
      <c r="E67" s="341"/>
      <c r="F67" s="341"/>
      <c r="G67" s="341"/>
      <c r="H67" s="341"/>
      <c r="I67" s="341"/>
      <c r="J67" s="341"/>
      <c r="K67" s="341"/>
      <c r="L67" s="341"/>
      <c r="M67" s="341"/>
      <c r="N67" s="341"/>
      <c r="O67" s="341"/>
      <c r="P67" s="341"/>
    </row>
    <row r="68" spans="1:256">
      <c r="B68" s="341"/>
      <c r="C68" s="341"/>
      <c r="D68" s="341"/>
      <c r="E68" s="341"/>
      <c r="F68" s="341"/>
      <c r="G68" s="341"/>
      <c r="H68" s="341"/>
      <c r="I68" s="341"/>
      <c r="J68" s="341"/>
      <c r="K68" s="341"/>
      <c r="L68" s="341"/>
      <c r="M68" s="341"/>
      <c r="N68" s="341"/>
      <c r="O68" s="341"/>
      <c r="P68" s="341"/>
    </row>
    <row r="69" spans="1:256">
      <c r="B69" s="341"/>
      <c r="C69" s="341"/>
      <c r="D69" s="341"/>
      <c r="E69" s="341"/>
      <c r="F69" s="341"/>
      <c r="G69" s="341"/>
      <c r="H69" s="341"/>
      <c r="I69" s="341"/>
      <c r="J69" s="341"/>
      <c r="K69" s="341"/>
      <c r="L69" s="341"/>
      <c r="M69" s="341"/>
      <c r="N69" s="341"/>
      <c r="O69" s="341"/>
      <c r="P69" s="341"/>
    </row>
    <row r="70" spans="1:256">
      <c r="B70" s="341"/>
      <c r="C70" s="341"/>
      <c r="D70" s="341"/>
      <c r="E70" s="341"/>
      <c r="F70" s="341"/>
      <c r="G70" s="341"/>
      <c r="H70" s="341"/>
      <c r="I70" s="341"/>
      <c r="J70" s="341"/>
      <c r="K70" s="341"/>
      <c r="L70" s="341"/>
      <c r="M70" s="341"/>
      <c r="N70" s="341"/>
      <c r="O70" s="341"/>
      <c r="P70" s="341"/>
    </row>
    <row r="71" spans="1:256">
      <c r="B71" s="341"/>
      <c r="C71" s="341"/>
      <c r="D71" s="341"/>
      <c r="E71" s="341"/>
      <c r="F71" s="341"/>
      <c r="G71" s="341"/>
      <c r="H71" s="341"/>
      <c r="I71" s="341"/>
      <c r="J71" s="341"/>
      <c r="K71" s="341"/>
      <c r="L71" s="341"/>
      <c r="M71" s="341"/>
      <c r="N71" s="341"/>
      <c r="O71" s="341"/>
      <c r="P71" s="341"/>
    </row>
    <row r="72" spans="1:256">
      <c r="B72" s="341"/>
      <c r="C72" s="341"/>
      <c r="D72" s="341"/>
      <c r="E72" s="341"/>
      <c r="F72" s="341"/>
      <c r="G72" s="341"/>
      <c r="H72" s="341"/>
      <c r="I72" s="341"/>
      <c r="J72" s="341"/>
      <c r="K72" s="341"/>
      <c r="L72" s="341"/>
      <c r="M72" s="341"/>
      <c r="N72" s="341"/>
      <c r="O72" s="341"/>
      <c r="P72" s="341"/>
    </row>
    <row r="73" spans="1:256">
      <c r="B73" s="341"/>
      <c r="C73" s="341"/>
      <c r="D73" s="341"/>
      <c r="E73" s="341"/>
      <c r="F73" s="341"/>
      <c r="G73" s="341"/>
      <c r="H73" s="341"/>
      <c r="I73" s="341"/>
      <c r="J73" s="341"/>
      <c r="K73" s="341"/>
      <c r="L73" s="341"/>
      <c r="M73" s="341"/>
      <c r="N73" s="341"/>
      <c r="O73" s="341"/>
      <c r="P73" s="341"/>
    </row>
    <row r="74" spans="1:256">
      <c r="B74" s="341"/>
      <c r="C74" s="341"/>
      <c r="D74" s="341"/>
      <c r="E74" s="341"/>
      <c r="F74" s="341"/>
      <c r="G74" s="341"/>
      <c r="H74" s="341"/>
      <c r="I74" s="341"/>
      <c r="J74" s="341"/>
      <c r="K74" s="341"/>
      <c r="L74" s="341"/>
      <c r="M74" s="341"/>
      <c r="N74" s="341"/>
      <c r="O74" s="341"/>
      <c r="P74" s="341"/>
    </row>
    <row r="75" spans="1:256">
      <c r="B75" s="341"/>
      <c r="C75" s="341"/>
      <c r="D75" s="341"/>
      <c r="E75" s="341"/>
      <c r="F75" s="341"/>
      <c r="G75" s="341"/>
      <c r="H75" s="341"/>
      <c r="I75" s="341"/>
      <c r="J75" s="341"/>
      <c r="K75" s="341"/>
      <c r="L75" s="341"/>
      <c r="M75" s="341"/>
      <c r="N75" s="341"/>
      <c r="O75" s="341"/>
      <c r="P75" s="341"/>
    </row>
    <row r="76" spans="1:256">
      <c r="B76" s="341"/>
      <c r="C76" s="341"/>
      <c r="D76" s="341"/>
      <c r="E76" s="341"/>
      <c r="F76" s="341"/>
      <c r="G76" s="341"/>
      <c r="H76" s="341"/>
      <c r="I76" s="341"/>
      <c r="J76" s="341"/>
      <c r="K76" s="341"/>
      <c r="L76" s="341"/>
      <c r="M76" s="341"/>
      <c r="N76" s="341"/>
      <c r="O76" s="341"/>
      <c r="P76" s="341"/>
    </row>
    <row r="77" spans="1:256">
      <c r="B77" s="341"/>
      <c r="C77" s="341"/>
      <c r="D77" s="341"/>
      <c r="E77" s="341"/>
      <c r="F77" s="341"/>
      <c r="G77" s="341"/>
      <c r="H77" s="341"/>
      <c r="I77" s="341"/>
      <c r="J77" s="341"/>
      <c r="K77" s="341"/>
      <c r="L77" s="341"/>
      <c r="M77" s="341"/>
      <c r="N77" s="341"/>
      <c r="O77" s="341"/>
      <c r="P77" s="341"/>
    </row>
    <row r="78" spans="1:256">
      <c r="B78" s="341"/>
      <c r="C78" s="341"/>
      <c r="D78" s="341"/>
      <c r="E78" s="341"/>
      <c r="F78" s="341"/>
      <c r="G78" s="341"/>
      <c r="H78" s="341"/>
      <c r="I78" s="341"/>
      <c r="J78" s="341"/>
      <c r="K78" s="341"/>
      <c r="L78" s="341"/>
      <c r="M78" s="341"/>
      <c r="N78" s="341"/>
      <c r="O78" s="341"/>
      <c r="P78" s="341"/>
    </row>
    <row r="79" spans="1:256">
      <c r="B79" s="341"/>
      <c r="C79" s="341"/>
      <c r="D79" s="341"/>
      <c r="E79" s="341"/>
      <c r="F79" s="341"/>
      <c r="G79" s="341"/>
      <c r="H79" s="341"/>
      <c r="I79" s="341"/>
      <c r="J79" s="341"/>
      <c r="K79" s="341"/>
      <c r="L79" s="341"/>
      <c r="M79" s="341"/>
      <c r="N79" s="341"/>
      <c r="O79" s="341"/>
      <c r="P79" s="341"/>
    </row>
    <row r="80" spans="1:256">
      <c r="B80" s="341"/>
      <c r="C80" s="341"/>
      <c r="D80" s="341"/>
      <c r="E80" s="341"/>
      <c r="F80" s="341"/>
      <c r="G80" s="341"/>
      <c r="H80" s="341"/>
      <c r="I80" s="341"/>
      <c r="J80" s="341"/>
      <c r="K80" s="341"/>
      <c r="L80" s="341"/>
      <c r="M80" s="341"/>
      <c r="N80" s="341"/>
      <c r="O80" s="341"/>
      <c r="P80" s="341"/>
    </row>
    <row r="81" spans="1:256">
      <c r="B81" s="341"/>
      <c r="C81" s="341"/>
      <c r="D81" s="341"/>
      <c r="E81" s="341"/>
      <c r="F81" s="341"/>
      <c r="G81" s="341"/>
      <c r="H81" s="341"/>
      <c r="I81" s="341"/>
      <c r="J81" s="341"/>
      <c r="K81" s="341"/>
      <c r="L81" s="341"/>
      <c r="M81" s="341"/>
      <c r="N81" s="341"/>
      <c r="O81" s="341"/>
      <c r="P81" s="341"/>
    </row>
    <row r="82" spans="1:256">
      <c r="B82" s="341"/>
      <c r="C82" s="341"/>
      <c r="D82" s="341"/>
      <c r="E82" s="341"/>
      <c r="F82" s="341"/>
      <c r="G82" s="341"/>
      <c r="H82" s="341"/>
      <c r="I82" s="341"/>
      <c r="J82" s="341"/>
      <c r="K82" s="341"/>
      <c r="L82" s="341"/>
      <c r="M82" s="341"/>
      <c r="N82" s="341"/>
      <c r="O82" s="341"/>
      <c r="P82" s="341"/>
    </row>
    <row r="83" spans="1:256">
      <c r="B83" s="341"/>
      <c r="C83" s="341"/>
      <c r="D83" s="341"/>
      <c r="E83" s="341"/>
      <c r="F83" s="341"/>
      <c r="G83" s="341"/>
      <c r="H83" s="341"/>
      <c r="I83" s="341"/>
      <c r="J83" s="341"/>
      <c r="K83" s="341"/>
      <c r="L83" s="341"/>
      <c r="M83" s="341"/>
      <c r="N83" s="341"/>
      <c r="O83" s="341"/>
      <c r="P83" s="341"/>
    </row>
    <row r="84" spans="1:256">
      <c r="B84" s="341"/>
      <c r="C84" s="341"/>
      <c r="D84" s="341"/>
      <c r="E84" s="341"/>
      <c r="F84" s="341"/>
      <c r="G84" s="341"/>
      <c r="H84" s="341"/>
      <c r="I84" s="341"/>
      <c r="J84" s="341"/>
      <c r="K84" s="341"/>
      <c r="L84" s="341"/>
      <c r="M84" s="341"/>
      <c r="N84" s="341"/>
      <c r="O84" s="341"/>
      <c r="P84" s="341"/>
    </row>
    <row r="85" spans="1:256">
      <c r="B85" s="341"/>
      <c r="C85" s="341"/>
      <c r="D85" s="341"/>
      <c r="E85" s="341"/>
      <c r="F85" s="341"/>
      <c r="G85" s="341"/>
      <c r="H85" s="341"/>
      <c r="I85" s="341"/>
      <c r="J85" s="341"/>
      <c r="K85" s="341"/>
      <c r="L85" s="341"/>
      <c r="M85" s="341"/>
      <c r="N85" s="341"/>
      <c r="O85" s="341"/>
      <c r="P85" s="341"/>
    </row>
    <row r="86" spans="1:256">
      <c r="B86" s="341"/>
      <c r="C86" s="341"/>
      <c r="D86" s="341"/>
      <c r="E86" s="341"/>
      <c r="F86" s="341"/>
      <c r="G86" s="341"/>
      <c r="H86" s="341"/>
      <c r="I86" s="341"/>
      <c r="J86" s="341"/>
      <c r="K86" s="341"/>
      <c r="L86" s="341"/>
      <c r="M86" s="341"/>
      <c r="N86" s="341"/>
      <c r="O86" s="341"/>
      <c r="P86" s="341"/>
    </row>
    <row r="87" spans="1:256">
      <c r="B87" s="341"/>
      <c r="C87" s="341"/>
      <c r="D87" s="341"/>
      <c r="E87" s="341"/>
      <c r="F87" s="341"/>
      <c r="G87" s="341"/>
      <c r="H87" s="341"/>
      <c r="I87" s="341"/>
      <c r="J87" s="341"/>
      <c r="K87" s="341"/>
      <c r="L87" s="341"/>
      <c r="M87" s="341"/>
      <c r="N87" s="341"/>
      <c r="O87" s="341"/>
      <c r="P87" s="341"/>
    </row>
    <row r="88" spans="1:256">
      <c r="B88" s="341"/>
      <c r="C88" s="341"/>
      <c r="D88" s="341"/>
      <c r="E88" s="341"/>
      <c r="F88" s="341"/>
      <c r="G88" s="341"/>
      <c r="H88" s="341"/>
      <c r="I88" s="341"/>
      <c r="J88" s="341"/>
      <c r="K88" s="341"/>
      <c r="L88" s="341"/>
      <c r="M88" s="341"/>
      <c r="N88" s="341"/>
      <c r="O88" s="341"/>
      <c r="P88" s="341"/>
    </row>
    <row r="89" spans="1:256">
      <c r="B89" s="341"/>
      <c r="C89" s="341"/>
      <c r="D89" s="341"/>
      <c r="E89" s="341"/>
      <c r="F89" s="341"/>
      <c r="G89" s="341"/>
      <c r="H89" s="341"/>
      <c r="I89" s="341"/>
      <c r="J89" s="341"/>
      <c r="K89" s="341"/>
      <c r="L89" s="341"/>
      <c r="M89" s="341"/>
      <c r="N89" s="341"/>
      <c r="O89" s="341"/>
      <c r="P89" s="341"/>
    </row>
    <row r="90" spans="1:256">
      <c r="B90" s="341"/>
      <c r="C90" s="341"/>
      <c r="D90" s="341"/>
      <c r="E90" s="341"/>
      <c r="F90" s="341"/>
      <c r="G90" s="341"/>
      <c r="H90" s="341"/>
      <c r="I90" s="341"/>
      <c r="J90" s="341"/>
      <c r="K90" s="341"/>
      <c r="L90" s="341"/>
      <c r="M90" s="341"/>
      <c r="N90" s="341"/>
      <c r="O90" s="341"/>
      <c r="P90" s="341"/>
    </row>
    <row r="91" spans="1:256">
      <c r="B91" s="341"/>
      <c r="C91" s="341"/>
      <c r="D91" s="341"/>
      <c r="E91" s="341"/>
      <c r="F91" s="341"/>
      <c r="G91" s="341"/>
      <c r="H91" s="341"/>
      <c r="I91" s="341"/>
      <c r="J91" s="341"/>
      <c r="K91" s="341"/>
      <c r="L91" s="341"/>
      <c r="M91" s="341"/>
      <c r="N91" s="341"/>
      <c r="O91" s="341"/>
      <c r="P91" s="341"/>
    </row>
    <row r="92" spans="1:256">
      <c r="B92" s="341"/>
      <c r="C92" s="341"/>
      <c r="D92" s="341"/>
      <c r="E92" s="341"/>
      <c r="F92" s="341"/>
      <c r="G92" s="341"/>
      <c r="H92" s="341"/>
      <c r="I92" s="341"/>
      <c r="J92" s="341"/>
      <c r="K92" s="341"/>
      <c r="L92" s="341"/>
      <c r="M92" s="341"/>
      <c r="N92" s="341"/>
      <c r="O92" s="341"/>
      <c r="P92" s="341"/>
    </row>
    <row r="93" spans="1:256">
      <c r="B93" s="341"/>
      <c r="C93" s="341"/>
      <c r="D93" s="341"/>
      <c r="E93" s="341"/>
      <c r="F93" s="341"/>
      <c r="G93" s="341"/>
      <c r="H93" s="341"/>
      <c r="I93" s="341"/>
      <c r="J93" s="341"/>
      <c r="K93" s="341"/>
      <c r="L93" s="341"/>
      <c r="M93" s="341"/>
      <c r="N93" s="341"/>
      <c r="O93" s="341"/>
      <c r="P93" s="341"/>
    </row>
    <row r="94" spans="1:256">
      <c r="B94" s="341"/>
      <c r="C94" s="341"/>
      <c r="D94" s="341"/>
      <c r="E94" s="341"/>
      <c r="F94" s="341"/>
      <c r="G94" s="341"/>
      <c r="H94" s="341"/>
      <c r="I94" s="341"/>
      <c r="J94" s="341"/>
      <c r="K94" s="341"/>
      <c r="L94" s="341"/>
      <c r="M94" s="341"/>
      <c r="N94" s="341"/>
      <c r="O94" s="341"/>
      <c r="P94" s="341"/>
    </row>
    <row r="95" spans="1:256">
      <c r="B95" s="341"/>
      <c r="C95" s="341"/>
      <c r="D95" s="341"/>
      <c r="E95" s="341"/>
      <c r="F95" s="341"/>
      <c r="G95" s="341"/>
      <c r="H95" s="341"/>
      <c r="I95" s="341"/>
      <c r="J95" s="341"/>
      <c r="K95" s="341"/>
      <c r="L95" s="341"/>
      <c r="M95" s="341"/>
      <c r="N95" s="341"/>
      <c r="O95" s="341"/>
      <c r="P95" s="341"/>
    </row>
    <row r="96" spans="1:256">
      <c r="B96" s="341"/>
      <c r="C96" s="341"/>
      <c r="D96" s="341"/>
      <c r="E96" s="341"/>
      <c r="F96" s="341"/>
      <c r="G96" s="341"/>
      <c r="H96" s="341"/>
      <c r="I96" s="341"/>
      <c r="J96" s="341"/>
      <c r="K96" s="341"/>
      <c r="L96" s="341"/>
      <c r="M96" s="341"/>
      <c r="N96" s="341"/>
      <c r="O96" s="341"/>
      <c r="P96" s="341"/>
    </row>
    <row r="97" spans="1:256">
      <c r="B97" s="341"/>
      <c r="C97" s="341"/>
      <c r="D97" s="341"/>
      <c r="E97" s="341"/>
      <c r="F97" s="341"/>
      <c r="G97" s="341"/>
      <c r="H97" s="341"/>
      <c r="I97" s="341"/>
      <c r="J97" s="341"/>
      <c r="K97" s="341"/>
      <c r="L97" s="341"/>
      <c r="M97" s="341"/>
      <c r="N97" s="341"/>
      <c r="O97" s="341"/>
      <c r="P97" s="341"/>
    </row>
    <row r="98" spans="1:256">
      <c r="B98" s="341"/>
      <c r="C98" s="341"/>
      <c r="D98" s="341"/>
      <c r="E98" s="341"/>
      <c r="F98" s="341"/>
      <c r="G98" s="341"/>
      <c r="H98" s="341"/>
      <c r="I98" s="341"/>
      <c r="J98" s="341"/>
      <c r="K98" s="341"/>
      <c r="L98" s="341"/>
      <c r="M98" s="341"/>
      <c r="N98" s="341"/>
      <c r="O98" s="341"/>
      <c r="P98" s="341"/>
    </row>
    <row r="99" spans="1:256">
      <c r="B99" s="341"/>
      <c r="C99" s="341"/>
      <c r="D99" s="341"/>
      <c r="E99" s="341"/>
      <c r="F99" s="341"/>
      <c r="G99" s="341"/>
      <c r="H99" s="341"/>
      <c r="I99" s="341"/>
      <c r="J99" s="341"/>
      <c r="K99" s="341"/>
      <c r="L99" s="341"/>
      <c r="M99" s="341"/>
      <c r="N99" s="341"/>
      <c r="O99" s="341"/>
      <c r="P99" s="341"/>
    </row>
    <row r="100" spans="1:256">
      <c r="B100" s="341"/>
      <c r="C100" s="341"/>
      <c r="D100" s="341"/>
      <c r="E100" s="341"/>
      <c r="F100" s="341"/>
      <c r="G100" s="341"/>
      <c r="H100" s="341"/>
      <c r="I100" s="341"/>
      <c r="J100" s="341"/>
      <c r="K100" s="341"/>
      <c r="L100" s="341"/>
      <c r="M100" s="341"/>
      <c r="N100" s="341"/>
      <c r="O100" s="341"/>
      <c r="P100" s="341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B2:J2"/>
  </mergeCells>
  <printOptions/>
  <pageMargins left="0" right="0" top="0.5" bottom="0.5" header="0" footer="0.25"/>
  <pageSetup blackAndWhite="0" cellComments="none" copies="1" draft="0" errors="displayed" firstPageNumber="1" fitToWidth="1" orientation="landscape" pageOrder="overThenDown" paperSize="9" scale="83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1.1206</AppVersion>
  <Company>OZAR</Company>
  <LinksUpToDate>0</LinksUpToDate>
  <ScaleCrop>0</ScaleCrop>
  <DocSecurity>0</DocSecurity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user</cp:lastModifiedBy>
  <dcterms:modified xsi:type="dcterms:W3CDTF">2013-04-04T12:00:52Z</dcterms:modified>
  <dc:title/>
  <dcterms:created xsi:type="dcterms:W3CDTF">2005-07-19T07:39:38Z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Archive">
    <vt:lpwstr>0</vt:lpwstr>
  </property>
  <property fmtid="{D5CDD505-2E9C-101B-9397-08002B2CF9AE}" pid="29" name="MainTitle">
    <vt:lpwstr/>
  </property>
  <property fmtid="{D5CDD505-2E9C-101B-9397-08002B2CF9AE}" pid="29" name="PublishingExpirationDate">
    <vt:lpwstr/>
  </property>
  <property fmtid="{D5CDD505-2E9C-101B-9397-08002B2CF9AE}" pid="29" name="PublishingStartDate">
    <vt:lpwstr/>
  </property>
  <property fmtid="{D5CDD505-2E9C-101B-9397-08002B2CF9AE}" pid="29" name="TemplateUrl">
    <vt:lpwstr/>
  </property>
  <property fmtid="{D5CDD505-2E9C-101B-9397-08002B2CF9AE}" pid="29" name="_AdHocReviewCycleID">
    <vt:i4>1040133070</vt:i4>
  </property>
  <property fmtid="{D5CDD505-2E9C-101B-9397-08002B2CF9AE}" pid="29" name="_AuthorEmail">
    <vt:lpwstr>efratsh@migdal.co.il</vt:lpwstr>
  </property>
  <property fmtid="{D5CDD505-2E9C-101B-9397-08002B2CF9AE}" pid="29" name="_AuthorEmailDisplayName">
    <vt:lpwstr>אפרת שליסל</vt:lpwstr>
  </property>
  <property fmtid="{D5CDD505-2E9C-101B-9397-08002B2CF9AE}" pid="29" name="_EmailSubject">
    <vt:lpwstr>רשימות נכסים</vt:lpwstr>
  </property>
  <property fmtid="{D5CDD505-2E9C-101B-9397-08002B2CF9AE}" pid="29" name="_NewReviewCycle">
    <vt:lpwstr/>
  </property>
  <property fmtid="{D5CDD505-2E9C-101B-9397-08002B2CF9AE}" pid="29" name="_ReviewingToolsShownOnce">
    <vt:lpwstr/>
  </property>
  <property fmtid="{D5CDD505-2E9C-101B-9397-08002B2CF9AE}" pid="29" name="_SharedFileIndex">
    <vt:lpwstr/>
  </property>
  <property fmtid="{D5CDD505-2E9C-101B-9397-08002B2CF9AE}" pid="29" name="_SourceUrl">
    <vt:lpwstr/>
  </property>
  <property fmtid="{D5CDD505-2E9C-101B-9397-08002B2CF9AE}" pid="29" name="display_urn:schemas-microsoft-com:office:office#Author">
    <vt:lpwstr>חשבון מערכת</vt:lpwstr>
  </property>
  <property fmtid="{D5CDD505-2E9C-101B-9397-08002B2CF9AE}" pid="29" name="display_urn:schemas-microsoft-com:office:office#Editor">
    <vt:lpwstr>חשבון מערכת</vt:lpwstr>
  </property>
  <property fmtid="{D5CDD505-2E9C-101B-9397-08002B2CF9AE}" pid="29" name="docType">
    <vt:lpwstr>FinancialReport</vt:lpwstr>
  </property>
  <property fmtid="{D5CDD505-2E9C-101B-9397-08002B2CF9AE}" pid="29" name="gsf:last-printed">
    <vt:date>2013-02-03T09:48:30Z</vt:date>
  </property>
  <property fmtid="{D5CDD505-2E9C-101B-9397-08002B2CF9AE}" pid="29" name="gsf:last-saved-by">
    <vt:lpwstr>user</vt:lpwstr>
  </property>
  <property fmtid="{D5CDD505-2E9C-101B-9397-08002B2CF9AE}" pid="29" name="msole:codepage">
    <vt:i4>1255</vt:i4>
  </property>
  <property fmtid="{D5CDD505-2E9C-101B-9397-08002B2CF9AE}" pid="29" name="msole:unknown-doc-19">
    <vt:bool>f</vt:bool>
  </property>
  <property fmtid="{D5CDD505-2E9C-101B-9397-08002B2CF9AE}" pid="29" name="msole:unknown-doc-22">
    <vt:bool>f</vt:bool>
  </property>
  <property fmtid="{D5CDD505-2E9C-101B-9397-08002B2CF9AE}" pid="29" name="msole:unknown-doc-23">
    <vt:i4>917504</vt:i4>
  </property>
  <property fmtid="{D5CDD505-2E9C-101B-9397-08002B2CF9AE}" pid="29" name="product">
    <vt:lpwstr>Yozma</vt:lpwstr>
  </property>
  <property fmtid="{D5CDD505-2E9C-101B-9397-08002B2CF9AE}" pid="29" name="summary">
    <vt:lpwstr/>
  </property>
  <property fmtid="{D5CDD505-2E9C-101B-9397-08002B2CF9AE}" pid="29" name="xd_ProgID">
    <vt:lpwstr/>
  </property>
  <property fmtid="{D5CDD505-2E9C-101B-9397-08002B2CF9AE}" pid="29" name="xd_Signature">
    <vt:lpwstr/>
  </property>
  <property fmtid="{D5CDD505-2E9C-101B-9397-08002B2CF9AE}" pid="29" name="תאריך">
    <vt:lpwstr>2013-04-07T12:00:46Z</vt:lpwstr>
  </property>
</Properties>
</file>