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1" activeTab="4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H38" i="8" l="1"/>
  <c r="H35" i="8"/>
  <c r="H33" i="8"/>
  <c r="B17" i="1" l="1"/>
  <c r="J67" i="2"/>
  <c r="B28" i="1"/>
  <c r="B47" i="1" s="1"/>
  <c r="J27" i="2" s="1"/>
  <c r="I72" i="2"/>
  <c r="B16" i="1" s="1"/>
  <c r="I53" i="2"/>
  <c r="I34" i="2"/>
  <c r="I28" i="2"/>
  <c r="B33" i="1" l="1"/>
  <c r="I54" i="17"/>
  <c r="G54" i="17"/>
  <c r="I51" i="17"/>
  <c r="I49" i="17"/>
  <c r="I46" i="17"/>
  <c r="G47" i="17"/>
  <c r="G48" i="17"/>
  <c r="G46" i="17"/>
  <c r="G49" i="17" s="1"/>
  <c r="G51" i="17" s="1"/>
  <c r="J41" i="2" l="1"/>
  <c r="J33" i="2"/>
  <c r="J31" i="2"/>
  <c r="J29" i="2"/>
  <c r="J25" i="2"/>
  <c r="J20" i="2"/>
  <c r="J37" i="2"/>
  <c r="J32" i="2"/>
  <c r="J30" i="2"/>
  <c r="J28" i="2"/>
  <c r="J26" i="2"/>
  <c r="J24" i="2"/>
  <c r="J34" i="2" s="1"/>
  <c r="J53" i="2" s="1"/>
  <c r="J72" i="2" s="1"/>
  <c r="C16" i="1" s="1"/>
  <c r="J19" i="2"/>
  <c r="J18" i="2"/>
  <c r="K46" i="17"/>
  <c r="K49" i="17" s="1"/>
  <c r="K51" i="17" s="1"/>
  <c r="K54" i="17" s="1"/>
  <c r="C33" i="1" s="1"/>
  <c r="C28" i="1" s="1"/>
  <c r="C47" i="1" l="1"/>
</calcChain>
</file>

<file path=xl/sharedStrings.xml><?xml version="1.0" encoding="utf-8"?>
<sst xmlns="http://schemas.openxmlformats.org/spreadsheetml/2006/main" count="2535" uniqueCount="977">
  <si>
    <t>רשימת נכסים ליום ל-31/12/2014 בקופה גמל אגח קוצרני עד 20 (120)</t>
  </si>
  <si>
    <t>סיכום נכסי ההשקעה</t>
  </si>
  <si>
    <t>הופק ב 16:26  1/02/2015</t>
  </si>
  <si>
    <t>שם קופה: גמל אגח קוצרני עד 20 (120)</t>
  </si>
  <si>
    <t>מספר אישור: 1040, קידוד: 513026484-00000000000102-1040-000תאריך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</si>
  <si>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</si>
  <si>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</si>
  <si>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</si>
  <si>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</si>
  <si>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</si>
  <si>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</si>
  <si>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</si>
  <si>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</si>
  <si>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</si>
  <si>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</si>
  <si>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</si>
  <si>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</si>
  <si>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</si>
  <si>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</si>
  <si>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</si>
  <si>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</si>
  <si>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</si>
  <si>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</si>
  <si>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</si>
  <si>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</si>
  <si>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</si>
  <si>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</si>
  <si>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</si>
  <si>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</si>
  <si>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</si>
  <si>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</si>
  <si>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</si>
  <si>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</si>
  <si>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</si>
  <si>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</si>
  <si>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</si>
  <si>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</si>
  <si>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</si>
  <si>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</si>
  <si>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</si>
  <si>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</si>
  <si>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</si>
  <si>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</si>
  <si>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</si>
  <si>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</si>
  <si>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</si>
  <si>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</si>
  <si>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</si>
  <si>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</si>
  <si>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</si>
  <si>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</si>
  <si>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</si>
  <si>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</si>
  <si>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</si>
  <si>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</si>
  <si>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</si>
  <si>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</si>
  <si>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</si>
  <si>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</si>
  <si>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</si>
  <si>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</si>
  <si>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</si>
  <si>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</si>
  <si>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</si>
  <si>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</si>
  <si>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</si>
  <si>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</si>
  <si>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</si>
  <si>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</si>
  <si>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</si>
  <si>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</si>
  <si>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</si>
  <si>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</si>
  <si>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</si>
  <si>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</si>
  <si>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</si>
  <si>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</si>
  <si>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</si>
  <si>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</si>
  <si>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</si>
  <si>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</si>
  <si>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</si>
  <si>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</si>
  <si>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</si>
  <si>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</si>
  <si>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</si>
  <si>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</si>
  <si>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</si>
  <si>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</si>
  <si>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</si>
  <si>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</si>
  <si>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</si>
  <si>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</si>
  <si>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</si>
  <si>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</si>
  <si>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</si>
  <si>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</si>
  <si>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</si>
  <si>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</si>
  <si>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</si>
  <si>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</si>
  <si>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</si>
  <si>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</si>
  <si>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</si>
  <si>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</si>
  <si>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</si>
  <si>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</si>
  <si>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</si>
  <si>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</si>
  <si>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</si>
  <si>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</si>
  <si>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</si>
  <si>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</si>
  <si>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ארה"ב</t>
  </si>
  <si>
    <t>20-00000014</t>
  </si>
  <si>
    <t>מזומן דולר הונג קונג</t>
  </si>
  <si>
    <t>20-00001032</t>
  </si>
  <si>
    <t>מזומן יין</t>
  </si>
  <si>
    <t>20-00001002</t>
  </si>
  <si>
    <t>מזומן ין בלאומי</t>
  </si>
  <si>
    <t>מזומן שטרלינג</t>
  </si>
  <si>
    <t>20-00001004</t>
  </si>
  <si>
    <t>מעבר דולר תקבול תשלם</t>
  </si>
  <si>
    <t>20-419259007</t>
  </si>
  <si>
    <t>סה"כ יתרות מזומנים ועו"ש נקובים במט"ח</t>
  </si>
  <si>
    <t>פח"ק/פר"י</t>
  </si>
  <si>
    <t>פח"ק 1481</t>
  </si>
  <si>
    <t>20-100114810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</si>
  <si>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</si>
  <si>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</si>
  <si>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</si>
  <si>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</si>
  <si>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</si>
  <si>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</si>
  <si>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</si>
  <si>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</si>
  <si>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</si>
  <si>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</si>
  <si>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</si>
  <si>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</si>
  <si>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</si>
  <si>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</si>
  <si>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</si>
  <si>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</si>
  <si>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</si>
  <si>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</si>
  <si>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</si>
  <si>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</si>
  <si>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</si>
  <si>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</si>
  <si>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</si>
  <si>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</si>
  <si>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</si>
  <si>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</si>
  <si>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</si>
  <si>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</si>
  <si>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</si>
  <si>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</si>
  <si>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</si>
  <si>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</si>
  <si>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</si>
  <si>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</si>
  <si>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</si>
  <si>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</si>
  <si>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</si>
  <si>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</si>
  <si>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</si>
  <si>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</si>
  <si>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</si>
  <si>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</si>
  <si>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</si>
  <si>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 צמודה 1019-לאומ</t>
  </si>
  <si>
    <t>סה"כ ממשלתי צמוד מדד</t>
  </si>
  <si>
    <t>ממשלתי לא צמוד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</si>
  <si>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</si>
  <si>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</si>
  <si>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</si>
  <si>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</si>
  <si>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</si>
  <si>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</si>
  <si>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</si>
  <si>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</si>
  <si>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</si>
  <si>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</si>
  <si>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</si>
  <si>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</si>
  <si>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</si>
  <si>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</si>
  <si>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</si>
  <si>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</si>
  <si>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</si>
  <si>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</si>
  <si>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</si>
  <si>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</si>
  <si>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</si>
  <si>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</si>
  <si>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</si>
  <si>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</si>
  <si>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</si>
  <si>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</si>
  <si>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</si>
  <si>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</si>
  <si>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</si>
  <si>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</si>
  <si>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</si>
  <si>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</si>
  <si>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</si>
  <si>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</si>
  <si>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</si>
  <si>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35</t>
  </si>
  <si>
    <t>מזרחי טפחות חברה להנפקות בעמ</t>
  </si>
  <si>
    <t>בנקים</t>
  </si>
  <si>
    <t>מז טפ הנפק 38</t>
  </si>
  <si>
    <t>פועלים הנפ אג32</t>
  </si>
  <si>
    <t>הפועלים הנפקות בעמ</t>
  </si>
  <si>
    <t>לאומי ז'</t>
  </si>
  <si>
    <t>לאומי חברה למימון‎</t>
  </si>
  <si>
    <t>לאומי מימון התחי יב'</t>
  </si>
  <si>
    <t>לאומי מימון התחיב י'</t>
  </si>
  <si>
    <t>מזהנ.ק31</t>
  </si>
  <si>
    <t>מזטפ</t>
  </si>
  <si>
    <t>פועלים הנפ אג8</t>
  </si>
  <si>
    <t>פועלים הנפ הת10</t>
  </si>
  <si>
    <t>פועלים הנפ הת12</t>
  </si>
  <si>
    <t>פועלים הנפ יד</t>
  </si>
  <si>
    <t>ארפורט אג1</t>
  </si>
  <si>
    <t>איירפורט סיטי בעמ</t>
  </si>
  <si>
    <t>נדל"ן ובינוי</t>
  </si>
  <si>
    <t>AA</t>
  </si>
  <si>
    <t>ארפורט אג3</t>
  </si>
  <si>
    <t>בזק אג5</t>
  </si>
  <si>
    <t>בזק החברה הישראלית לתקשורת בעמ</t>
  </si>
  <si>
    <t>תקשורת ומדיה</t>
  </si>
  <si>
    <t>בזק אגח6</t>
  </si>
  <si>
    <t>בינל הנפ התח כT</t>
  </si>
  <si>
    <t>הבינלאומי הראשון הנפקות בעמ</t>
  </si>
  <si>
    <t>לאומי מימ שהנד 300</t>
  </si>
  <si>
    <t>נצבא אג6</t>
  </si>
  <si>
    <t>נצבא‎</t>
  </si>
  <si>
    <t>פועלים שה נד1 רובד2</t>
  </si>
  <si>
    <t>אדמה אג 2</t>
  </si>
  <si>
    <t>אדמה</t>
  </si>
  <si>
    <t>כימיה גומי ופלסטיק</t>
  </si>
  <si>
    <t>AA-</t>
  </si>
  <si>
    <t>אמות אג"ח ג</t>
  </si>
  <si>
    <t>אמות השקעות בעמ</t>
  </si>
  <si>
    <t>גב ים 5</t>
  </si>
  <si>
    <t>גב ים‎</t>
  </si>
  <si>
    <t>גזית גלוב אג"ח ט'</t>
  </si>
  <si>
    <t>גזית-גלוב בעמ</t>
  </si>
  <si>
    <t>גזית גלוב אג3</t>
  </si>
  <si>
    <t>חשמל אג22</t>
  </si>
  <si>
    <t>חשמל‎</t>
  </si>
  <si>
    <t>שרותים</t>
  </si>
  <si>
    <t>אגוד הנפקות הת י"ט</t>
  </si>
  <si>
    <t>אגוד הנפקות בעמ</t>
  </si>
  <si>
    <t>A+</t>
  </si>
  <si>
    <t>אלוני חץ אג"ח ח'</t>
  </si>
  <si>
    <t>אלוני-חץ נכסים והשקעות בעמ</t>
  </si>
  <si>
    <t>אלוני חץ אג6</t>
  </si>
  <si>
    <t>בראק אן וי א</t>
  </si>
  <si>
    <t>בראק אן וי</t>
  </si>
  <si>
    <t>בראק אן וי ב'</t>
  </si>
  <si>
    <t>בראק אן וי ג'</t>
  </si>
  <si>
    <t>ברטש.ק3</t>
  </si>
  <si>
    <t>בריטיש-ישראל השקעות בעמ</t>
  </si>
  <si>
    <t>דש איפקס אג3</t>
  </si>
  <si>
    <t>מיטב דש השקעות בעמ</t>
  </si>
  <si>
    <t>שירותים פיננסיים</t>
  </si>
  <si>
    <t>חברה לישראל 6</t>
  </si>
  <si>
    <t>החברה לישראל בעמ</t>
  </si>
  <si>
    <t>השקעה ואחזקות</t>
  </si>
  <si>
    <t>מליסרון אג"ח ח</t>
  </si>
  <si>
    <t>מליסרון בעמ</t>
  </si>
  <si>
    <t>מליסרון אג"ח ט'</t>
  </si>
  <si>
    <t>מליסרון אג6</t>
  </si>
  <si>
    <t>נכסים ובנין אג6</t>
  </si>
  <si>
    <t>נכסים ובנין‎</t>
  </si>
  <si>
    <t>סלקום אג2</t>
  </si>
  <si>
    <t>סלקום ישראל בעמ</t>
  </si>
  <si>
    <t>סלקום ד</t>
  </si>
  <si>
    <t>פועלים שה נד אג1</t>
  </si>
  <si>
    <t>פועלים‎</t>
  </si>
  <si>
    <t>רבוע נדלן אג ג</t>
  </si>
  <si>
    <t>רבוע כחול נדלן בעמ</t>
  </si>
  <si>
    <t>רבוע נדלן אג ה</t>
  </si>
  <si>
    <t>רבוע נדלן אג2</t>
  </si>
  <si>
    <t>שופרסל אג2</t>
  </si>
  <si>
    <t>שופרסל בעמ</t>
  </si>
  <si>
    <t>מסחר</t>
  </si>
  <si>
    <t>שופרסל ד'</t>
  </si>
  <si>
    <t>שיכון ובינוי אג5</t>
  </si>
  <si>
    <t>שיכון ובינוי בעמ</t>
  </si>
  <si>
    <t>שיכון ובינוי אג6</t>
  </si>
  <si>
    <t>איידיאו גרופ אג"ח ו</t>
  </si>
  <si>
    <t>איידיאו אירופה</t>
  </si>
  <si>
    <t>A</t>
  </si>
  <si>
    <t>אלקו החזקות 10</t>
  </si>
  <si>
    <t>אלקו החזקות‎</t>
  </si>
  <si>
    <t>אלרוב נדלן אגח ב</t>
  </si>
  <si>
    <t>אלרוב נדלן ומלונאות בעמ</t>
  </si>
  <si>
    <t>אפריקה מגורים אג1</t>
  </si>
  <si>
    <t>אפריקה ישראל מגורים בעמ</t>
  </si>
  <si>
    <t>אפריקה מגורים אג2</t>
  </si>
  <si>
    <t>אשטרום נכסים אג7</t>
  </si>
  <si>
    <t>אשטרום נכסים בעמ</t>
  </si>
  <si>
    <t>אשטרום קבוצה א'</t>
  </si>
  <si>
    <t>קבוצת אשטרום בע"מ</t>
  </si>
  <si>
    <t>גזית אג9</t>
  </si>
  <si>
    <t>גזית אינק. )חברה זרה(</t>
  </si>
  <si>
    <t>גירון פיתוח ד</t>
  </si>
  <si>
    <t>גירון פיתוח ובניה בעמ</t>
  </si>
  <si>
    <t>דה לסר אג2</t>
  </si>
  <si>
    <t>דה לסר</t>
  </si>
  <si>
    <t>דה לסר גרופ אגח ג</t>
  </si>
  <si>
    <t>דה לסר גרופ אגח ד</t>
  </si>
  <si>
    <t>דורי קבוצה סד' ו</t>
  </si>
  <si>
    <t>קבוצת א.דורי בעמ</t>
  </si>
  <si>
    <t>דסקונט מנ שה נד 1</t>
  </si>
  <si>
    <t>דיסקונט מנפיקים בעמ</t>
  </si>
  <si>
    <t>דרבן אג"ח ח</t>
  </si>
  <si>
    <t>דרבן השקעות בעמ</t>
  </si>
  <si>
    <t>ישפרו אג2</t>
  </si>
  <si>
    <t>ישפרו‎</t>
  </si>
  <si>
    <t>ישרס אג"ח י"ב</t>
  </si>
  <si>
    <t>ישרס חברה להשקעות בעמ</t>
  </si>
  <si>
    <t>נורסטאר אגח י'</t>
  </si>
  <si>
    <t>נכסים ובנין אג3</t>
  </si>
  <si>
    <t>סלע נדלן אגח ב</t>
  </si>
  <si>
    <t>סלע קפיטל נדלן בעמ</t>
  </si>
  <si>
    <t>קרדן רכב אג4</t>
  </si>
  <si>
    <t>קרדן רכב בעמ</t>
  </si>
  <si>
    <t>קרדן רכב אג5</t>
  </si>
  <si>
    <t>שלמה החזקות אג11</t>
  </si>
  <si>
    <t>ש.שלמה החזקות בעמ</t>
  </si>
  <si>
    <t>אדגר אג ו'</t>
  </si>
  <si>
    <t>אדגר השקעות ופיתוח בעמ</t>
  </si>
  <si>
    <t>A-</t>
  </si>
  <si>
    <t>אדגר אג"ח ז</t>
  </si>
  <si>
    <t>אדגר הת5</t>
  </si>
  <si>
    <t>אזורים 9</t>
  </si>
  <si>
    <t>אזורים‎</t>
  </si>
  <si>
    <t>אלבר אג"ח ח</t>
  </si>
  <si>
    <t>אלבר שירותי מימונית בעמ</t>
  </si>
  <si>
    <t>אלבר אג10</t>
  </si>
  <si>
    <t>אפריקה ישראל נכסים ז</t>
  </si>
  <si>
    <t>אפריקה ישראל נכסים בעמ</t>
  </si>
  <si>
    <t>אפריקה נכסים אגח ו'</t>
  </si>
  <si>
    <t>אפרק.ק26</t>
  </si>
  <si>
    <t>אפריקה-ישראל להשקעות בעמ</t>
  </si>
  <si>
    <t>אשדר אג3</t>
  </si>
  <si>
    <t>אשדר חברה לבניה בעמ</t>
  </si>
  <si>
    <t>אשדר.ק1</t>
  </si>
  <si>
    <t>מבני תעש אג8</t>
  </si>
  <si>
    <t>מבני תעשיה בעמ</t>
  </si>
  <si>
    <t>מבני תעשיה אג"ח יא'</t>
  </si>
  <si>
    <t>מבני תעשיה אג14</t>
  </si>
  <si>
    <t>מבני תעשיה ט</t>
  </si>
  <si>
    <t>אינטרנט זהב אגח ב</t>
  </si>
  <si>
    <t>אינטרנט גולד - קווי זהב בעמ</t>
  </si>
  <si>
    <t>BBB+</t>
  </si>
  <si>
    <t>אינטרנט זהב אגח ג</t>
  </si>
  <si>
    <t>דיסקונט ש"ה סד' א' ראשוני מורכב</t>
  </si>
  <si>
    <t>דיסקונט‎</t>
  </si>
  <si>
    <t>קרדן אג4</t>
  </si>
  <si>
    <t>קרדן ישראל בעמ</t>
  </si>
  <si>
    <t>שלמה נדלן אג2</t>
  </si>
  <si>
    <t>ש.י.ר שלמה נדלן בעמ</t>
  </si>
  <si>
    <t>דיסקונט השקעות אג4</t>
  </si>
  <si>
    <t>דיסקונט השקעות‎</t>
  </si>
  <si>
    <t>BBB</t>
  </si>
  <si>
    <t>דיסקונט השקעות אג8</t>
  </si>
  <si>
    <t>דרבן.ק4</t>
  </si>
  <si>
    <t>כלכל.ק9</t>
  </si>
  <si>
    <t>כלכלית ירושלים בעמ</t>
  </si>
  <si>
    <t>כלכלית ו' 5.85%</t>
  </si>
  <si>
    <t>כלכלית ירושלים אג12</t>
  </si>
  <si>
    <t>דור אלון אג2</t>
  </si>
  <si>
    <t>דור אלון אנרגיה בישראל (1988)</t>
  </si>
  <si>
    <t>חבס ח.צ. השקעות )0691( בעמ</t>
  </si>
  <si>
    <t>סה"כ אגרות חוב קונצרניות צמודות</t>
  </si>
  <si>
    <t>אגרות חוב קונצרניות לא צמודות</t>
  </si>
  <si>
    <t>לאומי מימון התחי יג'</t>
  </si>
  <si>
    <t>בזק אגח8</t>
  </si>
  <si>
    <t>לאומי מימ שהנד 301</t>
  </si>
  <si>
    <t>גב ים אג"ח ז</t>
  </si>
  <si>
    <t>גזית גלוב אג6</t>
  </si>
  <si>
    <t>דיסקונט מנפיקים הת9</t>
  </si>
  <si>
    <t>הראל הנפקות אג3</t>
  </si>
  <si>
    <t>הראל ביטוח מימון והנפקות בעמ</t>
  </si>
  <si>
    <t>ביטוח</t>
  </si>
  <si>
    <t>זראסאי אג2</t>
  </si>
  <si>
    <t>דה זראסאי גרופ</t>
  </si>
  <si>
    <t>פרטנר אג4</t>
  </si>
  <si>
    <t>חברת פרטנר תקשורת בעמ</t>
  </si>
  <si>
    <t>אגוד הנפקות הת18</t>
  </si>
  <si>
    <t>דלתא אג"ח ה</t>
  </si>
  <si>
    <t>דלתא-גליל תעשיות בעמ</t>
  </si>
  <si>
    <t>אופנה והלבשה</t>
  </si>
  <si>
    <t>חברה לישראל 9</t>
  </si>
  <si>
    <t>מנרב אגח א</t>
  </si>
  <si>
    <t>מנרב אחזקות בעמ</t>
  </si>
  <si>
    <t>סלקום אג"ח ה</t>
  </si>
  <si>
    <t>פז נפט אג3</t>
  </si>
  <si>
    <t>פז חברת הנפט בעמ</t>
  </si>
  <si>
    <t>אקסטל לימיטד אג"ח א</t>
  </si>
  <si>
    <t>אקסטל לימיטד</t>
  </si>
  <si>
    <t>דמרי כ"ג 7.3%</t>
  </si>
  <si>
    <t>י.ח.דמרי בניה ופיתוח בעמ</t>
  </si>
  <si>
    <t>ישרס אג"ח י"א</t>
  </si>
  <si>
    <t>לוינשטין הנדסה אגח ג'</t>
  </si>
  <si>
    <t>משולם לוינשטין הנדסה וקבלנות ב</t>
  </si>
  <si>
    <t>לוינשטין נכסים אג1</t>
  </si>
  <si>
    <t>סאמיט     אגח ז</t>
  </si>
  <si>
    <t>סאמיט אחזקות נדלן בעמ</t>
  </si>
  <si>
    <t>סאמיט אג5</t>
  </si>
  <si>
    <t>שלמה החזקות אג12</t>
  </si>
  <si>
    <t>אזורים 10</t>
  </si>
  <si>
    <t>אזורים אג11</t>
  </si>
  <si>
    <t>אלבר אג"ח י"ד</t>
  </si>
  <si>
    <t>אלומיי אג"ח א</t>
  </si>
  <si>
    <t>אלומיי קפיטל בע"מ</t>
  </si>
  <si>
    <t>קלינטק</t>
  </si>
  <si>
    <t>כלל תעשיות אגח 15</t>
  </si>
  <si>
    <t>כלל תעשיות‎</t>
  </si>
  <si>
    <t>קרדן נדלן אגח ב</t>
  </si>
  <si>
    <t>קרדן נדלן יזום ופיתוח בעמ</t>
  </si>
  <si>
    <t>כלכלית ירושלים אג13</t>
  </si>
  <si>
    <t>דסקש ק.9</t>
  </si>
  <si>
    <t>כלכלית ירושלים אג11</t>
  </si>
  <si>
    <t>מירלנד אג"ח ה'</t>
  </si>
  <si>
    <t>מירלנד דיוולופמנט קורפריישן פי</t>
  </si>
  <si>
    <t>B+</t>
  </si>
  <si>
    <t>מירלנד אג"ח ו'</t>
  </si>
  <si>
    <t>פטרוכימים ג</t>
  </si>
  <si>
    <t>מפעלים פטרוכימיים בישראל בעמ</t>
  </si>
  <si>
    <t>CC</t>
  </si>
  <si>
    <t>נתנאל גרופ אגח ה'</t>
  </si>
  <si>
    <t>נתנאל גרופ בעמ</t>
  </si>
  <si>
    <t>סה"כ אגרות חוב קונצרניות לא צמודות</t>
  </si>
  <si>
    <t>אגרות חוב קונצרניות צמודות למט"ח</t>
  </si>
  <si>
    <t>אול-יר אגח א</t>
  </si>
  <si>
    <t>אול-יר גרופ לימיטד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</si>
  <si>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</si>
  <si>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</si>
  <si>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</si>
  <si>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</si>
  <si>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</si>
  <si>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</si>
  <si>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</si>
  <si>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</si>
  <si>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MUNIC 5.7 06/49</t>
  </si>
  <si>
    <t>XS0304987042</t>
  </si>
  <si>
    <t>MUNICH RE</t>
  </si>
  <si>
    <t>Insurance (4030)</t>
  </si>
  <si>
    <t>Moody's</t>
  </si>
  <si>
    <t>RABOBK 2.5 5/26</t>
  </si>
  <si>
    <t>XS1069772082</t>
  </si>
  <si>
    <t>RABOBANK NEDERLAND</t>
  </si>
  <si>
    <t>Banks (4010)</t>
  </si>
  <si>
    <t>AGSBB 6.7 03/49</t>
  </si>
  <si>
    <t>BE6251340780</t>
  </si>
  <si>
    <t>AG INSURANCE SA/NV</t>
  </si>
  <si>
    <t>Diversified Financials (4020)</t>
  </si>
  <si>
    <t>LBG C 15.0 12/1</t>
  </si>
  <si>
    <t>XS0459089255</t>
  </si>
  <si>
    <t>LBG CAPITAL NO.2 PLC</t>
  </si>
  <si>
    <t>Energy (1010)</t>
  </si>
  <si>
    <t>BBB-</t>
  </si>
  <si>
    <t>S&amp;P/Moody's</t>
  </si>
  <si>
    <t>3.6 03/24</t>
  </si>
  <si>
    <t>XS1049037200</t>
  </si>
  <si>
    <t>ROYAL BK SCOTLND GRP</t>
  </si>
  <si>
    <t>BB-</t>
  </si>
  <si>
    <t>BANBR 9.0 12/24</t>
  </si>
  <si>
    <t>USP3772WAF97</t>
  </si>
  <si>
    <t>BANCO DO BRASIL (CAYMAN)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</si>
  <si>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</si>
  <si>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</si>
  <si>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</si>
  <si>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</si>
  <si>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</si>
  <si>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</si>
  <si>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</si>
  <si>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</si>
  <si>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</si>
  <si>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אשטרום נכסים</t>
  </si>
  <si>
    <t>מבני תעשיה</t>
  </si>
  <si>
    <t>פרטנר</t>
  </si>
  <si>
    <t>פלוריסטם</t>
  </si>
  <si>
    <t>פלוריסטם תרפיוטקס אינק</t>
  </si>
  <si>
    <t>ביוטכנולוגיה</t>
  </si>
  <si>
    <t>סה"כ מניות תל אביב 75</t>
  </si>
  <si>
    <t>מניות מניות היתר</t>
  </si>
  <si>
    <t>דמרי</t>
  </si>
  <si>
    <t>סלע קפיטל</t>
  </si>
  <si>
    <t>נטו</t>
  </si>
  <si>
    <t>נטו מ.ע. אחזקות בעמ</t>
  </si>
  <si>
    <t>מזון וטבק</t>
  </si>
  <si>
    <t>הכשרה הישוב</t>
  </si>
  <si>
    <t>הכשרת הישוב‎</t>
  </si>
  <si>
    <t>קמהדע</t>
  </si>
  <si>
    <t>מדיקל ישראל</t>
  </si>
  <si>
    <t>מדיקל קומפרישין סיסטם )די.בי.א</t>
  </si>
  <si>
    <t>מכשור רפואי</t>
  </si>
  <si>
    <t>חילן טק</t>
  </si>
  <si>
    <t>חילן טק בעמ</t>
  </si>
  <si>
    <t>שירותי מידע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</si>
  <si>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</si>
  <si>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</si>
  <si>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</si>
  <si>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</si>
  <si>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</si>
  <si>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</si>
  <si>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</si>
  <si>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</si>
  <si>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</si>
  <si>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</si>
  <si>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</si>
  <si>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</si>
  <si>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</si>
  <si>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</si>
  <si>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</si>
  <si>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</si>
  <si>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</si>
  <si>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S&amp;P\הראל תא</t>
  </si>
  <si>
    <t>הראל סל בעמ</t>
  </si>
  <si>
    <t>הראל סל נדלן 15</t>
  </si>
  <si>
    <t>פסגות סל יתר מאגר סד 2</t>
  </si>
  <si>
    <t>פסגות מוצרי מדדים בעמ</t>
  </si>
  <si>
    <t>פסגות סל תא 100 סד2</t>
  </si>
  <si>
    <t>קסם נדלן 15 (*) (*)</t>
  </si>
  <si>
    <t>קסם תעודות סל ומוצרי מדדים בעמ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</si>
  <si>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</si>
  <si>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</si>
  <si>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</si>
  <si>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</si>
  <si>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אינדקס מ בונד40</t>
  </si>
  <si>
    <t>אינדקס סל בעמ</t>
  </si>
  <si>
    <t>הראל סל תל בונד תשוא</t>
  </si>
  <si>
    <t>מבט תל בונד 20</t>
  </si>
  <si>
    <t>פסג מדד קעח בנק</t>
  </si>
  <si>
    <t>פסגות תעודות סל מדדים בעמ</t>
  </si>
  <si>
    <t>פסצ.ס133</t>
  </si>
  <si>
    <t>קסמ.ס132 (*) (*)</t>
  </si>
  <si>
    <t>תאלימדד יב בד40</t>
  </si>
  <si>
    <t>תכלאינ עט בנדתש</t>
  </si>
  <si>
    <t>תכלית תל בונד שקלי</t>
  </si>
  <si>
    <t>תכלית גלובל בעמ</t>
  </si>
  <si>
    <t>תכלמר צז בנדבנק</t>
  </si>
  <si>
    <t>תכלית מורכבות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</si>
  <si>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</si>
  <si>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</si>
  <si>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</si>
  <si>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</si>
  <si>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</si>
  <si>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</si>
  <si>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</si>
  <si>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</si>
  <si>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</si>
  <si>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</si>
  <si>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SPDR TRUST</t>
  </si>
  <si>
    <t>US78462F1030</t>
  </si>
  <si>
    <t>State Street ETF/USA</t>
  </si>
  <si>
    <t>TECH SELECT SEC</t>
  </si>
  <si>
    <t>US81369Y8030</t>
  </si>
  <si>
    <t>VANGUARD TOT WO</t>
  </si>
  <si>
    <t>US9220427424</t>
  </si>
  <si>
    <t>Vanguard ETF/USA</t>
  </si>
  <si>
    <t>WISDOMTREE JAPA</t>
  </si>
  <si>
    <t>US97717W8516</t>
  </si>
  <si>
    <t>WisdomTree ETFs/USA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</si>
  <si>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</si>
  <si>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</si>
  <si>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</si>
  <si>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</si>
  <si>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</si>
  <si>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</si>
  <si>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</si>
  <si>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</si>
  <si>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</si>
  <si>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</si>
  <si>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</si>
  <si>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</si>
  <si>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</si>
  <si>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</si>
  <si>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</si>
  <si>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</si>
  <si>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NEUBER BERMAN H</t>
  </si>
  <si>
    <t>IE00B12VW565</t>
  </si>
  <si>
    <t>Neuberger Berman Eur</t>
  </si>
  <si>
    <t>NORDEA 1</t>
  </si>
  <si>
    <t>LU0141799097</t>
  </si>
  <si>
    <t>Nordea 1 SICAV/Luxembourg</t>
  </si>
  <si>
    <t>PICTET -EUR HIG</t>
  </si>
  <si>
    <t>LU0133806785</t>
  </si>
  <si>
    <t>Pictet/Luxembourg</t>
  </si>
  <si>
    <t>מניות חו"ל</t>
  </si>
  <si>
    <t>PIONEER FUNDS-E</t>
  </si>
  <si>
    <t>LU0229386908</t>
  </si>
  <si>
    <t>Pioneer Investment Management</t>
  </si>
  <si>
    <t>PIONEER FUNDS-U</t>
  </si>
  <si>
    <t>LU0132199406</t>
  </si>
  <si>
    <t>EDS GROUP TEMPO</t>
  </si>
  <si>
    <t>PRESTIGE ALT FI</t>
  </si>
  <si>
    <t>KYG722711028</t>
  </si>
  <si>
    <t>Prestige Asset Management Ltd/</t>
  </si>
  <si>
    <t>ROBECO HIGH YLD</t>
  </si>
  <si>
    <t>LU0579622084</t>
  </si>
  <si>
    <t>Robeco Asset Managem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</si>
  <si>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</si>
  <si>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</si>
  <si>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</si>
  <si>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</si>
  <si>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</si>
  <si>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</si>
  <si>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מישורים אפ 2</t>
  </si>
  <si>
    <t>מישורים חברה לפיתוח בעמ</t>
  </si>
  <si>
    <t>רציו אפ 13</t>
  </si>
  <si>
    <t>רציו יהש</t>
  </si>
  <si>
    <t>נפט וגז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</si>
  <si>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</si>
  <si>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</si>
  <si>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</si>
  <si>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</si>
  <si>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</si>
  <si>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</si>
  <si>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</si>
  <si>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</si>
  <si>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1450 JAN</t>
  </si>
  <si>
    <t>מניות ואופציות מעו"ף</t>
  </si>
  <si>
    <t>P 1450 JAN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</si>
  <si>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</si>
  <si>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</si>
  <si>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</si>
  <si>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</si>
  <si>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</si>
  <si>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</si>
  <si>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</si>
  <si>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</si>
  <si>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</si>
  <si>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</si>
  <si>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</si>
  <si>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</si>
  <si>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</si>
  <si>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</si>
  <si>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</si>
  <si>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</si>
  <si>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</si>
  <si>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</si>
  <si>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</si>
  <si>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</si>
  <si>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</si>
  <si>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</si>
  <si>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</si>
  <si>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</si>
  <si>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</si>
  <si>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</si>
  <si>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</si>
  <si>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</si>
  <si>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</si>
  <si>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</si>
  <si>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</si>
  <si>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</si>
  <si>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</si>
  <si>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</si>
  <si>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</si>
  <si>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</si>
  <si>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</si>
  <si>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</si>
  <si>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</si>
  <si>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</si>
  <si>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</si>
  <si>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</si>
  <si>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</si>
  <si>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</si>
  <si>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</si>
  <si>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</si>
  <si>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</si>
  <si>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</si>
  <si>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</si>
  <si>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</si>
  <si>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</si>
  <si>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</si>
  <si>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</si>
  <si>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</si>
  <si>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</si>
  <si>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</si>
  <si>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</si>
  <si>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</si>
  <si>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</si>
  <si>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</si>
  <si>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</si>
  <si>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</si>
  <si>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</si>
  <si>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</si>
  <si>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</si>
  <si>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</si>
  <si>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</si>
  <si>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</si>
  <si>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</si>
  <si>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</si>
  <si>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</si>
  <si>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</si>
  <si>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</si>
  <si>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</si>
  <si>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</si>
  <si>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</si>
  <si>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</si>
  <si>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</si>
  <si>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</si>
  <si>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</si>
  <si>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</si>
  <si>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</si>
  <si>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</si>
  <si>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</si>
  <si>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</si>
  <si>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</si>
  <si>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</si>
  <si>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</si>
  <si>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</si>
  <si>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</si>
  <si>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</si>
  <si>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</si>
  <si>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חמית הנפקות 9 4.2%</t>
  </si>
  <si>
    <t>חמית הנפקות 9 בעמ</t>
  </si>
  <si>
    <t>28/07/2011</t>
  </si>
  <si>
    <t>אגרקסקו חברה ליצוא חקלאי בעמ</t>
  </si>
  <si>
    <t>חקלאות</t>
  </si>
  <si>
    <t>C</t>
  </si>
  <si>
    <t>26/12/2007</t>
  </si>
  <si>
    <t>אגרסקו אגח א חש 4/12</t>
  </si>
  <si>
    <t>נידר חברה לבנין ולפיתוח בעמ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</si>
  <si>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</si>
  <si>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</si>
  <si>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</si>
  <si>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</si>
  <si>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</si>
  <si>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</si>
  <si>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</si>
  <si>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</si>
  <si>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</si>
  <si>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</si>
  <si>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</si>
  <si>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</si>
  <si>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</si>
  <si>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</si>
  <si>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</si>
  <si>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</si>
  <si>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</si>
  <si>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</si>
  <si>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אייס אוטו דיפו מניה</t>
  </si>
  <si>
    <t>אייס אוטו דיפו בעמ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</si>
  <si>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</si>
  <si>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</si>
  <si>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</si>
  <si>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</si>
  <si>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</si>
  <si>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</si>
  <si>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</si>
  <si>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</si>
  <si>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</si>
  <si>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</si>
  <si>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קרן גידור פאי  II C</t>
  </si>
  <si>
    <t>קרן גידור</t>
  </si>
  <si>
    <t>28/02/2007</t>
  </si>
  <si>
    <t>סה"כ קרנות גידור</t>
  </si>
  <si>
    <t>קרנות נדל"ן</t>
  </si>
  <si>
    <t>סה"כ קרנות נדל"ן</t>
  </si>
  <si>
    <t>קרנות השקעה אחרות</t>
  </si>
  <si>
    <t>פימי</t>
  </si>
  <si>
    <t>קרן השקעה</t>
  </si>
  <si>
    <t>2/05/2004</t>
  </si>
  <si>
    <t>5/04/2011</t>
  </si>
  <si>
    <t>סה"כ קרנות השקעה אחרות</t>
  </si>
  <si>
    <t>סה"כ קרנות השקעה ל"ס בישראל</t>
  </si>
  <si>
    <t>קרנות השקעה ל"ס בחו"ל</t>
  </si>
  <si>
    <t>Blackstone Real ק.ה</t>
  </si>
  <si>
    <t>19/07/2012</t>
  </si>
  <si>
    <t>GoldenTree</t>
  </si>
  <si>
    <t>2/05/2013</t>
  </si>
  <si>
    <t>קרן השPartners GROUP</t>
  </si>
  <si>
    <t>2/08/2005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</si>
  <si>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</si>
  <si>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</si>
  <si>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</si>
  <si>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</si>
  <si>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</si>
  <si>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</si>
  <si>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</si>
  <si>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</si>
  <si>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</si>
  <si>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</si>
  <si>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</si>
  <si>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</si>
  <si>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</si>
  <si>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</si>
  <si>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</si>
  <si>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</si>
  <si>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</si>
  <si>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</si>
  <si>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</si>
  <si>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</si>
  <si>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</si>
  <si>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</si>
  <si>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</si>
  <si>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</si>
  <si>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</si>
  <si>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</si>
  <si>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</si>
  <si>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</si>
  <si>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</si>
  <si>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</si>
  <si>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</si>
  <si>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</si>
  <si>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</si>
  <si>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</si>
  <si>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ES041214 EUR/EUR0.00</t>
  </si>
  <si>
    <t>ES120814 USD/USD0.00</t>
  </si>
  <si>
    <t>ES141014 USD/USD0.00</t>
  </si>
  <si>
    <t>ES181214 USD/USD0.00</t>
  </si>
  <si>
    <t>ES270814 USD/USD0.00</t>
  </si>
  <si>
    <t>SWAP IXMTR לאומי</t>
  </si>
  <si>
    <t>SWAP SPSIHOTR לאומי</t>
  </si>
  <si>
    <t>סה"כ חוזים מדדים כולל מניות</t>
  </si>
  <si>
    <t>חוזים ₪ / מט"ח</t>
  </si>
  <si>
    <t>FW110315 EUR/NIS4.88</t>
  </si>
  <si>
    <t>בנק מזרחי טפחות בעמ</t>
  </si>
  <si>
    <t>9/12/2014</t>
  </si>
  <si>
    <t>FW110315 USD/NIS3.93</t>
  </si>
  <si>
    <t>11/12/2014</t>
  </si>
  <si>
    <t>FW110315 USD/NIS3.94</t>
  </si>
  <si>
    <t>FW130115 EUR/NIS4.75</t>
  </si>
  <si>
    <t>12/11/2014</t>
  </si>
  <si>
    <t>FW130115 GBP/NIS6.07</t>
  </si>
  <si>
    <t>סה"כ חוזים ₪ / מט"ח</t>
  </si>
  <si>
    <t>חוזים מט"ח/ מט"ח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</si>
  <si>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</si>
  <si>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</si>
  <si>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</si>
  <si>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</si>
  <si>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</si>
  <si>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</si>
  <si>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</si>
  <si>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</si>
  <si>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</si>
  <si>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</si>
  <si>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</si>
  <si>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</si>
  <si>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</si>
  <si>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</si>
  <si>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</si>
  <si>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</si>
  <si>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</si>
  <si>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</si>
  <si>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</si>
  <si>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</si>
  <si>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</si>
  <si>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</si>
  <si>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LNKD SWAP</t>
  </si>
  <si>
    <t>30/04/2015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</si>
  <si>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</si>
  <si>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</si>
  <si>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</si>
  <si>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</si>
  <si>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</si>
  <si>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</si>
  <si>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</si>
  <si>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</si>
  <si>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</si>
  <si>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</si>
  <si>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</si>
  <si>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</si>
  <si>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</si>
  <si>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</si>
  <si>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איילון הלוואה</t>
  </si>
  <si>
    <t>איילון אחזקות בעמ</t>
  </si>
  <si>
    <t>אלדן הלוואה 5.5%</t>
  </si>
  <si>
    <t>אלדן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</si>
  <si>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</si>
  <si>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</si>
  <si>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</si>
  <si>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</si>
  <si>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</si>
  <si>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</si>
  <si>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</si>
  <si>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</si>
  <si>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</si>
  <si>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</si>
  <si>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</si>
  <si>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אלדן הלוואה 3.8%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</si>
  <si>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</si>
  <si>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</si>
  <si>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</si>
  <si>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</si>
  <si>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</si>
  <si>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</si>
  <si>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</si>
  <si>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</si>
  <si>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</si>
  <si>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</si>
  <si>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</si>
  <si>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</si>
  <si>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</si>
  <si>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</si>
  <si>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</si>
  <si>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</si>
  <si>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</si>
  <si>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</si>
  <si>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</si>
  <si>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</si>
  <si>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</si>
  <si>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</si>
  <si>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</si>
  <si>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</si>
  <si>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</si>
  <si>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</si>
  <si>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</si>
  <si>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</si>
  <si>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</si>
  <si>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</si>
  <si>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</si>
  <si>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</si>
  <si>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</si>
  <si>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</si>
  <si>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</si>
  <si>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</si>
  <si>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</si>
  <si>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</si>
  <si>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</si>
  <si>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</si>
  <si>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</si>
  <si>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</si>
  <si>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</si>
  <si>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</si>
  <si>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</si>
  <si>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</si>
  <si>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</si>
  <si>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</si>
  <si>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</si>
  <si>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</si>
  <si>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לקבלים בש"ח</t>
  </si>
  <si>
    <t>מס הכנסה-ניכויים תא )5(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</si>
  <si>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</si>
  <si>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</si>
  <si>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</si>
  <si>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</si>
  <si>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</si>
  <si>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</si>
  <si>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</si>
  <si>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</si>
  <si>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</si>
  <si>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</si>
  <si>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</si>
  <si>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</si>
  <si>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</si>
  <si>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</si>
  <si>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</si>
  <si>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</si>
  <si>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</si>
  <si>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</si>
  <si>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</si>
  <si>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</si>
  <si>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</si>
  <si>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</si>
  <si>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</si>
  <si>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</si>
  <si>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</si>
  <si>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</si>
  <si>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</si>
  <si>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</si>
  <si>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</si>
  <si>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 xml:space="preserve">נידר ה 2 </t>
  </si>
  <si>
    <t xml:space="preserve">פימי 5 ק.השקעה </t>
  </si>
  <si>
    <t>קרן השקעה נוי1</t>
  </si>
  <si>
    <t xml:space="preserve">אגרקסקו א 6.15 </t>
  </si>
  <si>
    <t xml:space="preserve">חבס אג4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</si>
</sst>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3">
    <xf numFmtId="0" fontId="0" fillId="0" borderId="0"/>
    <xf numFmtId="9" fontId="6" fillId="0" borderId="0"/>
    <xf numFmtId="43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0" fillId="0" borderId="2" xfId="0" applyBorder="1"/>
    <xf numFmtId="0" fontId="4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3" xfId="0" applyBorder="1"/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0" fontId="6" fillId="0" borderId="0" xfId="1" applyNumberForma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opLeftCell="A22" workbookViewId="0">
      <selection activeCell="B16" sqref="B16"/>
    </sheetView>
  </sheetViews>
  <sheetFormatPr defaultColWidth="9.140625" defaultRowHeight="12.75"/>
  <cols>
    <col min="1" max="1" width="40.7109375" customWidth="1"/>
    <col min="2" max="2" width="94.7109375" customWidth="1"/>
    <col min="3" max="3" width="14.14062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f>+'מזומנים ושווי מזומנים'!I72</f>
        <v>5601.9900000000007</v>
      </c>
      <c r="C16" s="9">
        <f>+'מזומנים ושווי מזומנים'!J72</f>
        <v>5.7430821640231923E-2</v>
      </c>
    </row>
    <row r="17" spans="1:3">
      <c r="A17" s="7" t="s">
        <v>10</v>
      </c>
      <c r="B17" s="8">
        <f>SUM(B18:B27)</f>
        <v>81711.201140000005</v>
      </c>
      <c r="C17" s="9">
        <v>0.84134331795552897</v>
      </c>
    </row>
    <row r="18" spans="1:3">
      <c r="A18" s="7" t="s">
        <v>11</v>
      </c>
      <c r="B18" s="8">
        <v>410.57249999999999</v>
      </c>
      <c r="C18" s="9">
        <v>4.2274639994613703E-3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31910.614939999999</v>
      </c>
      <c r="C20" s="9">
        <v>0.32856797729883103</v>
      </c>
    </row>
    <row r="21" spans="1:3">
      <c r="A21" s="7" t="s">
        <v>14</v>
      </c>
      <c r="B21" s="8">
        <v>1063.43613</v>
      </c>
      <c r="C21" s="9">
        <v>1.0949681128915201E-2</v>
      </c>
    </row>
    <row r="22" spans="1:3">
      <c r="A22" s="7" t="s">
        <v>15</v>
      </c>
      <c r="B22" s="8">
        <v>34269.023650000003</v>
      </c>
      <c r="C22" s="9">
        <v>0.35285135701262299</v>
      </c>
    </row>
    <row r="23" spans="1:3">
      <c r="A23" s="7" t="s">
        <v>16</v>
      </c>
      <c r="B23" s="8">
        <v>14031.086719999999</v>
      </c>
      <c r="C23" s="9">
        <v>0.14447431871672001</v>
      </c>
    </row>
    <row r="24" spans="1:3">
      <c r="A24" s="7" t="s">
        <v>17</v>
      </c>
      <c r="B24" s="8">
        <v>1.0112000000000001</v>
      </c>
      <c r="C24" s="9">
        <v>1.04118312752445E-5</v>
      </c>
    </row>
    <row r="25" spans="1:3">
      <c r="A25" s="7" t="s">
        <v>18</v>
      </c>
      <c r="B25" s="8">
        <v>25.456</v>
      </c>
      <c r="C25" s="9">
        <v>2.6210796770433602E-4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0</v>
      </c>
      <c r="C27" s="9">
        <v>0</v>
      </c>
    </row>
    <row r="28" spans="1:3">
      <c r="A28" s="7" t="s">
        <v>21</v>
      </c>
      <c r="B28" s="8">
        <f>SUM(B29:B37)</f>
        <v>6297.3007499999994</v>
      </c>
      <c r="C28" s="9">
        <f>SUM(C29:C37)</f>
        <v>6.4944686563088938E-2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28.646809999999999</v>
      </c>
      <c r="C31" s="9">
        <v>2.9496217592364302E-4</v>
      </c>
    </row>
    <row r="32" spans="1:3">
      <c r="A32" s="7" t="s">
        <v>24</v>
      </c>
      <c r="B32" s="8">
        <v>0</v>
      </c>
      <c r="C32" s="9">
        <v>0</v>
      </c>
    </row>
    <row r="33" spans="1:3">
      <c r="A33" s="7" t="s">
        <v>25</v>
      </c>
      <c r="B33" s="8">
        <f>+'לא סחיר - קרנות השקעה'!I54</f>
        <v>5966.49</v>
      </c>
      <c r="C33" s="9">
        <f>+'לא סחיר - קרנות השקעה'!K54</f>
        <v>6.1538490248772185E-2</v>
      </c>
    </row>
    <row r="34" spans="1:3">
      <c r="A34" s="7" t="s">
        <v>26</v>
      </c>
      <c r="B34" s="8">
        <v>0</v>
      </c>
      <c r="C34" s="9">
        <v>0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292.28406999999999</v>
      </c>
      <c r="C36" s="9">
        <v>3.0095059545903499E-3</v>
      </c>
    </row>
    <row r="37" spans="1:3">
      <c r="A37" s="7" t="s">
        <v>29</v>
      </c>
      <c r="B37" s="8">
        <v>9.8798700000000004</v>
      </c>
      <c r="C37" s="9">
        <v>1.01728183802759E-4</v>
      </c>
    </row>
    <row r="38" spans="1:3">
      <c r="A38" s="7" t="s">
        <v>30</v>
      </c>
      <c r="B38" s="8">
        <v>3572.88501</v>
      </c>
      <c r="C38" s="9">
        <v>3.6888247517771297E-2</v>
      </c>
    </row>
    <row r="39" spans="1:3">
      <c r="A39" s="7" t="s">
        <v>31</v>
      </c>
      <c r="B39" s="8">
        <v>0</v>
      </c>
      <c r="C39" s="9">
        <v>0</v>
      </c>
    </row>
    <row r="40" spans="1:3">
      <c r="A40" s="7" t="s">
        <v>32</v>
      </c>
      <c r="B40" s="8">
        <v>0</v>
      </c>
      <c r="C40" s="9">
        <v>0</v>
      </c>
    </row>
    <row r="41" spans="1:3">
      <c r="A41" s="7" t="s">
        <v>33</v>
      </c>
      <c r="B41" s="8">
        <v>-62.953020000035202</v>
      </c>
      <c r="C41" s="9">
        <v>-6.48196422574625E-4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f>+B41+B40+B39+B38+B28+B17+B16</f>
        <v>97120.423879999973</v>
      </c>
      <c r="C47" s="21">
        <f>+C41+C40+C39+C38+C28+C17+C16</f>
        <v>0.99995887725404653</v>
      </c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6" width="11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625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162</v>
      </c>
      <c r="G9" s="3" t="s">
        <v>40</v>
      </c>
      <c r="H9" s="3" t="s">
        <v>86</v>
      </c>
      <c r="I9" s="3" t="s">
        <v>163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166</v>
      </c>
      <c r="G10" s="4" t="s">
        <v>167</v>
      </c>
      <c r="H10" s="4" t="s">
        <v>89</v>
      </c>
      <c r="I10" s="4" t="s">
        <v>88</v>
      </c>
      <c r="J10" s="4" t="s">
        <v>88</v>
      </c>
    </row>
    <row r="13" spans="1:10">
      <c r="A13" s="3" t="s">
        <v>626</v>
      </c>
      <c r="B13" s="14"/>
      <c r="C13" s="3"/>
      <c r="D13" s="3"/>
      <c r="E13" s="3"/>
    </row>
    <row r="16" spans="1:10">
      <c r="A16" s="3" t="s">
        <v>627</v>
      </c>
      <c r="B16" s="14"/>
      <c r="C16" s="3"/>
      <c r="D16" s="3"/>
      <c r="E16" s="3"/>
    </row>
    <row r="17" spans="1:10">
      <c r="A17" s="15" t="s">
        <v>628</v>
      </c>
      <c r="B17" s="16"/>
      <c r="C17" s="15"/>
      <c r="D17" s="15"/>
      <c r="E17" s="15"/>
    </row>
    <row r="18" spans="1:10">
      <c r="A18" s="7" t="s">
        <v>629</v>
      </c>
      <c r="B18" s="17">
        <v>81250045</v>
      </c>
      <c r="C18" s="7"/>
      <c r="D18" s="7" t="s">
        <v>630</v>
      </c>
      <c r="E18" s="7" t="s">
        <v>98</v>
      </c>
      <c r="F18" s="8">
        <v>16</v>
      </c>
      <c r="G18" s="8">
        <v>266100</v>
      </c>
      <c r="H18" s="8">
        <v>42.58</v>
      </c>
      <c r="J18" s="9">
        <v>4.0000000000000002E-4</v>
      </c>
    </row>
    <row r="19" spans="1:10">
      <c r="A19" s="7" t="s">
        <v>631</v>
      </c>
      <c r="B19" s="17">
        <v>81250417</v>
      </c>
      <c r="C19" s="7"/>
      <c r="D19" s="7" t="s">
        <v>630</v>
      </c>
      <c r="E19" s="7" t="s">
        <v>98</v>
      </c>
      <c r="F19" s="8">
        <v>-16</v>
      </c>
      <c r="G19" s="8">
        <v>107000</v>
      </c>
      <c r="H19" s="8">
        <v>-17.12</v>
      </c>
      <c r="J19" s="9">
        <v>-2.0000000000000001E-4</v>
      </c>
    </row>
    <row r="20" spans="1:10">
      <c r="A20" s="15" t="s">
        <v>632</v>
      </c>
      <c r="B20" s="16"/>
      <c r="C20" s="15"/>
      <c r="D20" s="15"/>
      <c r="E20" s="15"/>
      <c r="F20" s="18">
        <v>0</v>
      </c>
      <c r="H20" s="18">
        <v>25.46</v>
      </c>
      <c r="J20" s="19">
        <v>2.9999999999999997E-4</v>
      </c>
    </row>
    <row r="22" spans="1:10">
      <c r="A22" s="15" t="s">
        <v>633</v>
      </c>
      <c r="B22" s="16"/>
      <c r="C22" s="15"/>
      <c r="D22" s="15"/>
      <c r="E22" s="15"/>
    </row>
    <row r="23" spans="1:10">
      <c r="A23" s="15" t="s">
        <v>634</v>
      </c>
      <c r="B23" s="16"/>
      <c r="C23" s="15"/>
      <c r="D23" s="15"/>
      <c r="E23" s="15"/>
      <c r="F23" s="18">
        <v>0</v>
      </c>
      <c r="H23" s="18">
        <v>0</v>
      </c>
      <c r="J23" s="19">
        <v>0</v>
      </c>
    </row>
    <row r="25" spans="1:10">
      <c r="A25" s="15" t="s">
        <v>635</v>
      </c>
      <c r="B25" s="16"/>
      <c r="C25" s="15"/>
      <c r="D25" s="15"/>
      <c r="E25" s="15"/>
    </row>
    <row r="26" spans="1:10">
      <c r="A26" s="15" t="s">
        <v>636</v>
      </c>
      <c r="B26" s="16"/>
      <c r="C26" s="15"/>
      <c r="D26" s="15"/>
      <c r="E26" s="15"/>
      <c r="F26" s="18">
        <v>0</v>
      </c>
      <c r="H26" s="18">
        <v>0</v>
      </c>
      <c r="J26" s="19">
        <v>0</v>
      </c>
    </row>
    <row r="28" spans="1:10">
      <c r="A28" s="15" t="s">
        <v>637</v>
      </c>
      <c r="B28" s="16"/>
      <c r="C28" s="15"/>
      <c r="D28" s="15"/>
      <c r="E28" s="15"/>
    </row>
    <row r="29" spans="1:10">
      <c r="A29" s="15" t="s">
        <v>638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3" t="s">
        <v>639</v>
      </c>
      <c r="B31" s="14"/>
      <c r="C31" s="3"/>
      <c r="D31" s="3"/>
      <c r="E31" s="3"/>
      <c r="F31" s="11">
        <v>0</v>
      </c>
      <c r="H31" s="11">
        <v>25.46</v>
      </c>
      <c r="J31" s="12">
        <v>2.9999999999999997E-4</v>
      </c>
    </row>
    <row r="34" spans="1:10">
      <c r="A34" s="3" t="s">
        <v>640</v>
      </c>
      <c r="B34" s="14"/>
      <c r="C34" s="3"/>
      <c r="D34" s="3"/>
      <c r="E34" s="3"/>
    </row>
    <row r="35" spans="1:10">
      <c r="A35" s="15" t="s">
        <v>628</v>
      </c>
      <c r="B35" s="16"/>
      <c r="C35" s="15"/>
      <c r="D35" s="15"/>
      <c r="E35" s="15"/>
    </row>
    <row r="36" spans="1:10">
      <c r="A36" s="15" t="s">
        <v>632</v>
      </c>
      <c r="B36" s="16"/>
      <c r="C36" s="15"/>
      <c r="D36" s="15"/>
      <c r="E36" s="15"/>
      <c r="F36" s="18">
        <v>0</v>
      </c>
      <c r="H36" s="18">
        <v>0</v>
      </c>
      <c r="J36" s="19">
        <v>0</v>
      </c>
    </row>
    <row r="38" spans="1:10">
      <c r="A38" s="15" t="s">
        <v>641</v>
      </c>
      <c r="B38" s="16"/>
      <c r="C38" s="15"/>
      <c r="D38" s="15"/>
      <c r="E38" s="15"/>
    </row>
    <row r="39" spans="1:10">
      <c r="A39" s="15" t="s">
        <v>642</v>
      </c>
      <c r="B39" s="16"/>
      <c r="C39" s="15"/>
      <c r="D39" s="15"/>
      <c r="E39" s="15"/>
      <c r="F39" s="18">
        <v>0</v>
      </c>
      <c r="H39" s="18">
        <v>0</v>
      </c>
      <c r="J39" s="19">
        <v>0</v>
      </c>
    </row>
    <row r="41" spans="1:10">
      <c r="A41" s="15" t="s">
        <v>635</v>
      </c>
      <c r="B41" s="16"/>
      <c r="C41" s="15"/>
      <c r="D41" s="15"/>
      <c r="E41" s="15"/>
    </row>
    <row r="42" spans="1:10">
      <c r="A42" s="15" t="s">
        <v>636</v>
      </c>
      <c r="B42" s="16"/>
      <c r="C42" s="15"/>
      <c r="D42" s="15"/>
      <c r="E42" s="15"/>
      <c r="F42" s="18">
        <v>0</v>
      </c>
      <c r="H42" s="18">
        <v>0</v>
      </c>
      <c r="J42" s="19">
        <v>0</v>
      </c>
    </row>
    <row r="44" spans="1:10">
      <c r="A44" s="15" t="s">
        <v>643</v>
      </c>
      <c r="B44" s="16"/>
      <c r="C44" s="15"/>
      <c r="D44" s="15"/>
      <c r="E44" s="15"/>
    </row>
    <row r="45" spans="1:10">
      <c r="A45" s="15" t="s">
        <v>644</v>
      </c>
      <c r="B45" s="16"/>
      <c r="C45" s="15"/>
      <c r="D45" s="15"/>
      <c r="E45" s="15"/>
      <c r="F45" s="18">
        <v>0</v>
      </c>
      <c r="H45" s="18">
        <v>0</v>
      </c>
      <c r="J45" s="19">
        <v>0</v>
      </c>
    </row>
    <row r="47" spans="1:10">
      <c r="A47" s="15" t="s">
        <v>637</v>
      </c>
      <c r="B47" s="16"/>
      <c r="C47" s="15"/>
      <c r="D47" s="15"/>
      <c r="E47" s="15"/>
    </row>
    <row r="48" spans="1:10">
      <c r="A48" s="15" t="s">
        <v>638</v>
      </c>
      <c r="B48" s="16"/>
      <c r="C48" s="15"/>
      <c r="D48" s="15"/>
      <c r="E48" s="15"/>
      <c r="F48" s="18">
        <v>0</v>
      </c>
      <c r="H48" s="18">
        <v>0</v>
      </c>
      <c r="J48" s="19">
        <v>0</v>
      </c>
    </row>
    <row r="50" spans="1:10">
      <c r="A50" s="3" t="s">
        <v>645</v>
      </c>
      <c r="B50" s="14"/>
      <c r="C50" s="3"/>
      <c r="D50" s="3"/>
      <c r="E50" s="3"/>
      <c r="F50" s="11">
        <v>0</v>
      </c>
      <c r="H50" s="11">
        <v>0</v>
      </c>
      <c r="J50" s="12">
        <v>0</v>
      </c>
    </row>
    <row r="53" spans="1:10">
      <c r="A53" s="3" t="s">
        <v>646</v>
      </c>
      <c r="B53" s="14"/>
      <c r="C53" s="3"/>
      <c r="D53" s="3"/>
      <c r="E53" s="3"/>
      <c r="F53" s="11">
        <v>0</v>
      </c>
      <c r="H53" s="11">
        <v>25.46</v>
      </c>
      <c r="J53" s="12">
        <v>2.9999999999999997E-4</v>
      </c>
    </row>
    <row r="56" spans="1:10">
      <c r="A56" s="7" t="s">
        <v>158</v>
      </c>
      <c r="B56" s="17"/>
      <c r="C56" s="7"/>
      <c r="D56" s="7"/>
      <c r="E56" s="7"/>
    </row>
    <row r="60" spans="1:10">
      <c r="A60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647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162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166</v>
      </c>
      <c r="G10" s="4" t="s">
        <v>167</v>
      </c>
    </row>
    <row r="13" spans="1:7">
      <c r="A13" s="3" t="s">
        <v>648</v>
      </c>
      <c r="B13" s="14"/>
      <c r="C13" s="3"/>
      <c r="D13" s="3"/>
      <c r="E13" s="3"/>
    </row>
    <row r="16" spans="1:7">
      <c r="A16" s="3" t="s">
        <v>649</v>
      </c>
      <c r="B16" s="14"/>
      <c r="C16" s="3"/>
      <c r="D16" s="3"/>
      <c r="E16" s="3"/>
    </row>
    <row r="17" spans="1:7">
      <c r="A17" s="15" t="s">
        <v>650</v>
      </c>
      <c r="B17" s="16"/>
      <c r="C17" s="15"/>
      <c r="D17" s="15"/>
      <c r="E17" s="15"/>
    </row>
    <row r="18" spans="1:7">
      <c r="A18" s="15" t="s">
        <v>651</v>
      </c>
      <c r="B18" s="16"/>
      <c r="C18" s="15"/>
      <c r="D18" s="15"/>
      <c r="E18" s="15"/>
      <c r="F18" s="18">
        <v>0</v>
      </c>
    </row>
    <row r="20" spans="1:7">
      <c r="A20" s="3" t="s">
        <v>652</v>
      </c>
      <c r="B20" s="14"/>
      <c r="C20" s="3"/>
      <c r="D20" s="3"/>
      <c r="E20" s="3"/>
      <c r="F20" s="11">
        <v>0</v>
      </c>
    </row>
    <row r="23" spans="1:7">
      <c r="A23" s="3" t="s">
        <v>653</v>
      </c>
      <c r="B23" s="14"/>
      <c r="C23" s="3"/>
      <c r="D23" s="3"/>
      <c r="E23" s="3"/>
    </row>
    <row r="24" spans="1:7">
      <c r="A24" s="15" t="s">
        <v>654</v>
      </c>
      <c r="B24" s="16"/>
      <c r="C24" s="15"/>
      <c r="D24" s="15"/>
      <c r="E24" s="15"/>
    </row>
    <row r="25" spans="1:7">
      <c r="A25" s="7" t="s">
        <v>655</v>
      </c>
      <c r="B25" s="17" t="s">
        <v>656</v>
      </c>
      <c r="C25" s="7"/>
      <c r="D25" s="7" t="s">
        <v>657</v>
      </c>
      <c r="E25" s="7" t="s">
        <v>41</v>
      </c>
      <c r="F25" s="8">
        <v>3.89</v>
      </c>
      <c r="G25" s="8">
        <v>0</v>
      </c>
    </row>
    <row r="26" spans="1:7">
      <c r="A26" s="7" t="s">
        <v>658</v>
      </c>
      <c r="B26" s="17" t="s">
        <v>659</v>
      </c>
      <c r="C26" s="7"/>
      <c r="D26" s="7" t="s">
        <v>657</v>
      </c>
      <c r="E26" s="7" t="s">
        <v>42</v>
      </c>
      <c r="F26" s="8">
        <v>0.03</v>
      </c>
      <c r="G26" s="8">
        <v>0</v>
      </c>
    </row>
    <row r="27" spans="1:7">
      <c r="A27" s="7" t="s">
        <v>660</v>
      </c>
      <c r="B27" s="17" t="s">
        <v>661</v>
      </c>
      <c r="C27" s="7"/>
      <c r="D27" s="7" t="s">
        <v>657</v>
      </c>
      <c r="E27" s="7" t="s">
        <v>41</v>
      </c>
      <c r="F27" s="8">
        <v>11.67</v>
      </c>
      <c r="G27" s="8">
        <v>0</v>
      </c>
    </row>
    <row r="28" spans="1:7">
      <c r="A28" s="15" t="s">
        <v>662</v>
      </c>
      <c r="B28" s="16"/>
      <c r="C28" s="15"/>
      <c r="D28" s="15"/>
      <c r="E28" s="15"/>
      <c r="F28" s="18">
        <v>15.59</v>
      </c>
    </row>
    <row r="30" spans="1:7">
      <c r="A30" s="3" t="s">
        <v>663</v>
      </c>
      <c r="B30" s="14"/>
      <c r="C30" s="3"/>
      <c r="D30" s="3"/>
      <c r="E30" s="3"/>
      <c r="F30" s="11">
        <v>15.59</v>
      </c>
    </row>
    <row r="33" spans="1:6">
      <c r="A33" s="3" t="s">
        <v>664</v>
      </c>
      <c r="B33" s="14"/>
      <c r="C33" s="3"/>
      <c r="D33" s="3"/>
      <c r="E33" s="3"/>
      <c r="F33" s="11">
        <v>15.59</v>
      </c>
    </row>
    <row r="36" spans="1:6">
      <c r="A36" s="7" t="s">
        <v>158</v>
      </c>
      <c r="B36" s="17"/>
      <c r="C36" s="7"/>
      <c r="D36" s="7"/>
      <c r="E36" s="7"/>
    </row>
    <row r="40" spans="1:6">
      <c r="A40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665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666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667</v>
      </c>
      <c r="B13" s="14"/>
      <c r="C13" s="3"/>
      <c r="D13" s="3"/>
      <c r="E13" s="3"/>
      <c r="F13" s="3"/>
      <c r="G13" s="3"/>
      <c r="I13" s="3"/>
    </row>
    <row r="16" spans="1:16">
      <c r="A16" s="3" t="s">
        <v>668</v>
      </c>
      <c r="B16" s="14"/>
      <c r="C16" s="3"/>
      <c r="D16" s="3"/>
      <c r="E16" s="3"/>
      <c r="F16" s="3"/>
      <c r="G16" s="3"/>
      <c r="I16" s="3"/>
    </row>
    <row r="17" spans="1:16">
      <c r="A17" s="15" t="s">
        <v>669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670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671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672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673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674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675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676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677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678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679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680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681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682</v>
      </c>
      <c r="B38" s="14"/>
      <c r="C38" s="3"/>
      <c r="D38" s="3"/>
      <c r="E38" s="3"/>
      <c r="F38" s="3"/>
      <c r="G38" s="3"/>
      <c r="I38" s="3"/>
    </row>
    <row r="39" spans="1:16">
      <c r="A39" s="15" t="s">
        <v>669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670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671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672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673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674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675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676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677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678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679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680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683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684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158</v>
      </c>
      <c r="B63" s="17"/>
      <c r="C63" s="7"/>
      <c r="D63" s="7"/>
      <c r="E63" s="7"/>
      <c r="F63" s="7"/>
      <c r="G63" s="7"/>
      <c r="I63" s="7"/>
    </row>
    <row r="67" spans="1:1">
      <c r="A67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685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160</v>
      </c>
      <c r="F9" s="3" t="s">
        <v>161</v>
      </c>
      <c r="G9" s="3" t="s">
        <v>83</v>
      </c>
      <c r="H9" s="3" t="s">
        <v>84</v>
      </c>
      <c r="I9" s="3" t="s">
        <v>85</v>
      </c>
      <c r="J9" s="3" t="s">
        <v>162</v>
      </c>
      <c r="K9" s="3" t="s">
        <v>40</v>
      </c>
      <c r="L9" s="3" t="s">
        <v>686</v>
      </c>
      <c r="M9" s="3" t="s">
        <v>163</v>
      </c>
      <c r="N9" s="3" t="s">
        <v>87</v>
      </c>
    </row>
    <row r="10" spans="1:14">
      <c r="A10" s="4"/>
      <c r="B10" s="4"/>
      <c r="C10" s="4"/>
      <c r="D10" s="4"/>
      <c r="E10" s="4" t="s">
        <v>164</v>
      </c>
      <c r="F10" s="4" t="s">
        <v>165</v>
      </c>
      <c r="G10" s="4"/>
      <c r="H10" s="4" t="s">
        <v>88</v>
      </c>
      <c r="I10" s="4" t="s">
        <v>88</v>
      </c>
      <c r="J10" s="4" t="s">
        <v>166</v>
      </c>
      <c r="K10" s="4" t="s">
        <v>167</v>
      </c>
      <c r="L10" s="4" t="s">
        <v>89</v>
      </c>
      <c r="M10" s="4" t="s">
        <v>88</v>
      </c>
      <c r="N10" s="4" t="s">
        <v>88</v>
      </c>
    </row>
    <row r="13" spans="1:14">
      <c r="A13" s="3" t="s">
        <v>168</v>
      </c>
      <c r="B13" s="14"/>
      <c r="C13" s="3"/>
      <c r="D13" s="3"/>
      <c r="E13" s="3"/>
      <c r="G13" s="3"/>
    </row>
    <row r="16" spans="1:14">
      <c r="A16" s="3" t="s">
        <v>687</v>
      </c>
      <c r="B16" s="14"/>
      <c r="C16" s="3"/>
      <c r="D16" s="3"/>
      <c r="E16" s="3"/>
      <c r="G16" s="3"/>
    </row>
    <row r="17" spans="1:14">
      <c r="A17" s="15" t="s">
        <v>688</v>
      </c>
      <c r="B17" s="16"/>
      <c r="C17" s="15"/>
      <c r="D17" s="15"/>
      <c r="E17" s="15"/>
      <c r="G17" s="15"/>
    </row>
    <row r="18" spans="1:14">
      <c r="A18" s="15" t="s">
        <v>689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690</v>
      </c>
      <c r="B20" s="16"/>
      <c r="C20" s="15"/>
      <c r="D20" s="15"/>
      <c r="E20" s="15"/>
      <c r="G20" s="15"/>
    </row>
    <row r="21" spans="1:14">
      <c r="A21" s="15" t="s">
        <v>691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692</v>
      </c>
      <c r="B23" s="16"/>
      <c r="C23" s="15"/>
      <c r="D23" s="15"/>
      <c r="E23" s="15"/>
      <c r="G23" s="15"/>
    </row>
    <row r="24" spans="1:14">
      <c r="A24" s="15" t="s">
        <v>693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694</v>
      </c>
      <c r="B26" s="16"/>
      <c r="C26" s="15"/>
      <c r="D26" s="15"/>
      <c r="E26" s="15"/>
      <c r="G26" s="15"/>
    </row>
    <row r="27" spans="1:14">
      <c r="A27" s="15" t="s">
        <v>695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696</v>
      </c>
      <c r="B29" s="16"/>
      <c r="C29" s="15"/>
      <c r="D29" s="15"/>
      <c r="E29" s="15"/>
      <c r="G29" s="15"/>
    </row>
    <row r="30" spans="1:14">
      <c r="A30" s="15" t="s">
        <v>697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698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699</v>
      </c>
      <c r="B35" s="14"/>
      <c r="C35" s="3"/>
      <c r="D35" s="3"/>
      <c r="E35" s="3"/>
      <c r="G35" s="3"/>
    </row>
    <row r="36" spans="1:14">
      <c r="A36" s="15" t="s">
        <v>179</v>
      </c>
      <c r="B36" s="16"/>
      <c r="C36" s="15"/>
      <c r="D36" s="15"/>
      <c r="E36" s="15"/>
      <c r="G36" s="15"/>
    </row>
    <row r="37" spans="1:14">
      <c r="A37" s="15" t="s">
        <v>180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700</v>
      </c>
      <c r="B39" s="16"/>
      <c r="C39" s="15"/>
      <c r="D39" s="15"/>
      <c r="E39" s="15"/>
      <c r="G39" s="15"/>
    </row>
    <row r="40" spans="1:14">
      <c r="A40" s="15" t="s">
        <v>701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702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184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158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703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686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704</v>
      </c>
      <c r="B13" s="14"/>
      <c r="C13" s="3"/>
      <c r="D13" s="3"/>
      <c r="E13" s="3"/>
      <c r="F13" s="3"/>
      <c r="G13" s="3"/>
      <c r="I13" s="3"/>
    </row>
    <row r="16" spans="1:16">
      <c r="A16" s="3" t="s">
        <v>705</v>
      </c>
      <c r="B16" s="14"/>
      <c r="C16" s="3"/>
      <c r="D16" s="3"/>
      <c r="E16" s="3"/>
      <c r="F16" s="3"/>
      <c r="G16" s="3"/>
      <c r="I16" s="3"/>
    </row>
    <row r="17" spans="1:16">
      <c r="A17" s="15" t="s">
        <v>706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707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708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709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193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194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710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711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712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713</v>
      </c>
      <c r="B32" s="14"/>
      <c r="C32" s="3"/>
      <c r="D32" s="3"/>
      <c r="E32" s="3"/>
      <c r="F32" s="3"/>
      <c r="G32" s="3"/>
      <c r="I32" s="3"/>
    </row>
    <row r="33" spans="1:16">
      <c r="A33" s="15" t="s">
        <v>714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715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716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717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718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719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158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workbookViewId="0">
      <selection activeCell="A20" sqref="A20"/>
    </sheetView>
  </sheetViews>
  <sheetFormatPr defaultColWidth="9.140625" defaultRowHeight="12.75"/>
  <cols>
    <col min="1" max="1" width="40.7109375" customWidth="1"/>
    <col min="2" max="2" width="12.7109375" customWidth="1"/>
    <col min="3" max="3" width="33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720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686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721</v>
      </c>
      <c r="B13" s="14"/>
      <c r="C13" s="3"/>
      <c r="D13" s="3"/>
      <c r="E13" s="3"/>
      <c r="F13" s="3"/>
      <c r="G13" s="3"/>
      <c r="I13" s="3"/>
    </row>
    <row r="16" spans="1:16">
      <c r="A16" s="3" t="s">
        <v>722</v>
      </c>
      <c r="B16" s="14"/>
      <c r="C16" s="3"/>
      <c r="D16" s="3"/>
      <c r="E16" s="3"/>
      <c r="F16" s="3"/>
      <c r="G16" s="3"/>
      <c r="I16" s="3"/>
    </row>
    <row r="17" spans="1:16">
      <c r="A17" s="15" t="s">
        <v>723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724</v>
      </c>
      <c r="B18" s="17">
        <v>1124643</v>
      </c>
      <c r="C18" s="7" t="s">
        <v>725</v>
      </c>
      <c r="D18" s="7" t="s">
        <v>253</v>
      </c>
      <c r="E18" s="7" t="s">
        <v>243</v>
      </c>
      <c r="F18" s="7" t="s">
        <v>107</v>
      </c>
      <c r="G18" s="7" t="s">
        <v>726</v>
      </c>
      <c r="H18" s="17">
        <v>0.6</v>
      </c>
      <c r="I18" s="7" t="s">
        <v>98</v>
      </c>
      <c r="J18" s="20">
        <v>4.1209999999999997E-2</v>
      </c>
      <c r="K18" s="9">
        <v>3.04E-2</v>
      </c>
      <c r="L18" s="8">
        <v>27484.23</v>
      </c>
      <c r="M18" s="8">
        <v>104.23</v>
      </c>
      <c r="N18" s="8">
        <v>28.65</v>
      </c>
      <c r="O18" s="9">
        <v>2.3999999999999998E-3</v>
      </c>
      <c r="P18" s="9">
        <v>2.9999999999999997E-4</v>
      </c>
    </row>
    <row r="19" spans="1:16">
      <c r="A19" s="7" t="s">
        <v>975</v>
      </c>
      <c r="B19" s="17">
        <v>1109180</v>
      </c>
      <c r="C19" s="7" t="s">
        <v>727</v>
      </c>
      <c r="D19" s="7" t="s">
        <v>728</v>
      </c>
      <c r="E19" s="7" t="s">
        <v>729</v>
      </c>
      <c r="F19" s="7" t="s">
        <v>107</v>
      </c>
      <c r="G19" s="7" t="s">
        <v>730</v>
      </c>
      <c r="I19" s="7" t="s">
        <v>98</v>
      </c>
      <c r="J19" s="20">
        <v>6.1499999999999999E-2</v>
      </c>
      <c r="K19" s="9">
        <v>2.8582000000000001</v>
      </c>
      <c r="L19" s="8">
        <v>25000</v>
      </c>
      <c r="M19" s="8">
        <v>0</v>
      </c>
      <c r="N19" s="8">
        <v>0</v>
      </c>
      <c r="O19" s="9">
        <v>2.0000000000000001E-4</v>
      </c>
      <c r="P19" s="9">
        <v>0</v>
      </c>
    </row>
    <row r="20" spans="1:16">
      <c r="A20" s="7" t="s">
        <v>731</v>
      </c>
      <c r="B20" s="17">
        <v>1126770</v>
      </c>
      <c r="C20" s="7" t="s">
        <v>727</v>
      </c>
      <c r="D20" s="7" t="s">
        <v>227</v>
      </c>
      <c r="E20" s="7"/>
      <c r="F20" s="7"/>
      <c r="G20" s="7"/>
      <c r="I20" s="7" t="s">
        <v>98</v>
      </c>
      <c r="L20" s="8">
        <v>5000</v>
      </c>
      <c r="M20" s="8">
        <v>0</v>
      </c>
      <c r="N20" s="8">
        <v>0</v>
      </c>
      <c r="P20" s="9">
        <v>0</v>
      </c>
    </row>
    <row r="21" spans="1:16">
      <c r="A21" s="7" t="s">
        <v>972</v>
      </c>
      <c r="B21" s="17">
        <v>1101971</v>
      </c>
      <c r="C21" s="7" t="s">
        <v>732</v>
      </c>
      <c r="D21" s="7" t="s">
        <v>227</v>
      </c>
      <c r="E21" s="7"/>
      <c r="F21" s="7"/>
      <c r="G21" s="7"/>
      <c r="I21" s="7" t="s">
        <v>98</v>
      </c>
      <c r="L21" s="8">
        <v>6709.64</v>
      </c>
      <c r="M21" s="8">
        <v>0</v>
      </c>
      <c r="N21" s="8">
        <v>0</v>
      </c>
      <c r="O21" s="9">
        <v>1E-4</v>
      </c>
      <c r="P21" s="9">
        <v>0</v>
      </c>
    </row>
    <row r="22" spans="1:16">
      <c r="A22" s="15" t="s">
        <v>733</v>
      </c>
      <c r="B22" s="16"/>
      <c r="C22" s="15"/>
      <c r="D22" s="15"/>
      <c r="E22" s="15"/>
      <c r="F22" s="15"/>
      <c r="G22" s="15"/>
      <c r="H22" s="16">
        <v>0.6</v>
      </c>
      <c r="I22" s="15"/>
      <c r="K22" s="19">
        <v>3.04E-2</v>
      </c>
      <c r="L22" s="18">
        <v>64193.87</v>
      </c>
      <c r="N22" s="18">
        <v>28.65</v>
      </c>
      <c r="P22" s="19">
        <v>2.9999999999999997E-4</v>
      </c>
    </row>
    <row r="24" spans="1:16">
      <c r="A24" s="15" t="s">
        <v>734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735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736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737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738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739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3" t="s">
        <v>740</v>
      </c>
      <c r="B33" s="14"/>
      <c r="C33" s="3"/>
      <c r="D33" s="3"/>
      <c r="E33" s="3"/>
      <c r="F33" s="3"/>
      <c r="G33" s="3"/>
      <c r="H33" s="14">
        <v>0.6</v>
      </c>
      <c r="I33" s="3"/>
      <c r="K33" s="12">
        <v>3.04E-2</v>
      </c>
      <c r="L33" s="11">
        <v>64193.87</v>
      </c>
      <c r="N33" s="11">
        <v>28.65</v>
      </c>
      <c r="P33" s="12">
        <v>2.9999999999999997E-4</v>
      </c>
    </row>
    <row r="36" spans="1:16">
      <c r="A36" s="3" t="s">
        <v>741</v>
      </c>
      <c r="B36" s="14"/>
      <c r="C36" s="3"/>
      <c r="D36" s="3"/>
      <c r="E36" s="3"/>
      <c r="F36" s="3"/>
      <c r="G36" s="3"/>
      <c r="I36" s="3"/>
    </row>
    <row r="37" spans="1:16">
      <c r="A37" s="15" t="s">
        <v>742</v>
      </c>
      <c r="B37" s="16"/>
      <c r="C37" s="15"/>
      <c r="D37" s="15"/>
      <c r="E37" s="15"/>
      <c r="F37" s="15"/>
      <c r="G37" s="15"/>
      <c r="I37" s="15"/>
    </row>
    <row r="38" spans="1:16">
      <c r="A38" s="15" t="s">
        <v>743</v>
      </c>
      <c r="B38" s="16"/>
      <c r="C38" s="15"/>
      <c r="D38" s="15"/>
      <c r="E38" s="15"/>
      <c r="F38" s="15"/>
      <c r="G38" s="15"/>
      <c r="I38" s="15"/>
      <c r="L38" s="18">
        <v>0</v>
      </c>
      <c r="N38" s="18">
        <v>0</v>
      </c>
      <c r="P38" s="19">
        <v>0</v>
      </c>
    </row>
    <row r="40" spans="1:16">
      <c r="A40" s="15" t="s">
        <v>744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745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3" t="s">
        <v>746</v>
      </c>
      <c r="B43" s="14"/>
      <c r="C43" s="3"/>
      <c r="D43" s="3"/>
      <c r="E43" s="3"/>
      <c r="F43" s="3"/>
      <c r="G43" s="3"/>
      <c r="I43" s="3"/>
      <c r="L43" s="11">
        <v>0</v>
      </c>
      <c r="N43" s="11">
        <v>0</v>
      </c>
      <c r="P43" s="12">
        <v>0</v>
      </c>
    </row>
    <row r="46" spans="1:16">
      <c r="A46" s="3" t="s">
        <v>747</v>
      </c>
      <c r="B46" s="14"/>
      <c r="C46" s="3"/>
      <c r="D46" s="3"/>
      <c r="E46" s="3"/>
      <c r="F46" s="3"/>
      <c r="G46" s="3"/>
      <c r="H46" s="14">
        <v>0.6</v>
      </c>
      <c r="I46" s="3"/>
      <c r="K46" s="12">
        <v>3.04E-2</v>
      </c>
      <c r="L46" s="11">
        <v>64193.87</v>
      </c>
      <c r="N46" s="11">
        <v>28.65</v>
      </c>
      <c r="P46" s="12">
        <v>2.9999999999999997E-4</v>
      </c>
    </row>
    <row r="49" spans="1:9">
      <c r="A49" s="7" t="s">
        <v>158</v>
      </c>
      <c r="B49" s="17"/>
      <c r="C49" s="7"/>
      <c r="D49" s="7"/>
      <c r="E49" s="7"/>
      <c r="F49" s="7"/>
      <c r="G49" s="7"/>
      <c r="I49" s="7"/>
    </row>
    <row r="53" spans="1:9">
      <c r="A53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22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748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162</v>
      </c>
      <c r="G9" s="3" t="s">
        <v>40</v>
      </c>
      <c r="H9" s="3" t="s">
        <v>686</v>
      </c>
      <c r="I9" s="3" t="s">
        <v>163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166</v>
      </c>
      <c r="G10" s="4" t="s">
        <v>167</v>
      </c>
      <c r="H10" s="4" t="s">
        <v>89</v>
      </c>
      <c r="I10" s="4" t="s">
        <v>88</v>
      </c>
      <c r="J10" s="4" t="s">
        <v>88</v>
      </c>
    </row>
    <row r="13" spans="1:10">
      <c r="A13" s="3" t="s">
        <v>749</v>
      </c>
      <c r="B13" s="14"/>
      <c r="C13" s="3"/>
      <c r="D13" s="3"/>
      <c r="E13" s="3"/>
    </row>
    <row r="16" spans="1:10">
      <c r="A16" s="3" t="s">
        <v>750</v>
      </c>
      <c r="B16" s="14"/>
      <c r="C16" s="3"/>
      <c r="D16" s="3"/>
      <c r="E16" s="3"/>
    </row>
    <row r="17" spans="1:10">
      <c r="A17" s="15" t="s">
        <v>482</v>
      </c>
      <c r="B17" s="16"/>
      <c r="C17" s="15"/>
      <c r="D17" s="15"/>
      <c r="E17" s="15"/>
    </row>
    <row r="18" spans="1:10">
      <c r="A18" s="7" t="s">
        <v>751</v>
      </c>
      <c r="B18" s="17">
        <v>1107523</v>
      </c>
      <c r="C18" s="7" t="s">
        <v>752</v>
      </c>
      <c r="D18" s="7" t="s">
        <v>289</v>
      </c>
      <c r="E18" s="7" t="s">
        <v>98</v>
      </c>
      <c r="F18" s="8">
        <v>1200</v>
      </c>
      <c r="G18" s="8">
        <v>0</v>
      </c>
      <c r="H18" s="8">
        <v>0</v>
      </c>
      <c r="I18" s="9">
        <v>1E-4</v>
      </c>
      <c r="J18" s="9">
        <v>0</v>
      </c>
    </row>
    <row r="19" spans="1:10">
      <c r="A19" s="15" t="s">
        <v>513</v>
      </c>
      <c r="B19" s="16"/>
      <c r="C19" s="15"/>
      <c r="D19" s="15"/>
      <c r="E19" s="15"/>
      <c r="F19" s="18">
        <v>1200</v>
      </c>
      <c r="H19" s="18">
        <v>0</v>
      </c>
      <c r="J19" s="19">
        <v>0</v>
      </c>
    </row>
    <row r="21" spans="1:10">
      <c r="A21" s="3" t="s">
        <v>753</v>
      </c>
      <c r="B21" s="14"/>
      <c r="C21" s="3"/>
      <c r="D21" s="3"/>
      <c r="E21" s="3"/>
      <c r="F21" s="11">
        <v>1200</v>
      </c>
      <c r="H21" s="11">
        <v>0</v>
      </c>
      <c r="J21" s="12">
        <v>0</v>
      </c>
    </row>
    <row r="24" spans="1:10">
      <c r="A24" s="3" t="s">
        <v>754</v>
      </c>
      <c r="B24" s="14"/>
      <c r="C24" s="3"/>
      <c r="D24" s="3"/>
      <c r="E24" s="3"/>
    </row>
    <row r="25" spans="1:10">
      <c r="A25" s="15" t="s">
        <v>515</v>
      </c>
      <c r="B25" s="16"/>
      <c r="C25" s="15"/>
      <c r="D25" s="15"/>
      <c r="E25" s="15"/>
    </row>
    <row r="26" spans="1:10">
      <c r="A26" s="15" t="s">
        <v>516</v>
      </c>
      <c r="B26" s="16"/>
      <c r="C26" s="15"/>
      <c r="D26" s="15"/>
      <c r="E26" s="15"/>
      <c r="F26" s="18">
        <v>0</v>
      </c>
      <c r="H26" s="18">
        <v>0</v>
      </c>
      <c r="J26" s="19">
        <v>0</v>
      </c>
    </row>
    <row r="28" spans="1:10">
      <c r="A28" s="15" t="s">
        <v>517</v>
      </c>
      <c r="B28" s="16"/>
      <c r="C28" s="15"/>
      <c r="D28" s="15"/>
      <c r="E28" s="15"/>
    </row>
    <row r="29" spans="1:10">
      <c r="A29" s="15" t="s">
        <v>518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3" t="s">
        <v>755</v>
      </c>
      <c r="B31" s="14"/>
      <c r="C31" s="3"/>
      <c r="D31" s="3"/>
      <c r="E31" s="3"/>
      <c r="F31" s="11">
        <v>0</v>
      </c>
      <c r="H31" s="11">
        <v>0</v>
      </c>
      <c r="J31" s="12">
        <v>0</v>
      </c>
    </row>
    <row r="34" spans="1:10">
      <c r="A34" s="3" t="s">
        <v>756</v>
      </c>
      <c r="B34" s="14"/>
      <c r="C34" s="3"/>
      <c r="D34" s="3"/>
      <c r="E34" s="3"/>
      <c r="F34" s="11">
        <v>1200</v>
      </c>
      <c r="H34" s="11">
        <v>0</v>
      </c>
      <c r="J34" s="12">
        <v>0</v>
      </c>
    </row>
    <row r="37" spans="1:10">
      <c r="A37" s="7" t="s">
        <v>158</v>
      </c>
      <c r="B37" s="17"/>
      <c r="C37" s="7"/>
      <c r="D37" s="7"/>
      <c r="E37" s="7"/>
    </row>
    <row r="41" spans="1:10">
      <c r="A41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topLeftCell="A28" workbookViewId="0">
      <selection activeCell="A29" sqref="A2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2.7109375" customWidth="1"/>
    <col min="5" max="5" width="13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757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160</v>
      </c>
      <c r="G9" s="3" t="s">
        <v>162</v>
      </c>
      <c r="H9" s="3" t="s">
        <v>40</v>
      </c>
      <c r="I9" s="3" t="s">
        <v>686</v>
      </c>
      <c r="J9" s="3" t="s">
        <v>163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164</v>
      </c>
      <c r="G10" s="4" t="s">
        <v>166</v>
      </c>
      <c r="H10" s="4" t="s">
        <v>167</v>
      </c>
      <c r="I10" s="4" t="s">
        <v>89</v>
      </c>
      <c r="J10" s="4" t="s">
        <v>88</v>
      </c>
      <c r="K10" s="4" t="s">
        <v>88</v>
      </c>
    </row>
    <row r="13" spans="1:11">
      <c r="A13" s="3" t="s">
        <v>758</v>
      </c>
      <c r="B13" s="14"/>
      <c r="C13" s="3"/>
      <c r="D13" s="3"/>
      <c r="E13" s="3"/>
      <c r="F13" s="3"/>
    </row>
    <row r="16" spans="1:11">
      <c r="A16" s="3" t="s">
        <v>759</v>
      </c>
      <c r="B16" s="14"/>
      <c r="C16" s="3"/>
      <c r="D16" s="3"/>
      <c r="E16" s="3"/>
      <c r="F16" s="3"/>
    </row>
    <row r="17" spans="1:11">
      <c r="A17" s="15" t="s">
        <v>760</v>
      </c>
      <c r="B17" s="16"/>
      <c r="C17" s="15"/>
      <c r="D17" s="15"/>
      <c r="E17" s="15"/>
      <c r="F17" s="15"/>
    </row>
    <row r="18" spans="1:11">
      <c r="A18" s="15" t="s">
        <v>761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762</v>
      </c>
      <c r="B20" s="16"/>
      <c r="C20" s="15"/>
      <c r="D20" s="15"/>
      <c r="E20" s="15"/>
      <c r="F20" s="15"/>
    </row>
    <row r="21" spans="1:11">
      <c r="A21" s="7" t="s">
        <v>763</v>
      </c>
      <c r="B21" s="17">
        <v>666100862</v>
      </c>
      <c r="C21" s="7"/>
      <c r="D21" s="7" t="s">
        <v>764</v>
      </c>
      <c r="E21" s="7" t="s">
        <v>98</v>
      </c>
      <c r="F21" s="7" t="s">
        <v>765</v>
      </c>
      <c r="G21" s="8">
        <v>539176.6</v>
      </c>
      <c r="H21" s="8">
        <v>202.78</v>
      </c>
      <c r="I21" s="8">
        <v>1093.3599999999999</v>
      </c>
      <c r="K21" s="9">
        <v>1.1299999999999999E-2</v>
      </c>
    </row>
    <row r="22" spans="1:11">
      <c r="A22" s="15" t="s">
        <v>766</v>
      </c>
      <c r="B22" s="16"/>
      <c r="C22" s="15"/>
      <c r="D22" s="15"/>
      <c r="E22" s="15"/>
      <c r="F22" s="15"/>
      <c r="G22" s="18">
        <v>539176.6</v>
      </c>
      <c r="I22" s="18">
        <v>1093.3599999999999</v>
      </c>
      <c r="K22" s="19">
        <v>1.1299999999999999E-2</v>
      </c>
    </row>
    <row r="24" spans="1:11">
      <c r="A24" s="15" t="s">
        <v>767</v>
      </c>
      <c r="B24" s="16"/>
      <c r="C24" s="15"/>
      <c r="D24" s="15"/>
      <c r="E24" s="15"/>
      <c r="F24" s="15"/>
    </row>
    <row r="25" spans="1:11">
      <c r="A25" s="15" t="s">
        <v>768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15" t="s">
        <v>769</v>
      </c>
      <c r="B27" s="16"/>
      <c r="C27" s="15"/>
      <c r="D27" s="15"/>
      <c r="E27" s="15"/>
      <c r="F27" s="15"/>
    </row>
    <row r="28" spans="1:11">
      <c r="A28" s="7" t="s">
        <v>973</v>
      </c>
      <c r="B28" s="17">
        <v>666100979</v>
      </c>
      <c r="C28" s="7" t="s">
        <v>770</v>
      </c>
      <c r="D28" s="7" t="s">
        <v>771</v>
      </c>
      <c r="E28" s="7" t="s">
        <v>41</v>
      </c>
      <c r="F28" s="7" t="s">
        <v>772</v>
      </c>
      <c r="G28" s="8">
        <v>44902.39</v>
      </c>
      <c r="H28" s="8">
        <v>114.75</v>
      </c>
      <c r="I28" s="8">
        <v>51.52</v>
      </c>
      <c r="K28" s="9">
        <v>5.0000000000000001E-4</v>
      </c>
    </row>
    <row r="29" spans="1:11">
      <c r="A29" s="7" t="s">
        <v>974</v>
      </c>
      <c r="B29" s="17">
        <v>666100789</v>
      </c>
      <c r="C29" s="7"/>
      <c r="D29" s="7" t="s">
        <v>771</v>
      </c>
      <c r="E29" s="7" t="s">
        <v>98</v>
      </c>
      <c r="F29" s="7" t="s">
        <v>773</v>
      </c>
      <c r="G29" s="8">
        <v>56140</v>
      </c>
      <c r="H29" s="8">
        <v>114.91</v>
      </c>
      <c r="I29" s="8">
        <v>64.510000000000005</v>
      </c>
      <c r="K29" s="9">
        <v>6.9999999999999999E-4</v>
      </c>
    </row>
    <row r="30" spans="1:11">
      <c r="A30" s="15" t="s">
        <v>774</v>
      </c>
      <c r="B30" s="16"/>
      <c r="C30" s="15"/>
      <c r="D30" s="15"/>
      <c r="E30" s="15"/>
      <c r="F30" s="15"/>
      <c r="G30" s="18">
        <v>101042.39</v>
      </c>
      <c r="I30" s="18">
        <v>116.03</v>
      </c>
      <c r="K30" s="19">
        <v>1.1999999999999999E-3</v>
      </c>
    </row>
    <row r="32" spans="1:11">
      <c r="A32" s="3" t="s">
        <v>775</v>
      </c>
      <c r="B32" s="14"/>
      <c r="C32" s="3"/>
      <c r="D32" s="3"/>
      <c r="E32" s="3"/>
      <c r="F32" s="3"/>
      <c r="G32" s="11">
        <v>640218.99</v>
      </c>
      <c r="I32" s="11">
        <v>1209.4000000000001</v>
      </c>
      <c r="K32" s="12">
        <v>1.2500000000000001E-2</v>
      </c>
    </row>
    <row r="35" spans="1:11">
      <c r="A35" s="3" t="s">
        <v>776</v>
      </c>
      <c r="B35" s="14"/>
      <c r="C35" s="3"/>
      <c r="D35" s="3"/>
      <c r="E35" s="3"/>
      <c r="F35" s="3"/>
    </row>
    <row r="36" spans="1:11">
      <c r="A36" s="15" t="s">
        <v>760</v>
      </c>
      <c r="B36" s="16"/>
      <c r="C36" s="15"/>
      <c r="D36" s="15"/>
      <c r="E36" s="15"/>
      <c r="F36" s="15"/>
    </row>
    <row r="37" spans="1:11">
      <c r="A37" s="15" t="s">
        <v>761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762</v>
      </c>
      <c r="B39" s="16"/>
      <c r="C39" s="15"/>
      <c r="D39" s="15"/>
      <c r="E39" s="15"/>
      <c r="F39" s="15"/>
    </row>
    <row r="40" spans="1:11">
      <c r="A40" s="15" t="s">
        <v>766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767</v>
      </c>
      <c r="B42" s="16"/>
      <c r="C42" s="15"/>
      <c r="D42" s="15"/>
      <c r="E42" s="15"/>
      <c r="F42" s="15"/>
    </row>
    <row r="43" spans="1:11">
      <c r="A43" s="15" t="s">
        <v>768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769</v>
      </c>
      <c r="B45" s="16"/>
      <c r="C45" s="15"/>
      <c r="D45" s="15"/>
      <c r="E45" s="15"/>
      <c r="F45" s="15"/>
    </row>
    <row r="46" spans="1:11">
      <c r="A46" s="7" t="s">
        <v>777</v>
      </c>
      <c r="B46" s="17">
        <v>666100920</v>
      </c>
      <c r="C46" s="7"/>
      <c r="D46" s="7" t="s">
        <v>771</v>
      </c>
      <c r="E46" s="7" t="s">
        <v>41</v>
      </c>
      <c r="F46" s="7" t="s">
        <v>778</v>
      </c>
      <c r="G46" s="8">
        <f>+I46*100000/H46</f>
        <v>2946080.1039889511</v>
      </c>
      <c r="H46" s="8">
        <v>123.09</v>
      </c>
      <c r="I46" s="8">
        <f>3792.89-166.56</f>
        <v>3626.33</v>
      </c>
      <c r="K46" s="9">
        <f>+I46/'סיכום נכסי ההשקעה'!B47</f>
        <v>3.7338490248772178E-2</v>
      </c>
    </row>
    <row r="47" spans="1:11">
      <c r="A47" s="7" t="s">
        <v>779</v>
      </c>
      <c r="B47" s="17">
        <v>666101993</v>
      </c>
      <c r="C47" s="7"/>
      <c r="D47" s="7" t="s">
        <v>771</v>
      </c>
      <c r="E47" s="7" t="s">
        <v>41</v>
      </c>
      <c r="F47" s="7" t="s">
        <v>780</v>
      </c>
      <c r="G47" s="8">
        <f t="shared" ref="G47:G48" si="0">+I47*100000/H47</f>
        <v>622.24095239004896</v>
      </c>
      <c r="H47" s="8">
        <v>102603.34</v>
      </c>
      <c r="I47" s="8">
        <v>638.44000000000005</v>
      </c>
      <c r="K47" s="9">
        <v>6.6E-3</v>
      </c>
    </row>
    <row r="48" spans="1:11">
      <c r="A48" s="7" t="s">
        <v>781</v>
      </c>
      <c r="B48" s="17">
        <v>666101035</v>
      </c>
      <c r="C48" s="7"/>
      <c r="D48" s="7" t="s">
        <v>771</v>
      </c>
      <c r="E48" s="7" t="s">
        <v>41</v>
      </c>
      <c r="F48" s="7" t="s">
        <v>782</v>
      </c>
      <c r="G48" s="8">
        <f t="shared" si="0"/>
        <v>312802.59228667646</v>
      </c>
      <c r="H48" s="8">
        <v>157.38999999999999</v>
      </c>
      <c r="I48" s="8">
        <v>492.32</v>
      </c>
      <c r="K48" s="9">
        <v>5.1000000000000004E-3</v>
      </c>
    </row>
    <row r="49" spans="1:11">
      <c r="A49" s="15" t="s">
        <v>774</v>
      </c>
      <c r="B49" s="16"/>
      <c r="C49" s="15"/>
      <c r="D49" s="15"/>
      <c r="E49" s="15"/>
      <c r="F49" s="15"/>
      <c r="G49" s="18">
        <f>SUM(G46:G48)</f>
        <v>3259504.937228018</v>
      </c>
      <c r="I49" s="18">
        <f>SUM(I46:I48)</f>
        <v>4757.09</v>
      </c>
      <c r="K49" s="19">
        <f>SUM(K46:K48)</f>
        <v>4.903849024877218E-2</v>
      </c>
    </row>
    <row r="51" spans="1:11">
      <c r="A51" s="3" t="s">
        <v>783</v>
      </c>
      <c r="B51" s="14"/>
      <c r="C51" s="3"/>
      <c r="D51" s="3"/>
      <c r="E51" s="3"/>
      <c r="F51" s="3"/>
      <c r="G51" s="11">
        <f>+G49</f>
        <v>3259504.937228018</v>
      </c>
      <c r="I51" s="11">
        <f>SUM(I49)</f>
        <v>4757.09</v>
      </c>
      <c r="K51" s="12">
        <f>SUM(K49)</f>
        <v>4.903849024877218E-2</v>
      </c>
    </row>
    <row r="54" spans="1:11">
      <c r="A54" s="3" t="s">
        <v>784</v>
      </c>
      <c r="B54" s="14"/>
      <c r="C54" s="3"/>
      <c r="D54" s="3"/>
      <c r="E54" s="3"/>
      <c r="F54" s="3"/>
      <c r="G54" s="11">
        <f>+G32+G51</f>
        <v>3899723.9272280177</v>
      </c>
      <c r="I54" s="11">
        <f>+I32+I51</f>
        <v>5966.49</v>
      </c>
      <c r="K54" s="12">
        <f>+K51+K32</f>
        <v>6.1538490248772185E-2</v>
      </c>
    </row>
    <row r="57" spans="1:11">
      <c r="A57" s="7" t="s">
        <v>158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785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160</v>
      </c>
      <c r="G9" s="3" t="s">
        <v>162</v>
      </c>
      <c r="H9" s="3" t="s">
        <v>40</v>
      </c>
      <c r="I9" s="3" t="s">
        <v>686</v>
      </c>
      <c r="J9" s="3" t="s">
        <v>163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164</v>
      </c>
      <c r="G10" s="4" t="s">
        <v>166</v>
      </c>
      <c r="H10" s="4" t="s">
        <v>167</v>
      </c>
      <c r="I10" s="4" t="s">
        <v>89</v>
      </c>
      <c r="J10" s="4" t="s">
        <v>88</v>
      </c>
      <c r="K10" s="4" t="s">
        <v>88</v>
      </c>
    </row>
    <row r="13" spans="1:11">
      <c r="A13" s="3" t="s">
        <v>786</v>
      </c>
      <c r="B13" s="14"/>
      <c r="C13" s="3"/>
      <c r="D13" s="3"/>
      <c r="E13" s="3"/>
      <c r="F13" s="3"/>
    </row>
    <row r="16" spans="1:11">
      <c r="A16" s="3" t="s">
        <v>787</v>
      </c>
      <c r="B16" s="14"/>
      <c r="C16" s="3"/>
      <c r="D16" s="3"/>
      <c r="E16" s="3"/>
      <c r="F16" s="3"/>
    </row>
    <row r="17" spans="1:11">
      <c r="A17" s="15" t="s">
        <v>615</v>
      </c>
      <c r="B17" s="16"/>
      <c r="C17" s="15"/>
      <c r="D17" s="15"/>
      <c r="E17" s="15"/>
      <c r="F17" s="15"/>
    </row>
    <row r="18" spans="1:11">
      <c r="A18" s="15" t="s">
        <v>621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3" t="s">
        <v>788</v>
      </c>
      <c r="B20" s="14"/>
      <c r="C20" s="3"/>
      <c r="D20" s="3"/>
      <c r="E20" s="3"/>
      <c r="F20" s="3"/>
      <c r="G20" s="11">
        <v>0</v>
      </c>
      <c r="I20" s="11">
        <v>0</v>
      </c>
      <c r="K20" s="12">
        <v>0</v>
      </c>
    </row>
    <row r="23" spans="1:11">
      <c r="A23" s="3" t="s">
        <v>789</v>
      </c>
      <c r="B23" s="14"/>
      <c r="C23" s="3"/>
      <c r="D23" s="3"/>
      <c r="E23" s="3"/>
      <c r="F23" s="3"/>
    </row>
    <row r="24" spans="1:11">
      <c r="A24" s="15" t="s">
        <v>622</v>
      </c>
      <c r="B24" s="16"/>
      <c r="C24" s="15"/>
      <c r="D24" s="15"/>
      <c r="E24" s="15"/>
      <c r="F24" s="15"/>
    </row>
    <row r="25" spans="1:11">
      <c r="A25" s="15" t="s">
        <v>623</v>
      </c>
      <c r="B25" s="16"/>
      <c r="C25" s="15"/>
      <c r="D25" s="15"/>
      <c r="E25" s="15"/>
      <c r="F25" s="15"/>
      <c r="G25" s="18">
        <v>0</v>
      </c>
      <c r="I25" s="18">
        <v>0</v>
      </c>
      <c r="K25" s="19">
        <v>0</v>
      </c>
    </row>
    <row r="27" spans="1:11">
      <c r="A27" s="3" t="s">
        <v>790</v>
      </c>
      <c r="B27" s="14"/>
      <c r="C27" s="3"/>
      <c r="D27" s="3"/>
      <c r="E27" s="3"/>
      <c r="F27" s="3"/>
      <c r="G27" s="11">
        <v>0</v>
      </c>
      <c r="I27" s="11">
        <v>0</v>
      </c>
      <c r="K27" s="12">
        <v>0</v>
      </c>
    </row>
    <row r="30" spans="1:11">
      <c r="A30" s="3" t="s">
        <v>791</v>
      </c>
      <c r="B30" s="14"/>
      <c r="C30" s="3"/>
      <c r="D30" s="3"/>
      <c r="E30" s="3"/>
      <c r="F30" s="3"/>
      <c r="G30" s="11">
        <v>0</v>
      </c>
      <c r="I30" s="11">
        <v>0</v>
      </c>
      <c r="K30" s="12">
        <v>0</v>
      </c>
    </row>
    <row r="33" spans="1:6">
      <c r="A33" s="7" t="s">
        <v>158</v>
      </c>
      <c r="B33" s="17"/>
      <c r="C33" s="7"/>
      <c r="D33" s="7"/>
      <c r="E33" s="7"/>
      <c r="F33" s="7"/>
    </row>
    <row r="37" spans="1:6">
      <c r="A37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792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186</v>
      </c>
      <c r="E9" s="3" t="s">
        <v>160</v>
      </c>
      <c r="F9" s="3" t="s">
        <v>83</v>
      </c>
      <c r="G9" s="3" t="s">
        <v>162</v>
      </c>
      <c r="H9" s="3" t="s">
        <v>40</v>
      </c>
      <c r="I9" s="3" t="s">
        <v>686</v>
      </c>
      <c r="J9" s="3" t="s">
        <v>163</v>
      </c>
      <c r="K9" s="3" t="s">
        <v>87</v>
      </c>
    </row>
    <row r="10" spans="1:11">
      <c r="A10" s="4"/>
      <c r="B10" s="4"/>
      <c r="C10" s="4"/>
      <c r="D10" s="4"/>
      <c r="E10" s="4" t="s">
        <v>164</v>
      </c>
      <c r="F10" s="4"/>
      <c r="G10" s="4" t="s">
        <v>166</v>
      </c>
      <c r="H10" s="4" t="s">
        <v>167</v>
      </c>
      <c r="I10" s="4" t="s">
        <v>89</v>
      </c>
      <c r="J10" s="4" t="s">
        <v>88</v>
      </c>
      <c r="K10" s="4" t="s">
        <v>88</v>
      </c>
    </row>
    <row r="13" spans="1:11">
      <c r="A13" s="3" t="s">
        <v>793</v>
      </c>
      <c r="B13" s="14"/>
      <c r="C13" s="3"/>
      <c r="D13" s="3"/>
      <c r="E13" s="3"/>
      <c r="F13" s="3"/>
    </row>
    <row r="16" spans="1:11">
      <c r="A16" s="3" t="s">
        <v>794</v>
      </c>
      <c r="B16" s="14"/>
      <c r="C16" s="3"/>
      <c r="D16" s="3"/>
      <c r="E16" s="3"/>
      <c r="F16" s="3"/>
    </row>
    <row r="17" spans="1:11">
      <c r="A17" s="15" t="s">
        <v>795</v>
      </c>
      <c r="B17" s="16"/>
      <c r="C17" s="15"/>
      <c r="D17" s="15"/>
      <c r="E17" s="15"/>
      <c r="F17" s="15"/>
    </row>
    <row r="18" spans="1:11">
      <c r="A18" s="15" t="s">
        <v>796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797</v>
      </c>
      <c r="B20" s="16"/>
      <c r="C20" s="15"/>
      <c r="D20" s="15"/>
      <c r="E20" s="15"/>
      <c r="F20" s="15"/>
    </row>
    <row r="21" spans="1:11">
      <c r="A21" s="15" t="s">
        <v>798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799</v>
      </c>
      <c r="B23" s="16"/>
      <c r="C23" s="15"/>
      <c r="D23" s="15"/>
      <c r="E23" s="15"/>
      <c r="F23" s="15"/>
    </row>
    <row r="24" spans="1:11">
      <c r="A24" s="15" t="s">
        <v>800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801</v>
      </c>
      <c r="B26" s="16"/>
      <c r="C26" s="15"/>
      <c r="D26" s="15"/>
      <c r="E26" s="15"/>
      <c r="F26" s="15"/>
    </row>
    <row r="27" spans="1:11">
      <c r="A27" s="15" t="s">
        <v>802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803</v>
      </c>
      <c r="B29" s="16"/>
      <c r="C29" s="15"/>
      <c r="D29" s="15"/>
      <c r="E29" s="15"/>
      <c r="F29" s="15"/>
    </row>
    <row r="30" spans="1:11">
      <c r="A30" s="15" t="s">
        <v>804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805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806</v>
      </c>
      <c r="B35" s="14"/>
      <c r="C35" s="3"/>
      <c r="D35" s="3"/>
      <c r="E35" s="3"/>
      <c r="F35" s="3"/>
    </row>
    <row r="36" spans="1:11">
      <c r="A36" s="15" t="s">
        <v>795</v>
      </c>
      <c r="B36" s="16"/>
      <c r="C36" s="15"/>
      <c r="D36" s="15"/>
      <c r="E36" s="15"/>
      <c r="F36" s="15"/>
    </row>
    <row r="37" spans="1:11">
      <c r="A37" s="15" t="s">
        <v>796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807</v>
      </c>
      <c r="B39" s="16"/>
      <c r="C39" s="15"/>
      <c r="D39" s="15"/>
      <c r="E39" s="15"/>
      <c r="F39" s="15"/>
    </row>
    <row r="40" spans="1:11">
      <c r="A40" s="15" t="s">
        <v>808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801</v>
      </c>
      <c r="B42" s="16"/>
      <c r="C42" s="15"/>
      <c r="D42" s="15"/>
      <c r="E42" s="15"/>
      <c r="F42" s="15"/>
    </row>
    <row r="43" spans="1:11">
      <c r="A43" s="15" t="s">
        <v>802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809</v>
      </c>
      <c r="B45" s="16"/>
      <c r="C45" s="15"/>
      <c r="D45" s="15"/>
      <c r="E45" s="15"/>
      <c r="F45" s="15"/>
    </row>
    <row r="46" spans="1:11">
      <c r="A46" s="15" t="s">
        <v>810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803</v>
      </c>
      <c r="B48" s="16"/>
      <c r="C48" s="15"/>
      <c r="D48" s="15"/>
      <c r="E48" s="15"/>
      <c r="F48" s="15"/>
    </row>
    <row r="49" spans="1:11">
      <c r="A49" s="15" t="s">
        <v>804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811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812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158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rightToLeft="1" topLeftCell="B13" workbookViewId="0">
      <selection activeCell="J28" sqref="J28"/>
    </sheetView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11.72</v>
      </c>
      <c r="J18" s="9">
        <f>+I18/'סיכום נכסי ההשקעה'!$B$47</f>
        <v>1.2067492636235808E-4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3.05</v>
      </c>
      <c r="J19" s="9">
        <f>+I19/'סיכום נכסי ההשקעה'!$B$47</f>
        <v>3.1404311041398644E-5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-1.5</v>
      </c>
      <c r="J20" s="9">
        <f>+I20/'סיכום נכסי ההשקעה'!$B$47</f>
        <v>-1.544474313511409E-5</v>
      </c>
    </row>
    <row r="21" spans="1:10">
      <c r="A21" s="15" t="s">
        <v>103</v>
      </c>
      <c r="B21" s="16"/>
      <c r="C21" s="15"/>
      <c r="D21" s="15"/>
      <c r="E21" s="15"/>
      <c r="F21" s="15"/>
      <c r="I21" s="18">
        <v>13.26</v>
      </c>
      <c r="J21" s="19">
        <v>1E-4</v>
      </c>
    </row>
    <row r="23" spans="1:10">
      <c r="A23" s="15" t="s">
        <v>104</v>
      </c>
      <c r="B23" s="16"/>
      <c r="C23" s="15"/>
      <c r="D23" s="15"/>
      <c r="E23" s="15"/>
      <c r="F23" s="15"/>
    </row>
    <row r="24" spans="1:10">
      <c r="A24" s="7" t="s">
        <v>105</v>
      </c>
      <c r="B24" s="17">
        <v>418183042</v>
      </c>
      <c r="C24" s="7" t="s">
        <v>106</v>
      </c>
      <c r="D24" s="7" t="s">
        <v>96</v>
      </c>
      <c r="E24" s="7" t="s">
        <v>107</v>
      </c>
      <c r="F24" s="7" t="s">
        <v>41</v>
      </c>
      <c r="I24" s="8">
        <v>845.31</v>
      </c>
      <c r="J24" s="9">
        <f>+I24/'סיכום נכסי ההשקעה'!$B$47</f>
        <v>8.7037305463621931E-3</v>
      </c>
    </row>
    <row r="25" spans="1:10">
      <c r="A25" s="7" t="s">
        <v>108</v>
      </c>
      <c r="B25" s="17">
        <v>418183133</v>
      </c>
      <c r="C25" s="7" t="s">
        <v>106</v>
      </c>
      <c r="D25" s="7" t="s">
        <v>96</v>
      </c>
      <c r="E25" s="7" t="s">
        <v>107</v>
      </c>
      <c r="F25" s="7" t="s">
        <v>46</v>
      </c>
      <c r="I25" s="8">
        <v>8.64</v>
      </c>
      <c r="J25" s="9">
        <f>+I25/'סיכום נכסי ההשקעה'!$B$47</f>
        <v>8.8961720458257158E-5</v>
      </c>
    </row>
    <row r="26" spans="1:10">
      <c r="A26" s="7" t="s">
        <v>109</v>
      </c>
      <c r="B26" s="17" t="s">
        <v>110</v>
      </c>
      <c r="C26" s="7" t="s">
        <v>95</v>
      </c>
      <c r="D26" s="7" t="s">
        <v>96</v>
      </c>
      <c r="E26" s="7" t="s">
        <v>97</v>
      </c>
      <c r="F26" s="7" t="s">
        <v>41</v>
      </c>
      <c r="I26" s="8">
        <v>767.1</v>
      </c>
      <c r="J26" s="9">
        <f>+I26/'סיכום נכסי ההשקעה'!$B$47</f>
        <v>7.8984416392973451E-3</v>
      </c>
    </row>
    <row r="27" spans="1:10">
      <c r="A27" s="7" t="s">
        <v>111</v>
      </c>
      <c r="B27" s="17" t="s">
        <v>112</v>
      </c>
      <c r="C27" s="7" t="s">
        <v>95</v>
      </c>
      <c r="D27" s="7" t="s">
        <v>96</v>
      </c>
      <c r="E27" s="7" t="s">
        <v>97</v>
      </c>
      <c r="F27" s="7" t="s">
        <v>46</v>
      </c>
      <c r="I27" s="8">
        <v>648.54999999999995</v>
      </c>
      <c r="J27" s="9">
        <f>+I27/'סיכום נכסי ההשקעה'!$B$47-0.02%</f>
        <v>6.4777921068521612E-3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41</v>
      </c>
      <c r="I28" s="8">
        <f>148.97+167</f>
        <v>315.97000000000003</v>
      </c>
      <c r="J28" s="9">
        <f>+I28/'סיכום נכסי ההשקעה'!$B$47</f>
        <v>3.2533836589346658E-3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68</v>
      </c>
      <c r="I29" s="8">
        <v>131.80000000000001</v>
      </c>
      <c r="J29" s="9">
        <f>+I29/'סיכום נכסי ההשקעה'!$B$47</f>
        <v>1.3570780968053581E-3</v>
      </c>
    </row>
    <row r="30" spans="1:10">
      <c r="A30" s="7" t="s">
        <v>117</v>
      </c>
      <c r="B30" s="17" t="s">
        <v>118</v>
      </c>
      <c r="C30" s="7" t="s">
        <v>95</v>
      </c>
      <c r="D30" s="7" t="s">
        <v>96</v>
      </c>
      <c r="E30" s="7" t="s">
        <v>97</v>
      </c>
      <c r="F30" s="7" t="s">
        <v>42</v>
      </c>
      <c r="I30" s="8">
        <v>15.15</v>
      </c>
      <c r="J30" s="9">
        <f>+I30/'סיכום נכסי ההשקעה'!$B$47</f>
        <v>1.5599190566465231E-4</v>
      </c>
    </row>
    <row r="31" spans="1:10">
      <c r="A31" s="7" t="s">
        <v>119</v>
      </c>
      <c r="B31" s="17">
        <v>418183158</v>
      </c>
      <c r="C31" s="7" t="s">
        <v>106</v>
      </c>
      <c r="D31" s="7"/>
      <c r="E31" s="7"/>
      <c r="F31" s="7" t="s">
        <v>42</v>
      </c>
      <c r="I31" s="8">
        <v>84.59</v>
      </c>
      <c r="J31" s="9">
        <f>+I31/'סיכום נכסי ההשקעה'!$B$47</f>
        <v>8.7098054786620058E-4</v>
      </c>
    </row>
    <row r="32" spans="1:10">
      <c r="A32" s="7" t="s">
        <v>120</v>
      </c>
      <c r="B32" s="17" t="s">
        <v>121</v>
      </c>
      <c r="C32" s="7" t="s">
        <v>95</v>
      </c>
      <c r="D32" s="7" t="s">
        <v>96</v>
      </c>
      <c r="E32" s="7" t="s">
        <v>97</v>
      </c>
      <c r="F32" s="7" t="s">
        <v>43</v>
      </c>
      <c r="I32" s="8">
        <v>65.900000000000006</v>
      </c>
      <c r="J32" s="9">
        <f>+I32/'סיכום נכסי ההשקעה'!$B$47</f>
        <v>6.7853904840267903E-4</v>
      </c>
    </row>
    <row r="33" spans="1:10">
      <c r="A33" s="7" t="s">
        <v>122</v>
      </c>
      <c r="B33" s="17" t="s">
        <v>123</v>
      </c>
      <c r="C33" s="7" t="s">
        <v>95</v>
      </c>
      <c r="D33" s="7" t="s">
        <v>96</v>
      </c>
      <c r="E33" s="7" t="s">
        <v>97</v>
      </c>
      <c r="F33" s="7" t="s">
        <v>41</v>
      </c>
      <c r="I33" s="8">
        <v>4.46</v>
      </c>
      <c r="J33" s="9">
        <f>+I33/'סיכום נכסי ההשקעה'!$B$47</f>
        <v>4.5922369588405892E-5</v>
      </c>
    </row>
    <row r="34" spans="1:10">
      <c r="A34" s="15" t="s">
        <v>124</v>
      </c>
      <c r="B34" s="16"/>
      <c r="C34" s="15"/>
      <c r="D34" s="15"/>
      <c r="E34" s="15"/>
      <c r="F34" s="15"/>
      <c r="I34" s="18">
        <f>SUM(I24:I33)</f>
        <v>2887.4700000000003</v>
      </c>
      <c r="J34" s="19">
        <f>SUM(J24:J33)</f>
        <v>2.9530821640231918E-2</v>
      </c>
    </row>
    <row r="36" spans="1:10">
      <c r="A36" s="15" t="s">
        <v>125</v>
      </c>
      <c r="B36" s="16"/>
      <c r="C36" s="15"/>
      <c r="D36" s="15"/>
      <c r="E36" s="15"/>
      <c r="F36" s="15"/>
    </row>
    <row r="37" spans="1:10">
      <c r="A37" s="7" t="s">
        <v>126</v>
      </c>
      <c r="B37" s="17" t="s">
        <v>127</v>
      </c>
      <c r="C37" s="7" t="s">
        <v>95</v>
      </c>
      <c r="D37" s="7" t="s">
        <v>96</v>
      </c>
      <c r="E37" s="7" t="s">
        <v>97</v>
      </c>
      <c r="F37" s="7" t="s">
        <v>98</v>
      </c>
      <c r="I37" s="8">
        <v>2330.0500000000002</v>
      </c>
      <c r="J37" s="9">
        <f>+I37/'סיכום נכסי ההשקעה'!$B$47</f>
        <v>2.3991349161315057E-2</v>
      </c>
    </row>
    <row r="38" spans="1:10">
      <c r="A38" s="15" t="s">
        <v>128</v>
      </c>
      <c r="B38" s="16"/>
      <c r="C38" s="15"/>
      <c r="D38" s="15"/>
      <c r="E38" s="15"/>
      <c r="F38" s="15"/>
      <c r="I38" s="18">
        <v>2330.0500000000002</v>
      </c>
      <c r="J38" s="19">
        <v>2.4E-2</v>
      </c>
    </row>
    <row r="40" spans="1:10">
      <c r="A40" s="15" t="s">
        <v>129</v>
      </c>
      <c r="B40" s="16"/>
      <c r="C40" s="15"/>
      <c r="D40" s="15"/>
      <c r="E40" s="15"/>
      <c r="F40" s="15"/>
    </row>
    <row r="41" spans="1:10">
      <c r="A41" s="7" t="s">
        <v>130</v>
      </c>
      <c r="B41" s="17" t="s">
        <v>131</v>
      </c>
      <c r="C41" s="7" t="s">
        <v>132</v>
      </c>
      <c r="D41" s="7" t="s">
        <v>133</v>
      </c>
      <c r="E41" s="7" t="s">
        <v>134</v>
      </c>
      <c r="F41" s="7" t="s">
        <v>98</v>
      </c>
      <c r="I41" s="8">
        <v>167.71</v>
      </c>
      <c r="J41" s="9">
        <f>+I41/'סיכום נכסי ההשקעה'!$B$47</f>
        <v>1.7268252474599893E-3</v>
      </c>
    </row>
    <row r="42" spans="1:10">
      <c r="A42" s="15" t="s">
        <v>135</v>
      </c>
      <c r="B42" s="16"/>
      <c r="C42" s="15"/>
      <c r="D42" s="15"/>
      <c r="E42" s="15"/>
      <c r="F42" s="15"/>
      <c r="I42" s="18">
        <v>167.71</v>
      </c>
      <c r="J42" s="19">
        <v>1.6999999999999999E-3</v>
      </c>
    </row>
    <row r="44" spans="1:10">
      <c r="A44" s="15" t="s">
        <v>136</v>
      </c>
      <c r="B44" s="16"/>
      <c r="C44" s="15"/>
      <c r="D44" s="15"/>
      <c r="E44" s="15"/>
      <c r="F44" s="15"/>
    </row>
    <row r="45" spans="1:10">
      <c r="A45" s="15" t="s">
        <v>137</v>
      </c>
      <c r="B45" s="16"/>
      <c r="C45" s="15"/>
      <c r="D45" s="15"/>
      <c r="E45" s="15"/>
      <c r="F45" s="15"/>
      <c r="I45" s="18">
        <v>0</v>
      </c>
      <c r="J45" s="19">
        <v>0</v>
      </c>
    </row>
    <row r="47" spans="1:10">
      <c r="A47" s="15" t="s">
        <v>138</v>
      </c>
      <c r="B47" s="16"/>
      <c r="C47" s="15"/>
      <c r="D47" s="15"/>
      <c r="E47" s="15"/>
      <c r="F47" s="15"/>
    </row>
    <row r="48" spans="1:10">
      <c r="A48" s="15" t="s">
        <v>139</v>
      </c>
      <c r="B48" s="16"/>
      <c r="C48" s="15"/>
      <c r="D48" s="15"/>
      <c r="E48" s="15"/>
      <c r="F48" s="15"/>
      <c r="I48" s="18">
        <v>0</v>
      </c>
      <c r="J48" s="19">
        <v>0</v>
      </c>
    </row>
    <row r="50" spans="1:10">
      <c r="A50" s="15" t="s">
        <v>140</v>
      </c>
      <c r="B50" s="16"/>
      <c r="C50" s="15"/>
      <c r="D50" s="15"/>
      <c r="E50" s="15"/>
      <c r="F50" s="15"/>
    </row>
    <row r="51" spans="1:10">
      <c r="A51" s="15" t="s">
        <v>141</v>
      </c>
      <c r="B51" s="16"/>
      <c r="C51" s="15"/>
      <c r="D51" s="15"/>
      <c r="E51" s="15"/>
      <c r="F51" s="15"/>
      <c r="I51" s="18">
        <v>0</v>
      </c>
      <c r="J51" s="19">
        <v>0</v>
      </c>
    </row>
    <row r="53" spans="1:10">
      <c r="A53" s="3" t="s">
        <v>142</v>
      </c>
      <c r="B53" s="14"/>
      <c r="C53" s="3"/>
      <c r="D53" s="3"/>
      <c r="E53" s="3"/>
      <c r="F53" s="3"/>
      <c r="I53" s="11">
        <f>+I42+I38+I34+I21</f>
        <v>5398.4900000000007</v>
      </c>
      <c r="J53" s="12">
        <f>+J42+J38+J34+J21</f>
        <v>5.5330821640231925E-2</v>
      </c>
    </row>
    <row r="56" spans="1:10">
      <c r="A56" s="3" t="s">
        <v>143</v>
      </c>
      <c r="B56" s="14"/>
      <c r="C56" s="3"/>
      <c r="D56" s="3"/>
      <c r="E56" s="3"/>
      <c r="F56" s="3"/>
    </row>
    <row r="57" spans="1:10">
      <c r="A57" s="15" t="s">
        <v>104</v>
      </c>
      <c r="B57" s="16"/>
      <c r="C57" s="15"/>
      <c r="D57" s="15"/>
      <c r="E57" s="15"/>
      <c r="F57" s="15"/>
    </row>
    <row r="58" spans="1:10">
      <c r="A58" s="7" t="s">
        <v>144</v>
      </c>
      <c r="B58" s="17" t="s">
        <v>145</v>
      </c>
      <c r="C58" s="7" t="s">
        <v>95</v>
      </c>
      <c r="D58" s="7" t="s">
        <v>96</v>
      </c>
      <c r="E58" s="7" t="s">
        <v>146</v>
      </c>
      <c r="F58" s="7" t="s">
        <v>46</v>
      </c>
      <c r="I58" s="8">
        <v>0.09</v>
      </c>
      <c r="J58" s="9">
        <v>0</v>
      </c>
    </row>
    <row r="59" spans="1:10">
      <c r="A59" s="15" t="s">
        <v>124</v>
      </c>
      <c r="B59" s="16"/>
      <c r="C59" s="15"/>
      <c r="D59" s="15"/>
      <c r="E59" s="15"/>
      <c r="F59" s="15"/>
      <c r="I59" s="18">
        <v>0.09</v>
      </c>
      <c r="J59" s="19">
        <v>0</v>
      </c>
    </row>
    <row r="61" spans="1:10">
      <c r="A61" s="15" t="s">
        <v>140</v>
      </c>
      <c r="B61" s="16"/>
      <c r="C61" s="15"/>
      <c r="D61" s="15"/>
      <c r="E61" s="15"/>
      <c r="F61" s="15"/>
    </row>
    <row r="62" spans="1:10">
      <c r="A62" s="7" t="s">
        <v>147</v>
      </c>
      <c r="B62" s="17" t="s">
        <v>148</v>
      </c>
      <c r="C62" s="7"/>
      <c r="D62" s="7"/>
      <c r="E62" s="7"/>
      <c r="F62" s="7" t="s">
        <v>42</v>
      </c>
      <c r="I62" s="8">
        <v>1.76</v>
      </c>
      <c r="J62" s="9">
        <v>0</v>
      </c>
    </row>
    <row r="63" spans="1:10">
      <c r="A63" s="7" t="s">
        <v>149</v>
      </c>
      <c r="B63" s="17" t="s">
        <v>150</v>
      </c>
      <c r="C63" s="7"/>
      <c r="D63" s="7"/>
      <c r="E63" s="7"/>
      <c r="F63" s="7" t="s">
        <v>41</v>
      </c>
      <c r="I63" s="8">
        <v>-82.99</v>
      </c>
      <c r="J63" s="9">
        <v>-8.9999999999999998E-4</v>
      </c>
    </row>
    <row r="64" spans="1:10">
      <c r="A64" s="7" t="s">
        <v>151</v>
      </c>
      <c r="B64" s="17" t="s">
        <v>151</v>
      </c>
      <c r="C64" s="7"/>
      <c r="D64" s="7"/>
      <c r="E64" s="7"/>
      <c r="F64" s="7" t="s">
        <v>41</v>
      </c>
      <c r="I64" s="8">
        <v>199.94</v>
      </c>
      <c r="J64" s="9">
        <v>2.0999999999999999E-3</v>
      </c>
    </row>
    <row r="65" spans="1:10">
      <c r="A65" s="7" t="s">
        <v>152</v>
      </c>
      <c r="B65" s="17" t="s">
        <v>153</v>
      </c>
      <c r="C65" s="7"/>
      <c r="D65" s="7"/>
      <c r="E65" s="7"/>
      <c r="F65" s="7" t="s">
        <v>46</v>
      </c>
      <c r="I65" s="8">
        <v>82.89</v>
      </c>
      <c r="J65" s="9">
        <v>8.9999999999999998E-4</v>
      </c>
    </row>
    <row r="66" spans="1:10">
      <c r="A66" s="7" t="s">
        <v>154</v>
      </c>
      <c r="B66" s="17" t="s">
        <v>155</v>
      </c>
      <c r="C66" s="7"/>
      <c r="D66" s="7"/>
      <c r="E66" s="7"/>
      <c r="F66" s="7" t="s">
        <v>42</v>
      </c>
      <c r="I66" s="8">
        <v>1.82</v>
      </c>
      <c r="J66" s="9">
        <v>0</v>
      </c>
    </row>
    <row r="67" spans="1:10">
      <c r="A67" s="15" t="s">
        <v>141</v>
      </c>
      <c r="B67" s="16"/>
      <c r="C67" s="15"/>
      <c r="D67" s="15"/>
      <c r="E67" s="15"/>
      <c r="F67" s="15"/>
      <c r="I67" s="18">
        <v>203.41</v>
      </c>
      <c r="J67" s="19">
        <f>SUM(J62:J66)</f>
        <v>2.0999999999999999E-3</v>
      </c>
    </row>
    <row r="69" spans="1:10">
      <c r="A69" s="3" t="s">
        <v>156</v>
      </c>
      <c r="B69" s="14"/>
      <c r="C69" s="3"/>
      <c r="D69" s="3"/>
      <c r="E69" s="3"/>
      <c r="F69" s="3"/>
      <c r="I69" s="11">
        <v>203.5</v>
      </c>
      <c r="J69" s="12">
        <v>2.0999999999999999E-3</v>
      </c>
    </row>
    <row r="72" spans="1:10">
      <c r="A72" s="3" t="s">
        <v>157</v>
      </c>
      <c r="B72" s="14"/>
      <c r="C72" s="3"/>
      <c r="D72" s="3"/>
      <c r="E72" s="3"/>
      <c r="F72" s="3"/>
      <c r="I72" s="11">
        <f>+I69+I53</f>
        <v>5601.9900000000007</v>
      </c>
      <c r="J72" s="12">
        <f>+J69+J53</f>
        <v>5.7430821640231923E-2</v>
      </c>
    </row>
    <row r="75" spans="1:10">
      <c r="A75" s="7" t="s">
        <v>158</v>
      </c>
      <c r="B75" s="17"/>
      <c r="C75" s="7"/>
      <c r="D75" s="7"/>
      <c r="E75" s="7"/>
      <c r="F75" s="7"/>
    </row>
    <row r="79" spans="1:10">
      <c r="A79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6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813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186</v>
      </c>
      <c r="E9" s="3" t="s">
        <v>160</v>
      </c>
      <c r="F9" s="3" t="s">
        <v>83</v>
      </c>
      <c r="G9" s="3" t="s">
        <v>162</v>
      </c>
      <c r="H9" s="3" t="s">
        <v>40</v>
      </c>
      <c r="I9" s="3" t="s">
        <v>686</v>
      </c>
      <c r="J9" s="3" t="s">
        <v>87</v>
      </c>
    </row>
    <row r="10" spans="1:10">
      <c r="A10" s="4"/>
      <c r="B10" s="4"/>
      <c r="C10" s="4"/>
      <c r="D10" s="4"/>
      <c r="E10" s="4" t="s">
        <v>164</v>
      </c>
      <c r="F10" s="4"/>
      <c r="G10" s="4" t="s">
        <v>166</v>
      </c>
      <c r="H10" s="4" t="s">
        <v>167</v>
      </c>
      <c r="I10" s="4" t="s">
        <v>89</v>
      </c>
      <c r="J10" s="4" t="s">
        <v>88</v>
      </c>
    </row>
    <row r="13" spans="1:10">
      <c r="A13" s="3" t="s">
        <v>814</v>
      </c>
      <c r="B13" s="14"/>
      <c r="C13" s="3"/>
      <c r="D13" s="3"/>
      <c r="E13" s="3"/>
      <c r="F13" s="3"/>
    </row>
    <row r="16" spans="1:10">
      <c r="A16" s="3" t="s">
        <v>815</v>
      </c>
      <c r="B16" s="14"/>
      <c r="C16" s="3"/>
      <c r="D16" s="3"/>
      <c r="E16" s="3"/>
      <c r="F16" s="3"/>
    </row>
    <row r="17" spans="1:10">
      <c r="A17" s="15" t="s">
        <v>816</v>
      </c>
      <c r="B17" s="16"/>
      <c r="C17" s="15"/>
      <c r="D17" s="15"/>
      <c r="E17" s="15"/>
      <c r="F17" s="15"/>
    </row>
    <row r="18" spans="1:10">
      <c r="A18" s="7" t="s">
        <v>817</v>
      </c>
      <c r="B18" s="17">
        <v>401450028</v>
      </c>
      <c r="C18" s="7"/>
      <c r="D18" s="7" t="s">
        <v>657</v>
      </c>
      <c r="E18" s="7"/>
      <c r="F18" s="7" t="s">
        <v>46</v>
      </c>
      <c r="G18" s="8">
        <v>397233.97</v>
      </c>
      <c r="H18" s="8">
        <v>-4.95</v>
      </c>
      <c r="I18" s="8">
        <v>-19.670000000000002</v>
      </c>
      <c r="J18" s="9">
        <v>-2.0000000000000001E-4</v>
      </c>
    </row>
    <row r="19" spans="1:10">
      <c r="A19" s="7" t="s">
        <v>818</v>
      </c>
      <c r="B19" s="17">
        <v>401431762</v>
      </c>
      <c r="C19" s="7"/>
      <c r="D19" s="7" t="s">
        <v>657</v>
      </c>
      <c r="E19" s="7"/>
      <c r="F19" s="7" t="s">
        <v>41</v>
      </c>
      <c r="G19" s="8">
        <v>249230.45</v>
      </c>
      <c r="H19" s="8">
        <v>0.01</v>
      </c>
      <c r="I19" s="8">
        <v>0.04</v>
      </c>
      <c r="J19" s="9">
        <v>0</v>
      </c>
    </row>
    <row r="20" spans="1:10">
      <c r="A20" s="7" t="s">
        <v>819</v>
      </c>
      <c r="B20" s="17">
        <v>401432109</v>
      </c>
      <c r="C20" s="7"/>
      <c r="D20" s="7" t="s">
        <v>657</v>
      </c>
      <c r="E20" s="7"/>
      <c r="F20" s="7" t="s">
        <v>41</v>
      </c>
      <c r="G20" s="8">
        <v>349449.98</v>
      </c>
      <c r="H20" s="8">
        <v>14.68</v>
      </c>
      <c r="I20" s="8">
        <v>51.29</v>
      </c>
      <c r="J20" s="9">
        <v>5.0000000000000001E-4</v>
      </c>
    </row>
    <row r="21" spans="1:10">
      <c r="A21" s="7" t="s">
        <v>820</v>
      </c>
      <c r="B21" s="17">
        <v>401460639</v>
      </c>
      <c r="C21" s="7"/>
      <c r="D21" s="7" t="s">
        <v>657</v>
      </c>
      <c r="E21" s="7"/>
      <c r="F21" s="7" t="s">
        <v>41</v>
      </c>
      <c r="G21" s="8">
        <v>1261465.83</v>
      </c>
      <c r="H21" s="8">
        <v>-0.08</v>
      </c>
      <c r="I21" s="8">
        <v>-0.96</v>
      </c>
      <c r="J21" s="9">
        <v>0</v>
      </c>
    </row>
    <row r="22" spans="1:10">
      <c r="A22" s="7" t="s">
        <v>821</v>
      </c>
      <c r="B22" s="17">
        <v>401431945</v>
      </c>
      <c r="C22" s="7"/>
      <c r="D22" s="7" t="s">
        <v>657</v>
      </c>
      <c r="E22" s="7"/>
      <c r="F22" s="7" t="s">
        <v>41</v>
      </c>
      <c r="G22" s="8">
        <v>560824.91</v>
      </c>
      <c r="H22" s="8">
        <v>-8.9700000000000006</v>
      </c>
      <c r="I22" s="8">
        <v>-50.33</v>
      </c>
      <c r="J22" s="9">
        <v>-5.0000000000000001E-4</v>
      </c>
    </row>
    <row r="23" spans="1:10">
      <c r="A23" s="7" t="s">
        <v>822</v>
      </c>
      <c r="B23" s="17">
        <v>777101544</v>
      </c>
      <c r="C23" s="7" t="s">
        <v>132</v>
      </c>
      <c r="D23" s="7"/>
      <c r="E23" s="7"/>
      <c r="F23" s="7" t="s">
        <v>41</v>
      </c>
      <c r="G23" s="8">
        <v>713288.3</v>
      </c>
      <c r="H23" s="8">
        <v>1.83</v>
      </c>
      <c r="I23" s="8">
        <v>13.05</v>
      </c>
      <c r="J23" s="9">
        <v>1E-4</v>
      </c>
    </row>
    <row r="24" spans="1:10">
      <c r="A24" s="7" t="s">
        <v>823</v>
      </c>
      <c r="B24" s="17">
        <v>777101536</v>
      </c>
      <c r="C24" s="7" t="s">
        <v>132</v>
      </c>
      <c r="D24" s="7"/>
      <c r="E24" s="7"/>
      <c r="F24" s="7" t="s">
        <v>41</v>
      </c>
      <c r="G24" s="8">
        <v>465081.58</v>
      </c>
      <c r="H24" s="8">
        <v>5.51</v>
      </c>
      <c r="I24" s="8">
        <v>25.63</v>
      </c>
      <c r="J24" s="9">
        <v>2.9999999999999997E-4</v>
      </c>
    </row>
    <row r="25" spans="1:10">
      <c r="A25" s="15" t="s">
        <v>824</v>
      </c>
      <c r="B25" s="16"/>
      <c r="C25" s="15"/>
      <c r="D25" s="15"/>
      <c r="E25" s="15"/>
      <c r="F25" s="15"/>
      <c r="G25" s="18">
        <v>3996575.03</v>
      </c>
      <c r="I25" s="18">
        <v>19.04</v>
      </c>
      <c r="J25" s="19">
        <v>2.0000000000000001E-4</v>
      </c>
    </row>
    <row r="27" spans="1:10">
      <c r="A27" s="15" t="s">
        <v>825</v>
      </c>
      <c r="B27" s="16"/>
      <c r="C27" s="15"/>
      <c r="D27" s="15"/>
      <c r="E27" s="15"/>
      <c r="F27" s="15"/>
    </row>
    <row r="28" spans="1:10">
      <c r="A28" s="7" t="s">
        <v>826</v>
      </c>
      <c r="B28" s="17">
        <v>407240431</v>
      </c>
      <c r="C28" s="7" t="s">
        <v>827</v>
      </c>
      <c r="D28" s="7"/>
      <c r="E28" s="7" t="s">
        <v>828</v>
      </c>
      <c r="F28" s="7" t="s">
        <v>98</v>
      </c>
      <c r="G28" s="8">
        <v>-560000</v>
      </c>
      <c r="H28" s="8">
        <v>-15.41</v>
      </c>
      <c r="I28" s="8">
        <v>86.27</v>
      </c>
      <c r="J28" s="9">
        <v>8.9999999999999998E-4</v>
      </c>
    </row>
    <row r="29" spans="1:10">
      <c r="A29" s="7" t="s">
        <v>829</v>
      </c>
      <c r="B29" s="17">
        <v>407245398</v>
      </c>
      <c r="C29" s="7" t="s">
        <v>827</v>
      </c>
      <c r="D29" s="7"/>
      <c r="E29" s="7" t="s">
        <v>828</v>
      </c>
      <c r="F29" s="7" t="s">
        <v>98</v>
      </c>
      <c r="G29" s="8">
        <v>-150000</v>
      </c>
      <c r="H29" s="8">
        <v>-3.71</v>
      </c>
      <c r="I29" s="8">
        <v>5.57</v>
      </c>
      <c r="J29" s="9">
        <v>1E-4</v>
      </c>
    </row>
    <row r="30" spans="1:10">
      <c r="A30" s="7" t="s">
        <v>829</v>
      </c>
      <c r="B30" s="17">
        <v>407291822</v>
      </c>
      <c r="C30" s="7" t="s">
        <v>827</v>
      </c>
      <c r="D30" s="7"/>
      <c r="E30" s="7" t="s">
        <v>830</v>
      </c>
      <c r="F30" s="7" t="s">
        <v>98</v>
      </c>
      <c r="G30" s="8">
        <v>250000</v>
      </c>
      <c r="H30" s="8">
        <v>-4.03</v>
      </c>
      <c r="I30" s="8">
        <v>-10.09</v>
      </c>
      <c r="J30" s="9">
        <v>-1E-4</v>
      </c>
    </row>
    <row r="31" spans="1:10">
      <c r="A31" s="7" t="s">
        <v>831</v>
      </c>
      <c r="B31" s="17">
        <v>407240852</v>
      </c>
      <c r="C31" s="7" t="s">
        <v>827</v>
      </c>
      <c r="D31" s="7"/>
      <c r="E31" s="7" t="s">
        <v>828</v>
      </c>
      <c r="F31" s="7" t="s">
        <v>98</v>
      </c>
      <c r="G31" s="8">
        <v>-1800000</v>
      </c>
      <c r="H31" s="8">
        <v>-5.41</v>
      </c>
      <c r="I31" s="8">
        <v>97.46</v>
      </c>
      <c r="J31" s="9">
        <v>1E-3</v>
      </c>
    </row>
    <row r="32" spans="1:10">
      <c r="A32" s="7" t="s">
        <v>832</v>
      </c>
      <c r="B32" s="17">
        <v>406855155</v>
      </c>
      <c r="C32" s="7" t="s">
        <v>827</v>
      </c>
      <c r="D32" s="7"/>
      <c r="E32" s="7" t="s">
        <v>833</v>
      </c>
      <c r="F32" s="7" t="s">
        <v>98</v>
      </c>
      <c r="G32" s="8">
        <v>-460000</v>
      </c>
      <c r="H32" s="8">
        <v>-2.25</v>
      </c>
      <c r="I32" s="8">
        <v>10.36</v>
      </c>
      <c r="J32" s="9">
        <v>1E-4</v>
      </c>
    </row>
    <row r="33" spans="1:10">
      <c r="A33" s="7" t="s">
        <v>834</v>
      </c>
      <c r="B33" s="17">
        <v>406854869</v>
      </c>
      <c r="C33" s="7" t="s">
        <v>827</v>
      </c>
      <c r="D33" s="7"/>
      <c r="E33" s="7" t="s">
        <v>833</v>
      </c>
      <c r="F33" s="7" t="s">
        <v>98</v>
      </c>
      <c r="G33" s="8">
        <v>-130000</v>
      </c>
      <c r="H33" s="8">
        <v>-1.1100000000000001</v>
      </c>
      <c r="I33" s="8">
        <v>1.45</v>
      </c>
      <c r="J33" s="9">
        <v>0</v>
      </c>
    </row>
    <row r="34" spans="1:10">
      <c r="A34" s="15" t="s">
        <v>835</v>
      </c>
      <c r="B34" s="16"/>
      <c r="C34" s="15"/>
      <c r="D34" s="15"/>
      <c r="E34" s="15"/>
      <c r="F34" s="15"/>
      <c r="G34" s="18">
        <v>-2850000</v>
      </c>
      <c r="I34" s="18">
        <v>191.03</v>
      </c>
      <c r="J34" s="19">
        <v>2E-3</v>
      </c>
    </row>
    <row r="36" spans="1:10">
      <c r="A36" s="15" t="s">
        <v>836</v>
      </c>
      <c r="B36" s="16"/>
      <c r="C36" s="15"/>
      <c r="D36" s="15"/>
      <c r="E36" s="15"/>
      <c r="F36" s="15"/>
    </row>
    <row r="37" spans="1:10">
      <c r="A37" s="7" t="s">
        <v>837</v>
      </c>
      <c r="B37" s="17">
        <v>777101486</v>
      </c>
      <c r="C37" s="7"/>
      <c r="D37" s="7"/>
      <c r="E37" s="7"/>
      <c r="F37" s="7" t="s">
        <v>46</v>
      </c>
      <c r="G37" s="8">
        <v>-4582862</v>
      </c>
      <c r="H37" s="8">
        <v>-2.46</v>
      </c>
      <c r="I37" s="8">
        <v>112.93</v>
      </c>
      <c r="J37" s="9">
        <v>1.1999999999999999E-3</v>
      </c>
    </row>
    <row r="38" spans="1:10">
      <c r="A38" s="7" t="s">
        <v>838</v>
      </c>
      <c r="B38" s="17">
        <v>407246420</v>
      </c>
      <c r="C38" s="7" t="s">
        <v>827</v>
      </c>
      <c r="D38" s="7"/>
      <c r="E38" s="7" t="s">
        <v>828</v>
      </c>
      <c r="F38" s="7" t="s">
        <v>42</v>
      </c>
      <c r="G38" s="8">
        <v>-17249.91</v>
      </c>
      <c r="H38" s="8">
        <v>133.34</v>
      </c>
      <c r="I38" s="8">
        <v>-23</v>
      </c>
      <c r="J38" s="9">
        <v>-2.0000000000000001E-4</v>
      </c>
    </row>
    <row r="39" spans="1:10">
      <c r="A39" s="7" t="s">
        <v>839</v>
      </c>
      <c r="B39" s="17">
        <v>407222694</v>
      </c>
      <c r="C39" s="7" t="s">
        <v>827</v>
      </c>
      <c r="D39" s="7"/>
      <c r="E39" s="7" t="s">
        <v>840</v>
      </c>
      <c r="F39" s="7" t="s">
        <v>42</v>
      </c>
      <c r="G39" s="8">
        <v>17249.91</v>
      </c>
      <c r="H39" s="8">
        <v>-127</v>
      </c>
      <c r="I39" s="8">
        <v>-21.91</v>
      </c>
      <c r="J39" s="9">
        <v>-2.0000000000000001E-4</v>
      </c>
    </row>
    <row r="40" spans="1:10">
      <c r="A40" s="7" t="s">
        <v>841</v>
      </c>
      <c r="B40" s="17">
        <v>406855940</v>
      </c>
      <c r="C40" s="7" t="s">
        <v>827</v>
      </c>
      <c r="D40" s="7"/>
      <c r="E40" s="7" t="s">
        <v>833</v>
      </c>
      <c r="F40" s="7" t="s">
        <v>41</v>
      </c>
      <c r="G40" s="8">
        <v>-972250</v>
      </c>
      <c r="H40" s="8">
        <v>-2.95</v>
      </c>
      <c r="I40" s="8">
        <v>28.66</v>
      </c>
      <c r="J40" s="9">
        <v>2.9999999999999997E-4</v>
      </c>
    </row>
    <row r="41" spans="1:10">
      <c r="A41" s="7" t="s">
        <v>841</v>
      </c>
      <c r="B41" s="17">
        <v>407130335</v>
      </c>
      <c r="C41" s="7" t="s">
        <v>827</v>
      </c>
      <c r="D41" s="7"/>
      <c r="E41" s="7" t="s">
        <v>842</v>
      </c>
      <c r="F41" s="7" t="s">
        <v>41</v>
      </c>
      <c r="G41" s="8">
        <v>-777800</v>
      </c>
      <c r="H41" s="8">
        <v>-2.68</v>
      </c>
      <c r="I41" s="8">
        <v>20.84</v>
      </c>
      <c r="J41" s="9">
        <v>2.0000000000000001E-4</v>
      </c>
    </row>
    <row r="42" spans="1:10">
      <c r="A42" s="7" t="s">
        <v>843</v>
      </c>
      <c r="B42" s="17">
        <v>407053420</v>
      </c>
      <c r="C42" s="7" t="s">
        <v>827</v>
      </c>
      <c r="D42" s="7"/>
      <c r="E42" s="7" t="s">
        <v>844</v>
      </c>
      <c r="F42" s="7" t="s">
        <v>41</v>
      </c>
      <c r="G42" s="8">
        <v>972250</v>
      </c>
      <c r="H42" s="8">
        <v>-3.63</v>
      </c>
      <c r="I42" s="8">
        <v>-35.31</v>
      </c>
      <c r="J42" s="9">
        <v>-4.0000000000000002E-4</v>
      </c>
    </row>
    <row r="43" spans="1:10">
      <c r="A43" s="15" t="s">
        <v>845</v>
      </c>
      <c r="B43" s="16"/>
      <c r="C43" s="15"/>
      <c r="D43" s="15"/>
      <c r="E43" s="15"/>
      <c r="F43" s="15"/>
      <c r="G43" s="18">
        <v>-5360662</v>
      </c>
      <c r="I43" s="18">
        <v>82.21</v>
      </c>
      <c r="J43" s="19">
        <v>8.0000000000000004E-4</v>
      </c>
    </row>
    <row r="45" spans="1:10">
      <c r="A45" s="15" t="s">
        <v>846</v>
      </c>
      <c r="B45" s="16"/>
      <c r="C45" s="15"/>
      <c r="D45" s="15"/>
      <c r="E45" s="15"/>
      <c r="F45" s="15"/>
    </row>
    <row r="46" spans="1:10">
      <c r="A46" s="15" t="s">
        <v>847</v>
      </c>
      <c r="B46" s="16"/>
      <c r="C46" s="15"/>
      <c r="D46" s="15"/>
      <c r="E46" s="15"/>
      <c r="F46" s="15"/>
      <c r="G46" s="18">
        <v>0</v>
      </c>
      <c r="I46" s="18">
        <v>0</v>
      </c>
      <c r="J46" s="19">
        <v>0</v>
      </c>
    </row>
    <row r="48" spans="1:10">
      <c r="A48" s="15" t="s">
        <v>848</v>
      </c>
      <c r="B48" s="16"/>
      <c r="C48" s="15"/>
      <c r="D48" s="15"/>
      <c r="E48" s="15"/>
      <c r="F48" s="15"/>
    </row>
    <row r="49" spans="1:10">
      <c r="A49" s="15" t="s">
        <v>849</v>
      </c>
      <c r="B49" s="16"/>
      <c r="C49" s="15"/>
      <c r="D49" s="15"/>
      <c r="E49" s="15"/>
      <c r="F49" s="15"/>
      <c r="G49" s="18">
        <v>0</v>
      </c>
      <c r="I49" s="18">
        <v>0</v>
      </c>
      <c r="J49" s="19">
        <v>0</v>
      </c>
    </row>
    <row r="51" spans="1:10">
      <c r="A51" s="3" t="s">
        <v>850</v>
      </c>
      <c r="B51" s="14"/>
      <c r="C51" s="3"/>
      <c r="D51" s="3"/>
      <c r="E51" s="3"/>
      <c r="F51" s="3"/>
      <c r="G51" s="11">
        <v>-4214086.97</v>
      </c>
      <c r="I51" s="11">
        <v>292.27999999999997</v>
      </c>
      <c r="J51" s="12">
        <v>3.0000000000000001E-3</v>
      </c>
    </row>
    <row r="54" spans="1:10">
      <c r="A54" s="3" t="s">
        <v>851</v>
      </c>
      <c r="B54" s="14"/>
      <c r="C54" s="3"/>
      <c r="D54" s="3"/>
      <c r="E54" s="3"/>
      <c r="F54" s="3"/>
    </row>
    <row r="55" spans="1:10">
      <c r="A55" s="15" t="s">
        <v>816</v>
      </c>
      <c r="B55" s="16"/>
      <c r="C55" s="15"/>
      <c r="D55" s="15"/>
      <c r="E55" s="15"/>
      <c r="F55" s="15"/>
    </row>
    <row r="56" spans="1:10">
      <c r="A56" s="15" t="s">
        <v>824</v>
      </c>
      <c r="B56" s="16"/>
      <c r="C56" s="15"/>
      <c r="D56" s="15"/>
      <c r="E56" s="15"/>
      <c r="F56" s="15"/>
      <c r="G56" s="18">
        <v>0</v>
      </c>
      <c r="I56" s="18">
        <v>0</v>
      </c>
      <c r="J56" s="19">
        <v>0</v>
      </c>
    </row>
    <row r="58" spans="1:10">
      <c r="A58" s="15" t="s">
        <v>852</v>
      </c>
      <c r="B58" s="16"/>
      <c r="C58" s="15"/>
      <c r="D58" s="15"/>
      <c r="E58" s="15"/>
      <c r="F58" s="15"/>
    </row>
    <row r="59" spans="1:10">
      <c r="A59" s="15" t="s">
        <v>853</v>
      </c>
      <c r="B59" s="16"/>
      <c r="C59" s="15"/>
      <c r="D59" s="15"/>
      <c r="E59" s="15"/>
      <c r="F59" s="15"/>
      <c r="G59" s="18">
        <v>0</v>
      </c>
      <c r="I59" s="18">
        <v>0</v>
      </c>
      <c r="J59" s="19">
        <v>0</v>
      </c>
    </row>
    <row r="61" spans="1:10">
      <c r="A61" s="15" t="s">
        <v>846</v>
      </c>
      <c r="B61" s="16"/>
      <c r="C61" s="15"/>
      <c r="D61" s="15"/>
      <c r="E61" s="15"/>
      <c r="F61" s="15"/>
    </row>
    <row r="62" spans="1:10">
      <c r="A62" s="15" t="s">
        <v>847</v>
      </c>
      <c r="B62" s="16"/>
      <c r="C62" s="15"/>
      <c r="D62" s="15"/>
      <c r="E62" s="15"/>
      <c r="F62" s="15"/>
      <c r="G62" s="18">
        <v>0</v>
      </c>
      <c r="I62" s="18">
        <v>0</v>
      </c>
      <c r="J62" s="19">
        <v>0</v>
      </c>
    </row>
    <row r="64" spans="1:10">
      <c r="A64" s="15" t="s">
        <v>848</v>
      </c>
      <c r="B64" s="16"/>
      <c r="C64" s="15"/>
      <c r="D64" s="15"/>
      <c r="E64" s="15"/>
      <c r="F64" s="15"/>
    </row>
    <row r="65" spans="1:10">
      <c r="A65" s="15" t="s">
        <v>849</v>
      </c>
      <c r="B65" s="16"/>
      <c r="C65" s="15"/>
      <c r="D65" s="15"/>
      <c r="E65" s="15"/>
      <c r="F65" s="15"/>
      <c r="G65" s="18">
        <v>0</v>
      </c>
      <c r="I65" s="18">
        <v>0</v>
      </c>
      <c r="J65" s="19">
        <v>0</v>
      </c>
    </row>
    <row r="67" spans="1:10">
      <c r="A67" s="3" t="s">
        <v>854</v>
      </c>
      <c r="B67" s="14"/>
      <c r="C67" s="3"/>
      <c r="D67" s="3"/>
      <c r="E67" s="3"/>
      <c r="F67" s="3"/>
      <c r="G67" s="11">
        <v>0</v>
      </c>
      <c r="I67" s="11">
        <v>0</v>
      </c>
      <c r="J67" s="12">
        <v>0</v>
      </c>
    </row>
    <row r="70" spans="1:10">
      <c r="A70" s="3" t="s">
        <v>855</v>
      </c>
      <c r="B70" s="14"/>
      <c r="C70" s="3"/>
      <c r="D70" s="3"/>
      <c r="E70" s="3"/>
      <c r="F70" s="3"/>
      <c r="G70" s="11">
        <v>-4214086.97</v>
      </c>
      <c r="I70" s="11">
        <v>292.27999999999997</v>
      </c>
      <c r="J70" s="12">
        <v>3.0000000000000001E-3</v>
      </c>
    </row>
    <row r="73" spans="1:10">
      <c r="A73" s="7" t="s">
        <v>158</v>
      </c>
      <c r="B73" s="17"/>
      <c r="C73" s="7"/>
      <c r="D73" s="7"/>
      <c r="E73" s="7"/>
      <c r="F73" s="7"/>
    </row>
    <row r="77" spans="1:10">
      <c r="A77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2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856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666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686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857</v>
      </c>
      <c r="B13" s="14"/>
      <c r="C13" s="3"/>
      <c r="D13" s="3"/>
      <c r="E13" s="3"/>
      <c r="F13" s="3"/>
      <c r="G13" s="3"/>
      <c r="I13" s="3"/>
    </row>
    <row r="16" spans="1:16">
      <c r="A16" s="3" t="s">
        <v>858</v>
      </c>
      <c r="B16" s="14"/>
      <c r="C16" s="3"/>
      <c r="D16" s="3"/>
      <c r="E16" s="3"/>
      <c r="F16" s="3"/>
      <c r="G16" s="3"/>
      <c r="I16" s="3"/>
    </row>
    <row r="17" spans="1:16">
      <c r="A17" s="15" t="s">
        <v>669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670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671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859</v>
      </c>
      <c r="B21" s="17">
        <v>777101106</v>
      </c>
      <c r="C21" s="7" t="s">
        <v>132</v>
      </c>
      <c r="D21" s="7" t="s">
        <v>481</v>
      </c>
      <c r="E21" s="7"/>
      <c r="F21" s="7"/>
      <c r="G21" s="7" t="s">
        <v>860</v>
      </c>
      <c r="I21" s="7" t="s">
        <v>41</v>
      </c>
      <c r="L21" s="8">
        <v>89447</v>
      </c>
      <c r="M21" s="8">
        <v>11.05</v>
      </c>
      <c r="N21" s="8">
        <v>9.8800000000000008</v>
      </c>
      <c r="P21" s="9">
        <v>1E-4</v>
      </c>
    </row>
    <row r="22" spans="1:16">
      <c r="A22" s="15" t="s">
        <v>672</v>
      </c>
      <c r="B22" s="16"/>
      <c r="C22" s="15"/>
      <c r="D22" s="15"/>
      <c r="E22" s="15"/>
      <c r="F22" s="15"/>
      <c r="G22" s="15"/>
      <c r="I22" s="15"/>
      <c r="L22" s="18">
        <v>89447</v>
      </c>
      <c r="N22" s="18">
        <v>9.8800000000000008</v>
      </c>
      <c r="P22" s="19">
        <v>1E-4</v>
      </c>
    </row>
    <row r="24" spans="1:16">
      <c r="A24" s="15" t="s">
        <v>673</v>
      </c>
      <c r="B24" s="16"/>
      <c r="C24" s="15"/>
      <c r="D24" s="15"/>
      <c r="E24" s="15"/>
      <c r="F24" s="15"/>
      <c r="G24" s="15"/>
      <c r="I24" s="15"/>
    </row>
    <row r="25" spans="1:16">
      <c r="A25" s="15" t="s">
        <v>674</v>
      </c>
      <c r="B25" s="16"/>
      <c r="C25" s="15"/>
      <c r="D25" s="15"/>
      <c r="E25" s="15"/>
      <c r="F25" s="15"/>
      <c r="G25" s="15"/>
      <c r="I25" s="15"/>
      <c r="L25" s="18">
        <v>0</v>
      </c>
      <c r="N25" s="18">
        <v>0</v>
      </c>
      <c r="P25" s="19">
        <v>0</v>
      </c>
    </row>
    <row r="27" spans="1:16">
      <c r="A27" s="15" t="s">
        <v>675</v>
      </c>
      <c r="B27" s="16"/>
      <c r="C27" s="15"/>
      <c r="D27" s="15"/>
      <c r="E27" s="15"/>
      <c r="F27" s="15"/>
      <c r="G27" s="15"/>
      <c r="I27" s="15"/>
    </row>
    <row r="28" spans="1:16">
      <c r="A28" s="15" t="s">
        <v>676</v>
      </c>
      <c r="B28" s="16"/>
      <c r="C28" s="15"/>
      <c r="D28" s="15"/>
      <c r="E28" s="15"/>
      <c r="F28" s="15"/>
      <c r="G28" s="15"/>
      <c r="I28" s="15"/>
      <c r="L28" s="18">
        <v>0</v>
      </c>
      <c r="N28" s="18">
        <v>0</v>
      </c>
      <c r="P28" s="19">
        <v>0</v>
      </c>
    </row>
    <row r="30" spans="1:16">
      <c r="A30" s="15" t="s">
        <v>677</v>
      </c>
      <c r="B30" s="16"/>
      <c r="C30" s="15"/>
      <c r="D30" s="15"/>
      <c r="E30" s="15"/>
      <c r="F30" s="15"/>
      <c r="G30" s="15"/>
      <c r="I30" s="15"/>
    </row>
    <row r="31" spans="1:16">
      <c r="A31" s="15" t="s">
        <v>678</v>
      </c>
      <c r="B31" s="16"/>
      <c r="C31" s="15"/>
      <c r="D31" s="15"/>
      <c r="E31" s="15"/>
      <c r="F31" s="15"/>
      <c r="G31" s="15"/>
      <c r="I31" s="15"/>
      <c r="L31" s="18">
        <v>0</v>
      </c>
      <c r="N31" s="18">
        <v>0</v>
      </c>
      <c r="P31" s="19">
        <v>0</v>
      </c>
    </row>
    <row r="33" spans="1:16">
      <c r="A33" s="15" t="s">
        <v>679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680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3" t="s">
        <v>861</v>
      </c>
      <c r="B36" s="14"/>
      <c r="C36" s="3"/>
      <c r="D36" s="3"/>
      <c r="E36" s="3"/>
      <c r="F36" s="3"/>
      <c r="G36" s="3"/>
      <c r="I36" s="3"/>
      <c r="L36" s="11">
        <v>89447</v>
      </c>
      <c r="N36" s="11">
        <v>9.8800000000000008</v>
      </c>
      <c r="P36" s="12">
        <v>1E-4</v>
      </c>
    </row>
    <row r="39" spans="1:16">
      <c r="A39" s="3" t="s">
        <v>862</v>
      </c>
      <c r="B39" s="14"/>
      <c r="C39" s="3"/>
      <c r="D39" s="3"/>
      <c r="E39" s="3"/>
      <c r="F39" s="3"/>
      <c r="G39" s="3"/>
      <c r="I39" s="3"/>
    </row>
    <row r="40" spans="1:16">
      <c r="A40" s="15" t="s">
        <v>669</v>
      </c>
      <c r="B40" s="16"/>
      <c r="C40" s="15"/>
      <c r="D40" s="15"/>
      <c r="E40" s="15"/>
      <c r="F40" s="15"/>
      <c r="G40" s="15"/>
      <c r="I40" s="15"/>
    </row>
    <row r="41" spans="1:16">
      <c r="A41" s="15" t="s">
        <v>670</v>
      </c>
      <c r="B41" s="16"/>
      <c r="C41" s="15"/>
      <c r="D41" s="15"/>
      <c r="E41" s="15"/>
      <c r="F41" s="15"/>
      <c r="G41" s="15"/>
      <c r="I41" s="15"/>
      <c r="L41" s="18">
        <v>0</v>
      </c>
      <c r="N41" s="18">
        <v>0</v>
      </c>
      <c r="P41" s="19">
        <v>0</v>
      </c>
    </row>
    <row r="43" spans="1:16">
      <c r="A43" s="15" t="s">
        <v>671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672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673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674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675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676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677</v>
      </c>
      <c r="B52" s="16"/>
      <c r="C52" s="15"/>
      <c r="D52" s="15"/>
      <c r="E52" s="15"/>
      <c r="F52" s="15"/>
      <c r="G52" s="15"/>
      <c r="I52" s="15"/>
    </row>
    <row r="53" spans="1:16">
      <c r="A53" s="15" t="s">
        <v>678</v>
      </c>
      <c r="B53" s="16"/>
      <c r="C53" s="15"/>
      <c r="D53" s="15"/>
      <c r="E53" s="15"/>
      <c r="F53" s="15"/>
      <c r="G53" s="15"/>
      <c r="I53" s="15"/>
      <c r="L53" s="18">
        <v>0</v>
      </c>
      <c r="N53" s="18">
        <v>0</v>
      </c>
      <c r="P53" s="19">
        <v>0</v>
      </c>
    </row>
    <row r="55" spans="1:16">
      <c r="A55" s="15" t="s">
        <v>679</v>
      </c>
      <c r="B55" s="16"/>
      <c r="C55" s="15"/>
      <c r="D55" s="15"/>
      <c r="E55" s="15"/>
      <c r="F55" s="15"/>
      <c r="G55" s="15"/>
      <c r="I55" s="15"/>
    </row>
    <row r="56" spans="1:16">
      <c r="A56" s="15" t="s">
        <v>680</v>
      </c>
      <c r="B56" s="16"/>
      <c r="C56" s="15"/>
      <c r="D56" s="15"/>
      <c r="E56" s="15"/>
      <c r="F56" s="15"/>
      <c r="G56" s="15"/>
      <c r="I56" s="15"/>
      <c r="L56" s="18">
        <v>0</v>
      </c>
      <c r="N56" s="18">
        <v>0</v>
      </c>
      <c r="P56" s="19">
        <v>0</v>
      </c>
    </row>
    <row r="58" spans="1:16">
      <c r="A58" s="3" t="s">
        <v>863</v>
      </c>
      <c r="B58" s="14"/>
      <c r="C58" s="3"/>
      <c r="D58" s="3"/>
      <c r="E58" s="3"/>
      <c r="F58" s="3"/>
      <c r="G58" s="3"/>
      <c r="I58" s="3"/>
      <c r="L58" s="11">
        <v>0</v>
      </c>
      <c r="N58" s="11">
        <v>0</v>
      </c>
      <c r="P58" s="12">
        <v>0</v>
      </c>
    </row>
    <row r="61" spans="1:16">
      <c r="A61" s="3" t="s">
        <v>864</v>
      </c>
      <c r="B61" s="14"/>
      <c r="C61" s="3"/>
      <c r="D61" s="3"/>
      <c r="E61" s="3"/>
      <c r="F61" s="3"/>
      <c r="G61" s="3"/>
      <c r="I61" s="3"/>
      <c r="L61" s="11">
        <v>89447</v>
      </c>
      <c r="N61" s="11">
        <v>9.8800000000000008</v>
      </c>
      <c r="P61" s="12">
        <v>1E-4</v>
      </c>
    </row>
    <row r="64" spans="1:16">
      <c r="A64" s="7" t="s">
        <v>158</v>
      </c>
      <c r="B64" s="17"/>
      <c r="C64" s="7"/>
      <c r="D64" s="7"/>
      <c r="E64" s="7"/>
      <c r="F64" s="7"/>
      <c r="G64" s="7"/>
      <c r="I64" s="7"/>
    </row>
    <row r="68" spans="1:1">
      <c r="A68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1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865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161</v>
      </c>
      <c r="G9" s="3" t="s">
        <v>83</v>
      </c>
      <c r="H9" s="3" t="s">
        <v>84</v>
      </c>
      <c r="I9" s="3" t="s">
        <v>85</v>
      </c>
      <c r="J9" s="3" t="s">
        <v>162</v>
      </c>
      <c r="K9" s="3" t="s">
        <v>40</v>
      </c>
      <c r="L9" s="3" t="s">
        <v>686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165</v>
      </c>
      <c r="G10" s="4"/>
      <c r="H10" s="4" t="s">
        <v>88</v>
      </c>
      <c r="I10" s="4" t="s">
        <v>88</v>
      </c>
      <c r="J10" s="4" t="s">
        <v>166</v>
      </c>
      <c r="K10" s="4" t="s">
        <v>167</v>
      </c>
      <c r="L10" s="4" t="s">
        <v>89</v>
      </c>
      <c r="M10" s="4" t="s">
        <v>88</v>
      </c>
    </row>
    <row r="13" spans="1:13">
      <c r="A13" s="3" t="s">
        <v>865</v>
      </c>
      <c r="B13" s="14"/>
      <c r="C13" s="3"/>
      <c r="D13" s="3"/>
      <c r="E13" s="3"/>
      <c r="G13" s="3"/>
    </row>
    <row r="16" spans="1:13">
      <c r="A16" s="3" t="s">
        <v>866</v>
      </c>
      <c r="B16" s="14"/>
      <c r="C16" s="3"/>
      <c r="D16" s="3"/>
      <c r="E16" s="3"/>
      <c r="G16" s="3"/>
    </row>
    <row r="17" spans="1:13">
      <c r="A17" s="15" t="s">
        <v>867</v>
      </c>
      <c r="B17" s="16"/>
      <c r="C17" s="15"/>
      <c r="D17" s="15"/>
      <c r="E17" s="15"/>
      <c r="G17" s="15"/>
    </row>
    <row r="18" spans="1:13">
      <c r="A18" s="7" t="s">
        <v>868</v>
      </c>
      <c r="B18" s="17">
        <v>300120086</v>
      </c>
      <c r="C18" s="7"/>
      <c r="D18" s="7" t="s">
        <v>96</v>
      </c>
      <c r="E18" s="7" t="s">
        <v>97</v>
      </c>
      <c r="F18" s="17">
        <v>3.07</v>
      </c>
      <c r="G18" s="7" t="s">
        <v>98</v>
      </c>
      <c r="I18" s="9">
        <v>1.2500000000000001E-2</v>
      </c>
      <c r="J18" s="8">
        <v>1784124.01</v>
      </c>
      <c r="K18" s="8">
        <v>98</v>
      </c>
      <c r="L18" s="8">
        <v>1748.53</v>
      </c>
      <c r="M18" s="9">
        <v>1.7999999999999999E-2</v>
      </c>
    </row>
    <row r="19" spans="1:13">
      <c r="A19" s="15" t="s">
        <v>869</v>
      </c>
      <c r="B19" s="16"/>
      <c r="C19" s="15"/>
      <c r="D19" s="15"/>
      <c r="E19" s="15"/>
      <c r="F19" s="16">
        <v>3.07</v>
      </c>
      <c r="G19" s="15"/>
      <c r="I19" s="19">
        <v>1.2500000000000001E-2</v>
      </c>
      <c r="J19" s="18">
        <v>1784124.01</v>
      </c>
      <c r="L19" s="18">
        <v>1748.53</v>
      </c>
      <c r="M19" s="19">
        <v>1.7999999999999999E-2</v>
      </c>
    </row>
    <row r="21" spans="1:13">
      <c r="A21" s="15" t="s">
        <v>870</v>
      </c>
      <c r="B21" s="16"/>
      <c r="C21" s="15"/>
      <c r="D21" s="15"/>
      <c r="E21" s="15"/>
      <c r="G21" s="15"/>
    </row>
    <row r="22" spans="1:13">
      <c r="A22" s="15" t="s">
        <v>871</v>
      </c>
      <c r="B22" s="16"/>
      <c r="C22" s="15"/>
      <c r="D22" s="15"/>
      <c r="E22" s="15"/>
      <c r="G22" s="15"/>
      <c r="J22" s="18">
        <v>0</v>
      </c>
      <c r="L22" s="18">
        <v>0</v>
      </c>
      <c r="M22" s="19">
        <v>0</v>
      </c>
    </row>
    <row r="24" spans="1:13">
      <c r="A24" s="15" t="s">
        <v>872</v>
      </c>
      <c r="B24" s="16"/>
      <c r="C24" s="15"/>
      <c r="D24" s="15"/>
      <c r="E24" s="15"/>
      <c r="G24" s="15"/>
    </row>
    <row r="25" spans="1:13">
      <c r="A25" s="15" t="s">
        <v>873</v>
      </c>
      <c r="B25" s="16"/>
      <c r="C25" s="15"/>
      <c r="D25" s="15"/>
      <c r="E25" s="15"/>
      <c r="G25" s="15"/>
      <c r="J25" s="18">
        <v>0</v>
      </c>
      <c r="L25" s="18">
        <v>0</v>
      </c>
      <c r="M25" s="19">
        <v>0</v>
      </c>
    </row>
    <row r="27" spans="1:13">
      <c r="A27" s="15" t="s">
        <v>874</v>
      </c>
      <c r="B27" s="16"/>
      <c r="C27" s="15"/>
      <c r="D27" s="15"/>
      <c r="E27" s="15"/>
      <c r="G27" s="15"/>
    </row>
    <row r="28" spans="1:13">
      <c r="A28" s="7" t="s">
        <v>875</v>
      </c>
      <c r="B28" s="17">
        <v>99102790</v>
      </c>
      <c r="C28" s="7" t="s">
        <v>876</v>
      </c>
      <c r="D28" s="7" t="s">
        <v>337</v>
      </c>
      <c r="E28" s="7" t="s">
        <v>107</v>
      </c>
      <c r="F28" s="17">
        <v>6.11</v>
      </c>
      <c r="G28" s="7" t="s">
        <v>98</v>
      </c>
      <c r="H28" s="20">
        <v>4.9000000000000002E-2</v>
      </c>
      <c r="I28" s="9">
        <v>5.8299999999999998E-2</v>
      </c>
      <c r="J28" s="8">
        <v>450000</v>
      </c>
      <c r="K28" s="8">
        <v>96.95</v>
      </c>
      <c r="L28" s="8">
        <v>436.27</v>
      </c>
      <c r="M28" s="9">
        <v>4.4999999999999997E-3</v>
      </c>
    </row>
    <row r="29" spans="1:13">
      <c r="A29" s="7" t="s">
        <v>877</v>
      </c>
      <c r="B29" s="17">
        <v>99102444</v>
      </c>
      <c r="C29" s="7" t="s">
        <v>878</v>
      </c>
      <c r="D29" s="7"/>
      <c r="E29" s="7"/>
      <c r="F29" s="17">
        <v>0.82</v>
      </c>
      <c r="G29" s="7" t="s">
        <v>98</v>
      </c>
      <c r="H29" s="20">
        <v>5.5E-2</v>
      </c>
      <c r="I29" s="9">
        <v>5.3800000000000001E-2</v>
      </c>
      <c r="J29" s="8">
        <v>235262.52</v>
      </c>
      <c r="K29" s="8">
        <v>100.64</v>
      </c>
      <c r="L29" s="8">
        <v>236.77</v>
      </c>
      <c r="M29" s="9">
        <v>2.3999999999999998E-3</v>
      </c>
    </row>
    <row r="30" spans="1:13">
      <c r="A30" s="15" t="s">
        <v>879</v>
      </c>
      <c r="B30" s="16"/>
      <c r="C30" s="15"/>
      <c r="D30" s="15"/>
      <c r="E30" s="15"/>
      <c r="F30" s="16">
        <v>4.25</v>
      </c>
      <c r="G30" s="15"/>
      <c r="I30" s="19">
        <v>5.67E-2</v>
      </c>
      <c r="J30" s="18">
        <v>685262.52</v>
      </c>
      <c r="L30" s="18">
        <v>673.04</v>
      </c>
      <c r="M30" s="19">
        <v>6.8999999999999999E-3</v>
      </c>
    </row>
    <row r="32" spans="1:13">
      <c r="A32" s="15" t="s">
        <v>880</v>
      </c>
      <c r="B32" s="16"/>
      <c r="C32" s="15"/>
      <c r="D32" s="15"/>
      <c r="E32" s="15"/>
      <c r="G32" s="15"/>
    </row>
    <row r="33" spans="1:13">
      <c r="A33" s="15" t="s">
        <v>881</v>
      </c>
      <c r="B33" s="16"/>
      <c r="C33" s="15"/>
      <c r="D33" s="15"/>
      <c r="E33" s="15"/>
      <c r="G33" s="15"/>
      <c r="J33" s="18">
        <v>0</v>
      </c>
      <c r="L33" s="18">
        <v>0</v>
      </c>
      <c r="M33" s="19">
        <v>0</v>
      </c>
    </row>
    <row r="35" spans="1:13">
      <c r="A35" s="15" t="s">
        <v>882</v>
      </c>
      <c r="B35" s="16"/>
      <c r="C35" s="15"/>
      <c r="D35" s="15"/>
      <c r="E35" s="15"/>
      <c r="G35" s="15"/>
    </row>
    <row r="36" spans="1:13">
      <c r="A36" s="15" t="s">
        <v>883</v>
      </c>
      <c r="B36" s="16"/>
      <c r="C36" s="15"/>
      <c r="D36" s="15"/>
      <c r="E36" s="15"/>
      <c r="G36" s="15"/>
      <c r="J36" s="18">
        <v>0</v>
      </c>
      <c r="L36" s="18">
        <v>0</v>
      </c>
      <c r="M36" s="19">
        <v>0</v>
      </c>
    </row>
    <row r="38" spans="1:13">
      <c r="A38" s="15" t="s">
        <v>884</v>
      </c>
      <c r="B38" s="16"/>
      <c r="C38" s="15"/>
      <c r="D38" s="15"/>
      <c r="E38" s="15"/>
      <c r="G38" s="15"/>
    </row>
    <row r="39" spans="1:13">
      <c r="A39" s="15" t="s">
        <v>885</v>
      </c>
      <c r="B39" s="16"/>
      <c r="C39" s="15"/>
      <c r="D39" s="15"/>
      <c r="E39" s="15"/>
      <c r="G39" s="15"/>
      <c r="J39" s="18">
        <v>0</v>
      </c>
      <c r="L39" s="18">
        <v>0</v>
      </c>
      <c r="M39" s="19">
        <v>0</v>
      </c>
    </row>
    <row r="41" spans="1:13">
      <c r="A41" s="15" t="s">
        <v>886</v>
      </c>
      <c r="B41" s="16"/>
      <c r="C41" s="15"/>
      <c r="D41" s="15"/>
      <c r="E41" s="15"/>
      <c r="G41" s="15"/>
    </row>
    <row r="42" spans="1:13">
      <c r="A42" s="15" t="s">
        <v>887</v>
      </c>
      <c r="B42" s="16"/>
      <c r="C42" s="15"/>
      <c r="D42" s="15"/>
      <c r="E42" s="15"/>
      <c r="G42" s="15"/>
      <c r="J42" s="18">
        <v>0</v>
      </c>
      <c r="L42" s="18">
        <v>0</v>
      </c>
      <c r="M42" s="19">
        <v>0</v>
      </c>
    </row>
    <row r="44" spans="1:13">
      <c r="A44" s="15" t="s">
        <v>888</v>
      </c>
      <c r="B44" s="16"/>
      <c r="C44" s="15"/>
      <c r="D44" s="15"/>
      <c r="E44" s="15"/>
      <c r="G44" s="15"/>
    </row>
    <row r="45" spans="1:13">
      <c r="A45" s="7" t="s">
        <v>889</v>
      </c>
      <c r="B45" s="17">
        <v>99103145</v>
      </c>
      <c r="C45" s="7"/>
      <c r="D45" s="7" t="s">
        <v>228</v>
      </c>
      <c r="E45" s="7" t="s">
        <v>97</v>
      </c>
      <c r="F45" s="17">
        <v>2.68</v>
      </c>
      <c r="G45" s="7" t="s">
        <v>41</v>
      </c>
      <c r="H45" s="20">
        <v>3.7325999999999998E-2</v>
      </c>
      <c r="I45" s="9">
        <v>4.0599999999999997E-2</v>
      </c>
      <c r="J45" s="8">
        <v>622240</v>
      </c>
      <c r="K45" s="8">
        <v>100</v>
      </c>
      <c r="L45" s="8">
        <v>622.24</v>
      </c>
      <c r="M45" s="9">
        <v>6.4000000000000003E-3</v>
      </c>
    </row>
    <row r="46" spans="1:13">
      <c r="A46" s="7" t="s">
        <v>890</v>
      </c>
      <c r="B46" s="17">
        <v>99103038</v>
      </c>
      <c r="C46" s="7" t="s">
        <v>878</v>
      </c>
      <c r="D46" s="7"/>
      <c r="E46" s="7"/>
      <c r="F46" s="17">
        <v>1.69</v>
      </c>
      <c r="G46" s="7" t="s">
        <v>98</v>
      </c>
      <c r="H46" s="20">
        <v>2.4920999999999999E-2</v>
      </c>
      <c r="I46" s="9">
        <v>5.6399999999999999E-2</v>
      </c>
      <c r="J46" s="8">
        <v>542807.67000000004</v>
      </c>
      <c r="K46" s="8">
        <v>97.47</v>
      </c>
      <c r="L46" s="8">
        <v>529.07000000000005</v>
      </c>
      <c r="M46" s="9">
        <v>5.4000000000000003E-3</v>
      </c>
    </row>
    <row r="47" spans="1:13">
      <c r="A47" s="15" t="s">
        <v>891</v>
      </c>
      <c r="B47" s="16"/>
      <c r="C47" s="15"/>
      <c r="D47" s="15"/>
      <c r="E47" s="15"/>
      <c r="F47" s="16">
        <v>2.23</v>
      </c>
      <c r="G47" s="15"/>
      <c r="I47" s="19">
        <v>4.7800000000000002E-2</v>
      </c>
      <c r="J47" s="18">
        <v>1165047.67</v>
      </c>
      <c r="L47" s="18">
        <v>1151.31</v>
      </c>
      <c r="M47" s="19">
        <v>1.1900000000000001E-2</v>
      </c>
    </row>
    <row r="49" spans="1:13">
      <c r="A49" s="3" t="s">
        <v>892</v>
      </c>
      <c r="B49" s="14"/>
      <c r="C49" s="3"/>
      <c r="D49" s="3"/>
      <c r="E49" s="3"/>
      <c r="F49" s="14">
        <v>3.02</v>
      </c>
      <c r="G49" s="3"/>
      <c r="I49" s="12">
        <v>3.2199999999999999E-2</v>
      </c>
      <c r="J49" s="11">
        <v>3634434.2</v>
      </c>
      <c r="L49" s="11">
        <v>3572.89</v>
      </c>
      <c r="M49" s="12">
        <v>3.6799999999999999E-2</v>
      </c>
    </row>
    <row r="52" spans="1:13">
      <c r="A52" s="3" t="s">
        <v>893</v>
      </c>
      <c r="B52" s="14"/>
      <c r="C52" s="3"/>
      <c r="D52" s="3"/>
      <c r="E52" s="3"/>
      <c r="G52" s="3"/>
    </row>
    <row r="53" spans="1:13">
      <c r="A53" s="15" t="s">
        <v>894</v>
      </c>
      <c r="B53" s="16"/>
      <c r="C53" s="15"/>
      <c r="D53" s="15"/>
      <c r="E53" s="15"/>
      <c r="G53" s="15"/>
    </row>
    <row r="54" spans="1:13">
      <c r="A54" s="15" t="s">
        <v>895</v>
      </c>
      <c r="B54" s="16"/>
      <c r="C54" s="15"/>
      <c r="D54" s="15"/>
      <c r="E54" s="15"/>
      <c r="G54" s="15"/>
      <c r="J54" s="18">
        <v>0</v>
      </c>
      <c r="L54" s="18">
        <v>0</v>
      </c>
      <c r="M54" s="19">
        <v>0</v>
      </c>
    </row>
    <row r="56" spans="1:13">
      <c r="A56" s="15" t="s">
        <v>896</v>
      </c>
      <c r="B56" s="16"/>
      <c r="C56" s="15"/>
      <c r="D56" s="15"/>
      <c r="E56" s="15"/>
      <c r="G56" s="15"/>
    </row>
    <row r="57" spans="1:13">
      <c r="A57" s="15" t="s">
        <v>897</v>
      </c>
      <c r="B57" s="16"/>
      <c r="C57" s="15"/>
      <c r="D57" s="15"/>
      <c r="E57" s="15"/>
      <c r="G57" s="15"/>
      <c r="J57" s="18">
        <v>0</v>
      </c>
      <c r="L57" s="18">
        <v>0</v>
      </c>
      <c r="M57" s="19">
        <v>0</v>
      </c>
    </row>
    <row r="59" spans="1:13">
      <c r="A59" s="15" t="s">
        <v>898</v>
      </c>
      <c r="B59" s="16"/>
      <c r="C59" s="15"/>
      <c r="D59" s="15"/>
      <c r="E59" s="15"/>
      <c r="G59" s="15"/>
    </row>
    <row r="60" spans="1:13">
      <c r="A60" s="15" t="s">
        <v>899</v>
      </c>
      <c r="B60" s="16"/>
      <c r="C60" s="15"/>
      <c r="D60" s="15"/>
      <c r="E60" s="15"/>
      <c r="G60" s="15"/>
      <c r="J60" s="18">
        <v>0</v>
      </c>
      <c r="L60" s="18">
        <v>0</v>
      </c>
      <c r="M60" s="19">
        <v>0</v>
      </c>
    </row>
    <row r="62" spans="1:13">
      <c r="A62" s="15" t="s">
        <v>900</v>
      </c>
      <c r="B62" s="16"/>
      <c r="C62" s="15"/>
      <c r="D62" s="15"/>
      <c r="E62" s="15"/>
      <c r="G62" s="15"/>
    </row>
    <row r="63" spans="1:13">
      <c r="A63" s="15" t="s">
        <v>901</v>
      </c>
      <c r="B63" s="16"/>
      <c r="C63" s="15"/>
      <c r="D63" s="15"/>
      <c r="E63" s="15"/>
      <c r="G63" s="15"/>
      <c r="J63" s="18">
        <v>0</v>
      </c>
      <c r="L63" s="18">
        <v>0</v>
      </c>
      <c r="M63" s="19">
        <v>0</v>
      </c>
    </row>
    <row r="65" spans="1:13">
      <c r="A65" s="3" t="s">
        <v>902</v>
      </c>
      <c r="B65" s="14"/>
      <c r="C65" s="3"/>
      <c r="D65" s="3"/>
      <c r="E65" s="3"/>
      <c r="G65" s="3"/>
      <c r="J65" s="11">
        <v>0</v>
      </c>
      <c r="L65" s="11">
        <v>0</v>
      </c>
      <c r="M65" s="12">
        <v>0</v>
      </c>
    </row>
    <row r="68" spans="1:13">
      <c r="A68" s="3" t="s">
        <v>903</v>
      </c>
      <c r="B68" s="14"/>
      <c r="C68" s="3"/>
      <c r="D68" s="3"/>
      <c r="E68" s="3"/>
      <c r="F68" s="14">
        <v>3.02</v>
      </c>
      <c r="G68" s="3"/>
      <c r="I68" s="12">
        <v>3.2199999999999999E-2</v>
      </c>
      <c r="J68" s="11">
        <v>3634434.2</v>
      </c>
      <c r="L68" s="11">
        <v>3572.89</v>
      </c>
      <c r="M68" s="12">
        <v>3.6799999999999999E-2</v>
      </c>
    </row>
    <row r="71" spans="1:13">
      <c r="A71" s="7" t="s">
        <v>158</v>
      </c>
      <c r="B71" s="17"/>
      <c r="C71" s="7"/>
      <c r="D71" s="7"/>
      <c r="E71" s="7"/>
      <c r="G71" s="7"/>
    </row>
    <row r="75" spans="1:13">
      <c r="A75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904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161</v>
      </c>
      <c r="G9" s="3" t="s">
        <v>83</v>
      </c>
      <c r="H9" s="3" t="s">
        <v>84</v>
      </c>
      <c r="I9" s="3" t="s">
        <v>85</v>
      </c>
      <c r="J9" s="3" t="s">
        <v>162</v>
      </c>
      <c r="K9" s="3" t="s">
        <v>40</v>
      </c>
      <c r="L9" s="3" t="s">
        <v>686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165</v>
      </c>
      <c r="G10" s="4"/>
      <c r="H10" s="4" t="s">
        <v>88</v>
      </c>
      <c r="I10" s="4" t="s">
        <v>88</v>
      </c>
      <c r="J10" s="4" t="s">
        <v>166</v>
      </c>
      <c r="K10" s="4" t="s">
        <v>167</v>
      </c>
      <c r="L10" s="4" t="s">
        <v>89</v>
      </c>
      <c r="M10" s="4" t="s">
        <v>88</v>
      </c>
    </row>
    <row r="13" spans="1:13">
      <c r="A13" s="3" t="s">
        <v>904</v>
      </c>
      <c r="B13" s="14"/>
      <c r="C13" s="3"/>
      <c r="D13" s="3"/>
      <c r="E13" s="3"/>
      <c r="G13" s="3"/>
    </row>
    <row r="16" spans="1:13">
      <c r="A16" s="3" t="s">
        <v>905</v>
      </c>
      <c r="B16" s="14"/>
      <c r="C16" s="3"/>
      <c r="D16" s="3"/>
      <c r="E16" s="3"/>
      <c r="G16" s="3"/>
    </row>
    <row r="17" spans="1:13">
      <c r="A17" s="15" t="s">
        <v>906</v>
      </c>
      <c r="B17" s="16"/>
      <c r="C17" s="15"/>
      <c r="D17" s="15"/>
      <c r="E17" s="15"/>
      <c r="G17" s="15"/>
    </row>
    <row r="18" spans="1:13">
      <c r="A18" s="15" t="s">
        <v>907</v>
      </c>
      <c r="B18" s="16"/>
      <c r="C18" s="15"/>
      <c r="D18" s="15"/>
      <c r="E18" s="15"/>
      <c r="G18" s="15"/>
      <c r="J18" s="18">
        <v>0</v>
      </c>
      <c r="L18" s="18">
        <v>0</v>
      </c>
      <c r="M18" s="19">
        <v>0</v>
      </c>
    </row>
    <row r="20" spans="1:13">
      <c r="A20" s="15" t="s">
        <v>908</v>
      </c>
      <c r="B20" s="16"/>
      <c r="C20" s="15"/>
      <c r="D20" s="15"/>
      <c r="E20" s="15"/>
      <c r="G20" s="15"/>
    </row>
    <row r="21" spans="1:13">
      <c r="A21" s="15" t="s">
        <v>909</v>
      </c>
      <c r="B21" s="16"/>
      <c r="C21" s="15"/>
      <c r="D21" s="15"/>
      <c r="E21" s="15"/>
      <c r="G21" s="15"/>
      <c r="J21" s="18">
        <v>0</v>
      </c>
      <c r="L21" s="18">
        <v>0</v>
      </c>
      <c r="M21" s="19">
        <v>0</v>
      </c>
    </row>
    <row r="23" spans="1:13">
      <c r="A23" s="15" t="s">
        <v>910</v>
      </c>
      <c r="B23" s="16"/>
      <c r="C23" s="15"/>
      <c r="D23" s="15"/>
      <c r="E23" s="15"/>
      <c r="G23" s="15"/>
    </row>
    <row r="24" spans="1:13">
      <c r="A24" s="15" t="s">
        <v>911</v>
      </c>
      <c r="B24" s="16"/>
      <c r="C24" s="15"/>
      <c r="D24" s="15"/>
      <c r="E24" s="15"/>
      <c r="G24" s="15"/>
      <c r="J24" s="18">
        <v>0</v>
      </c>
      <c r="L24" s="18">
        <v>0</v>
      </c>
      <c r="M24" s="19">
        <v>0</v>
      </c>
    </row>
    <row r="26" spans="1:13">
      <c r="A26" s="15" t="s">
        <v>912</v>
      </c>
      <c r="B26" s="16"/>
      <c r="C26" s="15"/>
      <c r="D26" s="15"/>
      <c r="E26" s="15"/>
      <c r="G26" s="15"/>
    </row>
    <row r="27" spans="1:13">
      <c r="A27" s="15" t="s">
        <v>913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914</v>
      </c>
      <c r="B29" s="16"/>
      <c r="C29" s="15"/>
      <c r="D29" s="15"/>
      <c r="E29" s="15"/>
      <c r="G29" s="15"/>
    </row>
    <row r="30" spans="1:13">
      <c r="A30" s="15" t="s">
        <v>915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3" t="s">
        <v>916</v>
      </c>
      <c r="B32" s="14"/>
      <c r="C32" s="3"/>
      <c r="D32" s="3"/>
      <c r="E32" s="3"/>
      <c r="G32" s="3"/>
      <c r="J32" s="11">
        <v>0</v>
      </c>
      <c r="L32" s="11">
        <v>0</v>
      </c>
      <c r="M32" s="12">
        <v>0</v>
      </c>
    </row>
    <row r="35" spans="1:13">
      <c r="A35" s="3" t="s">
        <v>917</v>
      </c>
      <c r="B35" s="14"/>
      <c r="C35" s="3"/>
      <c r="D35" s="3"/>
      <c r="E35" s="3"/>
      <c r="G35" s="3"/>
    </row>
    <row r="36" spans="1:13">
      <c r="A36" s="15" t="s">
        <v>917</v>
      </c>
      <c r="B36" s="16"/>
      <c r="C36" s="15"/>
      <c r="D36" s="15"/>
      <c r="E36" s="15"/>
      <c r="G36" s="15"/>
    </row>
    <row r="37" spans="1:13">
      <c r="A37" s="15" t="s">
        <v>918</v>
      </c>
      <c r="B37" s="16"/>
      <c r="C37" s="15"/>
      <c r="D37" s="15"/>
      <c r="E37" s="15"/>
      <c r="G37" s="15"/>
      <c r="J37" s="18">
        <v>0</v>
      </c>
      <c r="L37" s="18">
        <v>0</v>
      </c>
      <c r="M37" s="19">
        <v>0</v>
      </c>
    </row>
    <row r="39" spans="1:13">
      <c r="A39" s="3" t="s">
        <v>918</v>
      </c>
      <c r="B39" s="14"/>
      <c r="C39" s="3"/>
      <c r="D39" s="3"/>
      <c r="E39" s="3"/>
      <c r="G39" s="3"/>
      <c r="J39" s="11">
        <v>0</v>
      </c>
      <c r="L39" s="11">
        <v>0</v>
      </c>
      <c r="M39" s="12">
        <v>0</v>
      </c>
    </row>
    <row r="42" spans="1:13">
      <c r="A42" s="3" t="s">
        <v>919</v>
      </c>
      <c r="B42" s="14"/>
      <c r="C42" s="3"/>
      <c r="D42" s="3"/>
      <c r="E42" s="3"/>
      <c r="G42" s="3"/>
      <c r="J42" s="11">
        <v>0</v>
      </c>
      <c r="L42" s="11">
        <v>0</v>
      </c>
      <c r="M42" s="12">
        <v>0</v>
      </c>
    </row>
    <row r="45" spans="1:13">
      <c r="A45" s="7" t="s">
        <v>158</v>
      </c>
      <c r="B45" s="17"/>
      <c r="C45" s="7"/>
      <c r="D45" s="7"/>
      <c r="E45" s="7"/>
      <c r="G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920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921</v>
      </c>
      <c r="E9" s="3" t="s">
        <v>922</v>
      </c>
      <c r="F9" s="3" t="s">
        <v>923</v>
      </c>
      <c r="G9" s="3" t="s">
        <v>686</v>
      </c>
      <c r="H9" s="3" t="s">
        <v>87</v>
      </c>
    </row>
    <row r="10" spans="1:8">
      <c r="A10" s="4"/>
      <c r="B10" s="4"/>
      <c r="C10" s="4"/>
      <c r="D10" s="4" t="s">
        <v>164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920</v>
      </c>
      <c r="B13" s="14"/>
      <c r="C13" s="3"/>
      <c r="D13" s="3"/>
      <c r="E13" s="3"/>
    </row>
    <row r="16" spans="1:8">
      <c r="A16" s="3" t="s">
        <v>924</v>
      </c>
      <c r="B16" s="14"/>
      <c r="C16" s="3"/>
      <c r="D16" s="3"/>
      <c r="E16" s="3"/>
    </row>
    <row r="17" spans="1:8">
      <c r="A17" s="15" t="s">
        <v>925</v>
      </c>
      <c r="B17" s="16"/>
      <c r="C17" s="15"/>
      <c r="D17" s="15"/>
      <c r="E17" s="15"/>
    </row>
    <row r="18" spans="1:8">
      <c r="A18" s="15" t="s">
        <v>926</v>
      </c>
      <c r="B18" s="16"/>
      <c r="C18" s="15"/>
      <c r="D18" s="15"/>
      <c r="E18" s="15"/>
      <c r="G18" s="18">
        <v>0</v>
      </c>
      <c r="H18" s="19">
        <v>0</v>
      </c>
    </row>
    <row r="20" spans="1:8">
      <c r="A20" s="15" t="s">
        <v>927</v>
      </c>
      <c r="B20" s="16"/>
      <c r="C20" s="15"/>
      <c r="D20" s="15"/>
      <c r="E20" s="15"/>
    </row>
    <row r="21" spans="1:8">
      <c r="A21" s="15" t="s">
        <v>928</v>
      </c>
      <c r="B21" s="16"/>
      <c r="C21" s="15"/>
      <c r="D21" s="15"/>
      <c r="E21" s="15"/>
      <c r="G21" s="18">
        <v>0</v>
      </c>
      <c r="H21" s="19">
        <v>0</v>
      </c>
    </row>
    <row r="23" spans="1:8">
      <c r="A23" s="3" t="s">
        <v>929</v>
      </c>
      <c r="B23" s="14"/>
      <c r="C23" s="3"/>
      <c r="D23" s="3"/>
      <c r="E23" s="3"/>
      <c r="G23" s="11">
        <v>0</v>
      </c>
      <c r="H23" s="12">
        <v>0</v>
      </c>
    </row>
    <row r="26" spans="1:8">
      <c r="A26" s="3" t="s">
        <v>930</v>
      </c>
      <c r="B26" s="14"/>
      <c r="C26" s="3"/>
      <c r="D26" s="3"/>
      <c r="E26" s="3"/>
    </row>
    <row r="27" spans="1:8">
      <c r="A27" s="15" t="s">
        <v>931</v>
      </c>
      <c r="B27" s="16"/>
      <c r="C27" s="15"/>
      <c r="D27" s="15"/>
      <c r="E27" s="15"/>
    </row>
    <row r="28" spans="1:8">
      <c r="A28" s="15" t="s">
        <v>932</v>
      </c>
      <c r="B28" s="16"/>
      <c r="C28" s="15"/>
      <c r="D28" s="15"/>
      <c r="E28" s="15"/>
      <c r="G28" s="18">
        <v>0</v>
      </c>
      <c r="H28" s="19">
        <v>0</v>
      </c>
    </row>
    <row r="30" spans="1:8">
      <c r="A30" s="15" t="s">
        <v>933</v>
      </c>
      <c r="B30" s="16"/>
      <c r="C30" s="15"/>
      <c r="D30" s="15"/>
      <c r="E30" s="15"/>
    </row>
    <row r="31" spans="1:8">
      <c r="A31" s="15" t="s">
        <v>934</v>
      </c>
      <c r="B31" s="16"/>
      <c r="C31" s="15"/>
      <c r="D31" s="15"/>
      <c r="E31" s="15"/>
      <c r="G31" s="18">
        <v>0</v>
      </c>
      <c r="H31" s="19">
        <v>0</v>
      </c>
    </row>
    <row r="33" spans="1:8">
      <c r="A33" s="3" t="s">
        <v>935</v>
      </c>
      <c r="B33" s="14"/>
      <c r="C33" s="3"/>
      <c r="D33" s="3"/>
      <c r="E33" s="3"/>
      <c r="G33" s="11">
        <v>0</v>
      </c>
      <c r="H33" s="12">
        <v>0</v>
      </c>
    </row>
    <row r="36" spans="1:8">
      <c r="A36" s="3" t="s">
        <v>936</v>
      </c>
      <c r="B36" s="14"/>
      <c r="C36" s="3"/>
      <c r="D36" s="3"/>
      <c r="E36" s="3"/>
      <c r="G36" s="11">
        <v>0</v>
      </c>
      <c r="H36" s="12">
        <v>0</v>
      </c>
    </row>
    <row r="39" spans="1:8">
      <c r="A39" s="7" t="s">
        <v>158</v>
      </c>
      <c r="B39" s="17"/>
      <c r="C39" s="7"/>
      <c r="D39" s="7"/>
      <c r="E39" s="7"/>
    </row>
    <row r="43" spans="1:8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rightToLeft="1" workbookViewId="0"/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937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686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937</v>
      </c>
      <c r="B13" s="14"/>
      <c r="C13" s="3"/>
      <c r="D13" s="3"/>
      <c r="E13" s="3"/>
    </row>
    <row r="16" spans="1:9">
      <c r="A16" s="3" t="s">
        <v>938</v>
      </c>
      <c r="B16" s="14"/>
      <c r="C16" s="3"/>
      <c r="D16" s="3"/>
      <c r="E16" s="3"/>
    </row>
    <row r="17" spans="1:9">
      <c r="A17" s="15" t="s">
        <v>938</v>
      </c>
      <c r="B17" s="16"/>
      <c r="C17" s="15"/>
      <c r="D17" s="15"/>
      <c r="E17" s="15"/>
    </row>
    <row r="18" spans="1:9">
      <c r="A18" s="7" t="s">
        <v>939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940</v>
      </c>
      <c r="B19" s="17">
        <v>5999</v>
      </c>
      <c r="C19" s="7"/>
      <c r="D19" s="7"/>
      <c r="E19" s="7"/>
      <c r="H19" s="8">
        <v>-57.62</v>
      </c>
      <c r="I19" s="9">
        <v>-5.9999999999999995E-4</v>
      </c>
    </row>
    <row r="20" spans="1:9">
      <c r="A20" s="7" t="s">
        <v>941</v>
      </c>
      <c r="B20" s="17">
        <v>126016</v>
      </c>
      <c r="C20" s="7"/>
      <c r="D20" s="7"/>
      <c r="E20" s="7"/>
      <c r="H20" s="8">
        <v>47.03</v>
      </c>
      <c r="I20" s="9">
        <v>5.0000000000000001E-4</v>
      </c>
    </row>
    <row r="21" spans="1:9">
      <c r="A21" s="7" t="s">
        <v>942</v>
      </c>
      <c r="B21" s="17">
        <v>5997</v>
      </c>
      <c r="C21" s="7"/>
      <c r="D21" s="7"/>
      <c r="E21" s="7"/>
      <c r="H21" s="8">
        <v>-54.63</v>
      </c>
      <c r="I21" s="9">
        <v>-5.9999999999999995E-4</v>
      </c>
    </row>
    <row r="22" spans="1:9">
      <c r="A22" s="7" t="s">
        <v>943</v>
      </c>
      <c r="B22" s="17">
        <v>419256003</v>
      </c>
      <c r="C22" s="7"/>
      <c r="D22" s="7"/>
      <c r="E22" s="7"/>
      <c r="H22" s="8">
        <v>0.89</v>
      </c>
      <c r="I22" s="9">
        <v>0</v>
      </c>
    </row>
    <row r="23" spans="1:9">
      <c r="A23" s="15" t="s">
        <v>944</v>
      </c>
      <c r="B23" s="16"/>
      <c r="C23" s="15"/>
      <c r="D23" s="15"/>
      <c r="E23" s="15"/>
      <c r="H23" s="18">
        <v>-64.33</v>
      </c>
      <c r="I23" s="19">
        <v>-6.9999999999999999E-4</v>
      </c>
    </row>
    <row r="25" spans="1:9">
      <c r="A25" s="3" t="s">
        <v>944</v>
      </c>
      <c r="B25" s="14"/>
      <c r="C25" s="3"/>
      <c r="D25" s="3"/>
      <c r="E25" s="3"/>
      <c r="H25" s="11">
        <v>-64.33</v>
      </c>
      <c r="I25" s="12">
        <v>-6.9999999999999999E-4</v>
      </c>
    </row>
    <row r="28" spans="1:9">
      <c r="A28" s="3" t="s">
        <v>945</v>
      </c>
      <c r="B28" s="14"/>
      <c r="C28" s="3"/>
      <c r="D28" s="3"/>
      <c r="E28" s="3"/>
    </row>
    <row r="29" spans="1:9">
      <c r="A29" s="15" t="s">
        <v>945</v>
      </c>
      <c r="B29" s="16"/>
      <c r="C29" s="15"/>
      <c r="D29" s="15"/>
      <c r="E29" s="15"/>
    </row>
    <row r="30" spans="1:9">
      <c r="A30" s="7" t="s">
        <v>946</v>
      </c>
      <c r="B30" s="17" t="s">
        <v>947</v>
      </c>
      <c r="C30" s="7"/>
      <c r="D30" s="7"/>
      <c r="E30" s="7"/>
      <c r="H30" s="8">
        <v>1.37</v>
      </c>
      <c r="I30" s="9">
        <v>0</v>
      </c>
    </row>
    <row r="31" spans="1:9">
      <c r="A31" s="15" t="s">
        <v>948</v>
      </c>
      <c r="B31" s="16"/>
      <c r="C31" s="15"/>
      <c r="D31" s="15"/>
      <c r="E31" s="15"/>
      <c r="H31" s="18">
        <v>1.37</v>
      </c>
      <c r="I31" s="19">
        <v>0</v>
      </c>
    </row>
    <row r="33" spans="1:9">
      <c r="A33" s="3" t="s">
        <v>948</v>
      </c>
      <c r="B33" s="14"/>
      <c r="C33" s="3"/>
      <c r="D33" s="3"/>
      <c r="E33" s="3"/>
      <c r="H33" s="11">
        <v>1.37</v>
      </c>
      <c r="I33" s="12">
        <v>0</v>
      </c>
    </row>
    <row r="36" spans="1:9">
      <c r="A36" s="3" t="s">
        <v>949</v>
      </c>
      <c r="B36" s="14"/>
      <c r="C36" s="3"/>
      <c r="D36" s="3"/>
      <c r="E36" s="3"/>
      <c r="H36" s="11">
        <v>-62.95</v>
      </c>
      <c r="I36" s="12">
        <v>-5.9999999999999995E-4</v>
      </c>
    </row>
    <row r="39" spans="1:9">
      <c r="A39" s="7" t="s">
        <v>158</v>
      </c>
      <c r="B39" s="17"/>
      <c r="C39" s="7"/>
      <c r="D39" s="7"/>
      <c r="E39" s="7"/>
    </row>
    <row r="43" spans="1:9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950</v>
      </c>
    </row>
    <row r="6" spans="1:5">
      <c r="A6" s="2" t="s">
        <v>2</v>
      </c>
    </row>
    <row r="9" spans="1:5">
      <c r="A9" s="3" t="s">
        <v>78</v>
      </c>
      <c r="B9" s="3" t="s">
        <v>79</v>
      </c>
      <c r="C9" s="3" t="s">
        <v>80</v>
      </c>
      <c r="D9" s="3" t="s">
        <v>951</v>
      </c>
      <c r="E9" s="3" t="s">
        <v>686</v>
      </c>
    </row>
    <row r="10" spans="1:5">
      <c r="A10" s="4"/>
      <c r="B10" s="4"/>
      <c r="C10" s="4"/>
      <c r="D10" s="4" t="s">
        <v>164</v>
      </c>
      <c r="E10" s="4" t="s">
        <v>89</v>
      </c>
    </row>
    <row r="13" spans="1:5">
      <c r="A13" s="3" t="s">
        <v>952</v>
      </c>
      <c r="B13" s="14"/>
      <c r="C13" s="3"/>
      <c r="D13" s="3"/>
    </row>
    <row r="16" spans="1:5">
      <c r="A16" s="3" t="s">
        <v>953</v>
      </c>
      <c r="B16" s="14"/>
      <c r="C16" s="3"/>
      <c r="D16" s="3"/>
    </row>
    <row r="17" spans="1:5">
      <c r="A17" s="15" t="s">
        <v>954</v>
      </c>
      <c r="B17" s="16"/>
      <c r="C17" s="15"/>
      <c r="D17" s="15"/>
    </row>
    <row r="18" spans="1:5">
      <c r="A18" s="15" t="s">
        <v>955</v>
      </c>
      <c r="B18" s="16"/>
      <c r="C18" s="15"/>
      <c r="D18" s="15"/>
      <c r="E18" s="18">
        <v>0</v>
      </c>
    </row>
    <row r="20" spans="1:5">
      <c r="A20" s="3" t="s">
        <v>956</v>
      </c>
      <c r="B20" s="14"/>
      <c r="C20" s="3"/>
      <c r="D20" s="3"/>
      <c r="E20" s="11">
        <v>0</v>
      </c>
    </row>
    <row r="23" spans="1:5">
      <c r="A23" s="3" t="s">
        <v>957</v>
      </c>
      <c r="B23" s="14"/>
      <c r="C23" s="3"/>
      <c r="D23" s="3"/>
    </row>
    <row r="24" spans="1:5">
      <c r="A24" s="15" t="s">
        <v>958</v>
      </c>
      <c r="B24" s="16"/>
      <c r="C24" s="15"/>
      <c r="D24" s="15"/>
    </row>
    <row r="25" spans="1:5">
      <c r="A25" s="15" t="s">
        <v>959</v>
      </c>
      <c r="B25" s="16"/>
      <c r="C25" s="15"/>
      <c r="D25" s="15"/>
      <c r="E25" s="18">
        <v>0</v>
      </c>
    </row>
    <row r="27" spans="1:5">
      <c r="A27" s="3" t="s">
        <v>960</v>
      </c>
      <c r="B27" s="14"/>
      <c r="C27" s="3"/>
      <c r="D27" s="3"/>
      <c r="E27" s="11">
        <v>0</v>
      </c>
    </row>
    <row r="30" spans="1:5">
      <c r="A30" s="3" t="s">
        <v>961</v>
      </c>
      <c r="B30" s="14"/>
      <c r="C30" s="3"/>
      <c r="D30" s="3"/>
      <c r="E30" s="11">
        <v>0</v>
      </c>
    </row>
    <row r="33" spans="1:4">
      <c r="A33" s="7" t="s">
        <v>158</v>
      </c>
      <c r="B33" s="17"/>
      <c r="C33" s="7"/>
      <c r="D33" s="7"/>
    </row>
    <row r="37" spans="1:4">
      <c r="A37" s="2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962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963</v>
      </c>
      <c r="L9" s="3" t="s">
        <v>162</v>
      </c>
      <c r="M9" s="3" t="s">
        <v>964</v>
      </c>
      <c r="N9" s="3" t="s">
        <v>163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89</v>
      </c>
      <c r="N10" s="4" t="s">
        <v>88</v>
      </c>
      <c r="O10" s="4" t="s">
        <v>88</v>
      </c>
    </row>
    <row r="13" spans="1:15">
      <c r="A13" s="3" t="s">
        <v>206</v>
      </c>
      <c r="B13" s="14"/>
      <c r="C13" s="3"/>
      <c r="D13" s="3"/>
      <c r="E13" s="3"/>
      <c r="F13" s="3"/>
      <c r="G13" s="3"/>
      <c r="I13" s="3"/>
    </row>
    <row r="16" spans="1:15">
      <c r="A16" s="3" t="s">
        <v>207</v>
      </c>
      <c r="B16" s="14"/>
      <c r="C16" s="3"/>
      <c r="D16" s="3"/>
      <c r="E16" s="3"/>
      <c r="F16" s="3"/>
      <c r="G16" s="3"/>
      <c r="I16" s="3"/>
    </row>
    <row r="17" spans="1:15">
      <c r="A17" s="15" t="s">
        <v>208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380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381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439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440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443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444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445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446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965</v>
      </c>
      <c r="B32" s="14"/>
      <c r="C32" s="3"/>
      <c r="D32" s="3"/>
      <c r="E32" s="3"/>
      <c r="F32" s="3"/>
      <c r="G32" s="3"/>
      <c r="I32" s="3"/>
    </row>
    <row r="33" spans="1:15">
      <c r="A33" s="3" t="s">
        <v>966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479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158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967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963</v>
      </c>
      <c r="L9" s="3" t="s">
        <v>162</v>
      </c>
      <c r="M9" s="3" t="s">
        <v>964</v>
      </c>
      <c r="N9" s="3" t="s">
        <v>163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89</v>
      </c>
      <c r="N10" s="4" t="s">
        <v>88</v>
      </c>
      <c r="O10" s="4" t="s">
        <v>88</v>
      </c>
    </row>
    <row r="13" spans="1:15">
      <c r="A13" s="3" t="s">
        <v>721</v>
      </c>
      <c r="B13" s="14"/>
      <c r="C13" s="3"/>
      <c r="D13" s="3"/>
      <c r="E13" s="3"/>
      <c r="F13" s="3"/>
      <c r="G13" s="3"/>
      <c r="I13" s="3"/>
    </row>
    <row r="16" spans="1:15">
      <c r="A16" s="3" t="s">
        <v>722</v>
      </c>
      <c r="B16" s="14"/>
      <c r="C16" s="3"/>
      <c r="D16" s="3"/>
      <c r="E16" s="3"/>
      <c r="F16" s="3"/>
      <c r="G16" s="3"/>
      <c r="I16" s="3"/>
    </row>
    <row r="17" spans="1:15">
      <c r="A17" s="15" t="s">
        <v>723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733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734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735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736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737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738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739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740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965</v>
      </c>
      <c r="B32" s="14"/>
      <c r="C32" s="3"/>
      <c r="D32" s="3"/>
      <c r="E32" s="3"/>
      <c r="F32" s="3"/>
      <c r="G32" s="3"/>
      <c r="I32" s="3"/>
    </row>
    <row r="33" spans="1:15">
      <c r="A33" s="3" t="s">
        <v>966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747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158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968</v>
      </c>
    </row>
    <row r="6" spans="1:14">
      <c r="A6" s="2" t="s">
        <v>2</v>
      </c>
    </row>
    <row r="9" spans="1:14">
      <c r="A9" s="3" t="s">
        <v>969</v>
      </c>
      <c r="B9" s="3" t="s">
        <v>970</v>
      </c>
      <c r="C9" s="3" t="s">
        <v>80</v>
      </c>
      <c r="D9" s="3" t="s">
        <v>971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963</v>
      </c>
      <c r="L9" s="3" t="s">
        <v>162</v>
      </c>
      <c r="M9" s="3" t="s">
        <v>964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89</v>
      </c>
      <c r="N10" s="4" t="s">
        <v>88</v>
      </c>
    </row>
    <row r="13" spans="1:14">
      <c r="A13" s="3" t="s">
        <v>865</v>
      </c>
      <c r="B13" s="14"/>
      <c r="C13" s="3"/>
      <c r="D13" s="3"/>
      <c r="E13" s="3"/>
      <c r="F13" s="3"/>
      <c r="G13" s="3"/>
      <c r="I13" s="3"/>
    </row>
    <row r="16" spans="1:14">
      <c r="A16" s="3" t="s">
        <v>866</v>
      </c>
      <c r="B16" s="14"/>
      <c r="C16" s="3"/>
      <c r="D16" s="3"/>
      <c r="E16" s="3"/>
      <c r="F16" s="3"/>
      <c r="G16" s="3"/>
      <c r="I16" s="3"/>
    </row>
    <row r="17" spans="1:14">
      <c r="A17" s="15" t="s">
        <v>867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869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870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871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872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873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874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879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880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881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882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883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884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885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886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887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888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891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892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965</v>
      </c>
      <c r="B47" s="14"/>
      <c r="C47" s="3"/>
      <c r="D47" s="3"/>
      <c r="E47" s="3"/>
      <c r="F47" s="3"/>
      <c r="G47" s="3"/>
      <c r="I47" s="3"/>
    </row>
    <row r="48" spans="1:14">
      <c r="A48" s="3" t="s">
        <v>966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903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158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rightToLeft="1" topLeftCell="A7" workbookViewId="0">
      <selection activeCell="C18" sqref="C18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1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159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160</v>
      </c>
      <c r="F9" s="3" t="s">
        <v>161</v>
      </c>
      <c r="G9" s="3" t="s">
        <v>83</v>
      </c>
      <c r="H9" s="3" t="s">
        <v>84</v>
      </c>
      <c r="I9" s="3" t="s">
        <v>85</v>
      </c>
      <c r="J9" s="3" t="s">
        <v>162</v>
      </c>
      <c r="K9" s="3" t="s">
        <v>40</v>
      </c>
      <c r="L9" s="3" t="s">
        <v>86</v>
      </c>
      <c r="M9" s="3" t="s">
        <v>163</v>
      </c>
      <c r="N9" s="3" t="s">
        <v>87</v>
      </c>
    </row>
    <row r="10" spans="1:14">
      <c r="A10" s="4"/>
      <c r="B10" s="4"/>
      <c r="C10" s="4"/>
      <c r="D10" s="4"/>
      <c r="E10" s="4" t="s">
        <v>164</v>
      </c>
      <c r="F10" s="4" t="s">
        <v>165</v>
      </c>
      <c r="G10" s="4"/>
      <c r="H10" s="4" t="s">
        <v>88</v>
      </c>
      <c r="I10" s="4" t="s">
        <v>88</v>
      </c>
      <c r="J10" s="4" t="s">
        <v>166</v>
      </c>
      <c r="K10" s="4" t="s">
        <v>167</v>
      </c>
      <c r="L10" s="4" t="s">
        <v>89</v>
      </c>
      <c r="M10" s="4" t="s">
        <v>88</v>
      </c>
      <c r="N10" s="4" t="s">
        <v>88</v>
      </c>
    </row>
    <row r="13" spans="1:14">
      <c r="A13" s="3" t="s">
        <v>168</v>
      </c>
      <c r="B13" s="14"/>
      <c r="C13" s="3"/>
      <c r="D13" s="3"/>
      <c r="E13" s="3"/>
      <c r="G13" s="3"/>
    </row>
    <row r="16" spans="1:14">
      <c r="A16" s="3" t="s">
        <v>169</v>
      </c>
      <c r="B16" s="14"/>
      <c r="C16" s="3"/>
      <c r="D16" s="3"/>
      <c r="E16" s="3"/>
      <c r="G16" s="3"/>
    </row>
    <row r="17" spans="1:14">
      <c r="A17" s="15" t="s">
        <v>170</v>
      </c>
      <c r="B17" s="16"/>
      <c r="C17" s="15"/>
      <c r="D17" s="15"/>
      <c r="E17" s="15"/>
      <c r="G17" s="15"/>
    </row>
    <row r="18" spans="1:14">
      <c r="A18" s="7" t="s">
        <v>171</v>
      </c>
      <c r="B18" s="17">
        <v>1114750</v>
      </c>
      <c r="C18" s="7"/>
      <c r="D18" s="7"/>
      <c r="E18" s="7"/>
      <c r="F18" s="17">
        <v>4.57</v>
      </c>
      <c r="G18" s="7" t="s">
        <v>98</v>
      </c>
      <c r="I18" s="9">
        <v>6.9999999999999999E-4</v>
      </c>
      <c r="J18" s="8">
        <v>325000</v>
      </c>
      <c r="K18" s="8">
        <v>126.33</v>
      </c>
      <c r="L18" s="8">
        <v>410.57</v>
      </c>
      <c r="M18" s="9">
        <v>0</v>
      </c>
      <c r="N18" s="9">
        <v>4.1999999999999997E-3</v>
      </c>
    </row>
    <row r="19" spans="1:14">
      <c r="A19" s="15" t="s">
        <v>172</v>
      </c>
      <c r="B19" s="16"/>
      <c r="C19" s="15"/>
      <c r="D19" s="15"/>
      <c r="E19" s="15"/>
      <c r="F19" s="16">
        <v>4.57</v>
      </c>
      <c r="G19" s="15"/>
      <c r="I19" s="19">
        <v>6.9999999999999999E-4</v>
      </c>
      <c r="J19" s="18">
        <v>325000</v>
      </c>
      <c r="L19" s="18">
        <v>410.57</v>
      </c>
      <c r="N19" s="19">
        <v>4.1999999999999997E-3</v>
      </c>
    </row>
    <row r="21" spans="1:14">
      <c r="A21" s="15" t="s">
        <v>173</v>
      </c>
      <c r="B21" s="16"/>
      <c r="C21" s="15"/>
      <c r="D21" s="15"/>
      <c r="E21" s="15"/>
      <c r="G21" s="15"/>
    </row>
    <row r="22" spans="1:14">
      <c r="A22" s="15" t="s">
        <v>174</v>
      </c>
      <c r="B22" s="16"/>
      <c r="C22" s="15"/>
      <c r="D22" s="15"/>
      <c r="E22" s="15"/>
      <c r="G22" s="15"/>
      <c r="J22" s="18">
        <v>0</v>
      </c>
      <c r="L22" s="18">
        <v>0</v>
      </c>
      <c r="N22" s="19">
        <v>0</v>
      </c>
    </row>
    <row r="24" spans="1:14">
      <c r="A24" s="15" t="s">
        <v>175</v>
      </c>
      <c r="B24" s="16"/>
      <c r="C24" s="15"/>
      <c r="D24" s="15"/>
      <c r="E24" s="15"/>
      <c r="G24" s="15"/>
    </row>
    <row r="25" spans="1:14">
      <c r="A25" s="15" t="s">
        <v>176</v>
      </c>
      <c r="B25" s="16"/>
      <c r="C25" s="15"/>
      <c r="D25" s="15"/>
      <c r="E25" s="15"/>
      <c r="G25" s="15"/>
      <c r="J25" s="18">
        <v>0</v>
      </c>
      <c r="L25" s="18">
        <v>0</v>
      </c>
      <c r="N25" s="19">
        <v>0</v>
      </c>
    </row>
    <row r="27" spans="1:14">
      <c r="A27" s="3" t="s">
        <v>177</v>
      </c>
      <c r="B27" s="14"/>
      <c r="C27" s="3"/>
      <c r="D27" s="3"/>
      <c r="E27" s="3"/>
      <c r="F27" s="14">
        <v>4.57</v>
      </c>
      <c r="G27" s="3"/>
      <c r="I27" s="12">
        <v>6.9999999999999999E-4</v>
      </c>
      <c r="J27" s="11">
        <v>325000</v>
      </c>
      <c r="L27" s="11">
        <v>410.57</v>
      </c>
      <c r="N27" s="12">
        <v>4.1999999999999997E-3</v>
      </c>
    </row>
    <row r="30" spans="1:14">
      <c r="A30" s="3" t="s">
        <v>178</v>
      </c>
      <c r="B30" s="14"/>
      <c r="C30" s="3"/>
      <c r="D30" s="3"/>
      <c r="E30" s="3"/>
      <c r="G30" s="3"/>
    </row>
    <row r="31" spans="1:14">
      <c r="A31" s="15" t="s">
        <v>179</v>
      </c>
      <c r="B31" s="16"/>
      <c r="C31" s="15"/>
      <c r="D31" s="15"/>
      <c r="E31" s="15"/>
      <c r="G31" s="15"/>
    </row>
    <row r="32" spans="1:14">
      <c r="A32" s="15" t="s">
        <v>180</v>
      </c>
      <c r="B32" s="16"/>
      <c r="C32" s="15"/>
      <c r="D32" s="15"/>
      <c r="E32" s="15"/>
      <c r="G32" s="15"/>
      <c r="J32" s="18">
        <v>0</v>
      </c>
      <c r="L32" s="18">
        <v>0</v>
      </c>
      <c r="N32" s="19">
        <v>0</v>
      </c>
    </row>
    <row r="34" spans="1:14">
      <c r="A34" s="15" t="s">
        <v>181</v>
      </c>
      <c r="B34" s="16"/>
      <c r="C34" s="15"/>
      <c r="D34" s="15"/>
      <c r="E34" s="15"/>
      <c r="G34" s="15"/>
    </row>
    <row r="35" spans="1:14">
      <c r="A35" s="15" t="s">
        <v>182</v>
      </c>
      <c r="B35" s="16"/>
      <c r="C35" s="15"/>
      <c r="D35" s="15"/>
      <c r="E35" s="15"/>
      <c r="G35" s="15"/>
      <c r="J35" s="18">
        <v>0</v>
      </c>
      <c r="L35" s="18">
        <v>0</v>
      </c>
      <c r="N35" s="19">
        <v>0</v>
      </c>
    </row>
    <row r="37" spans="1:14">
      <c r="A37" s="3" t="s">
        <v>183</v>
      </c>
      <c r="B37" s="14"/>
      <c r="C37" s="3"/>
      <c r="D37" s="3"/>
      <c r="E37" s="3"/>
      <c r="G37" s="3"/>
      <c r="J37" s="11">
        <v>0</v>
      </c>
      <c r="L37" s="11">
        <v>0</v>
      </c>
      <c r="N37" s="12">
        <v>0</v>
      </c>
    </row>
    <row r="40" spans="1:14">
      <c r="A40" s="3" t="s">
        <v>184</v>
      </c>
      <c r="B40" s="14"/>
      <c r="C40" s="3"/>
      <c r="D40" s="3"/>
      <c r="E40" s="3"/>
      <c r="F40" s="14">
        <v>4.57</v>
      </c>
      <c r="G40" s="3"/>
      <c r="I40" s="12">
        <v>6.9999999999999999E-4</v>
      </c>
      <c r="J40" s="11">
        <v>325000</v>
      </c>
      <c r="L40" s="11">
        <v>410.57</v>
      </c>
      <c r="N40" s="12">
        <v>4.1999999999999997E-3</v>
      </c>
    </row>
    <row r="43" spans="1:14">
      <c r="A43" s="7" t="s">
        <v>158</v>
      </c>
      <c r="B43" s="17"/>
      <c r="C43" s="7"/>
      <c r="D43" s="7"/>
      <c r="E43" s="7"/>
      <c r="G43" s="7"/>
    </row>
    <row r="47" spans="1:14">
      <c r="A47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185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187</v>
      </c>
      <c r="B13" s="14"/>
      <c r="C13" s="3"/>
      <c r="D13" s="3"/>
      <c r="E13" s="3"/>
      <c r="F13" s="3"/>
      <c r="G13" s="3"/>
      <c r="I13" s="3"/>
    </row>
    <row r="16" spans="1:16">
      <c r="A16" s="3" t="s">
        <v>188</v>
      </c>
      <c r="B16" s="14"/>
      <c r="C16" s="3"/>
      <c r="D16" s="3"/>
      <c r="E16" s="3"/>
      <c r="F16" s="3"/>
      <c r="G16" s="3"/>
      <c r="I16" s="3"/>
    </row>
    <row r="17" spans="1:16">
      <c r="A17" s="15" t="s">
        <v>189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190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191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192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193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194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195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196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197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198</v>
      </c>
      <c r="B32" s="14"/>
      <c r="C32" s="3"/>
      <c r="D32" s="3"/>
      <c r="E32" s="3"/>
      <c r="F32" s="3"/>
      <c r="G32" s="3"/>
      <c r="I32" s="3"/>
    </row>
    <row r="33" spans="1:16">
      <c r="A33" s="15" t="s">
        <v>199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200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201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202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203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204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158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2"/>
  <sheetViews>
    <sheetView rightToLeft="1" tabSelected="1" topLeftCell="A114" workbookViewId="0">
      <selection activeCell="A126" sqref="A126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4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205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160</v>
      </c>
      <c r="H9" s="3" t="s">
        <v>161</v>
      </c>
      <c r="I9" s="3" t="s">
        <v>83</v>
      </c>
      <c r="J9" s="3" t="s">
        <v>84</v>
      </c>
      <c r="K9" s="3" t="s">
        <v>85</v>
      </c>
      <c r="L9" s="3" t="s">
        <v>162</v>
      </c>
      <c r="M9" s="3" t="s">
        <v>40</v>
      </c>
      <c r="N9" s="3" t="s">
        <v>86</v>
      </c>
      <c r="O9" s="3" t="s">
        <v>163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164</v>
      </c>
      <c r="H10" s="4" t="s">
        <v>165</v>
      </c>
      <c r="I10" s="4"/>
      <c r="J10" s="4" t="s">
        <v>88</v>
      </c>
      <c r="K10" s="4" t="s">
        <v>88</v>
      </c>
      <c r="L10" s="4" t="s">
        <v>166</v>
      </c>
      <c r="M10" s="4" t="s">
        <v>167</v>
      </c>
      <c r="N10" s="4" t="s">
        <v>89</v>
      </c>
      <c r="O10" s="4" t="s">
        <v>88</v>
      </c>
      <c r="P10" s="4" t="s">
        <v>88</v>
      </c>
    </row>
    <row r="13" spans="1:16">
      <c r="A13" s="3" t="s">
        <v>206</v>
      </c>
      <c r="B13" s="14"/>
      <c r="C13" s="3"/>
      <c r="D13" s="3"/>
      <c r="E13" s="3"/>
      <c r="F13" s="3"/>
      <c r="G13" s="3"/>
      <c r="I13" s="3"/>
    </row>
    <row r="16" spans="1:16">
      <c r="A16" s="3" t="s">
        <v>207</v>
      </c>
      <c r="B16" s="14"/>
      <c r="C16" s="3"/>
      <c r="D16" s="3"/>
      <c r="E16" s="3"/>
      <c r="F16" s="3"/>
      <c r="G16" s="3"/>
      <c r="I16" s="3"/>
    </row>
    <row r="17" spans="1:16">
      <c r="A17" s="15" t="s">
        <v>208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209</v>
      </c>
      <c r="B18" s="17">
        <v>2310118</v>
      </c>
      <c r="C18" s="7" t="s">
        <v>210</v>
      </c>
      <c r="D18" s="7" t="s">
        <v>211</v>
      </c>
      <c r="E18" s="7" t="s">
        <v>133</v>
      </c>
      <c r="F18" s="7" t="s">
        <v>97</v>
      </c>
      <c r="G18" s="7"/>
      <c r="H18" s="17">
        <v>3.83</v>
      </c>
      <c r="I18" s="7" t="s">
        <v>98</v>
      </c>
      <c r="J18" s="20">
        <v>2.58E-2</v>
      </c>
      <c r="K18" s="9">
        <v>5.8999999999999999E-3</v>
      </c>
      <c r="L18" s="8">
        <v>749151</v>
      </c>
      <c r="M18" s="8">
        <v>114.02</v>
      </c>
      <c r="N18" s="8">
        <v>854.18</v>
      </c>
      <c r="O18" s="9">
        <v>2.9999999999999997E-4</v>
      </c>
      <c r="P18" s="9">
        <v>8.8000000000000005E-3</v>
      </c>
    </row>
    <row r="19" spans="1:16">
      <c r="A19" s="7" t="s">
        <v>212</v>
      </c>
      <c r="B19" s="17">
        <v>2310142</v>
      </c>
      <c r="C19" s="7" t="s">
        <v>210</v>
      </c>
      <c r="D19" s="7" t="s">
        <v>211</v>
      </c>
      <c r="E19" s="7" t="s">
        <v>133</v>
      </c>
      <c r="F19" s="7" t="s">
        <v>97</v>
      </c>
      <c r="G19" s="7"/>
      <c r="H19" s="17">
        <v>3.66</v>
      </c>
      <c r="I19" s="7" t="s">
        <v>98</v>
      </c>
      <c r="J19" s="20">
        <v>4.1000000000000003E-3</v>
      </c>
      <c r="K19" s="9">
        <v>5.7999999999999996E-3</v>
      </c>
      <c r="L19" s="8">
        <v>117245</v>
      </c>
      <c r="M19" s="8">
        <v>99.5</v>
      </c>
      <c r="N19" s="8">
        <v>116.66</v>
      </c>
      <c r="O19" s="9">
        <v>0</v>
      </c>
      <c r="P19" s="9">
        <v>1.1999999999999999E-3</v>
      </c>
    </row>
    <row r="20" spans="1:16">
      <c r="A20" s="7" t="s">
        <v>213</v>
      </c>
      <c r="B20" s="17">
        <v>1940535</v>
      </c>
      <c r="C20" s="7" t="s">
        <v>214</v>
      </c>
      <c r="D20" s="7" t="s">
        <v>211</v>
      </c>
      <c r="E20" s="7" t="s">
        <v>133</v>
      </c>
      <c r="F20" s="7" t="s">
        <v>134</v>
      </c>
      <c r="G20" s="7"/>
      <c r="H20" s="17">
        <v>6.49</v>
      </c>
      <c r="I20" s="7" t="s">
        <v>98</v>
      </c>
      <c r="J20" s="20">
        <v>0.05</v>
      </c>
      <c r="K20" s="9">
        <v>1.0800000000000001E-2</v>
      </c>
      <c r="L20" s="8">
        <v>160351</v>
      </c>
      <c r="M20" s="8">
        <v>134.79</v>
      </c>
      <c r="N20" s="8">
        <v>216.14</v>
      </c>
      <c r="O20" s="9">
        <v>2.0000000000000001E-4</v>
      </c>
      <c r="P20" s="9">
        <v>2.2000000000000001E-3</v>
      </c>
    </row>
    <row r="21" spans="1:16">
      <c r="A21" s="7" t="s">
        <v>215</v>
      </c>
      <c r="B21" s="17">
        <v>7410152</v>
      </c>
      <c r="C21" s="7" t="s">
        <v>216</v>
      </c>
      <c r="D21" s="7" t="s">
        <v>211</v>
      </c>
      <c r="E21" s="7" t="s">
        <v>96</v>
      </c>
      <c r="F21" s="7" t="s">
        <v>134</v>
      </c>
      <c r="G21" s="7"/>
      <c r="H21" s="17">
        <v>0.7</v>
      </c>
      <c r="I21" s="7" t="s">
        <v>98</v>
      </c>
      <c r="J21" s="20">
        <v>4.1000000000000002E-2</v>
      </c>
      <c r="K21" s="9">
        <v>2.5899999999999999E-2</v>
      </c>
      <c r="L21" s="8">
        <v>1191065.08</v>
      </c>
      <c r="M21" s="8">
        <v>126.52</v>
      </c>
      <c r="N21" s="8">
        <v>1506.94</v>
      </c>
      <c r="O21" s="9">
        <v>8.9999999999999998E-4</v>
      </c>
      <c r="P21" s="9">
        <v>1.55E-2</v>
      </c>
    </row>
    <row r="22" spans="1:16">
      <c r="A22" s="7" t="s">
        <v>217</v>
      </c>
      <c r="B22" s="17">
        <v>7410228</v>
      </c>
      <c r="C22" s="7" t="s">
        <v>216</v>
      </c>
      <c r="D22" s="7" t="s">
        <v>211</v>
      </c>
      <c r="E22" s="7" t="s">
        <v>96</v>
      </c>
      <c r="F22" s="7" t="s">
        <v>134</v>
      </c>
      <c r="G22" s="7"/>
      <c r="H22" s="17">
        <v>2.62</v>
      </c>
      <c r="I22" s="7" t="s">
        <v>98</v>
      </c>
      <c r="J22" s="20">
        <v>2.5999999999999999E-2</v>
      </c>
      <c r="K22" s="9">
        <v>5.1999999999999998E-3</v>
      </c>
      <c r="L22" s="8">
        <v>1482009</v>
      </c>
      <c r="M22" s="8">
        <v>113.91</v>
      </c>
      <c r="N22" s="8">
        <v>1688.16</v>
      </c>
      <c r="O22" s="9">
        <v>5.0000000000000001E-4</v>
      </c>
      <c r="P22" s="9">
        <v>1.7399999999999999E-2</v>
      </c>
    </row>
    <row r="23" spans="1:16">
      <c r="A23" s="7" t="s">
        <v>218</v>
      </c>
      <c r="B23" s="17">
        <v>7410186</v>
      </c>
      <c r="C23" s="7" t="s">
        <v>216</v>
      </c>
      <c r="D23" s="7" t="s">
        <v>211</v>
      </c>
      <c r="E23" s="7" t="s">
        <v>96</v>
      </c>
      <c r="F23" s="7" t="s">
        <v>134</v>
      </c>
      <c r="G23" s="7"/>
      <c r="H23" s="17">
        <v>0.06</v>
      </c>
      <c r="I23" s="7" t="s">
        <v>98</v>
      </c>
      <c r="J23" s="20">
        <v>5.2999999999999999E-2</v>
      </c>
      <c r="K23" s="9">
        <v>5.4300000000000001E-2</v>
      </c>
      <c r="L23" s="8">
        <v>1169210</v>
      </c>
      <c r="M23" s="8">
        <v>112.61</v>
      </c>
      <c r="N23" s="8">
        <v>1316.65</v>
      </c>
      <c r="O23" s="9">
        <v>5.9999999999999995E-4</v>
      </c>
      <c r="P23" s="9">
        <v>1.3599999999999999E-2</v>
      </c>
    </row>
    <row r="24" spans="1:16">
      <c r="A24" s="7" t="s">
        <v>219</v>
      </c>
      <c r="B24" s="17">
        <v>2310076</v>
      </c>
      <c r="C24" s="7" t="s">
        <v>210</v>
      </c>
      <c r="D24" s="7" t="s">
        <v>211</v>
      </c>
      <c r="E24" s="7" t="s">
        <v>96</v>
      </c>
      <c r="F24" s="7" t="s">
        <v>97</v>
      </c>
      <c r="G24" s="7"/>
      <c r="H24" s="17">
        <v>4.45</v>
      </c>
      <c r="I24" s="7" t="s">
        <v>98</v>
      </c>
      <c r="J24" s="20">
        <v>0.03</v>
      </c>
      <c r="K24" s="9">
        <v>6.8999999999999999E-3</v>
      </c>
      <c r="L24" s="8">
        <v>200000</v>
      </c>
      <c r="M24" s="8">
        <v>118.9</v>
      </c>
      <c r="N24" s="8">
        <v>237.8</v>
      </c>
      <c r="O24" s="9">
        <v>4.0000000000000002E-4</v>
      </c>
      <c r="P24" s="9">
        <v>2.3999999999999998E-3</v>
      </c>
    </row>
    <row r="25" spans="1:16">
      <c r="A25" s="7" t="s">
        <v>220</v>
      </c>
      <c r="B25" s="17">
        <v>2310068</v>
      </c>
      <c r="C25" s="7" t="s">
        <v>210</v>
      </c>
      <c r="D25" s="7" t="s">
        <v>211</v>
      </c>
      <c r="E25" s="7" t="s">
        <v>96</v>
      </c>
      <c r="F25" s="7" t="s">
        <v>97</v>
      </c>
      <c r="G25" s="7"/>
      <c r="H25" s="17">
        <v>2.2999999999999998</v>
      </c>
      <c r="I25" s="7" t="s">
        <v>98</v>
      </c>
      <c r="J25" s="20">
        <v>3.9E-2</v>
      </c>
      <c r="K25" s="9">
        <v>4.5999999999999999E-3</v>
      </c>
      <c r="L25" s="8">
        <v>3546</v>
      </c>
      <c r="M25" s="8">
        <v>133.18</v>
      </c>
      <c r="N25" s="8">
        <v>4.72</v>
      </c>
      <c r="O25" s="9">
        <v>0</v>
      </c>
      <c r="P25" s="9">
        <v>0</v>
      </c>
    </row>
    <row r="26" spans="1:16">
      <c r="A26" s="7" t="s">
        <v>221</v>
      </c>
      <c r="B26" s="17">
        <v>1940303</v>
      </c>
      <c r="C26" s="7" t="s">
        <v>214</v>
      </c>
      <c r="D26" s="7" t="s">
        <v>211</v>
      </c>
      <c r="E26" s="7" t="s">
        <v>96</v>
      </c>
      <c r="F26" s="7" t="s">
        <v>134</v>
      </c>
      <c r="G26" s="7"/>
      <c r="H26" s="17">
        <v>0.05</v>
      </c>
      <c r="I26" s="7" t="s">
        <v>98</v>
      </c>
      <c r="J26" s="20">
        <v>4.4999999999999998E-2</v>
      </c>
      <c r="K26" s="9">
        <v>4.8899999999999999E-2</v>
      </c>
      <c r="L26" s="8">
        <v>727541</v>
      </c>
      <c r="M26" s="8">
        <v>129.58000000000001</v>
      </c>
      <c r="N26" s="8">
        <v>942.75</v>
      </c>
      <c r="O26" s="9">
        <v>8.0000000000000004E-4</v>
      </c>
      <c r="P26" s="9">
        <v>9.7000000000000003E-3</v>
      </c>
    </row>
    <row r="27" spans="1:16">
      <c r="A27" s="7" t="s">
        <v>222</v>
      </c>
      <c r="B27" s="17">
        <v>1940402</v>
      </c>
      <c r="C27" s="7" t="s">
        <v>214</v>
      </c>
      <c r="D27" s="7" t="s">
        <v>211</v>
      </c>
      <c r="E27" s="7" t="s">
        <v>96</v>
      </c>
      <c r="F27" s="7" t="s">
        <v>134</v>
      </c>
      <c r="G27" s="7"/>
      <c r="H27" s="17">
        <v>3.92</v>
      </c>
      <c r="I27" s="7" t="s">
        <v>98</v>
      </c>
      <c r="J27" s="20">
        <v>4.1000000000000002E-2</v>
      </c>
      <c r="K27" s="9">
        <v>7.0000000000000001E-3</v>
      </c>
      <c r="L27" s="8">
        <v>1111522</v>
      </c>
      <c r="M27" s="8">
        <v>142.29</v>
      </c>
      <c r="N27" s="8">
        <v>1581.58</v>
      </c>
      <c r="O27" s="9">
        <v>2.9999999999999997E-4</v>
      </c>
      <c r="P27" s="9">
        <v>1.6299999999999999E-2</v>
      </c>
    </row>
    <row r="28" spans="1:16">
      <c r="A28" s="7" t="s">
        <v>223</v>
      </c>
      <c r="B28" s="17">
        <v>1940428</v>
      </c>
      <c r="C28" s="7" t="s">
        <v>214</v>
      </c>
      <c r="D28" s="7" t="s">
        <v>211</v>
      </c>
      <c r="E28" s="7" t="s">
        <v>96</v>
      </c>
      <c r="F28" s="7" t="s">
        <v>134</v>
      </c>
      <c r="G28" s="7"/>
      <c r="H28" s="17">
        <v>0.9</v>
      </c>
      <c r="I28" s="7" t="s">
        <v>98</v>
      </c>
      <c r="J28" s="20">
        <v>0.05</v>
      </c>
      <c r="K28" s="9">
        <v>1.6400000000000001E-2</v>
      </c>
      <c r="L28" s="8">
        <v>29003.35</v>
      </c>
      <c r="M28" s="8">
        <v>118.23</v>
      </c>
      <c r="N28" s="8">
        <v>34.29</v>
      </c>
      <c r="O28" s="9">
        <v>1E-4</v>
      </c>
      <c r="P28" s="9">
        <v>4.0000000000000002E-4</v>
      </c>
    </row>
    <row r="29" spans="1:16">
      <c r="A29" s="7" t="s">
        <v>224</v>
      </c>
      <c r="B29" s="17">
        <v>1940501</v>
      </c>
      <c r="C29" s="7" t="s">
        <v>214</v>
      </c>
      <c r="D29" s="7" t="s">
        <v>211</v>
      </c>
      <c r="E29" s="7" t="s">
        <v>96</v>
      </c>
      <c r="F29" s="7" t="s">
        <v>134</v>
      </c>
      <c r="G29" s="7"/>
      <c r="H29" s="17">
        <v>5.8</v>
      </c>
      <c r="I29" s="7" t="s">
        <v>98</v>
      </c>
      <c r="J29" s="20">
        <v>0.04</v>
      </c>
      <c r="K29" s="9">
        <v>9.9000000000000008E-3</v>
      </c>
      <c r="L29" s="8">
        <v>98329</v>
      </c>
      <c r="M29" s="8">
        <v>126.12</v>
      </c>
      <c r="N29" s="8">
        <v>124.01</v>
      </c>
      <c r="O29" s="9">
        <v>0</v>
      </c>
      <c r="P29" s="9">
        <v>1.2999999999999999E-3</v>
      </c>
    </row>
    <row r="30" spans="1:16">
      <c r="A30" s="7" t="s">
        <v>225</v>
      </c>
      <c r="B30" s="17">
        <v>1096320</v>
      </c>
      <c r="C30" s="7" t="s">
        <v>226</v>
      </c>
      <c r="D30" s="7" t="s">
        <v>227</v>
      </c>
      <c r="E30" s="7" t="s">
        <v>228</v>
      </c>
      <c r="F30" s="7" t="s">
        <v>97</v>
      </c>
      <c r="G30" s="7"/>
      <c r="H30" s="17">
        <v>0.16</v>
      </c>
      <c r="I30" s="7" t="s">
        <v>98</v>
      </c>
      <c r="J30" s="20">
        <v>0.05</v>
      </c>
      <c r="K30" s="9">
        <v>6.3600000000000004E-2</v>
      </c>
      <c r="L30" s="8">
        <v>11132.98</v>
      </c>
      <c r="M30" s="8">
        <v>122.83</v>
      </c>
      <c r="N30" s="8">
        <v>13.67</v>
      </c>
      <c r="O30" s="9">
        <v>1E-4</v>
      </c>
      <c r="P30" s="9">
        <v>1E-4</v>
      </c>
    </row>
    <row r="31" spans="1:16">
      <c r="A31" s="7" t="s">
        <v>229</v>
      </c>
      <c r="B31" s="17">
        <v>1122670</v>
      </c>
      <c r="C31" s="7" t="s">
        <v>226</v>
      </c>
      <c r="D31" s="7" t="s">
        <v>227</v>
      </c>
      <c r="E31" s="7" t="s">
        <v>228</v>
      </c>
      <c r="F31" s="7" t="s">
        <v>97</v>
      </c>
      <c r="G31" s="7"/>
      <c r="H31" s="17">
        <v>2.44</v>
      </c>
      <c r="I31" s="7" t="s">
        <v>98</v>
      </c>
      <c r="J31" s="20">
        <v>3.2000000000000001E-2</v>
      </c>
      <c r="K31" s="9">
        <v>1.18E-2</v>
      </c>
      <c r="L31" s="8">
        <v>3971.14</v>
      </c>
      <c r="M31" s="8">
        <v>111.72</v>
      </c>
      <c r="N31" s="8">
        <v>4.4400000000000004</v>
      </c>
      <c r="O31" s="9">
        <v>0</v>
      </c>
      <c r="P31" s="9">
        <v>0</v>
      </c>
    </row>
    <row r="32" spans="1:16">
      <c r="A32" s="7" t="s">
        <v>230</v>
      </c>
      <c r="B32" s="17">
        <v>2300069</v>
      </c>
      <c r="C32" s="7" t="s">
        <v>231</v>
      </c>
      <c r="D32" s="7" t="s">
        <v>232</v>
      </c>
      <c r="E32" s="7" t="s">
        <v>228</v>
      </c>
      <c r="F32" s="7" t="s">
        <v>134</v>
      </c>
      <c r="G32" s="7"/>
      <c r="H32" s="17">
        <v>0.9</v>
      </c>
      <c r="I32" s="7" t="s">
        <v>98</v>
      </c>
      <c r="J32" s="20">
        <v>5.2999999999999999E-2</v>
      </c>
      <c r="K32" s="9">
        <v>9.7000000000000003E-3</v>
      </c>
      <c r="L32" s="8">
        <v>1747.17</v>
      </c>
      <c r="M32" s="8">
        <v>132.51</v>
      </c>
      <c r="N32" s="8">
        <v>2.3199999999999998</v>
      </c>
      <c r="O32" s="9">
        <v>0</v>
      </c>
      <c r="P32" s="9">
        <v>0</v>
      </c>
    </row>
    <row r="33" spans="1:16">
      <c r="A33" s="7" t="s">
        <v>233</v>
      </c>
      <c r="B33" s="17">
        <v>2300143</v>
      </c>
      <c r="C33" s="7" t="s">
        <v>231</v>
      </c>
      <c r="D33" s="7" t="s">
        <v>232</v>
      </c>
      <c r="E33" s="7" t="s">
        <v>228</v>
      </c>
      <c r="F33" s="7" t="s">
        <v>134</v>
      </c>
      <c r="G33" s="7"/>
      <c r="H33" s="17">
        <v>5.4</v>
      </c>
      <c r="I33" s="7" t="s">
        <v>98</v>
      </c>
      <c r="J33" s="20">
        <v>3.6999999999999998E-2</v>
      </c>
      <c r="K33" s="9">
        <v>1.4500000000000001E-2</v>
      </c>
      <c r="L33" s="8">
        <v>64128</v>
      </c>
      <c r="M33" s="8">
        <v>117.15</v>
      </c>
      <c r="N33" s="8">
        <v>75.13</v>
      </c>
      <c r="O33" s="9">
        <v>0</v>
      </c>
      <c r="P33" s="9">
        <v>8.0000000000000004E-4</v>
      </c>
    </row>
    <row r="34" spans="1:16">
      <c r="A34" s="7" t="s">
        <v>234</v>
      </c>
      <c r="B34" s="17">
        <v>1126598</v>
      </c>
      <c r="C34" s="7" t="s">
        <v>235</v>
      </c>
      <c r="D34" s="7" t="s">
        <v>211</v>
      </c>
      <c r="E34" s="7" t="s">
        <v>228</v>
      </c>
      <c r="F34" s="7" t="s">
        <v>107</v>
      </c>
      <c r="G34" s="7"/>
      <c r="H34" s="17">
        <v>4.28</v>
      </c>
      <c r="I34" s="7" t="s">
        <v>98</v>
      </c>
      <c r="J34" s="20">
        <v>2.8000000000000001E-2</v>
      </c>
      <c r="K34" s="9">
        <v>7.7999999999999996E-3</v>
      </c>
      <c r="L34" s="8">
        <v>56292</v>
      </c>
      <c r="M34" s="8">
        <v>112.47</v>
      </c>
      <c r="N34" s="8">
        <v>63.31</v>
      </c>
      <c r="O34" s="9">
        <v>1E-4</v>
      </c>
      <c r="P34" s="9">
        <v>6.9999999999999999E-4</v>
      </c>
    </row>
    <row r="35" spans="1:16">
      <c r="A35" s="7" t="s">
        <v>236</v>
      </c>
      <c r="B35" s="17">
        <v>7410202</v>
      </c>
      <c r="C35" s="7" t="s">
        <v>216</v>
      </c>
      <c r="D35" s="7" t="s">
        <v>211</v>
      </c>
      <c r="E35" s="7" t="s">
        <v>228</v>
      </c>
      <c r="F35" s="7" t="s">
        <v>134</v>
      </c>
      <c r="G35" s="7"/>
      <c r="H35" s="17">
        <v>4.97</v>
      </c>
      <c r="I35" s="7" t="s">
        <v>98</v>
      </c>
      <c r="J35" s="20">
        <v>0.05</v>
      </c>
      <c r="K35" s="9">
        <v>1.0999999999999999E-2</v>
      </c>
      <c r="L35" s="8">
        <v>53682</v>
      </c>
      <c r="M35" s="8">
        <v>134.37</v>
      </c>
      <c r="N35" s="8">
        <v>72.13</v>
      </c>
      <c r="O35" s="9">
        <v>1E-4</v>
      </c>
      <c r="P35" s="9">
        <v>6.9999999999999999E-4</v>
      </c>
    </row>
    <row r="36" spans="1:16">
      <c r="A36" s="7" t="s">
        <v>237</v>
      </c>
      <c r="B36" s="17">
        <v>1128032</v>
      </c>
      <c r="C36" s="7" t="s">
        <v>238</v>
      </c>
      <c r="D36" s="7" t="s">
        <v>227</v>
      </c>
      <c r="E36" s="7" t="s">
        <v>228</v>
      </c>
      <c r="F36" s="7" t="s">
        <v>97</v>
      </c>
      <c r="G36" s="7"/>
      <c r="H36" s="17">
        <v>6.43</v>
      </c>
      <c r="I36" s="7" t="s">
        <v>98</v>
      </c>
      <c r="J36" s="20">
        <v>3.0499999999999999E-2</v>
      </c>
      <c r="K36" s="9">
        <v>0.02</v>
      </c>
      <c r="L36" s="8">
        <v>109922.98</v>
      </c>
      <c r="M36" s="8">
        <v>109.31</v>
      </c>
      <c r="N36" s="8">
        <v>120.16</v>
      </c>
      <c r="O36" s="9">
        <v>4.0000000000000002E-4</v>
      </c>
      <c r="P36" s="9">
        <v>1.1999999999999999E-3</v>
      </c>
    </row>
    <row r="37" spans="1:16">
      <c r="A37" s="7" t="s">
        <v>239</v>
      </c>
      <c r="B37" s="17">
        <v>1940444</v>
      </c>
      <c r="C37" s="7" t="s">
        <v>214</v>
      </c>
      <c r="D37" s="7" t="s">
        <v>211</v>
      </c>
      <c r="E37" s="7" t="s">
        <v>228</v>
      </c>
      <c r="F37" s="7" t="s">
        <v>97</v>
      </c>
      <c r="G37" s="7"/>
      <c r="H37" s="17">
        <v>4.79</v>
      </c>
      <c r="I37" s="7" t="s">
        <v>98</v>
      </c>
      <c r="J37" s="20">
        <v>6.5000000000000002E-2</v>
      </c>
      <c r="K37" s="9">
        <v>1.04E-2</v>
      </c>
      <c r="L37" s="8">
        <v>145465</v>
      </c>
      <c r="M37" s="8">
        <v>143.63999999999999</v>
      </c>
      <c r="N37" s="8">
        <v>208.95</v>
      </c>
      <c r="O37" s="9">
        <v>1E-4</v>
      </c>
      <c r="P37" s="9">
        <v>2.2000000000000001E-3</v>
      </c>
    </row>
    <row r="38" spans="1:16">
      <c r="A38" s="7" t="s">
        <v>240</v>
      </c>
      <c r="B38" s="17">
        <v>1110915</v>
      </c>
      <c r="C38" s="7" t="s">
        <v>241</v>
      </c>
      <c r="D38" s="7" t="s">
        <v>242</v>
      </c>
      <c r="E38" s="7" t="s">
        <v>243</v>
      </c>
      <c r="F38" s="7" t="s">
        <v>97</v>
      </c>
      <c r="G38" s="7"/>
      <c r="H38" s="17">
        <v>10.09</v>
      </c>
      <c r="I38" s="7" t="s">
        <v>98</v>
      </c>
      <c r="J38" s="20">
        <v>5.1499999999999997E-2</v>
      </c>
      <c r="K38" s="9">
        <v>4.1500000000000002E-2</v>
      </c>
      <c r="L38" s="8">
        <v>32228</v>
      </c>
      <c r="M38" s="8">
        <v>133.9</v>
      </c>
      <c r="N38" s="8">
        <v>43.15</v>
      </c>
      <c r="O38" s="9">
        <v>0</v>
      </c>
      <c r="P38" s="9">
        <v>4.0000000000000002E-4</v>
      </c>
    </row>
    <row r="39" spans="1:16">
      <c r="A39" s="7" t="s">
        <v>244</v>
      </c>
      <c r="B39" s="17">
        <v>1117357</v>
      </c>
      <c r="C39" s="7" t="s">
        <v>245</v>
      </c>
      <c r="D39" s="7" t="s">
        <v>227</v>
      </c>
      <c r="E39" s="7" t="s">
        <v>243</v>
      </c>
      <c r="F39" s="7" t="s">
        <v>107</v>
      </c>
      <c r="G39" s="7"/>
      <c r="H39" s="17">
        <v>3.34</v>
      </c>
      <c r="I39" s="7" t="s">
        <v>98</v>
      </c>
      <c r="J39" s="20">
        <v>4.9000000000000002E-2</v>
      </c>
      <c r="K39" s="9">
        <v>1.23E-2</v>
      </c>
      <c r="L39" s="8">
        <v>822</v>
      </c>
      <c r="M39" s="8">
        <v>121.8</v>
      </c>
      <c r="N39" s="8">
        <v>1</v>
      </c>
      <c r="O39" s="9">
        <v>0</v>
      </c>
      <c r="P39" s="9">
        <v>0</v>
      </c>
    </row>
    <row r="40" spans="1:16">
      <c r="A40" s="7" t="s">
        <v>246</v>
      </c>
      <c r="B40" s="17">
        <v>7590110</v>
      </c>
      <c r="C40" s="7" t="s">
        <v>247</v>
      </c>
      <c r="D40" s="7" t="s">
        <v>227</v>
      </c>
      <c r="E40" s="7" t="s">
        <v>243</v>
      </c>
      <c r="F40" s="7" t="s">
        <v>134</v>
      </c>
      <c r="G40" s="7"/>
      <c r="H40" s="17">
        <v>1.7</v>
      </c>
      <c r="I40" s="7" t="s">
        <v>98</v>
      </c>
      <c r="J40" s="20">
        <v>4.5499999999999999E-2</v>
      </c>
      <c r="K40" s="9">
        <v>1.29E-2</v>
      </c>
      <c r="L40" s="8">
        <v>22112</v>
      </c>
      <c r="M40" s="8">
        <v>129.53</v>
      </c>
      <c r="N40" s="8">
        <v>28.64</v>
      </c>
      <c r="O40" s="9">
        <v>0</v>
      </c>
      <c r="P40" s="9">
        <v>2.9999999999999997E-4</v>
      </c>
    </row>
    <row r="41" spans="1:16">
      <c r="A41" s="7" t="s">
        <v>248</v>
      </c>
      <c r="B41" s="17">
        <v>1260462</v>
      </c>
      <c r="C41" s="7" t="s">
        <v>249</v>
      </c>
      <c r="D41" s="7" t="s">
        <v>227</v>
      </c>
      <c r="E41" s="7" t="s">
        <v>243</v>
      </c>
      <c r="F41" s="7" t="s">
        <v>134</v>
      </c>
      <c r="G41" s="7"/>
      <c r="H41" s="17">
        <v>1.97</v>
      </c>
      <c r="I41" s="7" t="s">
        <v>98</v>
      </c>
      <c r="J41" s="20">
        <v>5.2999999999999999E-2</v>
      </c>
      <c r="K41" s="9">
        <v>1.2999999999999999E-2</v>
      </c>
      <c r="L41" s="8">
        <v>524565</v>
      </c>
      <c r="M41" s="8">
        <v>126.89</v>
      </c>
      <c r="N41" s="8">
        <v>665.62</v>
      </c>
      <c r="O41" s="9">
        <v>4.0000000000000002E-4</v>
      </c>
      <c r="P41" s="9">
        <v>6.8999999999999999E-3</v>
      </c>
    </row>
    <row r="42" spans="1:16">
      <c r="A42" s="7" t="s">
        <v>250</v>
      </c>
      <c r="B42" s="17">
        <v>1260306</v>
      </c>
      <c r="C42" s="7" t="s">
        <v>249</v>
      </c>
      <c r="D42" s="7" t="s">
        <v>227</v>
      </c>
      <c r="E42" s="7" t="s">
        <v>243</v>
      </c>
      <c r="F42" s="7" t="s">
        <v>134</v>
      </c>
      <c r="G42" s="7"/>
      <c r="H42" s="17">
        <v>2.4</v>
      </c>
      <c r="I42" s="7" t="s">
        <v>98</v>
      </c>
      <c r="J42" s="20">
        <v>4.9500000000000002E-2</v>
      </c>
      <c r="K42" s="9">
        <v>1.3899999999999999E-2</v>
      </c>
      <c r="L42" s="8">
        <v>456732.09</v>
      </c>
      <c r="M42" s="8">
        <v>135.13999999999999</v>
      </c>
      <c r="N42" s="8">
        <v>617.23</v>
      </c>
      <c r="O42" s="9">
        <v>5.9999999999999995E-4</v>
      </c>
      <c r="P42" s="9">
        <v>6.4000000000000003E-3</v>
      </c>
    </row>
    <row r="43" spans="1:16">
      <c r="A43" s="7" t="s">
        <v>251</v>
      </c>
      <c r="B43" s="17">
        <v>6000020</v>
      </c>
      <c r="C43" s="7" t="s">
        <v>252</v>
      </c>
      <c r="D43" s="7" t="s">
        <v>253</v>
      </c>
      <c r="E43" s="7" t="s">
        <v>243</v>
      </c>
      <c r="F43" s="7" t="s">
        <v>107</v>
      </c>
      <c r="G43" s="7"/>
      <c r="H43" s="17">
        <v>0.14000000000000001</v>
      </c>
      <c r="I43" s="7" t="s">
        <v>98</v>
      </c>
      <c r="J43" s="20">
        <v>6.5000000000000002E-2</v>
      </c>
      <c r="K43" s="9">
        <v>7.3800000000000004E-2</v>
      </c>
      <c r="L43" s="8">
        <v>158047.88</v>
      </c>
      <c r="M43" s="8">
        <v>126.54</v>
      </c>
      <c r="N43" s="8">
        <v>199.99</v>
      </c>
      <c r="O43" s="9">
        <v>2.9999999999999997E-4</v>
      </c>
      <c r="P43" s="9">
        <v>2.0999999999999999E-3</v>
      </c>
    </row>
    <row r="44" spans="1:16">
      <c r="A44" s="7" t="s">
        <v>254</v>
      </c>
      <c r="B44" s="17">
        <v>1124080</v>
      </c>
      <c r="C44" s="7" t="s">
        <v>255</v>
      </c>
      <c r="D44" s="7" t="s">
        <v>211</v>
      </c>
      <c r="E44" s="7" t="s">
        <v>256</v>
      </c>
      <c r="F44" s="7" t="s">
        <v>107</v>
      </c>
      <c r="G44" s="7"/>
      <c r="H44" s="17">
        <v>5.01</v>
      </c>
      <c r="I44" s="7" t="s">
        <v>98</v>
      </c>
      <c r="J44" s="20">
        <v>4.1500000000000002E-2</v>
      </c>
      <c r="K44" s="9">
        <v>8.2000000000000007E-3</v>
      </c>
      <c r="L44" s="8">
        <v>23163</v>
      </c>
      <c r="M44" s="8">
        <v>124.31</v>
      </c>
      <c r="N44" s="8">
        <v>28.79</v>
      </c>
      <c r="O44" s="9">
        <v>1E-4</v>
      </c>
      <c r="P44" s="9">
        <v>2.9999999999999997E-4</v>
      </c>
    </row>
    <row r="45" spans="1:16">
      <c r="A45" s="7" t="s">
        <v>257</v>
      </c>
      <c r="B45" s="17">
        <v>3900271</v>
      </c>
      <c r="C45" s="7" t="s">
        <v>258</v>
      </c>
      <c r="D45" s="7" t="s">
        <v>227</v>
      </c>
      <c r="E45" s="7" t="s">
        <v>256</v>
      </c>
      <c r="F45" s="7" t="s">
        <v>97</v>
      </c>
      <c r="G45" s="7"/>
      <c r="H45" s="17">
        <v>4.43</v>
      </c>
      <c r="I45" s="7" t="s">
        <v>98</v>
      </c>
      <c r="J45" s="20">
        <v>4.4499999999999998E-2</v>
      </c>
      <c r="K45" s="9">
        <v>1.8200000000000001E-2</v>
      </c>
      <c r="L45" s="8">
        <v>195590</v>
      </c>
      <c r="M45" s="8">
        <v>119.79</v>
      </c>
      <c r="N45" s="8">
        <v>234.3</v>
      </c>
      <c r="O45" s="9">
        <v>2.0000000000000001E-4</v>
      </c>
      <c r="P45" s="9">
        <v>2.3999999999999998E-3</v>
      </c>
    </row>
    <row r="46" spans="1:16">
      <c r="A46" s="7" t="s">
        <v>259</v>
      </c>
      <c r="B46" s="17">
        <v>3900206</v>
      </c>
      <c r="C46" s="7" t="s">
        <v>258</v>
      </c>
      <c r="D46" s="7" t="s">
        <v>227</v>
      </c>
      <c r="E46" s="7" t="s">
        <v>256</v>
      </c>
      <c r="F46" s="7" t="s">
        <v>97</v>
      </c>
      <c r="G46" s="7"/>
      <c r="H46" s="17">
        <v>2.1</v>
      </c>
      <c r="I46" s="7" t="s">
        <v>98</v>
      </c>
      <c r="J46" s="20">
        <v>4.2500000000000003E-2</v>
      </c>
      <c r="K46" s="9">
        <v>9.9000000000000008E-3</v>
      </c>
      <c r="L46" s="8">
        <v>313979.89</v>
      </c>
      <c r="M46" s="8">
        <v>133.77000000000001</v>
      </c>
      <c r="N46" s="8">
        <v>420.01</v>
      </c>
      <c r="O46" s="9">
        <v>2.9999999999999997E-4</v>
      </c>
      <c r="P46" s="9">
        <v>4.3E-3</v>
      </c>
    </row>
    <row r="47" spans="1:16">
      <c r="A47" s="7" t="s">
        <v>260</v>
      </c>
      <c r="B47" s="17">
        <v>1122860</v>
      </c>
      <c r="C47" s="7" t="s">
        <v>261</v>
      </c>
      <c r="D47" s="7" t="s">
        <v>227</v>
      </c>
      <c r="E47" s="7" t="s">
        <v>256</v>
      </c>
      <c r="F47" s="7" t="s">
        <v>97</v>
      </c>
      <c r="G47" s="7"/>
      <c r="H47" s="17">
        <v>2.83</v>
      </c>
      <c r="I47" s="7" t="s">
        <v>98</v>
      </c>
      <c r="J47" s="20">
        <v>4.8000000000000001E-2</v>
      </c>
      <c r="K47" s="9">
        <v>1.77E-2</v>
      </c>
      <c r="L47" s="8">
        <v>16268.8</v>
      </c>
      <c r="M47" s="8">
        <v>117</v>
      </c>
      <c r="N47" s="8">
        <v>19.03</v>
      </c>
      <c r="O47" s="9">
        <v>0</v>
      </c>
      <c r="P47" s="9">
        <v>2.0000000000000001E-4</v>
      </c>
    </row>
    <row r="48" spans="1:16">
      <c r="A48" s="7" t="s">
        <v>262</v>
      </c>
      <c r="B48" s="17">
        <v>1128347</v>
      </c>
      <c r="C48" s="7" t="s">
        <v>261</v>
      </c>
      <c r="D48" s="7" t="s">
        <v>227</v>
      </c>
      <c r="E48" s="7" t="s">
        <v>256</v>
      </c>
      <c r="F48" s="7" t="s">
        <v>134</v>
      </c>
      <c r="G48" s="7"/>
      <c r="H48" s="17">
        <v>6.21</v>
      </c>
      <c r="I48" s="7" t="s">
        <v>98</v>
      </c>
      <c r="J48" s="20">
        <v>3.2899999999999999E-2</v>
      </c>
      <c r="K48" s="9">
        <v>2.6200000000000001E-2</v>
      </c>
      <c r="L48" s="8">
        <v>70146.59</v>
      </c>
      <c r="M48" s="8">
        <v>105.53</v>
      </c>
      <c r="N48" s="8">
        <v>74.03</v>
      </c>
      <c r="O48" s="9">
        <v>2.9999999999999997E-4</v>
      </c>
      <c r="P48" s="9">
        <v>8.0000000000000004E-4</v>
      </c>
    </row>
    <row r="49" spans="1:16">
      <c r="A49" s="7" t="s">
        <v>263</v>
      </c>
      <c r="B49" s="17">
        <v>1133040</v>
      </c>
      <c r="C49" s="7" t="s">
        <v>261</v>
      </c>
      <c r="D49" s="7" t="s">
        <v>227</v>
      </c>
      <c r="E49" s="7" t="s">
        <v>256</v>
      </c>
      <c r="F49" s="7" t="s">
        <v>97</v>
      </c>
      <c r="G49" s="7"/>
      <c r="H49" s="17">
        <v>8.09</v>
      </c>
      <c r="I49" s="7" t="s">
        <v>98</v>
      </c>
      <c r="J49" s="20">
        <v>3.3000000000000002E-2</v>
      </c>
      <c r="K49" s="9">
        <v>3.5099999999999999E-2</v>
      </c>
      <c r="L49" s="8">
        <v>283699</v>
      </c>
      <c r="M49" s="8">
        <v>100</v>
      </c>
      <c r="N49" s="8">
        <v>283.7</v>
      </c>
      <c r="O49" s="9">
        <v>2.8E-3</v>
      </c>
      <c r="P49" s="9">
        <v>2.8999999999999998E-3</v>
      </c>
    </row>
    <row r="50" spans="1:16">
      <c r="A50" s="7" t="s">
        <v>264</v>
      </c>
      <c r="B50" s="17">
        <v>1117423</v>
      </c>
      <c r="C50" s="7" t="s">
        <v>265</v>
      </c>
      <c r="D50" s="7" t="s">
        <v>227</v>
      </c>
      <c r="E50" s="7" t="s">
        <v>256</v>
      </c>
      <c r="F50" s="7" t="s">
        <v>97</v>
      </c>
      <c r="G50" s="7"/>
      <c r="H50" s="17">
        <v>4.04</v>
      </c>
      <c r="I50" s="7" t="s">
        <v>98</v>
      </c>
      <c r="J50" s="20">
        <v>5.8500000000000003E-2</v>
      </c>
      <c r="K50" s="9">
        <v>1.77E-2</v>
      </c>
      <c r="L50" s="8">
        <v>321633.40000000002</v>
      </c>
      <c r="M50" s="8">
        <v>127.4</v>
      </c>
      <c r="N50" s="8">
        <v>409.76</v>
      </c>
      <c r="O50" s="9">
        <v>2.0000000000000001E-4</v>
      </c>
      <c r="P50" s="9">
        <v>4.1999999999999997E-3</v>
      </c>
    </row>
    <row r="51" spans="1:16">
      <c r="A51" s="7" t="s">
        <v>266</v>
      </c>
      <c r="B51" s="17">
        <v>1121763</v>
      </c>
      <c r="C51" s="7" t="s">
        <v>267</v>
      </c>
      <c r="D51" s="7" t="s">
        <v>268</v>
      </c>
      <c r="E51" s="7" t="s">
        <v>256</v>
      </c>
      <c r="F51" s="7" t="s">
        <v>107</v>
      </c>
      <c r="G51" s="7"/>
      <c r="H51" s="17">
        <v>5.34</v>
      </c>
      <c r="I51" s="7" t="s">
        <v>98</v>
      </c>
      <c r="J51" s="20">
        <v>3.95E-2</v>
      </c>
      <c r="K51" s="9">
        <v>2.3900000000000001E-2</v>
      </c>
      <c r="L51" s="8">
        <v>14379.33</v>
      </c>
      <c r="M51" s="8">
        <v>115.19</v>
      </c>
      <c r="N51" s="8">
        <v>16.559999999999999</v>
      </c>
      <c r="O51" s="9">
        <v>0</v>
      </c>
      <c r="P51" s="9">
        <v>2.0000000000000001E-4</v>
      </c>
    </row>
    <row r="52" spans="1:16">
      <c r="A52" s="7" t="s">
        <v>269</v>
      </c>
      <c r="B52" s="17">
        <v>5760152</v>
      </c>
      <c r="C52" s="7" t="s">
        <v>270</v>
      </c>
      <c r="D52" s="7" t="s">
        <v>271</v>
      </c>
      <c r="E52" s="7" t="s">
        <v>256</v>
      </c>
      <c r="F52" s="7" t="s">
        <v>97</v>
      </c>
      <c r="G52" s="7"/>
      <c r="H52" s="17">
        <v>0.68</v>
      </c>
      <c r="I52" s="7" t="s">
        <v>98</v>
      </c>
      <c r="J52" s="20">
        <v>4.5499999999999999E-2</v>
      </c>
      <c r="K52" s="9">
        <v>2.8400000000000002E-2</v>
      </c>
      <c r="L52" s="8">
        <v>263626.67</v>
      </c>
      <c r="M52" s="8">
        <v>124.09</v>
      </c>
      <c r="N52" s="8">
        <v>327.13</v>
      </c>
      <c r="O52" s="9">
        <v>4.0000000000000002E-4</v>
      </c>
      <c r="P52" s="9">
        <v>3.3999999999999998E-3</v>
      </c>
    </row>
    <row r="53" spans="1:16">
      <c r="A53" s="7" t="s">
        <v>272</v>
      </c>
      <c r="B53" s="17">
        <v>3230166</v>
      </c>
      <c r="C53" s="7" t="s">
        <v>273</v>
      </c>
      <c r="D53" s="7" t="s">
        <v>227</v>
      </c>
      <c r="E53" s="7" t="s">
        <v>256</v>
      </c>
      <c r="F53" s="7" t="s">
        <v>97</v>
      </c>
      <c r="G53" s="7"/>
      <c r="H53" s="17">
        <v>6.07</v>
      </c>
      <c r="I53" s="7" t="s">
        <v>98</v>
      </c>
      <c r="J53" s="20">
        <v>2.5499999999999998E-2</v>
      </c>
      <c r="K53" s="9">
        <v>1.8100000000000002E-2</v>
      </c>
      <c r="L53" s="8">
        <v>28678.05</v>
      </c>
      <c r="M53" s="8">
        <v>105.82</v>
      </c>
      <c r="N53" s="8">
        <v>30.35</v>
      </c>
      <c r="O53" s="9">
        <v>0</v>
      </c>
      <c r="P53" s="9">
        <v>2.9999999999999997E-4</v>
      </c>
    </row>
    <row r="54" spans="1:16">
      <c r="A54" s="7" t="s">
        <v>274</v>
      </c>
      <c r="B54" s="17">
        <v>3230174</v>
      </c>
      <c r="C54" s="7" t="s">
        <v>273</v>
      </c>
      <c r="D54" s="7" t="s">
        <v>227</v>
      </c>
      <c r="E54" s="7" t="s">
        <v>256</v>
      </c>
      <c r="F54" s="7" t="s">
        <v>97</v>
      </c>
      <c r="G54" s="7"/>
      <c r="H54" s="17">
        <v>4.78</v>
      </c>
      <c r="I54" s="7" t="s">
        <v>98</v>
      </c>
      <c r="J54" s="20">
        <v>2.29E-2</v>
      </c>
      <c r="K54" s="9">
        <v>1.7000000000000001E-2</v>
      </c>
      <c r="L54" s="8">
        <v>110166.8</v>
      </c>
      <c r="M54" s="8">
        <v>102.88</v>
      </c>
      <c r="N54" s="8">
        <v>113.34</v>
      </c>
      <c r="O54" s="9">
        <v>2.0000000000000001E-4</v>
      </c>
      <c r="P54" s="9">
        <v>1.1999999999999999E-3</v>
      </c>
    </row>
    <row r="55" spans="1:16">
      <c r="A55" s="7" t="s">
        <v>275</v>
      </c>
      <c r="B55" s="17">
        <v>3230125</v>
      </c>
      <c r="C55" s="7" t="s">
        <v>273</v>
      </c>
      <c r="D55" s="7" t="s">
        <v>227</v>
      </c>
      <c r="E55" s="7" t="s">
        <v>256</v>
      </c>
      <c r="F55" s="7" t="s">
        <v>97</v>
      </c>
      <c r="G55" s="7"/>
      <c r="H55" s="17">
        <v>4.79</v>
      </c>
      <c r="I55" s="7" t="s">
        <v>98</v>
      </c>
      <c r="J55" s="20">
        <v>4.9000000000000002E-2</v>
      </c>
      <c r="K55" s="9">
        <v>1.7999999999999999E-2</v>
      </c>
      <c r="L55" s="8">
        <v>46518.77</v>
      </c>
      <c r="M55" s="8">
        <v>120.34</v>
      </c>
      <c r="N55" s="8">
        <v>55.98</v>
      </c>
      <c r="O55" s="9">
        <v>1E-4</v>
      </c>
      <c r="P55" s="9">
        <v>5.9999999999999995E-4</v>
      </c>
    </row>
    <row r="56" spans="1:16">
      <c r="A56" s="7" t="s">
        <v>276</v>
      </c>
      <c r="B56" s="17">
        <v>6990188</v>
      </c>
      <c r="C56" s="7" t="s">
        <v>277</v>
      </c>
      <c r="D56" s="7" t="s">
        <v>227</v>
      </c>
      <c r="E56" s="7" t="s">
        <v>256</v>
      </c>
      <c r="F56" s="7" t="s">
        <v>107</v>
      </c>
      <c r="G56" s="7"/>
      <c r="H56" s="17">
        <v>4.62</v>
      </c>
      <c r="I56" s="7" t="s">
        <v>98</v>
      </c>
      <c r="J56" s="20">
        <v>4.9500000000000002E-2</v>
      </c>
      <c r="K56" s="9">
        <v>2.2800000000000001E-2</v>
      </c>
      <c r="L56" s="8">
        <v>120069</v>
      </c>
      <c r="M56" s="8">
        <v>114.7</v>
      </c>
      <c r="N56" s="8">
        <v>137.72</v>
      </c>
      <c r="O56" s="9">
        <v>2.0000000000000001E-4</v>
      </c>
      <c r="P56" s="9">
        <v>1.4E-3</v>
      </c>
    </row>
    <row r="57" spans="1:16">
      <c r="A57" s="7" t="s">
        <v>278</v>
      </c>
      <c r="B57" s="17">
        <v>1096270</v>
      </c>
      <c r="C57" s="7" t="s">
        <v>279</v>
      </c>
      <c r="D57" s="7" t="s">
        <v>232</v>
      </c>
      <c r="E57" s="7" t="s">
        <v>256</v>
      </c>
      <c r="F57" s="7" t="s">
        <v>97</v>
      </c>
      <c r="G57" s="7"/>
      <c r="H57" s="17">
        <v>1.5</v>
      </c>
      <c r="I57" s="7" t="s">
        <v>98</v>
      </c>
      <c r="J57" s="20">
        <v>5.2999999999999999E-2</v>
      </c>
      <c r="K57" s="9">
        <v>1.44E-2</v>
      </c>
      <c r="L57" s="8">
        <v>12529.6</v>
      </c>
      <c r="M57" s="8">
        <v>127.29</v>
      </c>
      <c r="N57" s="8">
        <v>15.95</v>
      </c>
      <c r="O57" s="9">
        <v>0</v>
      </c>
      <c r="P57" s="9">
        <v>2.0000000000000001E-4</v>
      </c>
    </row>
    <row r="58" spans="1:16">
      <c r="A58" s="7" t="s">
        <v>280</v>
      </c>
      <c r="B58" s="17">
        <v>1107333</v>
      </c>
      <c r="C58" s="7" t="s">
        <v>279</v>
      </c>
      <c r="D58" s="7" t="s">
        <v>232</v>
      </c>
      <c r="E58" s="7" t="s">
        <v>256</v>
      </c>
      <c r="F58" s="7" t="s">
        <v>97</v>
      </c>
      <c r="G58" s="7"/>
      <c r="H58" s="17">
        <v>1.46</v>
      </c>
      <c r="I58" s="7" t="s">
        <v>98</v>
      </c>
      <c r="J58" s="20">
        <v>5.1900000000000002E-2</v>
      </c>
      <c r="K58" s="9">
        <v>1.2E-2</v>
      </c>
      <c r="L58" s="8">
        <v>41741.25</v>
      </c>
      <c r="M58" s="8">
        <v>127.49</v>
      </c>
      <c r="N58" s="8">
        <v>53.22</v>
      </c>
      <c r="O58" s="9">
        <v>0</v>
      </c>
      <c r="P58" s="9">
        <v>5.0000000000000001E-4</v>
      </c>
    </row>
    <row r="59" spans="1:16">
      <c r="A59" s="7" t="s">
        <v>281</v>
      </c>
      <c r="B59" s="17">
        <v>6620207</v>
      </c>
      <c r="C59" s="7" t="s">
        <v>282</v>
      </c>
      <c r="D59" s="7" t="s">
        <v>211</v>
      </c>
      <c r="E59" s="7" t="s">
        <v>256</v>
      </c>
      <c r="F59" s="7" t="s">
        <v>97</v>
      </c>
      <c r="G59" s="7"/>
      <c r="H59" s="17">
        <v>1.89</v>
      </c>
      <c r="I59" s="7" t="s">
        <v>98</v>
      </c>
      <c r="J59" s="20">
        <v>6.5000000000000002E-2</v>
      </c>
      <c r="K59" s="9">
        <v>4.5999999999999999E-3</v>
      </c>
      <c r="L59" s="8">
        <v>71746</v>
      </c>
      <c r="M59" s="8">
        <v>145.41</v>
      </c>
      <c r="N59" s="8">
        <v>104.33</v>
      </c>
      <c r="O59" s="9">
        <v>1E-4</v>
      </c>
      <c r="P59" s="9">
        <v>1.1000000000000001E-3</v>
      </c>
    </row>
    <row r="60" spans="1:16">
      <c r="A60" s="7" t="s">
        <v>283</v>
      </c>
      <c r="B60" s="17">
        <v>1115724</v>
      </c>
      <c r="C60" s="7" t="s">
        <v>284</v>
      </c>
      <c r="D60" s="7" t="s">
        <v>227</v>
      </c>
      <c r="E60" s="7" t="s">
        <v>256</v>
      </c>
      <c r="F60" s="7" t="s">
        <v>107</v>
      </c>
      <c r="G60" s="7"/>
      <c r="H60" s="17">
        <v>2.76</v>
      </c>
      <c r="I60" s="7" t="s">
        <v>98</v>
      </c>
      <c r="J60" s="20">
        <v>4.2000000000000003E-2</v>
      </c>
      <c r="K60" s="9">
        <v>1.7600000000000001E-2</v>
      </c>
      <c r="L60" s="8">
        <v>83725.039999999994</v>
      </c>
      <c r="M60" s="8">
        <v>116.75</v>
      </c>
      <c r="N60" s="8">
        <v>97.75</v>
      </c>
      <c r="O60" s="9">
        <v>4.0000000000000002E-4</v>
      </c>
      <c r="P60" s="9">
        <v>1E-3</v>
      </c>
    </row>
    <row r="61" spans="1:16">
      <c r="A61" s="7" t="s">
        <v>285</v>
      </c>
      <c r="B61" s="17">
        <v>1130467</v>
      </c>
      <c r="C61" s="7" t="s">
        <v>284</v>
      </c>
      <c r="D61" s="7" t="s">
        <v>227</v>
      </c>
      <c r="E61" s="7" t="s">
        <v>256</v>
      </c>
      <c r="F61" s="7" t="s">
        <v>107</v>
      </c>
      <c r="G61" s="7"/>
      <c r="H61" s="17">
        <v>6.28</v>
      </c>
      <c r="I61" s="7" t="s">
        <v>98</v>
      </c>
      <c r="J61" s="20">
        <v>3.3000000000000002E-2</v>
      </c>
      <c r="K61" s="9">
        <v>3.2000000000000001E-2</v>
      </c>
      <c r="L61" s="8">
        <v>342732</v>
      </c>
      <c r="M61" s="8">
        <v>101.05</v>
      </c>
      <c r="N61" s="8">
        <v>346.33</v>
      </c>
      <c r="O61" s="9">
        <v>8.9999999999999998E-4</v>
      </c>
      <c r="P61" s="9">
        <v>3.5999999999999999E-3</v>
      </c>
    </row>
    <row r="62" spans="1:16">
      <c r="A62" s="7" t="s">
        <v>286</v>
      </c>
      <c r="B62" s="17">
        <v>1098656</v>
      </c>
      <c r="C62" s="7" t="s">
        <v>284</v>
      </c>
      <c r="D62" s="7" t="s">
        <v>227</v>
      </c>
      <c r="E62" s="7" t="s">
        <v>256</v>
      </c>
      <c r="F62" s="7" t="s">
        <v>107</v>
      </c>
      <c r="G62" s="7"/>
      <c r="H62" s="17">
        <v>1.1299999999999999</v>
      </c>
      <c r="I62" s="7" t="s">
        <v>98</v>
      </c>
      <c r="J62" s="20">
        <v>4.7E-2</v>
      </c>
      <c r="K62" s="9">
        <v>1.8200000000000001E-2</v>
      </c>
      <c r="L62" s="8">
        <v>682681.67</v>
      </c>
      <c r="M62" s="8">
        <v>124.53</v>
      </c>
      <c r="N62" s="8">
        <v>850.14</v>
      </c>
      <c r="O62" s="9">
        <v>2.7000000000000001E-3</v>
      </c>
      <c r="P62" s="9">
        <v>8.8000000000000005E-3</v>
      </c>
    </row>
    <row r="63" spans="1:16">
      <c r="A63" s="7" t="s">
        <v>287</v>
      </c>
      <c r="B63" s="17">
        <v>7770142</v>
      </c>
      <c r="C63" s="7" t="s">
        <v>288</v>
      </c>
      <c r="D63" s="7" t="s">
        <v>289</v>
      </c>
      <c r="E63" s="7" t="s">
        <v>256</v>
      </c>
      <c r="F63" s="7" t="s">
        <v>97</v>
      </c>
      <c r="G63" s="7"/>
      <c r="H63" s="17">
        <v>2.12</v>
      </c>
      <c r="I63" s="7" t="s">
        <v>98</v>
      </c>
      <c r="J63" s="20">
        <v>5.1999999999999998E-2</v>
      </c>
      <c r="K63" s="9">
        <v>1.7100000000000001E-2</v>
      </c>
      <c r="L63" s="8">
        <v>281031</v>
      </c>
      <c r="M63" s="8">
        <v>138.32</v>
      </c>
      <c r="N63" s="8">
        <v>388.72</v>
      </c>
      <c r="O63" s="9">
        <v>2.0000000000000001E-4</v>
      </c>
      <c r="P63" s="9">
        <v>4.0000000000000001E-3</v>
      </c>
    </row>
    <row r="64" spans="1:16">
      <c r="A64" s="7" t="s">
        <v>290</v>
      </c>
      <c r="B64" s="17">
        <v>7770191</v>
      </c>
      <c r="C64" s="7" t="s">
        <v>288</v>
      </c>
      <c r="D64" s="7" t="s">
        <v>289</v>
      </c>
      <c r="E64" s="7" t="s">
        <v>256</v>
      </c>
      <c r="F64" s="7" t="s">
        <v>97</v>
      </c>
      <c r="G64" s="7"/>
      <c r="H64" s="17">
        <v>6.73</v>
      </c>
      <c r="I64" s="7" t="s">
        <v>98</v>
      </c>
      <c r="J64" s="20">
        <v>2.9899999999999999E-2</v>
      </c>
      <c r="K64" s="9">
        <v>3.32E-2</v>
      </c>
      <c r="L64" s="8">
        <v>12800.87</v>
      </c>
      <c r="M64" s="8">
        <v>98.52</v>
      </c>
      <c r="N64" s="8">
        <v>12.61</v>
      </c>
      <c r="O64" s="9">
        <v>0</v>
      </c>
      <c r="P64" s="9">
        <v>1E-4</v>
      </c>
    </row>
    <row r="65" spans="1:16">
      <c r="A65" s="7" t="s">
        <v>291</v>
      </c>
      <c r="B65" s="17">
        <v>1125210</v>
      </c>
      <c r="C65" s="7" t="s">
        <v>292</v>
      </c>
      <c r="D65" s="7" t="s">
        <v>227</v>
      </c>
      <c r="E65" s="7" t="s">
        <v>256</v>
      </c>
      <c r="F65" s="7" t="s">
        <v>107</v>
      </c>
      <c r="G65" s="7"/>
      <c r="H65" s="17">
        <v>4.47</v>
      </c>
      <c r="I65" s="7" t="s">
        <v>98</v>
      </c>
      <c r="J65" s="20">
        <v>5.5E-2</v>
      </c>
      <c r="K65" s="9">
        <v>2.8400000000000002E-2</v>
      </c>
      <c r="L65" s="8">
        <v>230981</v>
      </c>
      <c r="M65" s="8">
        <v>116</v>
      </c>
      <c r="N65" s="8">
        <v>267.94</v>
      </c>
      <c r="O65" s="9">
        <v>2.9999999999999997E-4</v>
      </c>
      <c r="P65" s="9">
        <v>2.8E-3</v>
      </c>
    </row>
    <row r="66" spans="1:16">
      <c r="A66" s="7" t="s">
        <v>293</v>
      </c>
      <c r="B66" s="17">
        <v>1129733</v>
      </c>
      <c r="C66" s="7" t="s">
        <v>292</v>
      </c>
      <c r="D66" s="7" t="s">
        <v>227</v>
      </c>
      <c r="E66" s="7" t="s">
        <v>256</v>
      </c>
      <c r="F66" s="7" t="s">
        <v>107</v>
      </c>
      <c r="G66" s="7"/>
      <c r="H66" s="17">
        <v>6.39</v>
      </c>
      <c r="I66" s="7" t="s">
        <v>98</v>
      </c>
      <c r="J66" s="20">
        <v>4.0899999999999999E-2</v>
      </c>
      <c r="K66" s="9">
        <v>3.8100000000000002E-2</v>
      </c>
      <c r="L66" s="8">
        <v>56236</v>
      </c>
      <c r="M66" s="8">
        <v>103</v>
      </c>
      <c r="N66" s="8">
        <v>57.92</v>
      </c>
      <c r="O66" s="9">
        <v>0</v>
      </c>
      <c r="P66" s="9">
        <v>5.9999999999999995E-4</v>
      </c>
    </row>
    <row r="67" spans="1:16">
      <c r="A67" s="7" t="s">
        <v>294</v>
      </c>
      <c r="B67" s="17">
        <v>5050208</v>
      </c>
      <c r="C67" s="7" t="s">
        <v>295</v>
      </c>
      <c r="D67" s="7" t="s">
        <v>227</v>
      </c>
      <c r="E67" s="7" t="s">
        <v>296</v>
      </c>
      <c r="F67" s="7" t="s">
        <v>97</v>
      </c>
      <c r="G67" s="7"/>
      <c r="H67" s="17">
        <v>5.91</v>
      </c>
      <c r="I67" s="7" t="s">
        <v>98</v>
      </c>
      <c r="J67" s="20">
        <v>3.3000000000000002E-2</v>
      </c>
      <c r="K67" s="9">
        <v>3.2500000000000001E-2</v>
      </c>
      <c r="L67" s="8">
        <v>234248</v>
      </c>
      <c r="M67" s="8">
        <v>100.41</v>
      </c>
      <c r="N67" s="8">
        <v>235.21</v>
      </c>
      <c r="O67" s="9">
        <v>1.1999999999999999E-3</v>
      </c>
      <c r="P67" s="9">
        <v>2.3999999999999998E-3</v>
      </c>
    </row>
    <row r="68" spans="1:16">
      <c r="A68" s="7" t="s">
        <v>297</v>
      </c>
      <c r="B68" s="17">
        <v>6940159</v>
      </c>
      <c r="C68" s="7" t="s">
        <v>298</v>
      </c>
      <c r="D68" s="7" t="s">
        <v>271</v>
      </c>
      <c r="E68" s="7" t="s">
        <v>296</v>
      </c>
      <c r="F68" s="7" t="s">
        <v>97</v>
      </c>
      <c r="G68" s="7"/>
      <c r="H68" s="17">
        <v>4.53</v>
      </c>
      <c r="I68" s="7" t="s">
        <v>98</v>
      </c>
      <c r="J68" s="20">
        <v>0.03</v>
      </c>
      <c r="K68" s="9">
        <v>0.04</v>
      </c>
      <c r="L68" s="8">
        <v>19767.599999999999</v>
      </c>
      <c r="M68" s="8">
        <v>95.8</v>
      </c>
      <c r="N68" s="8">
        <v>18.940000000000001</v>
      </c>
      <c r="O68" s="9">
        <v>1E-4</v>
      </c>
      <c r="P68" s="9">
        <v>2.0000000000000001E-4</v>
      </c>
    </row>
    <row r="69" spans="1:16">
      <c r="A69" s="7" t="s">
        <v>299</v>
      </c>
      <c r="B69" s="17">
        <v>3870094</v>
      </c>
      <c r="C69" s="7" t="s">
        <v>300</v>
      </c>
      <c r="D69" s="7" t="s">
        <v>227</v>
      </c>
      <c r="E69" s="7" t="s">
        <v>296</v>
      </c>
      <c r="F69" s="7" t="s">
        <v>107</v>
      </c>
      <c r="G69" s="7"/>
      <c r="H69" s="17">
        <v>2.85</v>
      </c>
      <c r="I69" s="7" t="s">
        <v>98</v>
      </c>
      <c r="J69" s="20">
        <v>4.8000000000000001E-2</v>
      </c>
      <c r="K69" s="9">
        <v>2.8000000000000001E-2</v>
      </c>
      <c r="L69" s="8">
        <v>438077</v>
      </c>
      <c r="M69" s="8">
        <v>110.32</v>
      </c>
      <c r="N69" s="8">
        <v>483.29</v>
      </c>
      <c r="O69" s="9">
        <v>6.9999999999999999E-4</v>
      </c>
      <c r="P69" s="9">
        <v>5.0000000000000001E-3</v>
      </c>
    </row>
    <row r="70" spans="1:16">
      <c r="A70" s="7" t="s">
        <v>301</v>
      </c>
      <c r="B70" s="17">
        <v>1097955</v>
      </c>
      <c r="C70" s="7" t="s">
        <v>302</v>
      </c>
      <c r="D70" s="7" t="s">
        <v>227</v>
      </c>
      <c r="E70" s="7" t="s">
        <v>296</v>
      </c>
      <c r="F70" s="7" t="s">
        <v>107</v>
      </c>
      <c r="G70" s="7"/>
      <c r="H70" s="17">
        <v>1.43</v>
      </c>
      <c r="I70" s="7" t="s">
        <v>98</v>
      </c>
      <c r="J70" s="20">
        <v>5.8999999999999997E-2</v>
      </c>
      <c r="K70" s="9">
        <v>2.7799999999999998E-2</v>
      </c>
      <c r="L70" s="8">
        <v>7625</v>
      </c>
      <c r="M70" s="8">
        <v>124.5</v>
      </c>
      <c r="N70" s="8">
        <v>9.49</v>
      </c>
      <c r="O70" s="9">
        <v>1E-4</v>
      </c>
      <c r="P70" s="9">
        <v>1E-4</v>
      </c>
    </row>
    <row r="71" spans="1:16">
      <c r="A71" s="7" t="s">
        <v>303</v>
      </c>
      <c r="B71" s="17">
        <v>1126093</v>
      </c>
      <c r="C71" s="7" t="s">
        <v>302</v>
      </c>
      <c r="D71" s="7" t="s">
        <v>227</v>
      </c>
      <c r="E71" s="7" t="s">
        <v>296</v>
      </c>
      <c r="F71" s="7" t="s">
        <v>107</v>
      </c>
      <c r="G71" s="7"/>
      <c r="H71" s="17">
        <v>2.95</v>
      </c>
      <c r="I71" s="7" t="s">
        <v>98</v>
      </c>
      <c r="J71" s="20">
        <v>4.7E-2</v>
      </c>
      <c r="K71" s="9">
        <v>0.02</v>
      </c>
      <c r="L71" s="8">
        <v>116.44</v>
      </c>
      <c r="M71" s="8">
        <v>112.96</v>
      </c>
      <c r="N71" s="8">
        <v>0.13</v>
      </c>
      <c r="O71" s="9">
        <v>0</v>
      </c>
      <c r="P71" s="9">
        <v>0</v>
      </c>
    </row>
    <row r="72" spans="1:16">
      <c r="A72" s="7" t="s">
        <v>304</v>
      </c>
      <c r="B72" s="17">
        <v>2510139</v>
      </c>
      <c r="C72" s="7" t="s">
        <v>305</v>
      </c>
      <c r="D72" s="7" t="s">
        <v>227</v>
      </c>
      <c r="E72" s="7" t="s">
        <v>296</v>
      </c>
      <c r="F72" s="7" t="s">
        <v>97</v>
      </c>
      <c r="G72" s="7"/>
      <c r="H72" s="17">
        <v>3.3</v>
      </c>
      <c r="I72" s="7" t="s">
        <v>98</v>
      </c>
      <c r="J72" s="20">
        <v>4.2500000000000003E-2</v>
      </c>
      <c r="K72" s="9">
        <v>2.2499999999999999E-2</v>
      </c>
      <c r="L72" s="8">
        <v>25652.080000000002</v>
      </c>
      <c r="M72" s="8">
        <v>114.76</v>
      </c>
      <c r="N72" s="8">
        <v>29.44</v>
      </c>
      <c r="O72" s="9">
        <v>1E-4</v>
      </c>
      <c r="P72" s="9">
        <v>2.9999999999999997E-4</v>
      </c>
    </row>
    <row r="73" spans="1:16">
      <c r="A73" s="7" t="s">
        <v>306</v>
      </c>
      <c r="B73" s="17">
        <v>1132323</v>
      </c>
      <c r="C73" s="7" t="s">
        <v>307</v>
      </c>
      <c r="D73" s="7" t="s">
        <v>227</v>
      </c>
      <c r="E73" s="7" t="s">
        <v>296</v>
      </c>
      <c r="F73" s="7" t="s">
        <v>97</v>
      </c>
      <c r="G73" s="7"/>
      <c r="H73" s="17">
        <v>5.94</v>
      </c>
      <c r="I73" s="7" t="s">
        <v>98</v>
      </c>
      <c r="J73" s="20">
        <v>2.4E-2</v>
      </c>
      <c r="K73" s="9">
        <v>4.1599999999999998E-2</v>
      </c>
      <c r="L73" s="8">
        <v>505072</v>
      </c>
      <c r="M73" s="8">
        <v>90.81</v>
      </c>
      <c r="N73" s="8">
        <v>458.66</v>
      </c>
      <c r="O73" s="9">
        <v>1.2999999999999999E-3</v>
      </c>
      <c r="P73" s="9">
        <v>4.7000000000000002E-3</v>
      </c>
    </row>
    <row r="74" spans="1:16">
      <c r="A74" s="7" t="s">
        <v>308</v>
      </c>
      <c r="B74" s="17">
        <v>7230303</v>
      </c>
      <c r="C74" s="7" t="s">
        <v>309</v>
      </c>
      <c r="D74" s="7" t="s">
        <v>227</v>
      </c>
      <c r="E74" s="7" t="s">
        <v>296</v>
      </c>
      <c r="F74" s="7" t="s">
        <v>97</v>
      </c>
      <c r="G74" s="7"/>
      <c r="H74" s="17">
        <v>3.51</v>
      </c>
      <c r="I74" s="7" t="s">
        <v>98</v>
      </c>
      <c r="J74" s="20">
        <v>4.7E-2</v>
      </c>
      <c r="K74" s="9">
        <v>2.1899999999999999E-2</v>
      </c>
      <c r="L74" s="8">
        <v>41185.9</v>
      </c>
      <c r="M74" s="8">
        <v>119.23</v>
      </c>
      <c r="N74" s="8">
        <v>49.11</v>
      </c>
      <c r="O74" s="9">
        <v>1E-4</v>
      </c>
      <c r="P74" s="9">
        <v>5.0000000000000001E-4</v>
      </c>
    </row>
    <row r="75" spans="1:16">
      <c r="A75" s="7" t="s">
        <v>310</v>
      </c>
      <c r="B75" s="17">
        <v>1130681</v>
      </c>
      <c r="C75" s="7" t="s">
        <v>311</v>
      </c>
      <c r="D75" s="7" t="s">
        <v>227</v>
      </c>
      <c r="E75" s="7" t="s">
        <v>296</v>
      </c>
      <c r="F75" s="7" t="s">
        <v>107</v>
      </c>
      <c r="G75" s="7"/>
      <c r="H75" s="17">
        <v>5.76</v>
      </c>
      <c r="I75" s="7" t="s">
        <v>98</v>
      </c>
      <c r="J75" s="20">
        <v>3.2500000000000001E-2</v>
      </c>
      <c r="K75" s="9">
        <v>3.4099999999999998E-2</v>
      </c>
      <c r="L75" s="8">
        <v>325467.15000000002</v>
      </c>
      <c r="M75" s="8">
        <v>99.25</v>
      </c>
      <c r="N75" s="8">
        <v>323.02999999999997</v>
      </c>
      <c r="O75" s="9">
        <v>2.2000000000000001E-3</v>
      </c>
      <c r="P75" s="9">
        <v>3.3E-3</v>
      </c>
    </row>
    <row r="76" spans="1:16">
      <c r="A76" s="7" t="s">
        <v>312</v>
      </c>
      <c r="B76" s="17">
        <v>1118587</v>
      </c>
      <c r="C76" s="7" t="s">
        <v>313</v>
      </c>
      <c r="D76" s="7" t="s">
        <v>227</v>
      </c>
      <c r="E76" s="7" t="s">
        <v>296</v>
      </c>
      <c r="F76" s="7" t="s">
        <v>97</v>
      </c>
      <c r="G76" s="7"/>
      <c r="H76" s="17">
        <v>2.69</v>
      </c>
      <c r="I76" s="7" t="s">
        <v>98</v>
      </c>
      <c r="J76" s="20">
        <v>6.4000000000000001E-2</v>
      </c>
      <c r="K76" s="9">
        <v>3.5900000000000001E-2</v>
      </c>
      <c r="L76" s="8">
        <v>190697.5</v>
      </c>
      <c r="M76" s="8">
        <v>118.28</v>
      </c>
      <c r="N76" s="8">
        <v>225.56</v>
      </c>
      <c r="O76" s="9">
        <v>1.5E-3</v>
      </c>
      <c r="P76" s="9">
        <v>2.3E-3</v>
      </c>
    </row>
    <row r="77" spans="1:16">
      <c r="A77" s="7" t="s">
        <v>314</v>
      </c>
      <c r="B77" s="17">
        <v>1127299</v>
      </c>
      <c r="C77" s="7" t="s">
        <v>313</v>
      </c>
      <c r="D77" s="7" t="s">
        <v>227</v>
      </c>
      <c r="E77" s="7" t="s">
        <v>296</v>
      </c>
      <c r="F77" s="7" t="s">
        <v>97</v>
      </c>
      <c r="G77" s="7"/>
      <c r="H77" s="17">
        <v>3.69</v>
      </c>
      <c r="I77" s="7" t="s">
        <v>98</v>
      </c>
      <c r="J77" s="20">
        <v>5.3999999999999999E-2</v>
      </c>
      <c r="K77" s="9">
        <v>3.8699999999999998E-2</v>
      </c>
      <c r="L77" s="8">
        <v>42953</v>
      </c>
      <c r="M77" s="8">
        <v>109.25</v>
      </c>
      <c r="N77" s="8">
        <v>46.93</v>
      </c>
      <c r="O77" s="9">
        <v>2.0000000000000001E-4</v>
      </c>
      <c r="P77" s="9">
        <v>5.0000000000000001E-4</v>
      </c>
    </row>
    <row r="78" spans="1:16">
      <c r="A78" s="7" t="s">
        <v>315</v>
      </c>
      <c r="B78" s="17">
        <v>1132059</v>
      </c>
      <c r="C78" s="7" t="s">
        <v>313</v>
      </c>
      <c r="D78" s="7" t="s">
        <v>227</v>
      </c>
      <c r="E78" s="7" t="s">
        <v>296</v>
      </c>
      <c r="F78" s="7" t="s">
        <v>97</v>
      </c>
      <c r="G78" s="7"/>
      <c r="H78" s="17">
        <v>5.29</v>
      </c>
      <c r="I78" s="7" t="s">
        <v>98</v>
      </c>
      <c r="J78" s="20">
        <v>2.5000000000000001E-2</v>
      </c>
      <c r="K78" s="9">
        <v>5.5899999999999998E-2</v>
      </c>
      <c r="L78" s="8">
        <v>470000</v>
      </c>
      <c r="M78" s="8">
        <v>85.98</v>
      </c>
      <c r="N78" s="8">
        <v>404.11</v>
      </c>
      <c r="O78" s="9">
        <v>2.5999999999999999E-3</v>
      </c>
      <c r="P78" s="9">
        <v>4.1999999999999997E-3</v>
      </c>
    </row>
    <row r="79" spans="1:16">
      <c r="A79" s="7" t="s">
        <v>316</v>
      </c>
      <c r="B79" s="17">
        <v>4730123</v>
      </c>
      <c r="C79" s="7" t="s">
        <v>317</v>
      </c>
      <c r="D79" s="7" t="s">
        <v>227</v>
      </c>
      <c r="E79" s="7" t="s">
        <v>296</v>
      </c>
      <c r="F79" s="7" t="s">
        <v>107</v>
      </c>
      <c r="G79" s="7"/>
      <c r="H79" s="17">
        <v>2.44</v>
      </c>
      <c r="I79" s="7" t="s">
        <v>98</v>
      </c>
      <c r="J79" s="20">
        <v>6.8000000000000005E-2</v>
      </c>
      <c r="K79" s="9">
        <v>5.8299999999999998E-2</v>
      </c>
      <c r="L79" s="8">
        <v>372142.95</v>
      </c>
      <c r="M79" s="8">
        <v>111.23</v>
      </c>
      <c r="N79" s="8">
        <v>413.93</v>
      </c>
      <c r="O79" s="9">
        <v>1.8E-3</v>
      </c>
      <c r="P79" s="9">
        <v>4.3E-3</v>
      </c>
    </row>
    <row r="80" spans="1:16">
      <c r="A80" s="7" t="s">
        <v>318</v>
      </c>
      <c r="B80" s="17">
        <v>7480098</v>
      </c>
      <c r="C80" s="7" t="s">
        <v>319</v>
      </c>
      <c r="D80" s="7" t="s">
        <v>211</v>
      </c>
      <c r="E80" s="7" t="s">
        <v>296</v>
      </c>
      <c r="F80" s="7" t="s">
        <v>97</v>
      </c>
      <c r="G80" s="7"/>
      <c r="H80" s="17">
        <v>4.5999999999999996</v>
      </c>
      <c r="I80" s="7" t="s">
        <v>98</v>
      </c>
      <c r="J80" s="20">
        <v>6.4000000000000001E-2</v>
      </c>
      <c r="K80" s="9">
        <v>1.15E-2</v>
      </c>
      <c r="L80" s="8">
        <v>14370</v>
      </c>
      <c r="M80" s="8">
        <v>145.30000000000001</v>
      </c>
      <c r="N80" s="8">
        <v>20.88</v>
      </c>
      <c r="O80" s="9">
        <v>0</v>
      </c>
      <c r="P80" s="9">
        <v>2.0000000000000001E-4</v>
      </c>
    </row>
    <row r="81" spans="1:16">
      <c r="A81" s="7" t="s">
        <v>320</v>
      </c>
      <c r="B81" s="17">
        <v>4110151</v>
      </c>
      <c r="C81" s="7" t="s">
        <v>321</v>
      </c>
      <c r="D81" s="7" t="s">
        <v>227</v>
      </c>
      <c r="E81" s="7" t="s">
        <v>296</v>
      </c>
      <c r="F81" s="7" t="s">
        <v>107</v>
      </c>
      <c r="G81" s="7"/>
      <c r="H81" s="17">
        <v>1.36</v>
      </c>
      <c r="I81" s="7" t="s">
        <v>98</v>
      </c>
      <c r="J81" s="20">
        <v>6.5000000000000002E-2</v>
      </c>
      <c r="K81" s="9">
        <v>6.3799999999999996E-2</v>
      </c>
      <c r="L81" s="8">
        <v>51027.199999999997</v>
      </c>
      <c r="M81" s="8">
        <v>109.53</v>
      </c>
      <c r="N81" s="8">
        <v>55.89</v>
      </c>
      <c r="O81" s="9">
        <v>2.9999999999999997E-4</v>
      </c>
      <c r="P81" s="9">
        <v>5.9999999999999995E-4</v>
      </c>
    </row>
    <row r="82" spans="1:16">
      <c r="A82" s="7" t="s">
        <v>322</v>
      </c>
      <c r="B82" s="17">
        <v>7430069</v>
      </c>
      <c r="C82" s="7" t="s">
        <v>323</v>
      </c>
      <c r="D82" s="7" t="s">
        <v>227</v>
      </c>
      <c r="E82" s="7" t="s">
        <v>296</v>
      </c>
      <c r="F82" s="7" t="s">
        <v>97</v>
      </c>
      <c r="G82" s="7"/>
      <c r="H82" s="17">
        <v>3.29</v>
      </c>
      <c r="I82" s="7" t="s">
        <v>98</v>
      </c>
      <c r="J82" s="20">
        <v>5.3999999999999999E-2</v>
      </c>
      <c r="K82" s="9">
        <v>1.6299999999999999E-2</v>
      </c>
      <c r="L82" s="8">
        <v>70118</v>
      </c>
      <c r="M82" s="8">
        <v>135.77000000000001</v>
      </c>
      <c r="N82" s="8">
        <v>95.2</v>
      </c>
      <c r="O82" s="9">
        <v>2.0000000000000001E-4</v>
      </c>
      <c r="P82" s="9">
        <v>1E-3</v>
      </c>
    </row>
    <row r="83" spans="1:16">
      <c r="A83" s="7" t="s">
        <v>324</v>
      </c>
      <c r="B83" s="17">
        <v>6130173</v>
      </c>
      <c r="C83" s="7" t="s">
        <v>325</v>
      </c>
      <c r="D83" s="7" t="s">
        <v>227</v>
      </c>
      <c r="E83" s="7" t="s">
        <v>296</v>
      </c>
      <c r="F83" s="7" t="s">
        <v>107</v>
      </c>
      <c r="G83" s="7"/>
      <c r="H83" s="17">
        <v>3.65</v>
      </c>
      <c r="I83" s="7" t="s">
        <v>98</v>
      </c>
      <c r="J83" s="20">
        <v>4.4299999999999999E-2</v>
      </c>
      <c r="K83" s="9">
        <v>2.1499999999999998E-2</v>
      </c>
      <c r="L83" s="8">
        <v>85434.27</v>
      </c>
      <c r="M83" s="8">
        <v>111.33</v>
      </c>
      <c r="N83" s="8">
        <v>95.11</v>
      </c>
      <c r="O83" s="9">
        <v>2.9999999999999997E-4</v>
      </c>
      <c r="P83" s="9">
        <v>1E-3</v>
      </c>
    </row>
    <row r="84" spans="1:16">
      <c r="A84" s="7" t="s">
        <v>326</v>
      </c>
      <c r="B84" s="17">
        <v>7230345</v>
      </c>
      <c r="C84" s="7" t="s">
        <v>309</v>
      </c>
      <c r="D84" s="7" t="s">
        <v>227</v>
      </c>
      <c r="E84" s="7" t="s">
        <v>296</v>
      </c>
      <c r="F84" s="7" t="s">
        <v>97</v>
      </c>
      <c r="G84" s="7"/>
      <c r="H84" s="17">
        <v>5.51</v>
      </c>
      <c r="I84" s="7" t="s">
        <v>98</v>
      </c>
      <c r="J84" s="20">
        <v>4.4200000000000003E-2</v>
      </c>
      <c r="K84" s="9">
        <v>3.2099999999999997E-2</v>
      </c>
      <c r="L84" s="8">
        <v>106071</v>
      </c>
      <c r="M84" s="8">
        <v>110.01</v>
      </c>
      <c r="N84" s="8">
        <v>116.69</v>
      </c>
      <c r="O84" s="9">
        <v>2.0000000000000001E-4</v>
      </c>
      <c r="P84" s="9">
        <v>1.1999999999999999E-3</v>
      </c>
    </row>
    <row r="85" spans="1:16">
      <c r="A85" s="7" t="s">
        <v>327</v>
      </c>
      <c r="B85" s="17">
        <v>6990139</v>
      </c>
      <c r="C85" s="7" t="s">
        <v>277</v>
      </c>
      <c r="D85" s="7" t="s">
        <v>227</v>
      </c>
      <c r="E85" s="7" t="s">
        <v>296</v>
      </c>
      <c r="F85" s="7" t="s">
        <v>97</v>
      </c>
      <c r="G85" s="7"/>
      <c r="H85" s="17">
        <v>1.86</v>
      </c>
      <c r="I85" s="7" t="s">
        <v>98</v>
      </c>
      <c r="J85" s="20">
        <v>0.05</v>
      </c>
      <c r="K85" s="9">
        <v>1.41E-2</v>
      </c>
      <c r="L85" s="8">
        <v>144135.21</v>
      </c>
      <c r="M85" s="8">
        <v>128.99</v>
      </c>
      <c r="N85" s="8">
        <v>185.92</v>
      </c>
      <c r="O85" s="9">
        <v>2.0000000000000001E-4</v>
      </c>
      <c r="P85" s="9">
        <v>1.9E-3</v>
      </c>
    </row>
    <row r="86" spans="1:16">
      <c r="A86" s="7" t="s">
        <v>328</v>
      </c>
      <c r="B86" s="17">
        <v>1132927</v>
      </c>
      <c r="C86" s="7" t="s">
        <v>329</v>
      </c>
      <c r="D86" s="7" t="s">
        <v>227</v>
      </c>
      <c r="E86" s="7" t="s">
        <v>296</v>
      </c>
      <c r="F86" s="7" t="s">
        <v>107</v>
      </c>
      <c r="G86" s="7"/>
      <c r="H86" s="17">
        <v>6.32</v>
      </c>
      <c r="I86" s="7" t="s">
        <v>98</v>
      </c>
      <c r="J86" s="20">
        <v>2.75E-2</v>
      </c>
      <c r="K86" s="9">
        <v>2.7199999999999998E-2</v>
      </c>
      <c r="L86" s="8">
        <v>473420</v>
      </c>
      <c r="M86" s="8">
        <v>101.58</v>
      </c>
      <c r="N86" s="8">
        <v>480.9</v>
      </c>
      <c r="O86" s="9">
        <v>2.5000000000000001E-3</v>
      </c>
      <c r="P86" s="9">
        <v>5.0000000000000001E-3</v>
      </c>
    </row>
    <row r="87" spans="1:16">
      <c r="A87" s="7" t="s">
        <v>330</v>
      </c>
      <c r="B87" s="17">
        <v>4590071</v>
      </c>
      <c r="C87" s="7" t="s">
        <v>331</v>
      </c>
      <c r="D87" s="7" t="s">
        <v>253</v>
      </c>
      <c r="E87" s="7" t="s">
        <v>296</v>
      </c>
      <c r="F87" s="7" t="s">
        <v>97</v>
      </c>
      <c r="G87" s="7"/>
      <c r="H87" s="17">
        <v>0.88</v>
      </c>
      <c r="I87" s="7" t="s">
        <v>98</v>
      </c>
      <c r="J87" s="20">
        <v>4.9000000000000002E-2</v>
      </c>
      <c r="K87" s="9">
        <v>3.4599999999999999E-2</v>
      </c>
      <c r="L87" s="8">
        <v>59660.76</v>
      </c>
      <c r="M87" s="8">
        <v>121.1</v>
      </c>
      <c r="N87" s="8">
        <v>72.25</v>
      </c>
      <c r="O87" s="9">
        <v>1.1999999999999999E-3</v>
      </c>
      <c r="P87" s="9">
        <v>6.9999999999999999E-4</v>
      </c>
    </row>
    <row r="88" spans="1:16">
      <c r="A88" s="7" t="s">
        <v>332</v>
      </c>
      <c r="B88" s="17">
        <v>4590089</v>
      </c>
      <c r="C88" s="7" t="s">
        <v>331</v>
      </c>
      <c r="D88" s="7" t="s">
        <v>253</v>
      </c>
      <c r="E88" s="7" t="s">
        <v>296</v>
      </c>
      <c r="F88" s="7" t="s">
        <v>97</v>
      </c>
      <c r="G88" s="7"/>
      <c r="H88" s="17">
        <v>1.29</v>
      </c>
      <c r="I88" s="7" t="s">
        <v>98</v>
      </c>
      <c r="J88" s="20">
        <v>5.2999999999999999E-2</v>
      </c>
      <c r="K88" s="9">
        <v>2.5399999999999999E-2</v>
      </c>
      <c r="L88" s="8">
        <v>260533.97</v>
      </c>
      <c r="M88" s="8">
        <v>125.16</v>
      </c>
      <c r="N88" s="8">
        <v>326.08</v>
      </c>
      <c r="O88" s="9">
        <v>8.9999999999999998E-4</v>
      </c>
      <c r="P88" s="9">
        <v>3.3999999999999998E-3</v>
      </c>
    </row>
    <row r="89" spans="1:16">
      <c r="A89" s="7" t="s">
        <v>333</v>
      </c>
      <c r="B89" s="17">
        <v>1410224</v>
      </c>
      <c r="C89" s="7" t="s">
        <v>334</v>
      </c>
      <c r="D89" s="7" t="s">
        <v>253</v>
      </c>
      <c r="E89" s="7" t="s">
        <v>296</v>
      </c>
      <c r="F89" s="7" t="s">
        <v>134</v>
      </c>
      <c r="G89" s="7"/>
      <c r="H89" s="17">
        <v>1.59</v>
      </c>
      <c r="I89" s="7" t="s">
        <v>98</v>
      </c>
      <c r="J89" s="20">
        <v>2.3E-2</v>
      </c>
      <c r="K89" s="9">
        <v>2.29E-2</v>
      </c>
      <c r="L89" s="8">
        <v>17180.38</v>
      </c>
      <c r="M89" s="8">
        <v>105.58</v>
      </c>
      <c r="N89" s="8">
        <v>18.14</v>
      </c>
      <c r="O89" s="9">
        <v>0</v>
      </c>
      <c r="P89" s="9">
        <v>2.0000000000000001E-4</v>
      </c>
    </row>
    <row r="90" spans="1:16">
      <c r="A90" s="7" t="s">
        <v>335</v>
      </c>
      <c r="B90" s="17">
        <v>1820141</v>
      </c>
      <c r="C90" s="7" t="s">
        <v>336</v>
      </c>
      <c r="D90" s="7" t="s">
        <v>227</v>
      </c>
      <c r="E90" s="7" t="s">
        <v>337</v>
      </c>
      <c r="F90" s="7" t="s">
        <v>107</v>
      </c>
      <c r="G90" s="7"/>
      <c r="H90" s="17">
        <v>1.29</v>
      </c>
      <c r="I90" s="7" t="s">
        <v>98</v>
      </c>
      <c r="J90" s="20">
        <v>6.0999999999999999E-2</v>
      </c>
      <c r="K90" s="9">
        <v>2.8400000000000002E-2</v>
      </c>
      <c r="L90" s="8">
        <v>101586.75</v>
      </c>
      <c r="M90" s="8">
        <v>115</v>
      </c>
      <c r="N90" s="8">
        <v>116.82</v>
      </c>
      <c r="O90" s="9">
        <v>6.9999999999999999E-4</v>
      </c>
      <c r="P90" s="9">
        <v>1.1999999999999999E-3</v>
      </c>
    </row>
    <row r="91" spans="1:16">
      <c r="A91" s="7" t="s">
        <v>338</v>
      </c>
      <c r="B91" s="17">
        <v>1820158</v>
      </c>
      <c r="C91" s="7" t="s">
        <v>336</v>
      </c>
      <c r="D91" s="7" t="s">
        <v>227</v>
      </c>
      <c r="E91" s="7" t="s">
        <v>337</v>
      </c>
      <c r="F91" s="7" t="s">
        <v>107</v>
      </c>
      <c r="G91" s="7"/>
      <c r="H91" s="17">
        <v>2.83</v>
      </c>
      <c r="I91" s="7" t="s">
        <v>98</v>
      </c>
      <c r="J91" s="20">
        <v>5.6000000000000001E-2</v>
      </c>
      <c r="K91" s="9">
        <v>2.0799999999999999E-2</v>
      </c>
      <c r="L91" s="8">
        <v>18595.060000000001</v>
      </c>
      <c r="M91" s="8">
        <v>116.66</v>
      </c>
      <c r="N91" s="8">
        <v>21.69</v>
      </c>
      <c r="O91" s="9">
        <v>1E-4</v>
      </c>
      <c r="P91" s="9">
        <v>2.0000000000000001E-4</v>
      </c>
    </row>
    <row r="92" spans="1:16">
      <c r="A92" s="7" t="s">
        <v>339</v>
      </c>
      <c r="B92" s="17">
        <v>1820133</v>
      </c>
      <c r="C92" s="7" t="s">
        <v>336</v>
      </c>
      <c r="D92" s="7" t="s">
        <v>227</v>
      </c>
      <c r="E92" s="7" t="s">
        <v>337</v>
      </c>
      <c r="F92" s="7" t="s">
        <v>134</v>
      </c>
      <c r="G92" s="7"/>
      <c r="H92" s="17">
        <v>0.19</v>
      </c>
      <c r="I92" s="7" t="s">
        <v>98</v>
      </c>
      <c r="J92" s="20">
        <v>4.7E-2</v>
      </c>
      <c r="K92" s="9">
        <v>4.7500000000000001E-2</v>
      </c>
      <c r="L92" s="8">
        <v>25994</v>
      </c>
      <c r="M92" s="8">
        <v>125.53</v>
      </c>
      <c r="N92" s="8">
        <v>32.630000000000003</v>
      </c>
      <c r="O92" s="9">
        <v>4.0000000000000002E-4</v>
      </c>
      <c r="P92" s="9">
        <v>2.9999999999999997E-4</v>
      </c>
    </row>
    <row r="93" spans="1:16">
      <c r="A93" s="7" t="s">
        <v>340</v>
      </c>
      <c r="B93" s="17">
        <v>7150337</v>
      </c>
      <c r="C93" s="7" t="s">
        <v>341</v>
      </c>
      <c r="D93" s="7" t="s">
        <v>227</v>
      </c>
      <c r="E93" s="7" t="s">
        <v>337</v>
      </c>
      <c r="F93" s="7" t="s">
        <v>107</v>
      </c>
      <c r="G93" s="7"/>
      <c r="H93" s="17">
        <v>3.66</v>
      </c>
      <c r="I93" s="7" t="s">
        <v>98</v>
      </c>
      <c r="J93" s="20">
        <v>5.3499999999999999E-2</v>
      </c>
      <c r="K93" s="9">
        <v>2.9700000000000001E-2</v>
      </c>
      <c r="L93" s="8">
        <v>101801.87</v>
      </c>
      <c r="M93" s="8">
        <v>110.84</v>
      </c>
      <c r="N93" s="8">
        <v>112.84</v>
      </c>
      <c r="O93" s="9">
        <v>2.0000000000000001E-4</v>
      </c>
      <c r="P93" s="9">
        <v>1.1999999999999999E-3</v>
      </c>
    </row>
    <row r="94" spans="1:16">
      <c r="A94" s="7" t="s">
        <v>342</v>
      </c>
      <c r="B94" s="17">
        <v>1118017</v>
      </c>
      <c r="C94" s="7" t="s">
        <v>343</v>
      </c>
      <c r="D94" s="7" t="s">
        <v>253</v>
      </c>
      <c r="E94" s="7" t="s">
        <v>337</v>
      </c>
      <c r="F94" s="7" t="s">
        <v>107</v>
      </c>
      <c r="G94" s="7"/>
      <c r="H94" s="17">
        <v>0.14000000000000001</v>
      </c>
      <c r="I94" s="7" t="s">
        <v>98</v>
      </c>
      <c r="J94" s="20">
        <v>4.1700000000000001E-2</v>
      </c>
      <c r="K94" s="9">
        <v>4.8099999999999997E-2</v>
      </c>
      <c r="L94" s="8">
        <v>13079.18</v>
      </c>
      <c r="M94" s="8">
        <v>109.47</v>
      </c>
      <c r="N94" s="8">
        <v>14.32</v>
      </c>
      <c r="O94" s="9">
        <v>1.1000000000000001E-3</v>
      </c>
      <c r="P94" s="9">
        <v>1E-4</v>
      </c>
    </row>
    <row r="95" spans="1:16">
      <c r="A95" s="7" t="s">
        <v>344</v>
      </c>
      <c r="B95" s="17">
        <v>1122118</v>
      </c>
      <c r="C95" s="7" t="s">
        <v>343</v>
      </c>
      <c r="D95" s="7" t="s">
        <v>253</v>
      </c>
      <c r="E95" s="7" t="s">
        <v>337</v>
      </c>
      <c r="F95" s="7" t="s">
        <v>107</v>
      </c>
      <c r="G95" s="7"/>
      <c r="H95" s="17">
        <v>0.74</v>
      </c>
      <c r="I95" s="7" t="s">
        <v>98</v>
      </c>
      <c r="J95" s="20">
        <v>2.75E-2</v>
      </c>
      <c r="K95" s="9">
        <v>2.0299999999999999E-2</v>
      </c>
      <c r="L95" s="8">
        <v>42192.22</v>
      </c>
      <c r="M95" s="8">
        <v>106.1</v>
      </c>
      <c r="N95" s="8">
        <v>44.77</v>
      </c>
      <c r="O95" s="9">
        <v>8.0000000000000004E-4</v>
      </c>
      <c r="P95" s="9">
        <v>5.0000000000000001E-4</v>
      </c>
    </row>
    <row r="96" spans="1:16">
      <c r="A96" s="7" t="s">
        <v>345</v>
      </c>
      <c r="B96" s="17">
        <v>1132232</v>
      </c>
      <c r="C96" s="7" t="s">
        <v>346</v>
      </c>
      <c r="D96" s="7" t="s">
        <v>227</v>
      </c>
      <c r="E96" s="7" t="s">
        <v>337</v>
      </c>
      <c r="F96" s="7" t="s">
        <v>107</v>
      </c>
      <c r="G96" s="7"/>
      <c r="H96" s="17">
        <v>6.33</v>
      </c>
      <c r="I96" s="7" t="s">
        <v>98</v>
      </c>
      <c r="J96" s="20">
        <v>3.6999999999999998E-2</v>
      </c>
      <c r="K96" s="9">
        <v>6.7400000000000002E-2</v>
      </c>
      <c r="L96" s="8">
        <v>350000</v>
      </c>
      <c r="M96" s="8">
        <v>84.08</v>
      </c>
      <c r="N96" s="8">
        <v>294.27999999999997</v>
      </c>
      <c r="O96" s="9">
        <v>1.8E-3</v>
      </c>
      <c r="P96" s="9">
        <v>3.0000000000000001E-3</v>
      </c>
    </row>
    <row r="97" spans="1:16">
      <c r="A97" s="7" t="s">
        <v>347</v>
      </c>
      <c r="B97" s="17">
        <v>1129550</v>
      </c>
      <c r="C97" s="7" t="s">
        <v>346</v>
      </c>
      <c r="D97" s="7" t="s">
        <v>227</v>
      </c>
      <c r="E97" s="7" t="s">
        <v>337</v>
      </c>
      <c r="F97" s="7" t="s">
        <v>107</v>
      </c>
      <c r="G97" s="7"/>
      <c r="H97" s="17">
        <v>3.84</v>
      </c>
      <c r="I97" s="7" t="s">
        <v>98</v>
      </c>
      <c r="J97" s="20">
        <v>4.8000000000000001E-2</v>
      </c>
      <c r="K97" s="9">
        <v>4.3999999999999997E-2</v>
      </c>
      <c r="L97" s="8">
        <v>66507</v>
      </c>
      <c r="M97" s="8">
        <v>101.6</v>
      </c>
      <c r="N97" s="8">
        <v>67.569999999999993</v>
      </c>
      <c r="O97" s="9">
        <v>4.0000000000000002E-4</v>
      </c>
      <c r="P97" s="9">
        <v>6.9999999999999999E-4</v>
      </c>
    </row>
    <row r="98" spans="1:16">
      <c r="A98" s="7" t="s">
        <v>348</v>
      </c>
      <c r="B98" s="17">
        <v>6110365</v>
      </c>
      <c r="C98" s="7" t="s">
        <v>349</v>
      </c>
      <c r="D98" s="7" t="s">
        <v>227</v>
      </c>
      <c r="E98" s="7" t="s">
        <v>337</v>
      </c>
      <c r="F98" s="7" t="s">
        <v>107</v>
      </c>
      <c r="G98" s="7"/>
      <c r="H98" s="17">
        <v>3.68</v>
      </c>
      <c r="I98" s="7" t="s">
        <v>98</v>
      </c>
      <c r="J98" s="20">
        <v>0.06</v>
      </c>
      <c r="K98" s="9">
        <v>0.15989999999999999</v>
      </c>
      <c r="L98" s="8">
        <v>590620</v>
      </c>
      <c r="M98" s="8">
        <v>83.2</v>
      </c>
      <c r="N98" s="8">
        <v>491.4</v>
      </c>
      <c r="O98" s="9">
        <v>2.9999999999999997E-4</v>
      </c>
      <c r="P98" s="9">
        <v>5.1000000000000004E-3</v>
      </c>
    </row>
    <row r="99" spans="1:16">
      <c r="A99" s="7" t="s">
        <v>350</v>
      </c>
      <c r="B99" s="17">
        <v>1123884</v>
      </c>
      <c r="C99" s="7" t="s">
        <v>351</v>
      </c>
      <c r="D99" s="7" t="s">
        <v>227</v>
      </c>
      <c r="E99" s="7" t="s">
        <v>337</v>
      </c>
      <c r="F99" s="7" t="s">
        <v>107</v>
      </c>
      <c r="G99" s="7"/>
      <c r="H99" s="17">
        <v>3.24</v>
      </c>
      <c r="I99" s="7" t="s">
        <v>98</v>
      </c>
      <c r="J99" s="20">
        <v>5.5E-2</v>
      </c>
      <c r="K99" s="9">
        <v>3.09E-2</v>
      </c>
      <c r="L99" s="8">
        <v>22739.07</v>
      </c>
      <c r="M99" s="8">
        <v>112.4</v>
      </c>
      <c r="N99" s="8">
        <v>25.56</v>
      </c>
      <c r="O99" s="9">
        <v>2.9999999999999997E-4</v>
      </c>
      <c r="P99" s="9">
        <v>2.9999999999999997E-4</v>
      </c>
    </row>
    <row r="100" spans="1:16">
      <c r="A100" s="7" t="s">
        <v>352</v>
      </c>
      <c r="B100" s="17">
        <v>1104330</v>
      </c>
      <c r="C100" s="7" t="s">
        <v>351</v>
      </c>
      <c r="D100" s="7" t="s">
        <v>227</v>
      </c>
      <c r="E100" s="7" t="s">
        <v>337</v>
      </c>
      <c r="F100" s="7" t="s">
        <v>107</v>
      </c>
      <c r="G100" s="7"/>
      <c r="H100" s="17">
        <v>2.74</v>
      </c>
      <c r="I100" s="7" t="s">
        <v>98</v>
      </c>
      <c r="J100" s="20">
        <v>4.8500000000000001E-2</v>
      </c>
      <c r="K100" s="9">
        <v>2.9100000000000001E-2</v>
      </c>
      <c r="L100" s="8">
        <v>164454.66</v>
      </c>
      <c r="M100" s="8">
        <v>128.1</v>
      </c>
      <c r="N100" s="8">
        <v>210.67</v>
      </c>
      <c r="O100" s="9">
        <v>4.0000000000000002E-4</v>
      </c>
      <c r="P100" s="9">
        <v>2.2000000000000001E-3</v>
      </c>
    </row>
    <row r="101" spans="1:16">
      <c r="A101" s="7" t="s">
        <v>353</v>
      </c>
      <c r="B101" s="17">
        <v>2260131</v>
      </c>
      <c r="C101" s="7" t="s">
        <v>354</v>
      </c>
      <c r="D101" s="7" t="s">
        <v>227</v>
      </c>
      <c r="E101" s="7" t="s">
        <v>337</v>
      </c>
      <c r="F101" s="7" t="s">
        <v>107</v>
      </c>
      <c r="G101" s="7"/>
      <c r="H101" s="17">
        <v>2.0099999999999998</v>
      </c>
      <c r="I101" s="7" t="s">
        <v>98</v>
      </c>
      <c r="J101" s="20">
        <v>4.65E-2</v>
      </c>
      <c r="K101" s="9">
        <v>6.54E-2</v>
      </c>
      <c r="L101" s="8">
        <v>6317</v>
      </c>
      <c r="M101" s="8">
        <v>119.28</v>
      </c>
      <c r="N101" s="8">
        <v>7.53</v>
      </c>
      <c r="O101" s="9">
        <v>0</v>
      </c>
      <c r="P101" s="9">
        <v>1E-4</v>
      </c>
    </row>
    <row r="102" spans="1:16">
      <c r="A102" s="7" t="s">
        <v>355</v>
      </c>
      <c r="B102" s="17">
        <v>2260206</v>
      </c>
      <c r="C102" s="7" t="s">
        <v>354</v>
      </c>
      <c r="D102" s="7" t="s">
        <v>227</v>
      </c>
      <c r="E102" s="7" t="s">
        <v>337</v>
      </c>
      <c r="F102" s="7" t="s">
        <v>107</v>
      </c>
      <c r="G102" s="7"/>
      <c r="H102" s="17">
        <v>0.65</v>
      </c>
      <c r="I102" s="7" t="s">
        <v>98</v>
      </c>
      <c r="J102" s="20">
        <v>5.2999999999999999E-2</v>
      </c>
      <c r="K102" s="9">
        <v>6.7500000000000004E-2</v>
      </c>
      <c r="L102" s="8">
        <v>8000</v>
      </c>
      <c r="M102" s="8">
        <v>118.62</v>
      </c>
      <c r="N102" s="8">
        <v>9.49</v>
      </c>
      <c r="O102" s="9">
        <v>0</v>
      </c>
      <c r="P102" s="9">
        <v>1E-4</v>
      </c>
    </row>
    <row r="103" spans="1:16">
      <c r="A103" s="7" t="s">
        <v>356</v>
      </c>
      <c r="B103" s="17">
        <v>2260412</v>
      </c>
      <c r="C103" s="7" t="s">
        <v>354</v>
      </c>
      <c r="D103" s="7" t="s">
        <v>227</v>
      </c>
      <c r="E103" s="7" t="s">
        <v>337</v>
      </c>
      <c r="F103" s="7" t="s">
        <v>107</v>
      </c>
      <c r="G103" s="7"/>
      <c r="H103" s="17">
        <v>3.06</v>
      </c>
      <c r="I103" s="7" t="s">
        <v>98</v>
      </c>
      <c r="J103" s="20">
        <v>6.0999999999999999E-2</v>
      </c>
      <c r="K103" s="9">
        <v>6.8099999999999994E-2</v>
      </c>
      <c r="L103" s="8">
        <v>224752</v>
      </c>
      <c r="M103" s="8">
        <v>100.52</v>
      </c>
      <c r="N103" s="8">
        <v>225.92</v>
      </c>
      <c r="O103" s="9">
        <v>2.0000000000000001E-4</v>
      </c>
      <c r="P103" s="9">
        <v>2.3E-3</v>
      </c>
    </row>
    <row r="104" spans="1:16">
      <c r="A104" s="7" t="s">
        <v>357</v>
      </c>
      <c r="B104" s="17">
        <v>2260180</v>
      </c>
      <c r="C104" s="7" t="s">
        <v>354</v>
      </c>
      <c r="D104" s="7" t="s">
        <v>227</v>
      </c>
      <c r="E104" s="7" t="s">
        <v>337</v>
      </c>
      <c r="F104" s="7" t="s">
        <v>107</v>
      </c>
      <c r="G104" s="7"/>
      <c r="H104" s="17">
        <v>1.93</v>
      </c>
      <c r="I104" s="7" t="s">
        <v>98</v>
      </c>
      <c r="J104" s="20">
        <v>5.0500000000000003E-2</v>
      </c>
      <c r="K104" s="9">
        <v>6.6500000000000004E-2</v>
      </c>
      <c r="L104" s="8">
        <v>679417</v>
      </c>
      <c r="M104" s="8">
        <v>117.36</v>
      </c>
      <c r="N104" s="8">
        <v>797.36</v>
      </c>
      <c r="O104" s="9">
        <v>1.4E-3</v>
      </c>
      <c r="P104" s="9">
        <v>8.2000000000000007E-3</v>
      </c>
    </row>
    <row r="105" spans="1:16">
      <c r="A105" s="7" t="s">
        <v>358</v>
      </c>
      <c r="B105" s="17">
        <v>1107341</v>
      </c>
      <c r="C105" s="7" t="s">
        <v>359</v>
      </c>
      <c r="D105" s="7" t="s">
        <v>232</v>
      </c>
      <c r="E105" s="7" t="s">
        <v>360</v>
      </c>
      <c r="F105" s="7" t="s">
        <v>107</v>
      </c>
      <c r="G105" s="7"/>
      <c r="H105" s="17">
        <v>0.84</v>
      </c>
      <c r="I105" s="7" t="s">
        <v>98</v>
      </c>
      <c r="J105" s="20">
        <v>0.05</v>
      </c>
      <c r="K105" s="9">
        <v>2.9399999999999999E-2</v>
      </c>
      <c r="L105" s="8">
        <v>15775.87</v>
      </c>
      <c r="M105" s="8">
        <v>120.46</v>
      </c>
      <c r="N105" s="8">
        <v>19</v>
      </c>
      <c r="O105" s="9">
        <v>2.9999999999999997E-4</v>
      </c>
      <c r="P105" s="9">
        <v>2.0000000000000001E-4</v>
      </c>
    </row>
    <row r="106" spans="1:16">
      <c r="A106" s="7" t="s">
        <v>361</v>
      </c>
      <c r="B106" s="17">
        <v>1120880</v>
      </c>
      <c r="C106" s="7" t="s">
        <v>359</v>
      </c>
      <c r="D106" s="7" t="s">
        <v>232</v>
      </c>
      <c r="E106" s="7" t="s">
        <v>360</v>
      </c>
      <c r="F106" s="7" t="s">
        <v>107</v>
      </c>
      <c r="G106" s="7"/>
      <c r="H106" s="17">
        <v>2.5</v>
      </c>
      <c r="I106" s="7" t="s">
        <v>98</v>
      </c>
      <c r="J106" s="20">
        <v>4.4499999999999998E-2</v>
      </c>
      <c r="K106" s="9">
        <v>5.16E-2</v>
      </c>
      <c r="L106" s="8">
        <v>12652</v>
      </c>
      <c r="M106" s="8">
        <v>106.38</v>
      </c>
      <c r="N106" s="8">
        <v>13.46</v>
      </c>
      <c r="O106" s="9">
        <v>0</v>
      </c>
      <c r="P106" s="9">
        <v>1E-4</v>
      </c>
    </row>
    <row r="107" spans="1:16">
      <c r="A107" s="7" t="s">
        <v>362</v>
      </c>
      <c r="B107" s="17">
        <v>6910095</v>
      </c>
      <c r="C107" s="7" t="s">
        <v>363</v>
      </c>
      <c r="D107" s="7" t="s">
        <v>211</v>
      </c>
      <c r="E107" s="7" t="s">
        <v>360</v>
      </c>
      <c r="F107" s="7" t="s">
        <v>97</v>
      </c>
      <c r="G107" s="7"/>
      <c r="H107" s="17">
        <v>6.05</v>
      </c>
      <c r="I107" s="7" t="s">
        <v>98</v>
      </c>
      <c r="J107" s="20">
        <v>5.0999999999999997E-2</v>
      </c>
      <c r="K107" s="9">
        <v>1.9900000000000001E-2</v>
      </c>
      <c r="L107" s="8">
        <v>248289</v>
      </c>
      <c r="M107" s="8">
        <v>145.44</v>
      </c>
      <c r="N107" s="8">
        <v>361.11</v>
      </c>
      <c r="O107" s="9">
        <v>2.0000000000000001E-4</v>
      </c>
      <c r="P107" s="9">
        <v>3.7000000000000002E-3</v>
      </c>
    </row>
    <row r="108" spans="1:16">
      <c r="A108" s="7" t="s">
        <v>364</v>
      </c>
      <c r="B108" s="17">
        <v>1210129</v>
      </c>
      <c r="C108" s="7" t="s">
        <v>365</v>
      </c>
      <c r="D108" s="7" t="s">
        <v>271</v>
      </c>
      <c r="E108" s="7" t="s">
        <v>360</v>
      </c>
      <c r="F108" s="7" t="s">
        <v>97</v>
      </c>
      <c r="G108" s="7"/>
      <c r="H108" s="17">
        <v>0.46</v>
      </c>
      <c r="I108" s="7" t="s">
        <v>98</v>
      </c>
      <c r="J108" s="20">
        <v>7.9000000000000001E-2</v>
      </c>
      <c r="K108" s="9">
        <v>7.0199999999999999E-2</v>
      </c>
      <c r="L108" s="8">
        <v>6033.01</v>
      </c>
      <c r="M108" s="8">
        <v>112</v>
      </c>
      <c r="N108" s="8">
        <v>6.76</v>
      </c>
      <c r="O108" s="9">
        <v>1E-4</v>
      </c>
      <c r="P108" s="9">
        <v>1E-4</v>
      </c>
    </row>
    <row r="109" spans="1:16">
      <c r="A109" s="7" t="s">
        <v>366</v>
      </c>
      <c r="B109" s="17">
        <v>1129436</v>
      </c>
      <c r="C109" s="7" t="s">
        <v>367</v>
      </c>
      <c r="D109" s="7" t="s">
        <v>227</v>
      </c>
      <c r="E109" s="7" t="s">
        <v>360</v>
      </c>
      <c r="F109" s="7" t="s">
        <v>107</v>
      </c>
      <c r="G109" s="7"/>
      <c r="H109" s="17">
        <v>3.21</v>
      </c>
      <c r="I109" s="7" t="s">
        <v>98</v>
      </c>
      <c r="J109" s="20">
        <v>4.9000000000000002E-2</v>
      </c>
      <c r="K109" s="9">
        <v>5.5599999999999997E-2</v>
      </c>
      <c r="L109" s="8">
        <v>437764</v>
      </c>
      <c r="M109" s="8">
        <v>100.47</v>
      </c>
      <c r="N109" s="8">
        <v>439.82</v>
      </c>
      <c r="O109" s="9">
        <v>1.9E-3</v>
      </c>
      <c r="P109" s="9">
        <v>4.4999999999999997E-3</v>
      </c>
    </row>
    <row r="110" spans="1:16">
      <c r="A110" s="7" t="s">
        <v>368</v>
      </c>
      <c r="B110" s="17">
        <v>6390157</v>
      </c>
      <c r="C110" s="7" t="s">
        <v>369</v>
      </c>
      <c r="D110" s="7" t="s">
        <v>271</v>
      </c>
      <c r="E110" s="7" t="s">
        <v>370</v>
      </c>
      <c r="F110" s="7" t="s">
        <v>97</v>
      </c>
      <c r="G110" s="7"/>
      <c r="H110" s="17">
        <v>0.77</v>
      </c>
      <c r="I110" s="7" t="s">
        <v>98</v>
      </c>
      <c r="J110" s="20">
        <v>0.05</v>
      </c>
      <c r="K110" s="9">
        <v>4.9500000000000002E-2</v>
      </c>
      <c r="L110" s="8">
        <v>688.33</v>
      </c>
      <c r="M110" s="8">
        <v>128.46</v>
      </c>
      <c r="N110" s="8">
        <v>0.88</v>
      </c>
      <c r="O110" s="9">
        <v>0</v>
      </c>
      <c r="P110" s="9">
        <v>0</v>
      </c>
    </row>
    <row r="111" spans="1:16">
      <c r="A111" s="7" t="s">
        <v>371</v>
      </c>
      <c r="B111" s="17">
        <v>6390223</v>
      </c>
      <c r="C111" s="7" t="s">
        <v>369</v>
      </c>
      <c r="D111" s="7" t="s">
        <v>271</v>
      </c>
      <c r="E111" s="7" t="s">
        <v>370</v>
      </c>
      <c r="F111" s="7" t="s">
        <v>97</v>
      </c>
      <c r="G111" s="7"/>
      <c r="H111" s="17">
        <v>2.2599999999999998</v>
      </c>
      <c r="I111" s="7" t="s">
        <v>98</v>
      </c>
      <c r="J111" s="20">
        <v>4.4499999999999998E-2</v>
      </c>
      <c r="K111" s="9">
        <v>8.09E-2</v>
      </c>
      <c r="L111" s="8">
        <v>42971.7</v>
      </c>
      <c r="M111" s="8">
        <v>113.9</v>
      </c>
      <c r="N111" s="8">
        <v>48.94</v>
      </c>
      <c r="O111" s="9">
        <v>2.9999999999999997E-4</v>
      </c>
      <c r="P111" s="9">
        <v>5.0000000000000001E-4</v>
      </c>
    </row>
    <row r="112" spans="1:16">
      <c r="A112" s="7" t="s">
        <v>372</v>
      </c>
      <c r="B112" s="17">
        <v>4110094</v>
      </c>
      <c r="C112" s="7" t="s">
        <v>321</v>
      </c>
      <c r="D112" s="7" t="s">
        <v>227</v>
      </c>
      <c r="E112" s="7" t="s">
        <v>370</v>
      </c>
      <c r="F112" s="7" t="s">
        <v>97</v>
      </c>
      <c r="G112" s="7"/>
      <c r="H112" s="17">
        <v>3.12</v>
      </c>
      <c r="I112" s="7" t="s">
        <v>98</v>
      </c>
      <c r="J112" s="20">
        <v>4.5999999999999999E-2</v>
      </c>
      <c r="K112" s="9">
        <v>6.2799999999999995E-2</v>
      </c>
      <c r="L112" s="8">
        <v>447405</v>
      </c>
      <c r="M112" s="8">
        <v>117.14</v>
      </c>
      <c r="N112" s="8">
        <v>524.09</v>
      </c>
      <c r="O112" s="9">
        <v>8.9999999999999998E-4</v>
      </c>
      <c r="P112" s="9">
        <v>5.4000000000000003E-3</v>
      </c>
    </row>
    <row r="113" spans="1:16">
      <c r="A113" s="7" t="s">
        <v>373</v>
      </c>
      <c r="B113" s="17">
        <v>1980234</v>
      </c>
      <c r="C113" s="7" t="s">
        <v>374</v>
      </c>
      <c r="D113" s="7" t="s">
        <v>227</v>
      </c>
      <c r="E113" s="7" t="s">
        <v>370</v>
      </c>
      <c r="F113" s="7" t="s">
        <v>97</v>
      </c>
      <c r="G113" s="7"/>
      <c r="H113" s="17">
        <v>1.69</v>
      </c>
      <c r="I113" s="7" t="s">
        <v>98</v>
      </c>
      <c r="J113" s="20">
        <v>0.05</v>
      </c>
      <c r="K113" s="9">
        <v>0.17799999999999999</v>
      </c>
      <c r="L113" s="8">
        <v>326169.75</v>
      </c>
      <c r="M113" s="8">
        <v>87.81</v>
      </c>
      <c r="N113" s="8">
        <v>286.41000000000003</v>
      </c>
      <c r="O113" s="9">
        <v>2.3E-3</v>
      </c>
      <c r="P113" s="9">
        <v>2.8999999999999998E-3</v>
      </c>
    </row>
    <row r="114" spans="1:16">
      <c r="A114" s="7" t="s">
        <v>375</v>
      </c>
      <c r="B114" s="17">
        <v>1980192</v>
      </c>
      <c r="C114" s="7" t="s">
        <v>374</v>
      </c>
      <c r="D114" s="7" t="s">
        <v>227</v>
      </c>
      <c r="E114" s="7" t="s">
        <v>370</v>
      </c>
      <c r="F114" s="7" t="s">
        <v>97</v>
      </c>
      <c r="G114" s="7"/>
      <c r="H114" s="17">
        <v>1.86</v>
      </c>
      <c r="I114" s="7" t="s">
        <v>98</v>
      </c>
      <c r="J114" s="20">
        <v>5.3499999999999999E-2</v>
      </c>
      <c r="K114" s="9">
        <v>0.16830000000000001</v>
      </c>
      <c r="L114" s="8">
        <v>620466</v>
      </c>
      <c r="M114" s="8">
        <v>99.3</v>
      </c>
      <c r="N114" s="8">
        <v>616.12</v>
      </c>
      <c r="O114" s="9">
        <v>8.0000000000000004E-4</v>
      </c>
      <c r="P114" s="9">
        <v>6.3E-3</v>
      </c>
    </row>
    <row r="115" spans="1:16">
      <c r="A115" s="7" t="s">
        <v>376</v>
      </c>
      <c r="B115" s="17">
        <v>1980358</v>
      </c>
      <c r="C115" s="7" t="s">
        <v>374</v>
      </c>
      <c r="D115" s="7" t="s">
        <v>227</v>
      </c>
      <c r="E115" s="7" t="s">
        <v>370</v>
      </c>
      <c r="F115" s="7" t="s">
        <v>97</v>
      </c>
      <c r="G115" s="7"/>
      <c r="H115" s="17">
        <v>5.22</v>
      </c>
      <c r="I115" s="7" t="s">
        <v>98</v>
      </c>
      <c r="J115" s="20">
        <v>4.3999999999999997E-2</v>
      </c>
      <c r="K115" s="9">
        <v>0.1154</v>
      </c>
      <c r="L115" s="8">
        <v>183847</v>
      </c>
      <c r="M115" s="8">
        <v>69.8</v>
      </c>
      <c r="N115" s="8">
        <v>128.33000000000001</v>
      </c>
      <c r="O115" s="9">
        <v>1.1000000000000001E-3</v>
      </c>
      <c r="P115" s="9">
        <v>1.2999999999999999E-3</v>
      </c>
    </row>
    <row r="116" spans="1:16">
      <c r="A116" s="7" t="s">
        <v>377</v>
      </c>
      <c r="B116" s="17">
        <v>1093244</v>
      </c>
      <c r="C116" s="7" t="s">
        <v>378</v>
      </c>
      <c r="D116" s="7" t="s">
        <v>253</v>
      </c>
      <c r="E116" s="7"/>
      <c r="F116" s="7"/>
      <c r="G116" s="7"/>
      <c r="H116" s="17">
        <v>0.41</v>
      </c>
      <c r="I116" s="7" t="s">
        <v>98</v>
      </c>
      <c r="J116" s="20">
        <v>0.05</v>
      </c>
      <c r="K116" s="9">
        <v>4.2500000000000003E-2</v>
      </c>
      <c r="L116" s="8">
        <v>51054.45</v>
      </c>
      <c r="M116" s="8">
        <v>124.4</v>
      </c>
      <c r="N116" s="8">
        <v>63.51</v>
      </c>
      <c r="O116" s="9">
        <v>8.9999999999999998E-4</v>
      </c>
      <c r="P116" s="9">
        <v>6.9999999999999999E-4</v>
      </c>
    </row>
    <row r="117" spans="1:16">
      <c r="A117" s="7" t="s">
        <v>976</v>
      </c>
      <c r="B117" s="17">
        <v>4150124</v>
      </c>
      <c r="C117" s="7" t="s">
        <v>379</v>
      </c>
      <c r="D117" s="7" t="s">
        <v>227</v>
      </c>
      <c r="E117" s="7"/>
      <c r="F117" s="7"/>
      <c r="G117" s="7"/>
      <c r="I117" s="7" t="s">
        <v>98</v>
      </c>
      <c r="L117" s="8">
        <v>26233</v>
      </c>
      <c r="M117" s="8">
        <v>26</v>
      </c>
      <c r="N117" s="8">
        <v>6.82</v>
      </c>
      <c r="O117" s="9">
        <v>1E-4</v>
      </c>
      <c r="P117" s="9">
        <v>1E-4</v>
      </c>
    </row>
    <row r="118" spans="1:16">
      <c r="A118" s="15" t="s">
        <v>380</v>
      </c>
      <c r="B118" s="16"/>
      <c r="C118" s="15"/>
      <c r="D118" s="15"/>
      <c r="E118" s="15"/>
      <c r="F118" s="15"/>
      <c r="G118" s="15"/>
      <c r="H118" s="16">
        <v>2.96</v>
      </c>
      <c r="I118" s="15"/>
      <c r="K118" s="19">
        <v>3.7199999999999997E-2</v>
      </c>
      <c r="L118" s="18">
        <v>21094304.73</v>
      </c>
      <c r="N118" s="18">
        <v>24238.21</v>
      </c>
      <c r="P118" s="19">
        <v>0.24959999999999999</v>
      </c>
    </row>
    <row r="120" spans="1:16">
      <c r="A120" s="15" t="s">
        <v>381</v>
      </c>
      <c r="B120" s="16"/>
      <c r="C120" s="15"/>
      <c r="D120" s="15"/>
      <c r="E120" s="15"/>
      <c r="F120" s="15"/>
      <c r="G120" s="15"/>
      <c r="I120" s="15"/>
    </row>
    <row r="121" spans="1:16">
      <c r="A121" s="7" t="s">
        <v>382</v>
      </c>
      <c r="B121" s="17">
        <v>7410236</v>
      </c>
      <c r="C121" s="7" t="s">
        <v>216</v>
      </c>
      <c r="D121" s="7" t="s">
        <v>211</v>
      </c>
      <c r="E121" s="7" t="s">
        <v>96</v>
      </c>
      <c r="F121" s="7" t="s">
        <v>134</v>
      </c>
      <c r="G121" s="7"/>
      <c r="H121" s="17">
        <v>2.5499999999999998</v>
      </c>
      <c r="I121" s="7" t="s">
        <v>98</v>
      </c>
      <c r="J121" s="20">
        <v>5.3999999999999999E-2</v>
      </c>
      <c r="K121" s="9">
        <v>1.14E-2</v>
      </c>
      <c r="L121" s="8">
        <v>21000</v>
      </c>
      <c r="M121" s="8">
        <v>112.87</v>
      </c>
      <c r="N121" s="8">
        <v>23.7</v>
      </c>
      <c r="O121" s="9">
        <v>0</v>
      </c>
      <c r="P121" s="9">
        <v>2.0000000000000001E-4</v>
      </c>
    </row>
    <row r="122" spans="1:16">
      <c r="A122" s="7" t="s">
        <v>383</v>
      </c>
      <c r="B122" s="17">
        <v>2300168</v>
      </c>
      <c r="C122" s="7" t="s">
        <v>231</v>
      </c>
      <c r="D122" s="7" t="s">
        <v>232</v>
      </c>
      <c r="E122" s="7" t="s">
        <v>228</v>
      </c>
      <c r="F122" s="7" t="s">
        <v>134</v>
      </c>
      <c r="G122" s="7"/>
      <c r="H122" s="17">
        <v>1.39</v>
      </c>
      <c r="I122" s="7" t="s">
        <v>98</v>
      </c>
      <c r="J122" s="20">
        <v>5.7000000000000002E-2</v>
      </c>
      <c r="K122" s="9">
        <v>8.5000000000000006E-3</v>
      </c>
      <c r="L122" s="8">
        <v>36013</v>
      </c>
      <c r="M122" s="8">
        <v>107.28</v>
      </c>
      <c r="N122" s="8">
        <v>38.630000000000003</v>
      </c>
      <c r="O122" s="9">
        <v>0</v>
      </c>
      <c r="P122" s="9">
        <v>4.0000000000000002E-4</v>
      </c>
    </row>
    <row r="123" spans="1:16">
      <c r="A123" s="7" t="s">
        <v>384</v>
      </c>
      <c r="B123" s="17">
        <v>7410210</v>
      </c>
      <c r="C123" s="7" t="s">
        <v>216</v>
      </c>
      <c r="D123" s="7" t="s">
        <v>211</v>
      </c>
      <c r="E123" s="7" t="s">
        <v>228</v>
      </c>
      <c r="F123" s="7" t="s">
        <v>134</v>
      </c>
      <c r="G123" s="7"/>
      <c r="H123" s="17">
        <v>5.28</v>
      </c>
      <c r="I123" s="7" t="s">
        <v>98</v>
      </c>
      <c r="J123" s="20">
        <v>2.2020000000000001E-2</v>
      </c>
      <c r="K123" s="9">
        <v>1.1599999999999999E-2</v>
      </c>
      <c r="L123" s="8">
        <v>1283</v>
      </c>
      <c r="M123" s="8">
        <v>106.38</v>
      </c>
      <c r="N123" s="8">
        <v>1.36</v>
      </c>
      <c r="O123" s="9">
        <v>0</v>
      </c>
      <c r="P123" s="9">
        <v>0</v>
      </c>
    </row>
    <row r="124" spans="1:16">
      <c r="A124" s="7" t="s">
        <v>385</v>
      </c>
      <c r="B124" s="17">
        <v>7590144</v>
      </c>
      <c r="C124" s="7" t="s">
        <v>247</v>
      </c>
      <c r="D124" s="7" t="s">
        <v>227</v>
      </c>
      <c r="E124" s="7" t="s">
        <v>243</v>
      </c>
      <c r="F124" s="7" t="s">
        <v>134</v>
      </c>
      <c r="G124" s="7"/>
      <c r="H124" s="17">
        <v>1.76</v>
      </c>
      <c r="I124" s="7" t="s">
        <v>98</v>
      </c>
      <c r="J124" s="20">
        <v>6.4100000000000004E-2</v>
      </c>
      <c r="K124" s="9">
        <v>1.21E-2</v>
      </c>
      <c r="L124" s="8">
        <v>7213.8</v>
      </c>
      <c r="M124" s="8">
        <v>110.46</v>
      </c>
      <c r="N124" s="8">
        <v>7.97</v>
      </c>
      <c r="O124" s="9">
        <v>0</v>
      </c>
      <c r="P124" s="9">
        <v>1E-4</v>
      </c>
    </row>
    <row r="125" spans="1:16">
      <c r="A125" s="7" t="s">
        <v>386</v>
      </c>
      <c r="B125" s="17">
        <v>1260405</v>
      </c>
      <c r="C125" s="7" t="s">
        <v>249</v>
      </c>
      <c r="D125" s="7" t="s">
        <v>227</v>
      </c>
      <c r="E125" s="7" t="s">
        <v>243</v>
      </c>
      <c r="F125" s="7" t="s">
        <v>134</v>
      </c>
      <c r="G125" s="7"/>
      <c r="H125" s="17">
        <v>1.48</v>
      </c>
      <c r="I125" s="7" t="s">
        <v>98</v>
      </c>
      <c r="J125" s="20">
        <v>6.4000000000000001E-2</v>
      </c>
      <c r="K125" s="9">
        <v>1.32E-2</v>
      </c>
      <c r="L125" s="8">
        <v>240801.38</v>
      </c>
      <c r="M125" s="8">
        <v>107.48</v>
      </c>
      <c r="N125" s="8">
        <v>258.81</v>
      </c>
      <c r="O125" s="9">
        <v>4.0000000000000002E-4</v>
      </c>
      <c r="P125" s="9">
        <v>2.7000000000000001E-3</v>
      </c>
    </row>
    <row r="126" spans="1:16">
      <c r="A126" s="7" t="s">
        <v>387</v>
      </c>
      <c r="B126" s="17">
        <v>7480106</v>
      </c>
      <c r="C126" s="7" t="s">
        <v>319</v>
      </c>
      <c r="D126" s="7" t="s">
        <v>211</v>
      </c>
      <c r="E126" s="7" t="s">
        <v>243</v>
      </c>
      <c r="F126" s="7" t="s">
        <v>134</v>
      </c>
      <c r="G126" s="7"/>
      <c r="H126" s="17">
        <v>2.59</v>
      </c>
      <c r="I126" s="7" t="s">
        <v>98</v>
      </c>
      <c r="J126" s="20">
        <v>2.1999999999999999E-2</v>
      </c>
      <c r="K126" s="9">
        <v>9.2999999999999992E-3</v>
      </c>
      <c r="L126" s="8">
        <v>15324</v>
      </c>
      <c r="M126" s="8">
        <v>103.72</v>
      </c>
      <c r="N126" s="8">
        <v>15.89</v>
      </c>
      <c r="O126" s="9">
        <v>0</v>
      </c>
      <c r="P126" s="9">
        <v>2.0000000000000001E-4</v>
      </c>
    </row>
    <row r="127" spans="1:16">
      <c r="A127" s="7" t="s">
        <v>388</v>
      </c>
      <c r="B127" s="17">
        <v>1119205</v>
      </c>
      <c r="C127" s="7" t="s">
        <v>389</v>
      </c>
      <c r="D127" s="7" t="s">
        <v>390</v>
      </c>
      <c r="E127" s="7" t="s">
        <v>243</v>
      </c>
      <c r="F127" s="7" t="s">
        <v>97</v>
      </c>
      <c r="G127" s="7"/>
      <c r="H127" s="17">
        <v>4.2300000000000004</v>
      </c>
      <c r="I127" s="7" t="s">
        <v>98</v>
      </c>
      <c r="J127" s="20">
        <v>1.9959999999999999E-2</v>
      </c>
      <c r="K127" s="9">
        <v>1.1900000000000001E-2</v>
      </c>
      <c r="L127" s="8">
        <v>4254</v>
      </c>
      <c r="M127" s="8">
        <v>104</v>
      </c>
      <c r="N127" s="8">
        <v>4.42</v>
      </c>
      <c r="O127" s="9">
        <v>0</v>
      </c>
      <c r="P127" s="9">
        <v>0</v>
      </c>
    </row>
    <row r="128" spans="1:16">
      <c r="A128" s="7" t="s">
        <v>391</v>
      </c>
      <c r="B128" s="17">
        <v>1131028</v>
      </c>
      <c r="C128" s="7" t="s">
        <v>392</v>
      </c>
      <c r="D128" s="7" t="s">
        <v>227</v>
      </c>
      <c r="E128" s="7" t="s">
        <v>243</v>
      </c>
      <c r="F128" s="7" t="s">
        <v>134</v>
      </c>
      <c r="G128" s="7"/>
      <c r="H128" s="17">
        <v>5.0599999999999996</v>
      </c>
      <c r="I128" s="7" t="s">
        <v>98</v>
      </c>
      <c r="J128" s="20">
        <v>5.0500000000000003E-2</v>
      </c>
      <c r="K128" s="9">
        <v>3.9600000000000003E-2</v>
      </c>
      <c r="L128" s="8">
        <v>15763</v>
      </c>
      <c r="M128" s="8">
        <v>108.12</v>
      </c>
      <c r="N128" s="8">
        <v>17.04</v>
      </c>
      <c r="O128" s="9">
        <v>0</v>
      </c>
      <c r="P128" s="9">
        <v>2.0000000000000001E-4</v>
      </c>
    </row>
    <row r="129" spans="1:16">
      <c r="A129" s="7" t="s">
        <v>393</v>
      </c>
      <c r="B129" s="17">
        <v>1118835</v>
      </c>
      <c r="C129" s="7" t="s">
        <v>394</v>
      </c>
      <c r="D129" s="7" t="s">
        <v>232</v>
      </c>
      <c r="E129" s="7" t="s">
        <v>243</v>
      </c>
      <c r="F129" s="7" t="s">
        <v>97</v>
      </c>
      <c r="G129" s="7"/>
      <c r="H129" s="17">
        <v>4.8099999999999996</v>
      </c>
      <c r="I129" s="7" t="s">
        <v>98</v>
      </c>
      <c r="J129" s="20">
        <v>1.4590000000000001E-2</v>
      </c>
      <c r="K129" s="9">
        <v>1.8100000000000002E-2</v>
      </c>
      <c r="L129" s="8">
        <v>45762</v>
      </c>
      <c r="M129" s="8">
        <v>98.5</v>
      </c>
      <c r="N129" s="8">
        <v>45.08</v>
      </c>
      <c r="O129" s="9">
        <v>1E-4</v>
      </c>
      <c r="P129" s="9">
        <v>5.0000000000000001E-4</v>
      </c>
    </row>
    <row r="130" spans="1:16">
      <c r="A130" s="7" t="s">
        <v>395</v>
      </c>
      <c r="B130" s="17">
        <v>1121854</v>
      </c>
      <c r="C130" s="7" t="s">
        <v>255</v>
      </c>
      <c r="D130" s="7" t="s">
        <v>211</v>
      </c>
      <c r="E130" s="7" t="s">
        <v>256</v>
      </c>
      <c r="F130" s="7" t="s">
        <v>107</v>
      </c>
      <c r="G130" s="7"/>
      <c r="H130" s="17">
        <v>4.7300000000000004</v>
      </c>
      <c r="I130" s="7" t="s">
        <v>98</v>
      </c>
      <c r="J130" s="20">
        <v>1.6199999999999999E-2</v>
      </c>
      <c r="K130" s="9">
        <v>1.17E-2</v>
      </c>
      <c r="L130" s="8">
        <v>1703</v>
      </c>
      <c r="M130" s="8">
        <v>102.57</v>
      </c>
      <c r="N130" s="8">
        <v>1.75</v>
      </c>
      <c r="O130" s="9">
        <v>0</v>
      </c>
      <c r="P130" s="9">
        <v>0</v>
      </c>
    </row>
    <row r="131" spans="1:16">
      <c r="A131" s="7" t="s">
        <v>396</v>
      </c>
      <c r="B131" s="17">
        <v>6270136</v>
      </c>
      <c r="C131" s="7" t="s">
        <v>397</v>
      </c>
      <c r="D131" s="7" t="s">
        <v>398</v>
      </c>
      <c r="E131" s="7" t="s">
        <v>256</v>
      </c>
      <c r="F131" s="7" t="s">
        <v>107</v>
      </c>
      <c r="G131" s="7"/>
      <c r="H131" s="17">
        <v>3.63</v>
      </c>
      <c r="I131" s="7" t="s">
        <v>98</v>
      </c>
      <c r="J131" s="20">
        <v>7.5999999999999998E-2</v>
      </c>
      <c r="K131" s="9">
        <v>2.07E-2</v>
      </c>
      <c r="L131" s="8">
        <v>39613</v>
      </c>
      <c r="M131" s="8">
        <v>120.95</v>
      </c>
      <c r="N131" s="8">
        <v>47.91</v>
      </c>
      <c r="O131" s="9">
        <v>2.0000000000000001E-4</v>
      </c>
      <c r="P131" s="9">
        <v>5.0000000000000001E-4</v>
      </c>
    </row>
    <row r="132" spans="1:16">
      <c r="A132" s="7" t="s">
        <v>399</v>
      </c>
      <c r="B132" s="17">
        <v>5760202</v>
      </c>
      <c r="C132" s="7" t="s">
        <v>270</v>
      </c>
      <c r="D132" s="7" t="s">
        <v>271</v>
      </c>
      <c r="E132" s="7" t="s">
        <v>256</v>
      </c>
      <c r="F132" s="7" t="s">
        <v>97</v>
      </c>
      <c r="G132" s="7"/>
      <c r="H132" s="17">
        <v>1.93</v>
      </c>
      <c r="I132" s="7" t="s">
        <v>98</v>
      </c>
      <c r="J132" s="20">
        <v>0.06</v>
      </c>
      <c r="K132" s="9">
        <v>1.7600000000000001E-2</v>
      </c>
      <c r="L132" s="8">
        <v>11807</v>
      </c>
      <c r="M132" s="8">
        <v>108.29</v>
      </c>
      <c r="N132" s="8">
        <v>12.79</v>
      </c>
      <c r="O132" s="9">
        <v>0</v>
      </c>
      <c r="P132" s="9">
        <v>1E-4</v>
      </c>
    </row>
    <row r="133" spans="1:16">
      <c r="A133" s="7" t="s">
        <v>400</v>
      </c>
      <c r="B133" s="17">
        <v>1550037</v>
      </c>
      <c r="C133" s="7" t="s">
        <v>401</v>
      </c>
      <c r="D133" s="7" t="s">
        <v>227</v>
      </c>
      <c r="E133" s="7" t="s">
        <v>256</v>
      </c>
      <c r="F133" s="7" t="s">
        <v>97</v>
      </c>
      <c r="G133" s="7"/>
      <c r="H133" s="17">
        <v>4.68</v>
      </c>
      <c r="I133" s="7" t="s">
        <v>98</v>
      </c>
      <c r="J133" s="20">
        <v>3.4599999999999999E-2</v>
      </c>
      <c r="K133" s="9">
        <v>3.7100000000000001E-2</v>
      </c>
      <c r="L133" s="8">
        <v>567022</v>
      </c>
      <c r="M133" s="8">
        <v>99.2</v>
      </c>
      <c r="N133" s="8">
        <v>562.49</v>
      </c>
      <c r="O133" s="9">
        <v>3.0999999999999999E-3</v>
      </c>
      <c r="P133" s="9">
        <v>5.7999999999999996E-3</v>
      </c>
    </row>
    <row r="134" spans="1:16">
      <c r="A134" s="7" t="s">
        <v>402</v>
      </c>
      <c r="B134" s="17">
        <v>1113661</v>
      </c>
      <c r="C134" s="7" t="s">
        <v>279</v>
      </c>
      <c r="D134" s="7" t="s">
        <v>232</v>
      </c>
      <c r="E134" s="7" t="s">
        <v>256</v>
      </c>
      <c r="F134" s="7" t="s">
        <v>97</v>
      </c>
      <c r="G134" s="7"/>
      <c r="H134" s="17">
        <v>1.5</v>
      </c>
      <c r="I134" s="7" t="s">
        <v>98</v>
      </c>
      <c r="J134" s="20">
        <v>6.25E-2</v>
      </c>
      <c r="K134" s="9">
        <v>1.34E-2</v>
      </c>
      <c r="L134" s="8">
        <v>537.1</v>
      </c>
      <c r="M134" s="8">
        <v>107.22</v>
      </c>
      <c r="N134" s="8">
        <v>0.57999999999999996</v>
      </c>
      <c r="O134" s="9">
        <v>0</v>
      </c>
      <c r="P134" s="9">
        <v>0</v>
      </c>
    </row>
    <row r="135" spans="1:16">
      <c r="A135" s="7" t="s">
        <v>403</v>
      </c>
      <c r="B135" s="17">
        <v>1114073</v>
      </c>
      <c r="C135" s="7" t="s">
        <v>404</v>
      </c>
      <c r="D135" s="7" t="s">
        <v>271</v>
      </c>
      <c r="E135" s="7" t="s">
        <v>256</v>
      </c>
      <c r="F135" s="7" t="s">
        <v>97</v>
      </c>
      <c r="G135" s="7"/>
      <c r="H135" s="17">
        <v>4.1900000000000004</v>
      </c>
      <c r="I135" s="7" t="s">
        <v>98</v>
      </c>
      <c r="J135" s="20">
        <v>2.4575E-2</v>
      </c>
      <c r="K135" s="9">
        <v>1.72E-2</v>
      </c>
      <c r="L135" s="8">
        <v>243572</v>
      </c>
      <c r="M135" s="8">
        <v>103.13</v>
      </c>
      <c r="N135" s="8">
        <v>251.2</v>
      </c>
      <c r="O135" s="9">
        <v>1E-4</v>
      </c>
      <c r="P135" s="9">
        <v>2.5999999999999999E-3</v>
      </c>
    </row>
    <row r="136" spans="1:16">
      <c r="A136" s="7" t="s">
        <v>405</v>
      </c>
      <c r="B136" s="17">
        <v>1132299</v>
      </c>
      <c r="C136" s="7" t="s">
        <v>406</v>
      </c>
      <c r="D136" s="7" t="s">
        <v>227</v>
      </c>
      <c r="E136" s="7" t="s">
        <v>296</v>
      </c>
      <c r="F136" s="7" t="s">
        <v>107</v>
      </c>
      <c r="G136" s="7"/>
      <c r="H136" s="17">
        <v>4.09</v>
      </c>
      <c r="I136" s="7" t="s">
        <v>98</v>
      </c>
      <c r="J136" s="20">
        <v>4.9500000000000002E-2</v>
      </c>
      <c r="K136" s="9">
        <v>6.0400000000000002E-2</v>
      </c>
      <c r="L136" s="8">
        <v>83120</v>
      </c>
      <c r="M136" s="8">
        <v>94.91</v>
      </c>
      <c r="N136" s="8">
        <v>78.89</v>
      </c>
      <c r="O136" s="9">
        <v>1E-4</v>
      </c>
      <c r="P136" s="9">
        <v>8.0000000000000004E-4</v>
      </c>
    </row>
    <row r="137" spans="1:16">
      <c r="A137" s="7" t="s">
        <v>407</v>
      </c>
      <c r="B137" s="17">
        <v>1116623</v>
      </c>
      <c r="C137" s="7" t="s">
        <v>408</v>
      </c>
      <c r="D137" s="7" t="s">
        <v>227</v>
      </c>
      <c r="E137" s="7" t="s">
        <v>296</v>
      </c>
      <c r="F137" s="7" t="s">
        <v>107</v>
      </c>
      <c r="G137" s="7"/>
      <c r="H137" s="17">
        <v>0.98</v>
      </c>
      <c r="I137" s="7" t="s">
        <v>98</v>
      </c>
      <c r="J137" s="20">
        <v>7.2999999999999995E-2</v>
      </c>
      <c r="K137" s="9">
        <v>2.2200000000000001E-2</v>
      </c>
      <c r="L137" s="8">
        <v>183600</v>
      </c>
      <c r="M137" s="8">
        <v>105</v>
      </c>
      <c r="N137" s="8">
        <v>192.78</v>
      </c>
      <c r="O137" s="9">
        <v>1.8E-3</v>
      </c>
      <c r="P137" s="9">
        <v>2E-3</v>
      </c>
    </row>
    <row r="138" spans="1:16">
      <c r="A138" s="7" t="s">
        <v>409</v>
      </c>
      <c r="B138" s="17">
        <v>6130165</v>
      </c>
      <c r="C138" s="7" t="s">
        <v>325</v>
      </c>
      <c r="D138" s="7" t="s">
        <v>227</v>
      </c>
      <c r="E138" s="7" t="s">
        <v>296</v>
      </c>
      <c r="F138" s="7" t="s">
        <v>107</v>
      </c>
      <c r="G138" s="7"/>
      <c r="H138" s="17">
        <v>2.97</v>
      </c>
      <c r="I138" s="7" t="s">
        <v>98</v>
      </c>
      <c r="J138" s="20">
        <v>7.1999999999999995E-2</v>
      </c>
      <c r="K138" s="9">
        <v>3.5799999999999998E-2</v>
      </c>
      <c r="L138" s="8">
        <v>876851</v>
      </c>
      <c r="M138" s="8">
        <v>111</v>
      </c>
      <c r="N138" s="8">
        <v>973.3</v>
      </c>
      <c r="O138" s="9">
        <v>2.7000000000000001E-3</v>
      </c>
      <c r="P138" s="9">
        <v>0.01</v>
      </c>
    </row>
    <row r="139" spans="1:16">
      <c r="A139" s="7" t="s">
        <v>410</v>
      </c>
      <c r="B139" s="17">
        <v>5730080</v>
      </c>
      <c r="C139" s="7" t="s">
        <v>411</v>
      </c>
      <c r="D139" s="7" t="s">
        <v>227</v>
      </c>
      <c r="E139" s="7" t="s">
        <v>296</v>
      </c>
      <c r="F139" s="7" t="s">
        <v>97</v>
      </c>
      <c r="G139" s="7"/>
      <c r="H139" s="17">
        <v>4.6500000000000004</v>
      </c>
      <c r="I139" s="7" t="s">
        <v>98</v>
      </c>
      <c r="J139" s="20">
        <v>3.7999999999999999E-2</v>
      </c>
      <c r="K139" s="9">
        <v>4.1000000000000002E-2</v>
      </c>
      <c r="L139" s="8">
        <v>275000</v>
      </c>
      <c r="M139" s="8">
        <v>99.82</v>
      </c>
      <c r="N139" s="8">
        <v>274.5</v>
      </c>
      <c r="O139" s="9">
        <v>1.6000000000000001E-3</v>
      </c>
      <c r="P139" s="9">
        <v>2.8E-3</v>
      </c>
    </row>
    <row r="140" spans="1:16">
      <c r="A140" s="7" t="s">
        <v>412</v>
      </c>
      <c r="B140" s="17">
        <v>1119098</v>
      </c>
      <c r="C140" s="7" t="s">
        <v>412</v>
      </c>
      <c r="D140" s="7" t="s">
        <v>227</v>
      </c>
      <c r="E140" s="7" t="s">
        <v>296</v>
      </c>
      <c r="F140" s="7" t="s">
        <v>97</v>
      </c>
      <c r="G140" s="7"/>
      <c r="H140" s="17">
        <v>2.42</v>
      </c>
      <c r="I140" s="7" t="s">
        <v>98</v>
      </c>
      <c r="J140" s="20">
        <v>3.7199999999999997E-2</v>
      </c>
      <c r="K140" s="9">
        <v>2.1000000000000001E-2</v>
      </c>
      <c r="L140" s="8">
        <v>172900</v>
      </c>
      <c r="M140" s="8">
        <v>104.45</v>
      </c>
      <c r="N140" s="8">
        <v>180.59</v>
      </c>
      <c r="O140" s="9">
        <v>2.3E-3</v>
      </c>
      <c r="P140" s="9">
        <v>1.9E-3</v>
      </c>
    </row>
    <row r="141" spans="1:16">
      <c r="A141" s="7" t="s">
        <v>413</v>
      </c>
      <c r="B141" s="17">
        <v>1133479</v>
      </c>
      <c r="C141" s="7" t="s">
        <v>414</v>
      </c>
      <c r="D141" s="7" t="s">
        <v>227</v>
      </c>
      <c r="E141" s="7" t="s">
        <v>296</v>
      </c>
      <c r="F141" s="7" t="s">
        <v>107</v>
      </c>
      <c r="G141" s="7"/>
      <c r="H141" s="17">
        <v>6.78</v>
      </c>
      <c r="I141" s="7" t="s">
        <v>98</v>
      </c>
      <c r="J141" s="20">
        <v>5.0999999999999997E-2</v>
      </c>
      <c r="K141" s="9">
        <v>5.74E-2</v>
      </c>
      <c r="L141" s="8">
        <v>270309</v>
      </c>
      <c r="M141" s="8">
        <v>97.74</v>
      </c>
      <c r="N141" s="8">
        <v>264.2</v>
      </c>
      <c r="O141" s="9">
        <v>1.9E-3</v>
      </c>
      <c r="P141" s="9">
        <v>2.7000000000000001E-3</v>
      </c>
    </row>
    <row r="142" spans="1:16">
      <c r="A142" s="7" t="s">
        <v>415</v>
      </c>
      <c r="B142" s="17">
        <v>1127661</v>
      </c>
      <c r="C142" s="7" t="s">
        <v>414</v>
      </c>
      <c r="D142" s="7" t="s">
        <v>227</v>
      </c>
      <c r="E142" s="7" t="s">
        <v>296</v>
      </c>
      <c r="F142" s="7" t="s">
        <v>107</v>
      </c>
      <c r="G142" s="7"/>
      <c r="H142" s="17">
        <v>2.52</v>
      </c>
      <c r="I142" s="7" t="s">
        <v>98</v>
      </c>
      <c r="J142" s="20">
        <v>0.09</v>
      </c>
      <c r="K142" s="9">
        <v>2.8500000000000001E-2</v>
      </c>
      <c r="L142" s="8">
        <v>268550.59000000003</v>
      </c>
      <c r="M142" s="8">
        <v>118.2</v>
      </c>
      <c r="N142" s="8">
        <v>317.43</v>
      </c>
      <c r="O142" s="9">
        <v>2.7000000000000001E-3</v>
      </c>
      <c r="P142" s="9">
        <v>3.3E-3</v>
      </c>
    </row>
    <row r="143" spans="1:16">
      <c r="A143" s="7" t="s">
        <v>416</v>
      </c>
      <c r="B143" s="17">
        <v>1410232</v>
      </c>
      <c r="C143" s="7" t="s">
        <v>334</v>
      </c>
      <c r="D143" s="7" t="s">
        <v>253</v>
      </c>
      <c r="E143" s="7" t="s">
        <v>296</v>
      </c>
      <c r="F143" s="7" t="s">
        <v>134</v>
      </c>
      <c r="G143" s="7"/>
      <c r="H143" s="17">
        <v>1.57</v>
      </c>
      <c r="I143" s="7" t="s">
        <v>98</v>
      </c>
      <c r="J143" s="20">
        <v>5.3999999999999999E-2</v>
      </c>
      <c r="K143" s="9">
        <v>2.4299999999999999E-2</v>
      </c>
      <c r="L143" s="8">
        <v>6639.47</v>
      </c>
      <c r="M143" s="8">
        <v>104.74</v>
      </c>
      <c r="N143" s="8">
        <v>6.95</v>
      </c>
      <c r="O143" s="9">
        <v>0</v>
      </c>
      <c r="P143" s="9">
        <v>1E-4</v>
      </c>
    </row>
    <row r="144" spans="1:16">
      <c r="A144" s="7" t="s">
        <v>417</v>
      </c>
      <c r="B144" s="17">
        <v>7150345</v>
      </c>
      <c r="C144" s="7" t="s">
        <v>341</v>
      </c>
      <c r="D144" s="7" t="s">
        <v>227</v>
      </c>
      <c r="E144" s="7" t="s">
        <v>337</v>
      </c>
      <c r="F144" s="7" t="s">
        <v>107</v>
      </c>
      <c r="G144" s="7"/>
      <c r="H144" s="17">
        <v>4</v>
      </c>
      <c r="I144" s="7" t="s">
        <v>98</v>
      </c>
      <c r="J144" s="20">
        <v>0.05</v>
      </c>
      <c r="K144" s="9">
        <v>4.87E-2</v>
      </c>
      <c r="L144" s="8">
        <v>298846</v>
      </c>
      <c r="M144" s="8">
        <v>100.71</v>
      </c>
      <c r="N144" s="8">
        <v>300.97000000000003</v>
      </c>
      <c r="O144" s="9">
        <v>1.1999999999999999E-3</v>
      </c>
      <c r="P144" s="9">
        <v>3.0999999999999999E-3</v>
      </c>
    </row>
    <row r="145" spans="1:16">
      <c r="A145" s="7" t="s">
        <v>418</v>
      </c>
      <c r="B145" s="17">
        <v>7150352</v>
      </c>
      <c r="C145" s="7" t="s">
        <v>341</v>
      </c>
      <c r="D145" s="7" t="s">
        <v>227</v>
      </c>
      <c r="E145" s="7" t="s">
        <v>337</v>
      </c>
      <c r="F145" s="7" t="s">
        <v>107</v>
      </c>
      <c r="G145" s="7"/>
      <c r="H145" s="17">
        <v>5.15</v>
      </c>
      <c r="I145" s="7" t="s">
        <v>98</v>
      </c>
      <c r="J145" s="20">
        <v>4.65E-2</v>
      </c>
      <c r="K145" s="9">
        <v>4.9399999999999999E-2</v>
      </c>
      <c r="L145" s="8">
        <v>414227</v>
      </c>
      <c r="M145" s="8">
        <v>99.97</v>
      </c>
      <c r="N145" s="8">
        <v>414.1</v>
      </c>
      <c r="O145" s="9">
        <v>2.0999999999999999E-3</v>
      </c>
      <c r="P145" s="9">
        <v>4.3E-3</v>
      </c>
    </row>
    <row r="146" spans="1:16">
      <c r="A146" s="7" t="s">
        <v>419</v>
      </c>
      <c r="B146" s="17">
        <v>1132562</v>
      </c>
      <c r="C146" s="7" t="s">
        <v>343</v>
      </c>
      <c r="D146" s="7" t="s">
        <v>253</v>
      </c>
      <c r="E146" s="7" t="s">
        <v>337</v>
      </c>
      <c r="F146" s="7" t="s">
        <v>107</v>
      </c>
      <c r="G146" s="7"/>
      <c r="H146" s="17">
        <v>3.37</v>
      </c>
      <c r="I146" s="7" t="s">
        <v>98</v>
      </c>
      <c r="J146" s="20">
        <v>3.3000000000000002E-2</v>
      </c>
      <c r="K146" s="9">
        <v>3.1199999999999999E-2</v>
      </c>
      <c r="L146" s="8">
        <v>224000</v>
      </c>
      <c r="M146" s="8">
        <v>101.13</v>
      </c>
      <c r="N146" s="8">
        <v>226.53</v>
      </c>
      <c r="O146" s="9">
        <v>6.9999999999999999E-4</v>
      </c>
      <c r="P146" s="9">
        <v>2.3E-3</v>
      </c>
    </row>
    <row r="147" spans="1:16">
      <c r="A147" s="7" t="s">
        <v>420</v>
      </c>
      <c r="B147" s="17">
        <v>1130947</v>
      </c>
      <c r="C147" s="7" t="s">
        <v>421</v>
      </c>
      <c r="D147" s="7" t="s">
        <v>422</v>
      </c>
      <c r="E147" s="7" t="s">
        <v>337</v>
      </c>
      <c r="F147" s="7" t="s">
        <v>97</v>
      </c>
      <c r="G147" s="7"/>
      <c r="H147" s="17">
        <v>4.37</v>
      </c>
      <c r="I147" s="7" t="s">
        <v>98</v>
      </c>
      <c r="J147" s="20">
        <v>4.5999999999999999E-2</v>
      </c>
      <c r="K147" s="9">
        <v>5.1200000000000002E-2</v>
      </c>
      <c r="L147" s="8">
        <v>157742.1</v>
      </c>
      <c r="M147" s="8">
        <v>98.07</v>
      </c>
      <c r="N147" s="8">
        <v>154.69999999999999</v>
      </c>
      <c r="O147" s="9">
        <v>8.9999999999999998E-4</v>
      </c>
      <c r="P147" s="9">
        <v>1.6000000000000001E-3</v>
      </c>
    </row>
    <row r="148" spans="1:16">
      <c r="A148" s="7" t="s">
        <v>423</v>
      </c>
      <c r="B148" s="17">
        <v>6080212</v>
      </c>
      <c r="C148" s="7" t="s">
        <v>424</v>
      </c>
      <c r="D148" s="7" t="s">
        <v>271</v>
      </c>
      <c r="E148" s="7" t="s">
        <v>337</v>
      </c>
      <c r="F148" s="7" t="s">
        <v>97</v>
      </c>
      <c r="G148" s="7"/>
      <c r="H148" s="17">
        <v>1.4</v>
      </c>
      <c r="I148" s="7" t="s">
        <v>98</v>
      </c>
      <c r="J148" s="20">
        <v>5.5899999999999998E-2</v>
      </c>
      <c r="K148" s="9">
        <v>1.89E-2</v>
      </c>
      <c r="L148" s="8">
        <v>12703.2</v>
      </c>
      <c r="M148" s="8">
        <v>108.29</v>
      </c>
      <c r="N148" s="8">
        <v>13.76</v>
      </c>
      <c r="O148" s="9">
        <v>1E-4</v>
      </c>
      <c r="P148" s="9">
        <v>1E-4</v>
      </c>
    </row>
    <row r="149" spans="1:16">
      <c r="A149" s="7" t="s">
        <v>425</v>
      </c>
      <c r="B149" s="17">
        <v>1133610</v>
      </c>
      <c r="C149" s="7" t="s">
        <v>426</v>
      </c>
      <c r="D149" s="7" t="s">
        <v>227</v>
      </c>
      <c r="E149" s="7" t="s">
        <v>337</v>
      </c>
      <c r="F149" s="7" t="s">
        <v>107</v>
      </c>
      <c r="G149" s="7"/>
      <c r="H149" s="17">
        <v>3.81</v>
      </c>
      <c r="I149" s="7" t="s">
        <v>98</v>
      </c>
      <c r="J149" s="20">
        <v>4.9000000000000002E-2</v>
      </c>
      <c r="K149" s="9">
        <v>5.5800000000000002E-2</v>
      </c>
      <c r="L149" s="8">
        <v>531315</v>
      </c>
      <c r="M149" s="8">
        <v>98.88</v>
      </c>
      <c r="N149" s="8">
        <v>525.36</v>
      </c>
      <c r="O149" s="9">
        <v>4.3E-3</v>
      </c>
      <c r="P149" s="9">
        <v>5.4000000000000003E-3</v>
      </c>
    </row>
    <row r="150" spans="1:16">
      <c r="A150" s="7" t="s">
        <v>427</v>
      </c>
      <c r="B150" s="17">
        <v>1980366</v>
      </c>
      <c r="C150" s="7" t="s">
        <v>374</v>
      </c>
      <c r="D150" s="7" t="s">
        <v>227</v>
      </c>
      <c r="E150" s="7" t="s">
        <v>360</v>
      </c>
      <c r="F150" s="7" t="s">
        <v>107</v>
      </c>
      <c r="G150" s="7"/>
      <c r="H150" s="17">
        <v>4.78</v>
      </c>
      <c r="I150" s="7" t="s">
        <v>98</v>
      </c>
      <c r="J150" s="20">
        <v>4.4999999999999998E-2</v>
      </c>
      <c r="K150" s="9">
        <v>0.12189999999999999</v>
      </c>
      <c r="L150" s="8">
        <v>132818</v>
      </c>
      <c r="M150" s="8">
        <v>71.47</v>
      </c>
      <c r="N150" s="8">
        <v>94.93</v>
      </c>
      <c r="O150" s="9">
        <v>4.0000000000000002E-4</v>
      </c>
      <c r="P150" s="9">
        <v>1E-3</v>
      </c>
    </row>
    <row r="151" spans="1:16">
      <c r="A151" s="7" t="s">
        <v>428</v>
      </c>
      <c r="B151" s="17">
        <v>6390249</v>
      </c>
      <c r="C151" s="7" t="s">
        <v>369</v>
      </c>
      <c r="D151" s="7" t="s">
        <v>271</v>
      </c>
      <c r="E151" s="7" t="s">
        <v>370</v>
      </c>
      <c r="F151" s="7" t="s">
        <v>97</v>
      </c>
      <c r="G151" s="7"/>
      <c r="H151" s="17">
        <v>2.04</v>
      </c>
      <c r="I151" s="7" t="s">
        <v>98</v>
      </c>
      <c r="J151" s="20">
        <v>6.7000000000000004E-2</v>
      </c>
      <c r="K151" s="9">
        <v>7.8100000000000003E-2</v>
      </c>
      <c r="L151" s="8">
        <v>5036.26</v>
      </c>
      <c r="M151" s="8">
        <v>97.75</v>
      </c>
      <c r="N151" s="8">
        <v>4.92</v>
      </c>
      <c r="O151" s="9">
        <v>0</v>
      </c>
      <c r="P151" s="9">
        <v>1E-4</v>
      </c>
    </row>
    <row r="152" spans="1:16">
      <c r="A152" s="7" t="s">
        <v>429</v>
      </c>
      <c r="B152" s="17">
        <v>1980341</v>
      </c>
      <c r="C152" s="7" t="s">
        <v>374</v>
      </c>
      <c r="D152" s="7" t="s">
        <v>227</v>
      </c>
      <c r="E152" s="7" t="s">
        <v>370</v>
      </c>
      <c r="F152" s="7" t="s">
        <v>97</v>
      </c>
      <c r="G152" s="7"/>
      <c r="H152" s="17">
        <v>2.84</v>
      </c>
      <c r="I152" s="7" t="s">
        <v>98</v>
      </c>
      <c r="J152" s="20">
        <v>3.1199999999999999E-2</v>
      </c>
      <c r="K152" s="9">
        <v>0.1462</v>
      </c>
      <c r="L152" s="8">
        <v>118122</v>
      </c>
      <c r="M152" s="8">
        <v>74.13</v>
      </c>
      <c r="N152" s="8">
        <v>87.56</v>
      </c>
      <c r="O152" s="9">
        <v>5.9999999999999995E-4</v>
      </c>
      <c r="P152" s="9">
        <v>8.9999999999999998E-4</v>
      </c>
    </row>
    <row r="153" spans="1:16">
      <c r="A153" s="7" t="s">
        <v>430</v>
      </c>
      <c r="B153" s="17">
        <v>1129394</v>
      </c>
      <c r="C153" s="7" t="s">
        <v>431</v>
      </c>
      <c r="D153" s="7" t="s">
        <v>227</v>
      </c>
      <c r="E153" s="7" t="s">
        <v>432</v>
      </c>
      <c r="F153" s="7" t="s">
        <v>107</v>
      </c>
      <c r="G153" s="7"/>
      <c r="H153" s="17">
        <v>2.31</v>
      </c>
      <c r="I153" s="7" t="s">
        <v>98</v>
      </c>
      <c r="J153" s="20">
        <v>0.15</v>
      </c>
      <c r="K153" s="9">
        <v>0.70979999999999999</v>
      </c>
      <c r="L153" s="8">
        <v>70737</v>
      </c>
      <c r="M153" s="8">
        <v>27.95</v>
      </c>
      <c r="N153" s="8">
        <v>19.77</v>
      </c>
      <c r="O153" s="9">
        <v>2.0000000000000001E-4</v>
      </c>
      <c r="P153" s="9">
        <v>2.0000000000000001E-4</v>
      </c>
    </row>
    <row r="154" spans="1:16">
      <c r="A154" s="7" t="s">
        <v>433</v>
      </c>
      <c r="B154" s="17">
        <v>1133461</v>
      </c>
      <c r="C154" s="7" t="s">
        <v>431</v>
      </c>
      <c r="D154" s="7" t="s">
        <v>227</v>
      </c>
      <c r="E154" s="7" t="s">
        <v>432</v>
      </c>
      <c r="F154" s="7" t="s">
        <v>107</v>
      </c>
      <c r="G154" s="7"/>
      <c r="H154" s="17">
        <v>2.69</v>
      </c>
      <c r="I154" s="7" t="s">
        <v>98</v>
      </c>
      <c r="J154" s="20">
        <v>5.5E-2</v>
      </c>
      <c r="K154" s="9">
        <v>0.55589999999999995</v>
      </c>
      <c r="L154" s="8">
        <v>177592</v>
      </c>
      <c r="M154" s="8">
        <v>28.72</v>
      </c>
      <c r="N154" s="8">
        <v>51</v>
      </c>
      <c r="O154" s="9">
        <v>1.1999999999999999E-3</v>
      </c>
      <c r="P154" s="9">
        <v>5.0000000000000001E-4</v>
      </c>
    </row>
    <row r="155" spans="1:16">
      <c r="A155" s="7" t="s">
        <v>434</v>
      </c>
      <c r="B155" s="17">
        <v>7560055</v>
      </c>
      <c r="C155" s="7" t="s">
        <v>435</v>
      </c>
      <c r="D155" s="7" t="s">
        <v>242</v>
      </c>
      <c r="E155" s="7" t="s">
        <v>436</v>
      </c>
      <c r="F155" s="7" t="s">
        <v>107</v>
      </c>
      <c r="G155" s="7"/>
      <c r="H155" s="17">
        <v>8.1199999999999992</v>
      </c>
      <c r="I155" s="7" t="s">
        <v>98</v>
      </c>
      <c r="J155" s="20">
        <v>6.7000000000000004E-2</v>
      </c>
      <c r="K155" s="9">
        <v>0.17510000000000001</v>
      </c>
      <c r="L155" s="8">
        <v>623</v>
      </c>
      <c r="M155" s="8">
        <v>43.8</v>
      </c>
      <c r="N155" s="8">
        <v>0.27</v>
      </c>
      <c r="O155" s="9">
        <v>0</v>
      </c>
      <c r="P155" s="9">
        <v>0</v>
      </c>
    </row>
    <row r="156" spans="1:16">
      <c r="A156" s="7" t="s">
        <v>437</v>
      </c>
      <c r="B156" s="17">
        <v>4210100</v>
      </c>
      <c r="C156" s="7" t="s">
        <v>438</v>
      </c>
      <c r="D156" s="7" t="s">
        <v>227</v>
      </c>
      <c r="E156" s="7"/>
      <c r="F156" s="7"/>
      <c r="G156" s="7"/>
      <c r="H156" s="17">
        <v>2.14</v>
      </c>
      <c r="I156" s="7" t="s">
        <v>98</v>
      </c>
      <c r="J156" s="20">
        <v>5.5500000000000001E-2</v>
      </c>
      <c r="K156" s="9">
        <v>6.1199999999999997E-2</v>
      </c>
      <c r="L156" s="8">
        <v>139818</v>
      </c>
      <c r="M156" s="8">
        <v>99</v>
      </c>
      <c r="N156" s="8">
        <v>138.41999999999999</v>
      </c>
      <c r="O156" s="9">
        <v>3.3E-3</v>
      </c>
      <c r="P156" s="9">
        <v>1.4E-3</v>
      </c>
    </row>
    <row r="157" spans="1:16">
      <c r="A157" s="15" t="s">
        <v>439</v>
      </c>
      <c r="B157" s="16"/>
      <c r="C157" s="15"/>
      <c r="D157" s="15"/>
      <c r="E157" s="15"/>
      <c r="F157" s="15"/>
      <c r="G157" s="15"/>
      <c r="H157" s="16">
        <v>3.65</v>
      </c>
      <c r="I157" s="15"/>
      <c r="K157" s="19">
        <v>4.8300000000000003E-2</v>
      </c>
      <c r="L157" s="18">
        <v>5672217.9000000004</v>
      </c>
      <c r="N157" s="18">
        <v>5610.58</v>
      </c>
      <c r="P157" s="19">
        <v>5.7799999999999997E-2</v>
      </c>
    </row>
    <row r="159" spans="1:16">
      <c r="A159" s="15" t="s">
        <v>440</v>
      </c>
      <c r="B159" s="16"/>
      <c r="C159" s="15"/>
      <c r="D159" s="15"/>
      <c r="E159" s="15"/>
      <c r="F159" s="15"/>
      <c r="G159" s="15"/>
      <c r="I159" s="15"/>
    </row>
    <row r="160" spans="1:16">
      <c r="A160" s="7" t="s">
        <v>441</v>
      </c>
      <c r="B160" s="17">
        <v>1133958</v>
      </c>
      <c r="C160" s="7" t="s">
        <v>442</v>
      </c>
      <c r="D160" s="7" t="s">
        <v>227</v>
      </c>
      <c r="E160" s="7" t="s">
        <v>296</v>
      </c>
      <c r="F160" s="7" t="s">
        <v>107</v>
      </c>
      <c r="G160" s="7"/>
      <c r="H160" s="17">
        <v>4.95</v>
      </c>
      <c r="I160" s="7" t="s">
        <v>98</v>
      </c>
      <c r="J160" s="20">
        <v>5.8500000000000003E-2</v>
      </c>
      <c r="K160" s="9">
        <v>6.6600000000000006E-2</v>
      </c>
      <c r="L160" s="8">
        <v>351256</v>
      </c>
      <c r="M160" s="8">
        <v>97.01</v>
      </c>
      <c r="N160" s="8">
        <v>340.75</v>
      </c>
      <c r="O160" s="9">
        <v>8.9999999999999998E-4</v>
      </c>
      <c r="P160" s="9">
        <v>3.5000000000000001E-3</v>
      </c>
    </row>
    <row r="161" spans="1:16">
      <c r="A161" s="15" t="s">
        <v>443</v>
      </c>
      <c r="B161" s="16"/>
      <c r="C161" s="15"/>
      <c r="D161" s="15"/>
      <c r="E161" s="15"/>
      <c r="F161" s="15"/>
      <c r="G161" s="15"/>
      <c r="H161" s="16">
        <v>4.95</v>
      </c>
      <c r="I161" s="15"/>
      <c r="K161" s="19">
        <v>6.6600000000000006E-2</v>
      </c>
      <c r="L161" s="18">
        <v>351256</v>
      </c>
      <c r="N161" s="18">
        <v>340.75</v>
      </c>
      <c r="P161" s="19">
        <v>3.5000000000000001E-3</v>
      </c>
    </row>
    <row r="163" spans="1:16">
      <c r="A163" s="15" t="s">
        <v>444</v>
      </c>
      <c r="B163" s="16"/>
      <c r="C163" s="15"/>
      <c r="D163" s="15"/>
      <c r="E163" s="15"/>
      <c r="F163" s="15"/>
      <c r="G163" s="15"/>
      <c r="I163" s="15"/>
    </row>
    <row r="164" spans="1:16">
      <c r="A164" s="15" t="s">
        <v>445</v>
      </c>
      <c r="B164" s="16"/>
      <c r="C164" s="15"/>
      <c r="D164" s="15"/>
      <c r="E164" s="15"/>
      <c r="F164" s="15"/>
      <c r="G164" s="15"/>
      <c r="I164" s="15"/>
      <c r="L164" s="18">
        <v>0</v>
      </c>
      <c r="N164" s="18">
        <v>0</v>
      </c>
      <c r="P164" s="19">
        <v>0</v>
      </c>
    </row>
    <row r="166" spans="1:16">
      <c r="A166" s="3" t="s">
        <v>446</v>
      </c>
      <c r="B166" s="14"/>
      <c r="C166" s="3"/>
      <c r="D166" s="3"/>
      <c r="E166" s="3"/>
      <c r="F166" s="3"/>
      <c r="G166" s="3"/>
      <c r="H166" s="14">
        <v>3.11</v>
      </c>
      <c r="I166" s="3"/>
      <c r="K166" s="12">
        <v>3.9600000000000003E-2</v>
      </c>
      <c r="L166" s="11">
        <v>27117778.629999999</v>
      </c>
      <c r="N166" s="11">
        <v>30189.54</v>
      </c>
      <c r="P166" s="12">
        <v>0.31080000000000002</v>
      </c>
    </row>
    <row r="169" spans="1:16">
      <c r="A169" s="3" t="s">
        <v>447</v>
      </c>
      <c r="B169" s="14"/>
      <c r="C169" s="3"/>
      <c r="D169" s="3"/>
      <c r="E169" s="3"/>
      <c r="F169" s="3"/>
      <c r="G169" s="3"/>
      <c r="I169" s="3"/>
    </row>
    <row r="170" spans="1:16">
      <c r="A170" s="15" t="s">
        <v>448</v>
      </c>
      <c r="B170" s="16"/>
      <c r="C170" s="15"/>
      <c r="D170" s="15"/>
      <c r="E170" s="15"/>
      <c r="F170" s="15"/>
      <c r="G170" s="15"/>
      <c r="I170" s="15"/>
    </row>
    <row r="171" spans="1:16">
      <c r="A171" s="15" t="s">
        <v>449</v>
      </c>
      <c r="B171" s="16"/>
      <c r="C171" s="15"/>
      <c r="D171" s="15"/>
      <c r="E171" s="15"/>
      <c r="F171" s="15"/>
      <c r="G171" s="15"/>
      <c r="I171" s="15"/>
      <c r="L171" s="18">
        <v>0</v>
      </c>
      <c r="N171" s="18">
        <v>0</v>
      </c>
      <c r="P171" s="19">
        <v>0</v>
      </c>
    </row>
    <row r="173" spans="1:16">
      <c r="A173" s="15" t="s">
        <v>450</v>
      </c>
      <c r="B173" s="16"/>
      <c r="C173" s="15"/>
      <c r="D173" s="15"/>
      <c r="E173" s="15"/>
      <c r="F173" s="15"/>
      <c r="G173" s="15"/>
      <c r="I173" s="15"/>
    </row>
    <row r="174" spans="1:16">
      <c r="A174" s="7" t="s">
        <v>451</v>
      </c>
      <c r="B174" s="17" t="s">
        <v>452</v>
      </c>
      <c r="C174" s="7" t="s">
        <v>453</v>
      </c>
      <c r="D174" s="7" t="s">
        <v>454</v>
      </c>
      <c r="E174" s="7" t="s">
        <v>337</v>
      </c>
      <c r="F174" s="7" t="s">
        <v>455</v>
      </c>
      <c r="G174" s="7"/>
      <c r="H174" s="17">
        <v>2.2999999999999998</v>
      </c>
      <c r="I174" s="7" t="s">
        <v>46</v>
      </c>
      <c r="J174" s="20">
        <v>5.7669999999999999E-2</v>
      </c>
      <c r="K174" s="9">
        <v>1.6E-2</v>
      </c>
      <c r="L174" s="8">
        <v>302374.40000000002</v>
      </c>
      <c r="M174" s="8">
        <v>113.09</v>
      </c>
      <c r="N174" s="8">
        <v>341.95</v>
      </c>
      <c r="O174" s="9">
        <v>0</v>
      </c>
      <c r="P174" s="9">
        <v>3.5000000000000001E-3</v>
      </c>
    </row>
    <row r="175" spans="1:16">
      <c r="A175" s="7" t="s">
        <v>456</v>
      </c>
      <c r="B175" s="17" t="s">
        <v>457</v>
      </c>
      <c r="C175" s="7" t="s">
        <v>458</v>
      </c>
      <c r="D175" s="7" t="s">
        <v>459</v>
      </c>
      <c r="E175" s="7" t="s">
        <v>360</v>
      </c>
      <c r="F175" s="7" t="s">
        <v>146</v>
      </c>
      <c r="G175" s="7"/>
      <c r="H175" s="17">
        <v>9.94</v>
      </c>
      <c r="I175" s="7" t="s">
        <v>46</v>
      </c>
      <c r="J175" s="20">
        <v>2.5000000000000001E-2</v>
      </c>
      <c r="K175" s="9">
        <v>2.3E-2</v>
      </c>
      <c r="L175" s="8">
        <v>75593.600000000006</v>
      </c>
      <c r="M175" s="8">
        <v>103.49</v>
      </c>
      <c r="N175" s="8">
        <v>78.23</v>
      </c>
      <c r="O175" s="9">
        <v>0</v>
      </c>
      <c r="P175" s="9">
        <v>8.0000000000000004E-4</v>
      </c>
    </row>
    <row r="176" spans="1:16">
      <c r="A176" s="7" t="s">
        <v>460</v>
      </c>
      <c r="B176" s="17" t="s">
        <v>461</v>
      </c>
      <c r="C176" s="7" t="s">
        <v>462</v>
      </c>
      <c r="D176" s="7" t="s">
        <v>463</v>
      </c>
      <c r="E176" s="7" t="s">
        <v>370</v>
      </c>
      <c r="F176" s="7" t="s">
        <v>146</v>
      </c>
      <c r="G176" s="7"/>
      <c r="H176" s="17">
        <v>6.41</v>
      </c>
      <c r="I176" s="7" t="s">
        <v>41</v>
      </c>
      <c r="J176" s="20">
        <v>6.7500000000000004E-2</v>
      </c>
      <c r="K176" s="9">
        <v>5.67E-2</v>
      </c>
      <c r="L176" s="8">
        <v>155560</v>
      </c>
      <c r="M176" s="8">
        <v>109.39</v>
      </c>
      <c r="N176" s="8">
        <v>170.17</v>
      </c>
      <c r="O176" s="9">
        <v>1E-4</v>
      </c>
      <c r="P176" s="9">
        <v>1.8E-3</v>
      </c>
    </row>
    <row r="177" spans="1:16">
      <c r="A177" s="7" t="s">
        <v>464</v>
      </c>
      <c r="B177" s="17" t="s">
        <v>465</v>
      </c>
      <c r="C177" s="7" t="s">
        <v>466</v>
      </c>
      <c r="D177" s="7" t="s">
        <v>467</v>
      </c>
      <c r="E177" s="7" t="s">
        <v>468</v>
      </c>
      <c r="F177" s="7" t="s">
        <v>469</v>
      </c>
      <c r="G177" s="7"/>
      <c r="H177" s="17">
        <v>1.19</v>
      </c>
      <c r="I177" s="7" t="s">
        <v>43</v>
      </c>
      <c r="J177" s="20">
        <v>0.15</v>
      </c>
      <c r="K177" s="9">
        <v>-0.23</v>
      </c>
      <c r="L177" s="8">
        <v>242544</v>
      </c>
      <c r="M177" s="8">
        <v>145.81</v>
      </c>
      <c r="N177" s="8">
        <v>353.66</v>
      </c>
      <c r="O177" s="9">
        <v>1E-4</v>
      </c>
      <c r="P177" s="9">
        <v>3.5999999999999999E-3</v>
      </c>
    </row>
    <row r="178" spans="1:16">
      <c r="A178" s="7" t="s">
        <v>470</v>
      </c>
      <c r="B178" s="17" t="s">
        <v>471</v>
      </c>
      <c r="C178" s="7" t="s">
        <v>472</v>
      </c>
      <c r="D178" s="7" t="s">
        <v>459</v>
      </c>
      <c r="E178" s="7" t="s">
        <v>473</v>
      </c>
      <c r="F178" s="7" t="s">
        <v>455</v>
      </c>
      <c r="G178" s="7"/>
      <c r="H178" s="17">
        <v>7.78</v>
      </c>
      <c r="I178" s="7" t="s">
        <v>46</v>
      </c>
      <c r="J178" s="20">
        <v>3.6249999999999998E-2</v>
      </c>
      <c r="K178" s="9">
        <v>3.8399999999999997E-2</v>
      </c>
      <c r="L178" s="8">
        <v>519706</v>
      </c>
      <c r="M178" s="8">
        <v>101.11</v>
      </c>
      <c r="N178" s="8">
        <v>525.49</v>
      </c>
      <c r="O178" s="9">
        <v>1E-4</v>
      </c>
      <c r="P178" s="9">
        <v>5.4000000000000003E-3</v>
      </c>
    </row>
    <row r="179" spans="1:16">
      <c r="A179" s="7" t="s">
        <v>474</v>
      </c>
      <c r="B179" s="17" t="s">
        <v>475</v>
      </c>
      <c r="C179" s="7" t="s">
        <v>476</v>
      </c>
      <c r="D179" s="7" t="s">
        <v>459</v>
      </c>
      <c r="E179" s="7" t="s">
        <v>473</v>
      </c>
      <c r="F179" s="7" t="s">
        <v>146</v>
      </c>
      <c r="G179" s="7"/>
      <c r="H179" s="17">
        <v>6.43</v>
      </c>
      <c r="I179" s="7" t="s">
        <v>41</v>
      </c>
      <c r="J179" s="20">
        <v>0.09</v>
      </c>
      <c r="K179" s="9">
        <v>0.10340000000000001</v>
      </c>
      <c r="L179" s="8">
        <v>268341</v>
      </c>
      <c r="M179" s="8">
        <v>93.75</v>
      </c>
      <c r="N179" s="8">
        <v>251.57</v>
      </c>
      <c r="O179" s="9">
        <v>0</v>
      </c>
      <c r="P179" s="9">
        <v>2.5999999999999999E-3</v>
      </c>
    </row>
    <row r="180" spans="1:16">
      <c r="A180" s="15" t="s">
        <v>477</v>
      </c>
      <c r="B180" s="16"/>
      <c r="C180" s="15"/>
      <c r="D180" s="15"/>
      <c r="E180" s="15"/>
      <c r="F180" s="15"/>
      <c r="G180" s="15"/>
      <c r="H180" s="16">
        <v>5.0999999999999996</v>
      </c>
      <c r="I180" s="15"/>
      <c r="K180" s="19">
        <v>-1.06E-2</v>
      </c>
      <c r="L180" s="18">
        <v>1564119</v>
      </c>
      <c r="N180" s="18">
        <v>1721.07</v>
      </c>
      <c r="P180" s="19">
        <v>1.77E-2</v>
      </c>
    </row>
    <row r="182" spans="1:16">
      <c r="A182" s="3" t="s">
        <v>478</v>
      </c>
      <c r="B182" s="14"/>
      <c r="C182" s="3"/>
      <c r="D182" s="3"/>
      <c r="E182" s="3"/>
      <c r="F182" s="3"/>
      <c r="G182" s="3"/>
      <c r="H182" s="14">
        <v>5.0999999999999996</v>
      </c>
      <c r="I182" s="3"/>
      <c r="K182" s="12">
        <v>-1.06E-2</v>
      </c>
      <c r="L182" s="11">
        <v>1564119</v>
      </c>
      <c r="N182" s="11">
        <v>1721.07</v>
      </c>
      <c r="P182" s="12">
        <v>1.77E-2</v>
      </c>
    </row>
    <row r="185" spans="1:16">
      <c r="A185" s="3" t="s">
        <v>479</v>
      </c>
      <c r="B185" s="14"/>
      <c r="C185" s="3"/>
      <c r="D185" s="3"/>
      <c r="E185" s="3"/>
      <c r="F185" s="3"/>
      <c r="G185" s="3"/>
      <c r="H185" s="14">
        <v>3.22</v>
      </c>
      <c r="I185" s="3"/>
      <c r="K185" s="12">
        <v>3.6900000000000002E-2</v>
      </c>
      <c r="L185" s="11">
        <v>28681897.629999999</v>
      </c>
      <c r="N185" s="11">
        <v>31910.61</v>
      </c>
      <c r="P185" s="12">
        <v>0.3286</v>
      </c>
    </row>
    <row r="188" spans="1:16">
      <c r="A188" s="7" t="s">
        <v>158</v>
      </c>
      <c r="B188" s="17"/>
      <c r="C188" s="7"/>
      <c r="D188" s="7"/>
      <c r="E188" s="7"/>
      <c r="F188" s="7"/>
      <c r="G188" s="7"/>
      <c r="I188" s="7"/>
    </row>
    <row r="192" spans="1:16">
      <c r="A192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rightToLeft="1" workbookViewId="0">
      <selection activeCell="C23" sqref="C23"/>
    </sheetView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16.7109375" customWidth="1"/>
    <col min="5" max="5" width="11.7109375" customWidth="1"/>
    <col min="6" max="6" width="13.7109375" customWidth="1"/>
    <col min="7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480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162</v>
      </c>
      <c r="G9" s="3" t="s">
        <v>40</v>
      </c>
      <c r="H9" s="3" t="s">
        <v>86</v>
      </c>
      <c r="I9" s="3" t="s">
        <v>163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166</v>
      </c>
      <c r="G10" s="4" t="s">
        <v>167</v>
      </c>
      <c r="H10" s="4" t="s">
        <v>89</v>
      </c>
      <c r="I10" s="4" t="s">
        <v>88</v>
      </c>
      <c r="J10" s="4" t="s">
        <v>88</v>
      </c>
    </row>
    <row r="13" spans="1:10">
      <c r="A13" s="3" t="s">
        <v>481</v>
      </c>
      <c r="B13" s="14"/>
      <c r="C13" s="3"/>
      <c r="D13" s="3"/>
      <c r="E13" s="3"/>
    </row>
    <row r="16" spans="1:10">
      <c r="A16" s="3" t="s">
        <v>482</v>
      </c>
      <c r="B16" s="14"/>
      <c r="C16" s="3"/>
      <c r="D16" s="3"/>
      <c r="E16" s="3"/>
    </row>
    <row r="17" spans="1:10">
      <c r="A17" s="15" t="s">
        <v>483</v>
      </c>
      <c r="B17" s="16"/>
      <c r="C17" s="15"/>
      <c r="D17" s="15"/>
      <c r="E17" s="15"/>
    </row>
    <row r="18" spans="1:10">
      <c r="A18" s="15" t="s">
        <v>484</v>
      </c>
      <c r="B18" s="16"/>
      <c r="C18" s="15"/>
      <c r="D18" s="15"/>
      <c r="E18" s="15"/>
      <c r="F18" s="18">
        <v>0</v>
      </c>
      <c r="H18" s="18">
        <v>0</v>
      </c>
      <c r="J18" s="19">
        <v>0</v>
      </c>
    </row>
    <row r="20" spans="1:10">
      <c r="A20" s="15" t="s">
        <v>485</v>
      </c>
      <c r="B20" s="16"/>
      <c r="C20" s="15"/>
      <c r="D20" s="15"/>
      <c r="E20" s="15"/>
    </row>
    <row r="21" spans="1:10">
      <c r="A21" s="7" t="s">
        <v>486</v>
      </c>
      <c r="B21" s="17">
        <v>251017</v>
      </c>
      <c r="C21" s="7" t="s">
        <v>305</v>
      </c>
      <c r="D21" s="7" t="s">
        <v>227</v>
      </c>
      <c r="E21" s="7" t="s">
        <v>98</v>
      </c>
      <c r="F21" s="8">
        <v>7600</v>
      </c>
      <c r="G21" s="8">
        <v>853</v>
      </c>
      <c r="H21" s="8">
        <v>64.83</v>
      </c>
      <c r="I21" s="9">
        <v>1E-4</v>
      </c>
      <c r="J21" s="9">
        <v>6.9999999999999999E-4</v>
      </c>
    </row>
    <row r="22" spans="1:10">
      <c r="A22" s="7" t="s">
        <v>487</v>
      </c>
      <c r="B22" s="17">
        <v>226019</v>
      </c>
      <c r="C22" s="7" t="s">
        <v>354</v>
      </c>
      <c r="D22" s="7" t="s">
        <v>227</v>
      </c>
      <c r="E22" s="7" t="s">
        <v>98</v>
      </c>
      <c r="F22" s="8">
        <v>2415</v>
      </c>
      <c r="G22" s="8">
        <v>351.8</v>
      </c>
      <c r="H22" s="8">
        <v>8.5</v>
      </c>
      <c r="I22" s="9">
        <v>0</v>
      </c>
      <c r="J22" s="9">
        <v>1E-4</v>
      </c>
    </row>
    <row r="23" spans="1:10">
      <c r="A23" s="7" t="s">
        <v>488</v>
      </c>
      <c r="B23" s="17">
        <v>1083484</v>
      </c>
      <c r="C23" s="7" t="s">
        <v>394</v>
      </c>
      <c r="D23" s="7" t="s">
        <v>232</v>
      </c>
      <c r="E23" s="7" t="s">
        <v>98</v>
      </c>
      <c r="F23" s="8">
        <v>18000</v>
      </c>
      <c r="G23" s="8">
        <v>2029</v>
      </c>
      <c r="H23" s="8">
        <v>365.22</v>
      </c>
      <c r="I23" s="9">
        <v>1E-4</v>
      </c>
      <c r="J23" s="9">
        <v>3.8E-3</v>
      </c>
    </row>
    <row r="24" spans="1:10">
      <c r="A24" s="7" t="s">
        <v>489</v>
      </c>
      <c r="B24" s="17">
        <v>1121730</v>
      </c>
      <c r="C24" s="7" t="s">
        <v>490</v>
      </c>
      <c r="D24" s="7" t="s">
        <v>491</v>
      </c>
      <c r="E24" s="7" t="s">
        <v>98</v>
      </c>
      <c r="F24" s="8">
        <v>9799</v>
      </c>
      <c r="G24" s="8">
        <v>982</v>
      </c>
      <c r="H24" s="8">
        <v>96.23</v>
      </c>
      <c r="I24" s="9">
        <v>1E-4</v>
      </c>
      <c r="J24" s="9">
        <v>1E-3</v>
      </c>
    </row>
    <row r="25" spans="1:10">
      <c r="A25" s="15" t="s">
        <v>492</v>
      </c>
      <c r="B25" s="16"/>
      <c r="C25" s="15"/>
      <c r="D25" s="15"/>
      <c r="E25" s="15"/>
      <c r="F25" s="18">
        <v>37814</v>
      </c>
      <c r="H25" s="18">
        <v>534.77</v>
      </c>
      <c r="J25" s="19">
        <v>5.4999999999999997E-3</v>
      </c>
    </row>
    <row r="27" spans="1:10">
      <c r="A27" s="15" t="s">
        <v>493</v>
      </c>
      <c r="B27" s="16"/>
      <c r="C27" s="15"/>
      <c r="D27" s="15"/>
      <c r="E27" s="15"/>
    </row>
    <row r="28" spans="1:10">
      <c r="A28" s="7" t="s">
        <v>494</v>
      </c>
      <c r="B28" s="17">
        <v>1090315</v>
      </c>
      <c r="C28" s="7" t="s">
        <v>408</v>
      </c>
      <c r="D28" s="7" t="s">
        <v>227</v>
      </c>
      <c r="E28" s="7" t="s">
        <v>98</v>
      </c>
      <c r="F28" s="8">
        <v>23</v>
      </c>
      <c r="G28" s="8">
        <v>3715</v>
      </c>
      <c r="H28" s="8">
        <v>0.85</v>
      </c>
      <c r="I28" s="9">
        <v>0</v>
      </c>
      <c r="J28" s="9">
        <v>0</v>
      </c>
    </row>
    <row r="29" spans="1:10">
      <c r="A29" s="7" t="s">
        <v>495</v>
      </c>
      <c r="B29" s="17">
        <v>1109644</v>
      </c>
      <c r="C29" s="7" t="s">
        <v>329</v>
      </c>
      <c r="D29" s="7" t="s">
        <v>227</v>
      </c>
      <c r="E29" s="7" t="s">
        <v>98</v>
      </c>
      <c r="F29" s="8">
        <v>35000</v>
      </c>
      <c r="G29" s="8">
        <v>593</v>
      </c>
      <c r="H29" s="8">
        <v>207.55</v>
      </c>
      <c r="I29" s="9">
        <v>4.0000000000000002E-4</v>
      </c>
      <c r="J29" s="9">
        <v>2.0999999999999999E-3</v>
      </c>
    </row>
    <row r="30" spans="1:10">
      <c r="A30" s="7" t="s">
        <v>496</v>
      </c>
      <c r="B30" s="17">
        <v>168013</v>
      </c>
      <c r="C30" s="7" t="s">
        <v>497</v>
      </c>
      <c r="D30" s="7" t="s">
        <v>498</v>
      </c>
      <c r="E30" s="7" t="s">
        <v>98</v>
      </c>
      <c r="F30" s="8">
        <v>37</v>
      </c>
      <c r="G30" s="8">
        <v>18680</v>
      </c>
      <c r="H30" s="8">
        <v>6.91</v>
      </c>
      <c r="I30" s="9">
        <v>0</v>
      </c>
      <c r="J30" s="9">
        <v>1E-4</v>
      </c>
    </row>
    <row r="31" spans="1:10">
      <c r="A31" s="7" t="s">
        <v>499</v>
      </c>
      <c r="B31" s="17">
        <v>612010</v>
      </c>
      <c r="C31" s="7" t="s">
        <v>500</v>
      </c>
      <c r="D31" s="7" t="s">
        <v>271</v>
      </c>
      <c r="E31" s="7" t="s">
        <v>98</v>
      </c>
      <c r="F31" s="8">
        <v>16849</v>
      </c>
      <c r="G31" s="8">
        <v>1253</v>
      </c>
      <c r="H31" s="8">
        <v>211.12</v>
      </c>
      <c r="I31" s="9">
        <v>5.9999999999999995E-4</v>
      </c>
      <c r="J31" s="9">
        <v>2.2000000000000001E-3</v>
      </c>
    </row>
    <row r="32" spans="1:10">
      <c r="A32" s="7" t="s">
        <v>501</v>
      </c>
      <c r="B32" s="17">
        <v>1094119</v>
      </c>
      <c r="C32" s="7" t="s">
        <v>501</v>
      </c>
      <c r="D32" s="7" t="s">
        <v>491</v>
      </c>
      <c r="E32" s="7" t="s">
        <v>98</v>
      </c>
      <c r="F32" s="8">
        <v>6289</v>
      </c>
      <c r="G32" s="8">
        <v>1443</v>
      </c>
      <c r="H32" s="8">
        <v>90.75</v>
      </c>
      <c r="I32" s="9">
        <v>2.0000000000000001E-4</v>
      </c>
      <c r="J32" s="9">
        <v>8.9999999999999998E-4</v>
      </c>
    </row>
    <row r="33" spans="1:10">
      <c r="A33" s="7" t="s">
        <v>502</v>
      </c>
      <c r="B33" s="17">
        <v>1096890</v>
      </c>
      <c r="C33" s="7" t="s">
        <v>503</v>
      </c>
      <c r="D33" s="7" t="s">
        <v>504</v>
      </c>
      <c r="E33" s="7" t="s">
        <v>98</v>
      </c>
      <c r="F33" s="8">
        <v>14090</v>
      </c>
      <c r="G33" s="8">
        <v>69</v>
      </c>
      <c r="H33" s="8">
        <v>9.7200000000000006</v>
      </c>
      <c r="I33" s="9">
        <v>2.0000000000000001E-4</v>
      </c>
      <c r="J33" s="9">
        <v>1E-4</v>
      </c>
    </row>
    <row r="34" spans="1:10">
      <c r="A34" s="7" t="s">
        <v>505</v>
      </c>
      <c r="B34" s="17">
        <v>1084698</v>
      </c>
      <c r="C34" s="7" t="s">
        <v>506</v>
      </c>
      <c r="D34" s="7" t="s">
        <v>507</v>
      </c>
      <c r="E34" s="7" t="s">
        <v>98</v>
      </c>
      <c r="F34" s="8">
        <v>63</v>
      </c>
      <c r="G34" s="8">
        <v>2793</v>
      </c>
      <c r="H34" s="8">
        <v>1.76</v>
      </c>
      <c r="I34" s="9">
        <v>0</v>
      </c>
      <c r="J34" s="9">
        <v>0</v>
      </c>
    </row>
    <row r="35" spans="1:10">
      <c r="A35" s="15" t="s">
        <v>508</v>
      </c>
      <c r="B35" s="16"/>
      <c r="C35" s="15"/>
      <c r="D35" s="15"/>
      <c r="E35" s="15"/>
      <c r="F35" s="18">
        <v>72351</v>
      </c>
      <c r="H35" s="18">
        <v>528.66999999999996</v>
      </c>
      <c r="J35" s="19">
        <v>5.4000000000000003E-3</v>
      </c>
    </row>
    <row r="37" spans="1:10">
      <c r="A37" s="15" t="s">
        <v>509</v>
      </c>
      <c r="B37" s="16"/>
      <c r="C37" s="15"/>
      <c r="D37" s="15"/>
      <c r="E37" s="15"/>
    </row>
    <row r="38" spans="1:10">
      <c r="A38" s="15" t="s">
        <v>510</v>
      </c>
      <c r="B38" s="16"/>
      <c r="C38" s="15"/>
      <c r="D38" s="15"/>
      <c r="E38" s="15"/>
      <c r="F38" s="18">
        <v>0</v>
      </c>
      <c r="H38" s="18">
        <v>0</v>
      </c>
      <c r="J38" s="19">
        <v>0</v>
      </c>
    </row>
    <row r="40" spans="1:10">
      <c r="A40" s="15" t="s">
        <v>511</v>
      </c>
      <c r="B40" s="16"/>
      <c r="C40" s="15"/>
      <c r="D40" s="15"/>
      <c r="E40" s="15"/>
    </row>
    <row r="41" spans="1:10">
      <c r="A41" s="15" t="s">
        <v>512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3" t="s">
        <v>513</v>
      </c>
      <c r="B43" s="14"/>
      <c r="C43" s="3"/>
      <c r="D43" s="3"/>
      <c r="E43" s="3"/>
      <c r="F43" s="11">
        <v>110165</v>
      </c>
      <c r="H43" s="11">
        <v>1063.44</v>
      </c>
      <c r="J43" s="12">
        <v>1.09E-2</v>
      </c>
    </row>
    <row r="46" spans="1:10">
      <c r="A46" s="3" t="s">
        <v>514</v>
      </c>
      <c r="B46" s="14"/>
      <c r="C46" s="3"/>
      <c r="D46" s="3"/>
      <c r="E46" s="3"/>
    </row>
    <row r="47" spans="1:10">
      <c r="A47" s="15" t="s">
        <v>515</v>
      </c>
      <c r="B47" s="16"/>
      <c r="C47" s="15"/>
      <c r="D47" s="15"/>
      <c r="E47" s="15"/>
    </row>
    <row r="48" spans="1:10">
      <c r="A48" s="15" t="s">
        <v>516</v>
      </c>
      <c r="B48" s="16"/>
      <c r="C48" s="15"/>
      <c r="D48" s="15"/>
      <c r="E48" s="15"/>
      <c r="F48" s="18">
        <v>0</v>
      </c>
      <c r="H48" s="18">
        <v>0</v>
      </c>
      <c r="J48" s="19">
        <v>0</v>
      </c>
    </row>
    <row r="50" spans="1:10">
      <c r="A50" s="15" t="s">
        <v>517</v>
      </c>
      <c r="B50" s="16"/>
      <c r="C50" s="15"/>
      <c r="D50" s="15"/>
      <c r="E50" s="15"/>
    </row>
    <row r="51" spans="1:10">
      <c r="A51" s="15" t="s">
        <v>518</v>
      </c>
      <c r="B51" s="16"/>
      <c r="C51" s="15"/>
      <c r="D51" s="15"/>
      <c r="E51" s="15"/>
      <c r="F51" s="18">
        <v>0</v>
      </c>
      <c r="H51" s="18">
        <v>0</v>
      </c>
      <c r="J51" s="19">
        <v>0</v>
      </c>
    </row>
    <row r="53" spans="1:10">
      <c r="A53" s="3" t="s">
        <v>519</v>
      </c>
      <c r="B53" s="14"/>
      <c r="C53" s="3"/>
      <c r="D53" s="3"/>
      <c r="E53" s="3"/>
      <c r="F53" s="11">
        <v>0</v>
      </c>
      <c r="H53" s="11">
        <v>0</v>
      </c>
      <c r="J53" s="12">
        <v>0</v>
      </c>
    </row>
    <row r="56" spans="1:10">
      <c r="A56" s="3" t="s">
        <v>520</v>
      </c>
      <c r="B56" s="14"/>
      <c r="C56" s="3"/>
      <c r="D56" s="3"/>
      <c r="E56" s="3"/>
      <c r="F56" s="11">
        <v>110165</v>
      </c>
      <c r="H56" s="11">
        <v>1063.44</v>
      </c>
      <c r="J56" s="12">
        <v>1.09E-2</v>
      </c>
    </row>
    <row r="59" spans="1:10">
      <c r="A59" s="7" t="s">
        <v>158</v>
      </c>
      <c r="B59" s="17"/>
      <c r="C59" s="7"/>
      <c r="D59" s="7"/>
      <c r="E59" s="7"/>
    </row>
    <row r="63" spans="1:10">
      <c r="A63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521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162</v>
      </c>
      <c r="F9" s="3" t="s">
        <v>40</v>
      </c>
      <c r="G9" s="3" t="s">
        <v>86</v>
      </c>
      <c r="H9" s="3" t="s">
        <v>163</v>
      </c>
      <c r="I9" s="3" t="s">
        <v>87</v>
      </c>
    </row>
    <row r="10" spans="1:9">
      <c r="A10" s="4"/>
      <c r="B10" s="4"/>
      <c r="C10" s="4"/>
      <c r="D10" s="4"/>
      <c r="E10" s="4" t="s">
        <v>166</v>
      </c>
      <c r="F10" s="4" t="s">
        <v>167</v>
      </c>
      <c r="G10" s="4" t="s">
        <v>89</v>
      </c>
      <c r="H10" s="4" t="s">
        <v>88</v>
      </c>
      <c r="I10" s="4" t="s">
        <v>88</v>
      </c>
    </row>
    <row r="13" spans="1:9">
      <c r="A13" s="3" t="s">
        <v>522</v>
      </c>
      <c r="B13" s="14"/>
      <c r="C13" s="3"/>
      <c r="D13" s="3"/>
    </row>
    <row r="16" spans="1:9">
      <c r="A16" s="3" t="s">
        <v>523</v>
      </c>
      <c r="B16" s="14"/>
      <c r="C16" s="3"/>
      <c r="D16" s="3"/>
    </row>
    <row r="17" spans="1:9">
      <c r="A17" s="15" t="s">
        <v>524</v>
      </c>
      <c r="B17" s="16"/>
      <c r="C17" s="15"/>
      <c r="D17" s="15"/>
    </row>
    <row r="18" spans="1:9">
      <c r="A18" s="7" t="s">
        <v>525</v>
      </c>
      <c r="B18" s="17">
        <v>1122613</v>
      </c>
      <c r="C18" s="7" t="s">
        <v>526</v>
      </c>
      <c r="D18" s="7" t="s">
        <v>98</v>
      </c>
      <c r="E18" s="8">
        <v>65810</v>
      </c>
      <c r="F18" s="8">
        <v>748.2</v>
      </c>
      <c r="G18" s="8">
        <v>492.39</v>
      </c>
      <c r="H18" s="9">
        <v>2.3999999999999998E-3</v>
      </c>
      <c r="I18" s="9">
        <v>5.1000000000000004E-3</v>
      </c>
    </row>
    <row r="19" spans="1:9">
      <c r="A19" s="7" t="s">
        <v>527</v>
      </c>
      <c r="B19" s="17">
        <v>1116284</v>
      </c>
      <c r="C19" s="7" t="s">
        <v>526</v>
      </c>
      <c r="D19" s="7" t="s">
        <v>98</v>
      </c>
      <c r="E19" s="8">
        <v>113800</v>
      </c>
      <c r="F19" s="8">
        <v>376.5</v>
      </c>
      <c r="G19" s="8">
        <v>428.46</v>
      </c>
      <c r="H19" s="9">
        <v>2.0999999999999999E-3</v>
      </c>
      <c r="I19" s="9">
        <v>4.4000000000000003E-3</v>
      </c>
    </row>
    <row r="20" spans="1:9">
      <c r="A20" s="7" t="s">
        <v>528</v>
      </c>
      <c r="B20" s="17">
        <v>1108364</v>
      </c>
      <c r="C20" s="7" t="s">
        <v>529</v>
      </c>
      <c r="D20" s="7" t="s">
        <v>98</v>
      </c>
      <c r="E20" s="8">
        <v>44800</v>
      </c>
      <c r="F20" s="8">
        <v>852.6</v>
      </c>
      <c r="G20" s="8">
        <v>381.96</v>
      </c>
      <c r="H20" s="9">
        <v>1.2999999999999999E-3</v>
      </c>
      <c r="I20" s="9">
        <v>3.8999999999999998E-3</v>
      </c>
    </row>
    <row r="21" spans="1:9">
      <c r="A21" s="7" t="s">
        <v>530</v>
      </c>
      <c r="B21" s="17">
        <v>1125327</v>
      </c>
      <c r="C21" s="7" t="s">
        <v>529</v>
      </c>
      <c r="D21" s="7" t="s">
        <v>98</v>
      </c>
      <c r="E21" s="8">
        <v>87100</v>
      </c>
      <c r="F21" s="8">
        <v>1284</v>
      </c>
      <c r="G21" s="8">
        <v>1118.3599999999999</v>
      </c>
      <c r="H21" s="9">
        <v>2.9999999999999997E-4</v>
      </c>
      <c r="I21" s="9">
        <v>1.15E-2</v>
      </c>
    </row>
    <row r="22" spans="1:9">
      <c r="A22" s="7" t="s">
        <v>531</v>
      </c>
      <c r="B22" s="17">
        <v>1116946</v>
      </c>
      <c r="C22" s="7" t="s">
        <v>532</v>
      </c>
      <c r="D22" s="7" t="s">
        <v>98</v>
      </c>
      <c r="E22" s="8">
        <v>1030</v>
      </c>
      <c r="F22" s="8">
        <v>3718</v>
      </c>
      <c r="G22" s="8">
        <v>38.299999999999997</v>
      </c>
      <c r="H22" s="9">
        <v>1E-4</v>
      </c>
      <c r="I22" s="9">
        <v>4.0000000000000002E-4</v>
      </c>
    </row>
    <row r="23" spans="1:9">
      <c r="A23" s="15" t="s">
        <v>533</v>
      </c>
      <c r="B23" s="16"/>
      <c r="C23" s="15"/>
      <c r="D23" s="15"/>
      <c r="E23" s="18">
        <v>312540</v>
      </c>
      <c r="G23" s="18">
        <v>2459.4699999999998</v>
      </c>
      <c r="I23" s="19">
        <v>2.53E-2</v>
      </c>
    </row>
    <row r="25" spans="1:9">
      <c r="A25" s="15" t="s">
        <v>534</v>
      </c>
      <c r="B25" s="16"/>
      <c r="C25" s="15"/>
      <c r="D25" s="15"/>
    </row>
    <row r="26" spans="1:9">
      <c r="A26" s="15" t="s">
        <v>535</v>
      </c>
      <c r="B26" s="16"/>
      <c r="C26" s="15"/>
      <c r="D26" s="15"/>
      <c r="E26" s="18">
        <v>0</v>
      </c>
      <c r="G26" s="18">
        <v>0</v>
      </c>
      <c r="I26" s="19">
        <v>0</v>
      </c>
    </row>
    <row r="28" spans="1:9">
      <c r="A28" s="15" t="s">
        <v>536</v>
      </c>
      <c r="B28" s="16"/>
      <c r="C28" s="15"/>
      <c r="D28" s="15"/>
    </row>
    <row r="29" spans="1:9">
      <c r="A29" s="7" t="s">
        <v>537</v>
      </c>
      <c r="B29" s="17">
        <v>1109214</v>
      </c>
      <c r="C29" s="7" t="s">
        <v>538</v>
      </c>
      <c r="D29" s="7" t="s">
        <v>98</v>
      </c>
      <c r="E29" s="8">
        <v>1170008</v>
      </c>
      <c r="F29" s="8">
        <v>294.20999999999998</v>
      </c>
      <c r="G29" s="8">
        <v>3442.28</v>
      </c>
      <c r="H29" s="9">
        <v>5.4999999999999997E-3</v>
      </c>
      <c r="I29" s="9">
        <v>3.5400000000000001E-2</v>
      </c>
    </row>
    <row r="30" spans="1:9">
      <c r="A30" s="7" t="s">
        <v>539</v>
      </c>
      <c r="B30" s="17">
        <v>1128578</v>
      </c>
      <c r="C30" s="7" t="s">
        <v>526</v>
      </c>
      <c r="D30" s="7" t="s">
        <v>98</v>
      </c>
      <c r="E30" s="8">
        <v>1708695</v>
      </c>
      <c r="F30" s="8">
        <v>309.23</v>
      </c>
      <c r="G30" s="8">
        <v>5283.8</v>
      </c>
      <c r="H30" s="9">
        <v>1.4200000000000001E-2</v>
      </c>
      <c r="I30" s="9">
        <v>5.4399999999999997E-2</v>
      </c>
    </row>
    <row r="31" spans="1:9">
      <c r="A31" s="7" t="s">
        <v>540</v>
      </c>
      <c r="B31" s="17">
        <v>1101443</v>
      </c>
      <c r="C31" s="7" t="s">
        <v>529</v>
      </c>
      <c r="D31" s="7" t="s">
        <v>98</v>
      </c>
      <c r="E31" s="8">
        <v>468429</v>
      </c>
      <c r="F31" s="8">
        <v>310.45999999999998</v>
      </c>
      <c r="G31" s="8">
        <v>1454.28</v>
      </c>
      <c r="H31" s="9">
        <v>2.0000000000000001E-4</v>
      </c>
      <c r="I31" s="9">
        <v>1.4999999999999999E-2</v>
      </c>
    </row>
    <row r="32" spans="1:9">
      <c r="A32" s="7" t="s">
        <v>541</v>
      </c>
      <c r="B32" s="17">
        <v>1132117</v>
      </c>
      <c r="C32" s="7" t="s">
        <v>542</v>
      </c>
      <c r="D32" s="7" t="s">
        <v>98</v>
      </c>
      <c r="E32" s="8">
        <v>7409</v>
      </c>
      <c r="F32" s="8">
        <v>3100.5</v>
      </c>
      <c r="G32" s="8">
        <v>229.72</v>
      </c>
      <c r="H32" s="9">
        <v>4.0000000000000002E-4</v>
      </c>
      <c r="I32" s="9">
        <v>2.3999999999999998E-3</v>
      </c>
    </row>
    <row r="33" spans="1:9">
      <c r="A33" s="7" t="s">
        <v>543</v>
      </c>
      <c r="B33" s="17">
        <v>1127752</v>
      </c>
      <c r="C33" s="7" t="s">
        <v>542</v>
      </c>
      <c r="D33" s="7" t="s">
        <v>98</v>
      </c>
      <c r="E33" s="8">
        <v>39494</v>
      </c>
      <c r="F33" s="8">
        <v>3109.16</v>
      </c>
      <c r="G33" s="8">
        <v>1227.93</v>
      </c>
      <c r="H33" s="9">
        <v>1.8E-3</v>
      </c>
      <c r="I33" s="9">
        <v>1.26E-2</v>
      </c>
    </row>
    <row r="34" spans="1:9">
      <c r="A34" s="7" t="s">
        <v>544</v>
      </c>
      <c r="B34" s="17">
        <v>1127828</v>
      </c>
      <c r="C34" s="7" t="s">
        <v>532</v>
      </c>
      <c r="D34" s="7" t="s">
        <v>98</v>
      </c>
      <c r="E34" s="8">
        <v>112170</v>
      </c>
      <c r="F34" s="8">
        <v>3091.9</v>
      </c>
      <c r="G34" s="8">
        <v>3468.18</v>
      </c>
      <c r="H34" s="9">
        <v>3.2000000000000002E-3</v>
      </c>
      <c r="I34" s="9">
        <v>3.5700000000000003E-2</v>
      </c>
    </row>
    <row r="35" spans="1:9">
      <c r="A35" s="7" t="s">
        <v>545</v>
      </c>
      <c r="B35" s="17">
        <v>1109412</v>
      </c>
      <c r="C35" s="7" t="s">
        <v>542</v>
      </c>
      <c r="D35" s="7" t="s">
        <v>98</v>
      </c>
      <c r="E35" s="8">
        <v>168881</v>
      </c>
      <c r="F35" s="8">
        <v>2952.47</v>
      </c>
      <c r="G35" s="8">
        <v>4986.16</v>
      </c>
      <c r="H35" s="9">
        <v>4.4999999999999997E-3</v>
      </c>
      <c r="I35" s="9">
        <v>5.1299999999999998E-2</v>
      </c>
    </row>
    <row r="36" spans="1:9">
      <c r="A36" s="7" t="s">
        <v>546</v>
      </c>
      <c r="B36" s="17">
        <v>1128453</v>
      </c>
      <c r="C36" s="7" t="s">
        <v>538</v>
      </c>
      <c r="D36" s="7" t="s">
        <v>98</v>
      </c>
      <c r="E36" s="8">
        <v>159418</v>
      </c>
      <c r="F36" s="8">
        <v>3098.2</v>
      </c>
      <c r="G36" s="8">
        <v>4939.09</v>
      </c>
      <c r="H36" s="9">
        <v>4.1000000000000003E-3</v>
      </c>
      <c r="I36" s="9">
        <v>5.0900000000000001E-2</v>
      </c>
    </row>
    <row r="37" spans="1:9">
      <c r="A37" s="7" t="s">
        <v>547</v>
      </c>
      <c r="B37" s="17">
        <v>1116250</v>
      </c>
      <c r="C37" s="7" t="s">
        <v>548</v>
      </c>
      <c r="D37" s="7" t="s">
        <v>98</v>
      </c>
      <c r="E37" s="8">
        <v>49829</v>
      </c>
      <c r="F37" s="8">
        <v>3228.95</v>
      </c>
      <c r="G37" s="8">
        <v>1608.95</v>
      </c>
      <c r="H37" s="9">
        <v>1.5E-3</v>
      </c>
      <c r="I37" s="9">
        <v>1.66E-2</v>
      </c>
    </row>
    <row r="38" spans="1:9">
      <c r="A38" s="7" t="s">
        <v>549</v>
      </c>
      <c r="B38" s="17">
        <v>1130301</v>
      </c>
      <c r="C38" s="7" t="s">
        <v>550</v>
      </c>
      <c r="D38" s="7" t="s">
        <v>98</v>
      </c>
      <c r="E38" s="8">
        <v>37977</v>
      </c>
      <c r="F38" s="8">
        <v>3111.59</v>
      </c>
      <c r="G38" s="8">
        <v>1181.69</v>
      </c>
      <c r="H38" s="9">
        <v>2.0999999999999999E-3</v>
      </c>
      <c r="I38" s="9">
        <v>1.2200000000000001E-2</v>
      </c>
    </row>
    <row r="39" spans="1:9">
      <c r="A39" s="15" t="s">
        <v>551</v>
      </c>
      <c r="B39" s="16"/>
      <c r="C39" s="15"/>
      <c r="D39" s="15"/>
      <c r="E39" s="18">
        <v>3922310</v>
      </c>
      <c r="G39" s="18">
        <v>27822.09</v>
      </c>
      <c r="I39" s="19">
        <v>0.28649999999999998</v>
      </c>
    </row>
    <row r="41" spans="1:9">
      <c r="A41" s="15" t="s">
        <v>552</v>
      </c>
      <c r="B41" s="16"/>
      <c r="C41" s="15"/>
      <c r="D41" s="15"/>
    </row>
    <row r="42" spans="1:9">
      <c r="A42" s="15" t="s">
        <v>553</v>
      </c>
      <c r="B42" s="16"/>
      <c r="C42" s="15"/>
      <c r="D42" s="15"/>
      <c r="E42" s="18">
        <v>0</v>
      </c>
      <c r="G42" s="18">
        <v>0</v>
      </c>
      <c r="I42" s="19">
        <v>0</v>
      </c>
    </row>
    <row r="44" spans="1:9">
      <c r="A44" s="15" t="s">
        <v>554</v>
      </c>
      <c r="B44" s="16"/>
      <c r="C44" s="15"/>
      <c r="D44" s="15"/>
    </row>
    <row r="45" spans="1:9">
      <c r="A45" s="15" t="s">
        <v>555</v>
      </c>
      <c r="B45" s="16"/>
      <c r="C45" s="15"/>
      <c r="D45" s="15"/>
      <c r="E45" s="18">
        <v>0</v>
      </c>
      <c r="G45" s="18">
        <v>0</v>
      </c>
      <c r="I45" s="19">
        <v>0</v>
      </c>
    </row>
    <row r="47" spans="1:9">
      <c r="A47" s="15" t="s">
        <v>556</v>
      </c>
      <c r="B47" s="16"/>
      <c r="C47" s="15"/>
      <c r="D47" s="15"/>
    </row>
    <row r="48" spans="1:9">
      <c r="A48" s="15" t="s">
        <v>557</v>
      </c>
      <c r="B48" s="16"/>
      <c r="C48" s="15"/>
      <c r="D48" s="15"/>
      <c r="E48" s="18">
        <v>0</v>
      </c>
      <c r="G48" s="18">
        <v>0</v>
      </c>
      <c r="I48" s="19">
        <v>0</v>
      </c>
    </row>
    <row r="50" spans="1:9">
      <c r="A50" s="3" t="s">
        <v>558</v>
      </c>
      <c r="B50" s="14"/>
      <c r="C50" s="3"/>
      <c r="D50" s="3"/>
      <c r="E50" s="11">
        <v>4234850</v>
      </c>
      <c r="G50" s="11">
        <v>30281.56</v>
      </c>
      <c r="I50" s="12">
        <v>0.31180000000000002</v>
      </c>
    </row>
    <row r="53" spans="1:9">
      <c r="A53" s="3" t="s">
        <v>559</v>
      </c>
      <c r="B53" s="14"/>
      <c r="C53" s="3"/>
      <c r="D53" s="3"/>
    </row>
    <row r="54" spans="1:9">
      <c r="A54" s="15" t="s">
        <v>560</v>
      </c>
      <c r="B54" s="16"/>
      <c r="C54" s="15"/>
      <c r="D54" s="15"/>
    </row>
    <row r="55" spans="1:9">
      <c r="A55" s="7" t="s">
        <v>561</v>
      </c>
      <c r="B55" s="17" t="s">
        <v>562</v>
      </c>
      <c r="C55" s="7" t="s">
        <v>563</v>
      </c>
      <c r="D55" s="7" t="s">
        <v>41</v>
      </c>
      <c r="E55" s="8">
        <v>1613.93</v>
      </c>
      <c r="F55" s="8">
        <v>20554</v>
      </c>
      <c r="G55" s="8">
        <v>331.73</v>
      </c>
      <c r="H55" s="9">
        <v>0</v>
      </c>
      <c r="I55" s="9">
        <v>3.3999999999999998E-3</v>
      </c>
    </row>
    <row r="56" spans="1:9">
      <c r="A56" s="7" t="s">
        <v>564</v>
      </c>
      <c r="B56" s="17" t="s">
        <v>565</v>
      </c>
      <c r="C56" s="7" t="s">
        <v>563</v>
      </c>
      <c r="D56" s="7" t="s">
        <v>41</v>
      </c>
      <c r="E56" s="8">
        <v>12833.7</v>
      </c>
      <c r="F56" s="8">
        <v>4135</v>
      </c>
      <c r="G56" s="8">
        <v>530.66999999999996</v>
      </c>
      <c r="H56" s="9">
        <v>0</v>
      </c>
      <c r="I56" s="9">
        <v>5.4999999999999997E-3</v>
      </c>
    </row>
    <row r="57" spans="1:9">
      <c r="A57" s="7" t="s">
        <v>566</v>
      </c>
      <c r="B57" s="17" t="s">
        <v>567</v>
      </c>
      <c r="C57" s="7" t="s">
        <v>568</v>
      </c>
      <c r="D57" s="7" t="s">
        <v>41</v>
      </c>
      <c r="E57" s="8">
        <v>40834.5</v>
      </c>
      <c r="F57" s="8">
        <v>6012</v>
      </c>
      <c r="G57" s="8">
        <v>2454.9699999999998</v>
      </c>
      <c r="H57" s="9">
        <v>2.0000000000000001E-4</v>
      </c>
      <c r="I57" s="9">
        <v>2.53E-2</v>
      </c>
    </row>
    <row r="58" spans="1:9">
      <c r="A58" s="7" t="s">
        <v>569</v>
      </c>
      <c r="B58" s="17" t="s">
        <v>570</v>
      </c>
      <c r="C58" s="7" t="s">
        <v>571</v>
      </c>
      <c r="D58" s="7" t="s">
        <v>41</v>
      </c>
      <c r="E58" s="8">
        <v>13611.5</v>
      </c>
      <c r="F58" s="8">
        <v>4923</v>
      </c>
      <c r="G58" s="8">
        <v>670.09</v>
      </c>
      <c r="H58" s="9">
        <v>0</v>
      </c>
      <c r="I58" s="9">
        <v>6.8999999999999999E-3</v>
      </c>
    </row>
    <row r="59" spans="1:9">
      <c r="A59" s="15" t="s">
        <v>572</v>
      </c>
      <c r="B59" s="16"/>
      <c r="C59" s="15"/>
      <c r="D59" s="15"/>
      <c r="E59" s="18">
        <v>68893.63</v>
      </c>
      <c r="G59" s="18">
        <v>3987.47</v>
      </c>
      <c r="I59" s="19">
        <v>4.1099999999999998E-2</v>
      </c>
    </row>
    <row r="61" spans="1:9">
      <c r="A61" s="15" t="s">
        <v>573</v>
      </c>
      <c r="B61" s="16"/>
      <c r="C61" s="15"/>
      <c r="D61" s="15"/>
    </row>
    <row r="62" spans="1:9">
      <c r="A62" s="15" t="s">
        <v>574</v>
      </c>
      <c r="B62" s="16"/>
      <c r="C62" s="15"/>
      <c r="D62" s="15"/>
      <c r="E62" s="18">
        <v>0</v>
      </c>
      <c r="G62" s="18">
        <v>0</v>
      </c>
      <c r="I62" s="19">
        <v>0</v>
      </c>
    </row>
    <row r="64" spans="1:9">
      <c r="A64" s="15" t="s">
        <v>554</v>
      </c>
      <c r="B64" s="16"/>
      <c r="C64" s="15"/>
      <c r="D64" s="15"/>
    </row>
    <row r="65" spans="1:9">
      <c r="A65" s="15" t="s">
        <v>555</v>
      </c>
      <c r="B65" s="16"/>
      <c r="C65" s="15"/>
      <c r="D65" s="15"/>
      <c r="E65" s="18">
        <v>0</v>
      </c>
      <c r="G65" s="18">
        <v>0</v>
      </c>
      <c r="I65" s="19">
        <v>0</v>
      </c>
    </row>
    <row r="67" spans="1:9">
      <c r="A67" s="15" t="s">
        <v>556</v>
      </c>
      <c r="B67" s="16"/>
      <c r="C67" s="15"/>
      <c r="D67" s="15"/>
    </row>
    <row r="68" spans="1:9">
      <c r="A68" s="15" t="s">
        <v>557</v>
      </c>
      <c r="B68" s="16"/>
      <c r="C68" s="15"/>
      <c r="D68" s="15"/>
      <c r="E68" s="18">
        <v>0</v>
      </c>
      <c r="G68" s="18">
        <v>0</v>
      </c>
      <c r="I68" s="19">
        <v>0</v>
      </c>
    </row>
    <row r="70" spans="1:9">
      <c r="A70" s="3" t="s">
        <v>575</v>
      </c>
      <c r="B70" s="14"/>
      <c r="C70" s="3"/>
      <c r="D70" s="3"/>
      <c r="E70" s="11">
        <v>68893.63</v>
      </c>
      <c r="G70" s="11">
        <v>3987.47</v>
      </c>
      <c r="I70" s="12">
        <v>4.1099999999999998E-2</v>
      </c>
    </row>
    <row r="73" spans="1:9">
      <c r="A73" s="3" t="s">
        <v>576</v>
      </c>
      <c r="B73" s="14"/>
      <c r="C73" s="3"/>
      <c r="D73" s="3"/>
      <c r="E73" s="11">
        <v>4303743.63</v>
      </c>
      <c r="G73" s="11">
        <v>34269.019999999997</v>
      </c>
      <c r="I73" s="12">
        <v>0.35289999999999999</v>
      </c>
    </row>
    <row r="76" spans="1:9">
      <c r="A76" s="7" t="s">
        <v>158</v>
      </c>
      <c r="B76" s="17"/>
      <c r="C76" s="7"/>
      <c r="D76" s="7"/>
    </row>
    <row r="80" spans="1:9">
      <c r="A80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rightToLeft="1" topLeftCell="E11" workbookViewId="0">
      <selection activeCell="H27" sqref="H27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8" width="13.7109375" customWidth="1"/>
    <col min="9" max="10" width="12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577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186</v>
      </c>
      <c r="E9" s="3" t="s">
        <v>81</v>
      </c>
      <c r="F9" s="3" t="s">
        <v>82</v>
      </c>
      <c r="G9" s="3" t="s">
        <v>83</v>
      </c>
      <c r="H9" s="3" t="s">
        <v>162</v>
      </c>
      <c r="I9" s="3" t="s">
        <v>40</v>
      </c>
      <c r="J9" s="3" t="s">
        <v>86</v>
      </c>
      <c r="K9" s="3" t="s">
        <v>163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166</v>
      </c>
      <c r="I10" s="4" t="s">
        <v>167</v>
      </c>
      <c r="J10" s="4" t="s">
        <v>89</v>
      </c>
      <c r="K10" s="4" t="s">
        <v>88</v>
      </c>
      <c r="L10" s="4" t="s">
        <v>88</v>
      </c>
    </row>
    <row r="13" spans="1:12">
      <c r="A13" s="3" t="s">
        <v>578</v>
      </c>
      <c r="B13" s="14"/>
      <c r="C13" s="3"/>
      <c r="D13" s="3"/>
      <c r="E13" s="3"/>
      <c r="F13" s="3"/>
      <c r="G13" s="3"/>
    </row>
    <row r="16" spans="1:12">
      <c r="A16" s="3" t="s">
        <v>579</v>
      </c>
      <c r="B16" s="14"/>
      <c r="C16" s="3"/>
      <c r="D16" s="3"/>
      <c r="E16" s="3"/>
      <c r="F16" s="3"/>
      <c r="G16" s="3"/>
    </row>
    <row r="17" spans="1:12">
      <c r="A17" s="15" t="s">
        <v>580</v>
      </c>
      <c r="B17" s="16"/>
      <c r="C17" s="15"/>
      <c r="D17" s="15"/>
      <c r="E17" s="15"/>
      <c r="F17" s="15"/>
      <c r="G17" s="15"/>
    </row>
    <row r="18" spans="1:12">
      <c r="A18" s="15" t="s">
        <v>581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582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583</v>
      </c>
      <c r="B23" s="14"/>
      <c r="C23" s="3"/>
      <c r="D23" s="3"/>
      <c r="E23" s="3"/>
      <c r="F23" s="3"/>
      <c r="G23" s="3"/>
    </row>
    <row r="24" spans="1:12">
      <c r="A24" s="15" t="s">
        <v>584</v>
      </c>
      <c r="B24" s="16"/>
      <c r="C24" s="15"/>
      <c r="D24" s="15"/>
      <c r="E24" s="15"/>
      <c r="F24" s="15"/>
      <c r="G24" s="15"/>
    </row>
    <row r="25" spans="1:12">
      <c r="A25" s="7" t="s">
        <v>585</v>
      </c>
      <c r="B25" s="17" t="s">
        <v>586</v>
      </c>
      <c r="C25" s="7" t="s">
        <v>587</v>
      </c>
      <c r="D25" s="7"/>
      <c r="E25" s="7"/>
      <c r="F25" s="7"/>
      <c r="G25" s="7" t="s">
        <v>46</v>
      </c>
      <c r="H25" s="22">
        <v>225.36341999999999</v>
      </c>
      <c r="I25" s="8">
        <v>119.13</v>
      </c>
      <c r="J25" s="8">
        <v>0.27</v>
      </c>
      <c r="L25" s="9">
        <v>0</v>
      </c>
    </row>
    <row r="26" spans="1:12">
      <c r="A26" s="7" t="s">
        <v>588</v>
      </c>
      <c r="B26" s="17" t="s">
        <v>589</v>
      </c>
      <c r="C26" s="7" t="s">
        <v>590</v>
      </c>
      <c r="D26" s="7"/>
      <c r="E26" s="7"/>
      <c r="F26" s="7"/>
      <c r="G26" s="7" t="s">
        <v>41</v>
      </c>
      <c r="H26" s="22">
        <v>183077.70841999998</v>
      </c>
      <c r="I26" s="8">
        <v>2015</v>
      </c>
      <c r="J26" s="8">
        <v>3689.02</v>
      </c>
      <c r="K26" s="9">
        <v>0</v>
      </c>
      <c r="L26" s="9">
        <v>3.7999999999999999E-2</v>
      </c>
    </row>
    <row r="27" spans="1:12">
      <c r="A27" s="7" t="s">
        <v>591</v>
      </c>
      <c r="B27" s="17" t="s">
        <v>592</v>
      </c>
      <c r="C27" s="7" t="s">
        <v>593</v>
      </c>
      <c r="D27" s="7"/>
      <c r="E27" s="7"/>
      <c r="F27" s="7"/>
      <c r="G27" s="7" t="s">
        <v>46</v>
      </c>
      <c r="H27" s="22">
        <v>77139.678103999991</v>
      </c>
      <c r="I27" s="8">
        <v>2993</v>
      </c>
      <c r="J27" s="8">
        <v>2308.79</v>
      </c>
      <c r="L27" s="9">
        <v>2.3800000000000002E-2</v>
      </c>
    </row>
    <row r="28" spans="1:12">
      <c r="A28" s="7" t="s">
        <v>594</v>
      </c>
      <c r="B28" s="17" t="s">
        <v>595</v>
      </c>
      <c r="C28" s="7" t="s">
        <v>596</v>
      </c>
      <c r="D28" s="7" t="s">
        <v>597</v>
      </c>
      <c r="E28" s="7"/>
      <c r="F28" s="7"/>
      <c r="G28" s="7" t="s">
        <v>46</v>
      </c>
      <c r="H28" s="22">
        <v>4782.3346119999997</v>
      </c>
      <c r="I28" s="8">
        <v>23804</v>
      </c>
      <c r="J28" s="8">
        <v>1138.3900000000001</v>
      </c>
      <c r="L28" s="9">
        <v>1.17E-2</v>
      </c>
    </row>
    <row r="29" spans="1:12">
      <c r="A29" s="7" t="s">
        <v>598</v>
      </c>
      <c r="B29" s="17" t="s">
        <v>599</v>
      </c>
      <c r="C29" s="7" t="s">
        <v>600</v>
      </c>
      <c r="D29" s="7"/>
      <c r="E29" s="7"/>
      <c r="F29" s="7"/>
      <c r="G29" s="7" t="s">
        <v>46</v>
      </c>
      <c r="H29" s="22">
        <v>1882.422378</v>
      </c>
      <c r="I29" s="8">
        <v>171235</v>
      </c>
      <c r="J29" s="8">
        <v>3223.37</v>
      </c>
      <c r="L29" s="9">
        <v>3.32E-2</v>
      </c>
    </row>
    <row r="30" spans="1:12">
      <c r="A30" s="7" t="s">
        <v>601</v>
      </c>
      <c r="B30" s="17" t="s">
        <v>602</v>
      </c>
      <c r="C30" s="7" t="s">
        <v>603</v>
      </c>
      <c r="D30" s="7" t="s">
        <v>597</v>
      </c>
      <c r="E30" s="7"/>
      <c r="F30" s="7"/>
      <c r="G30" s="7" t="s">
        <v>41</v>
      </c>
      <c r="H30" s="22">
        <v>179579.47514</v>
      </c>
      <c r="I30" s="8">
        <v>1344</v>
      </c>
      <c r="J30" s="8">
        <v>2413.5500000000002</v>
      </c>
      <c r="L30" s="9">
        <v>2.4899999999999999E-2</v>
      </c>
    </row>
    <row r="31" spans="1:12">
      <c r="A31" s="7" t="s">
        <v>604</v>
      </c>
      <c r="B31" s="17" t="s">
        <v>605</v>
      </c>
      <c r="C31" s="7" t="s">
        <v>606</v>
      </c>
      <c r="D31" s="7"/>
      <c r="E31" s="7"/>
      <c r="F31" s="7"/>
      <c r="G31" s="7" t="s">
        <v>41</v>
      </c>
      <c r="H31" s="22">
        <v>4366.7247599999992</v>
      </c>
      <c r="I31" s="8">
        <v>14477.53</v>
      </c>
      <c r="J31" s="8">
        <v>632.19000000000005</v>
      </c>
      <c r="L31" s="9">
        <v>6.4999999999999997E-3</v>
      </c>
    </row>
    <row r="32" spans="1:12">
      <c r="A32" s="7" t="s">
        <v>607</v>
      </c>
      <c r="B32" s="17" t="s">
        <v>608</v>
      </c>
      <c r="C32" s="7" t="s">
        <v>609</v>
      </c>
      <c r="D32" s="7"/>
      <c r="E32" s="7"/>
      <c r="F32" s="7"/>
      <c r="G32" s="7" t="s">
        <v>41</v>
      </c>
      <c r="H32" s="22">
        <v>5124.1852899999994</v>
      </c>
      <c r="I32" s="8">
        <v>12213</v>
      </c>
      <c r="J32" s="8">
        <v>625.82000000000005</v>
      </c>
      <c r="L32" s="9">
        <v>6.4000000000000003E-3</v>
      </c>
    </row>
    <row r="33" spans="1:12">
      <c r="A33" s="15" t="s">
        <v>610</v>
      </c>
      <c r="B33" s="16"/>
      <c r="C33" s="15"/>
      <c r="D33" s="15"/>
      <c r="E33" s="15"/>
      <c r="F33" s="15"/>
      <c r="G33" s="15"/>
      <c r="H33" s="18">
        <f>SUM(H25:H32)</f>
        <v>456177.89212399995</v>
      </c>
      <c r="J33" s="18">
        <v>14031.39</v>
      </c>
      <c r="L33" s="19">
        <v>0.14449999999999999</v>
      </c>
    </row>
    <row r="35" spans="1:12">
      <c r="A35" s="3" t="s">
        <v>611</v>
      </c>
      <c r="B35" s="14"/>
      <c r="C35" s="3"/>
      <c r="D35" s="3"/>
      <c r="E35" s="3"/>
      <c r="F35" s="3"/>
      <c r="G35" s="3"/>
      <c r="H35" s="11">
        <f>SUM(H33)</f>
        <v>456177.89212399995</v>
      </c>
      <c r="J35" s="11">
        <v>14031.39</v>
      </c>
      <c r="L35" s="12">
        <v>0.14449999999999999</v>
      </c>
    </row>
    <row r="38" spans="1:12">
      <c r="A38" s="3" t="s">
        <v>612</v>
      </c>
      <c r="B38" s="14"/>
      <c r="C38" s="3"/>
      <c r="D38" s="3"/>
      <c r="E38" s="3"/>
      <c r="F38" s="3"/>
      <c r="G38" s="3"/>
      <c r="H38" s="11">
        <f>SUM(H35)</f>
        <v>456177.89212399995</v>
      </c>
      <c r="J38" s="11">
        <v>14031.39</v>
      </c>
      <c r="L38" s="12">
        <v>0.14449999999999999</v>
      </c>
    </row>
    <row r="41" spans="1:12">
      <c r="A41" s="7" t="s">
        <v>158</v>
      </c>
      <c r="B41" s="17"/>
      <c r="C41" s="7"/>
      <c r="D41" s="7"/>
      <c r="E41" s="7"/>
      <c r="F41" s="7"/>
      <c r="G41" s="7"/>
    </row>
    <row r="45" spans="1:12">
      <c r="A45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27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613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186</v>
      </c>
      <c r="E9" s="3" t="s">
        <v>83</v>
      </c>
      <c r="F9" s="3" t="s">
        <v>162</v>
      </c>
      <c r="G9" s="3" t="s">
        <v>40</v>
      </c>
      <c r="H9" s="3" t="s">
        <v>86</v>
      </c>
      <c r="I9" s="3" t="s">
        <v>163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166</v>
      </c>
      <c r="G10" s="4" t="s">
        <v>167</v>
      </c>
      <c r="H10" s="4" t="s">
        <v>89</v>
      </c>
      <c r="I10" s="4" t="s">
        <v>88</v>
      </c>
      <c r="J10" s="4" t="s">
        <v>88</v>
      </c>
    </row>
    <row r="13" spans="1:10">
      <c r="A13" s="3" t="s">
        <v>614</v>
      </c>
      <c r="B13" s="14"/>
      <c r="C13" s="3"/>
      <c r="D13" s="3"/>
      <c r="E13" s="3"/>
    </row>
    <row r="16" spans="1:10">
      <c r="A16" s="3" t="s">
        <v>615</v>
      </c>
      <c r="B16" s="14"/>
      <c r="C16" s="3"/>
      <c r="D16" s="3"/>
      <c r="E16" s="3"/>
    </row>
    <row r="17" spans="1:10">
      <c r="A17" s="15" t="s">
        <v>615</v>
      </c>
      <c r="B17" s="16"/>
      <c r="C17" s="15"/>
      <c r="D17" s="15"/>
      <c r="E17" s="15"/>
    </row>
    <row r="18" spans="1:10">
      <c r="A18" s="7" t="s">
        <v>616</v>
      </c>
      <c r="B18" s="17">
        <v>1126341</v>
      </c>
      <c r="C18" s="7" t="s">
        <v>617</v>
      </c>
      <c r="D18" s="7" t="s">
        <v>227</v>
      </c>
      <c r="E18" s="7" t="s">
        <v>98</v>
      </c>
      <c r="F18" s="8">
        <v>148.5</v>
      </c>
      <c r="G18" s="8">
        <v>6.7</v>
      </c>
      <c r="H18" s="8">
        <v>0.01</v>
      </c>
      <c r="I18" s="9">
        <v>0</v>
      </c>
      <c r="J18" s="9">
        <v>0</v>
      </c>
    </row>
    <row r="19" spans="1:10">
      <c r="A19" s="7" t="s">
        <v>618</v>
      </c>
      <c r="B19" s="17">
        <v>3940228</v>
      </c>
      <c r="C19" s="7" t="s">
        <v>619</v>
      </c>
      <c r="D19" s="7" t="s">
        <v>620</v>
      </c>
      <c r="E19" s="7" t="s">
        <v>98</v>
      </c>
      <c r="F19" s="8">
        <v>100125</v>
      </c>
      <c r="G19" s="8">
        <v>1</v>
      </c>
      <c r="H19" s="8">
        <v>1</v>
      </c>
      <c r="I19" s="9">
        <v>2.0000000000000001E-4</v>
      </c>
      <c r="J19" s="9">
        <v>0</v>
      </c>
    </row>
    <row r="20" spans="1:10">
      <c r="A20" s="15" t="s">
        <v>621</v>
      </c>
      <c r="B20" s="16"/>
      <c r="C20" s="15"/>
      <c r="D20" s="15"/>
      <c r="E20" s="15"/>
      <c r="F20" s="18">
        <v>100273.5</v>
      </c>
      <c r="H20" s="18">
        <v>1.01</v>
      </c>
      <c r="J20" s="19">
        <v>0</v>
      </c>
    </row>
    <row r="22" spans="1:10">
      <c r="A22" s="3" t="s">
        <v>621</v>
      </c>
      <c r="B22" s="14"/>
      <c r="C22" s="3"/>
      <c r="D22" s="3"/>
      <c r="E22" s="3"/>
      <c r="F22" s="11">
        <v>100273.5</v>
      </c>
      <c r="H22" s="11">
        <v>1.01</v>
      </c>
      <c r="J22" s="12">
        <v>0</v>
      </c>
    </row>
    <row r="25" spans="1:10">
      <c r="A25" s="3" t="s">
        <v>622</v>
      </c>
      <c r="B25" s="14"/>
      <c r="C25" s="3"/>
      <c r="D25" s="3"/>
      <c r="E25" s="3"/>
    </row>
    <row r="26" spans="1:10">
      <c r="A26" s="15" t="s">
        <v>622</v>
      </c>
      <c r="B26" s="16"/>
      <c r="C26" s="15"/>
      <c r="D26" s="15"/>
      <c r="E26" s="15"/>
    </row>
    <row r="27" spans="1:10">
      <c r="A27" s="15" t="s">
        <v>623</v>
      </c>
      <c r="B27" s="16"/>
      <c r="C27" s="15"/>
      <c r="D27" s="15"/>
      <c r="E27" s="15"/>
      <c r="F27" s="18">
        <v>0</v>
      </c>
      <c r="H27" s="18">
        <v>0</v>
      </c>
      <c r="J27" s="19">
        <v>0</v>
      </c>
    </row>
    <row r="29" spans="1:10">
      <c r="A29" s="3" t="s">
        <v>623</v>
      </c>
      <c r="B29" s="14"/>
      <c r="C29" s="3"/>
      <c r="D29" s="3"/>
      <c r="E29" s="3"/>
      <c r="F29" s="11">
        <v>0</v>
      </c>
      <c r="H29" s="11">
        <v>0</v>
      </c>
      <c r="J29" s="12">
        <v>0</v>
      </c>
    </row>
    <row r="32" spans="1:10">
      <c r="A32" s="3" t="s">
        <v>624</v>
      </c>
      <c r="B32" s="14"/>
      <c r="C32" s="3"/>
      <c r="D32" s="3"/>
      <c r="E32" s="3"/>
      <c r="F32" s="11">
        <v>100273.5</v>
      </c>
      <c r="H32" s="11">
        <v>1.01</v>
      </c>
      <c r="J32" s="12">
        <v>0</v>
      </c>
    </row>
    <row r="35" spans="1:5">
      <c r="A35" s="7" t="s">
        <v>158</v>
      </c>
      <c r="B35" s="17"/>
      <c r="C35" s="7"/>
      <c r="D35" s="7"/>
      <c r="E35" s="7"/>
    </row>
    <row r="39" spans="1:5">
      <c r="A39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2015-04-02T08:21:21Z</dcterms:modified>
</cp:coreProperties>
</file>